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3. Histórico LMD/2026/2. Febrero/"/>
    </mc:Choice>
  </mc:AlternateContent>
  <xr:revisionPtr revIDLastSave="9" documentId="13_ncr:1_{3B642110-2D16-4443-9964-3393B586490D}" xr6:coauthVersionLast="47" xr6:coauthVersionMax="47" xr10:uidLastSave="{DE632FE8-9E21-421C-8379-61C6AC3AE2F1}"/>
  <bookViews>
    <workbookView showSheetTabs="0" xWindow="-110" yWindow="-110" windowWidth="19420" windowHeight="10300" tabRatio="757" xr2:uid="{00000000-000D-0000-FFFF-FFFF00000000}"/>
  </bookViews>
  <sheets>
    <sheet name="LMDI" sheetId="26" r:id="rId1"/>
  </sheets>
  <definedNames>
    <definedName name="_xlnm._FilterDatabase" localSheetId="0" hidden="1">LMDI!$A$3:$IW$1499</definedName>
    <definedName name="_xlnm.Print_Area" localSheetId="0">LMDI!$A$1:$R$1497</definedName>
    <definedName name="Excel_BuiltIn_Print_Area_2">#REF!</definedName>
    <definedName name="Excel_BuiltIn_Print_Titles_1" localSheetId="0">LMDI!$A:$Q,LMDI!$1:$2</definedName>
    <definedName name="Excel_BuiltIn_Print_Titles_1">#REF!,#REF!</definedName>
    <definedName name="Excel_BuiltIn_Print_Titles_2">#REF!,#REF!</definedName>
    <definedName name="_xlnm.Print_Titles" localSheetId="0">LMDI!$A:$Q,LMDI!$1:$2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8" i="26" l="1"/>
  <c r="E508" i="26"/>
  <c r="F508" i="26"/>
  <c r="L508" i="26"/>
  <c r="N508" i="26"/>
  <c r="A509" i="26"/>
  <c r="E509" i="26"/>
  <c r="F509" i="26"/>
  <c r="L509" i="26"/>
  <c r="N509" i="26"/>
  <c r="A603" i="26"/>
  <c r="I603" i="26"/>
  <c r="L603" i="26"/>
  <c r="N603" i="26"/>
  <c r="A1357" i="26"/>
  <c r="E1357" i="26"/>
  <c r="F1357" i="26"/>
  <c r="L1357" i="26"/>
  <c r="N1357" i="26"/>
  <c r="A1358" i="26"/>
  <c r="E1358" i="26"/>
  <c r="F1358" i="26"/>
  <c r="L1358" i="26"/>
  <c r="N1358" i="26"/>
  <c r="A1359" i="26"/>
  <c r="E1359" i="26"/>
  <c r="F1359" i="26"/>
  <c r="L1359" i="26"/>
  <c r="N1359" i="26"/>
  <c r="A1360" i="26"/>
  <c r="E1360" i="26"/>
  <c r="F1360" i="26"/>
  <c r="L1360" i="26"/>
  <c r="N1360" i="26"/>
  <c r="A1361" i="26"/>
  <c r="E1361" i="26"/>
  <c r="F1361" i="26"/>
  <c r="L1361" i="26"/>
  <c r="N1361" i="26"/>
  <c r="A1231" i="26"/>
  <c r="E1231" i="26"/>
  <c r="F1231" i="26"/>
  <c r="G1231" i="26"/>
  <c r="L1231" i="26"/>
  <c r="N1231" i="26"/>
  <c r="A1215" i="26"/>
  <c r="I1215" i="26"/>
  <c r="L1215" i="26"/>
  <c r="N1215" i="26"/>
  <c r="A1216" i="26"/>
  <c r="I1216" i="26"/>
  <c r="L1216" i="26"/>
  <c r="N1216" i="26"/>
  <c r="A966" i="26"/>
  <c r="E966" i="26"/>
  <c r="F966" i="26"/>
  <c r="G966" i="26"/>
  <c r="L966" i="26"/>
  <c r="N966" i="26"/>
  <c r="A955" i="26"/>
  <c r="E955" i="26"/>
  <c r="F955" i="26"/>
  <c r="G955" i="26"/>
  <c r="L955" i="26"/>
  <c r="N955" i="26"/>
  <c r="A1214" i="26"/>
  <c r="I1214" i="26"/>
  <c r="L1214" i="26"/>
  <c r="N1214" i="26"/>
  <c r="A858" i="26"/>
  <c r="E858" i="26"/>
  <c r="F858" i="26"/>
  <c r="L858" i="26"/>
  <c r="N858" i="26"/>
  <c r="A1211" i="26"/>
  <c r="I1211" i="26"/>
  <c r="L1211" i="26"/>
  <c r="N1211" i="26"/>
  <c r="A1212" i="26"/>
  <c r="I1212" i="26"/>
  <c r="L1212" i="26"/>
  <c r="N1212" i="26"/>
  <c r="A1213" i="26"/>
  <c r="I1213" i="26"/>
  <c r="L1213" i="26"/>
  <c r="N1213" i="26"/>
  <c r="I508" i="26" l="1"/>
  <c r="I509" i="26"/>
  <c r="I1357" i="26"/>
  <c r="I1359" i="26"/>
  <c r="I1358" i="26"/>
  <c r="I1361" i="26"/>
  <c r="I1231" i="26"/>
  <c r="I1360" i="26"/>
  <c r="I966" i="26"/>
  <c r="I955" i="26"/>
  <c r="I858" i="26"/>
  <c r="A965" i="26"/>
  <c r="E965" i="26"/>
  <c r="F965" i="26"/>
  <c r="G965" i="26"/>
  <c r="L965" i="26"/>
  <c r="N965" i="26"/>
  <c r="A58" i="26"/>
  <c r="E58" i="26"/>
  <c r="F58" i="26"/>
  <c r="G58" i="26"/>
  <c r="L58" i="26"/>
  <c r="N58" i="26"/>
  <c r="A246" i="26"/>
  <c r="E246" i="26"/>
  <c r="F246" i="26"/>
  <c r="G246" i="26"/>
  <c r="L246" i="26"/>
  <c r="N246" i="26"/>
  <c r="A671" i="26"/>
  <c r="E671" i="26"/>
  <c r="F671" i="26"/>
  <c r="G671" i="26"/>
  <c r="L671" i="26"/>
  <c r="N671" i="26"/>
  <c r="A670" i="26"/>
  <c r="E670" i="26"/>
  <c r="F670" i="26"/>
  <c r="G670" i="26"/>
  <c r="L670" i="26"/>
  <c r="N670" i="26"/>
  <c r="A857" i="26"/>
  <c r="E857" i="26"/>
  <c r="F857" i="26"/>
  <c r="L857" i="26"/>
  <c r="N857" i="26"/>
  <c r="I965" i="26" l="1"/>
  <c r="I58" i="26"/>
  <c r="I246" i="26"/>
  <c r="I671" i="26"/>
  <c r="I670" i="26"/>
  <c r="I857" i="26"/>
  <c r="A839" i="26" l="1"/>
  <c r="E839" i="26"/>
  <c r="F839" i="26"/>
  <c r="G839" i="26"/>
  <c r="L839" i="26"/>
  <c r="N839" i="26"/>
  <c r="A273" i="26"/>
  <c r="E273" i="26"/>
  <c r="F273" i="26"/>
  <c r="G273" i="26"/>
  <c r="L273" i="26"/>
  <c r="N273" i="26"/>
  <c r="A964" i="26"/>
  <c r="E964" i="26"/>
  <c r="F964" i="26"/>
  <c r="G964" i="26"/>
  <c r="L964" i="26"/>
  <c r="N964" i="26"/>
  <c r="A187" i="26"/>
  <c r="E187" i="26"/>
  <c r="F187" i="26"/>
  <c r="G187" i="26"/>
  <c r="L187" i="26"/>
  <c r="N187" i="26"/>
  <c r="A812" i="26"/>
  <c r="E812" i="26"/>
  <c r="F812" i="26"/>
  <c r="L812" i="26"/>
  <c r="N812" i="26"/>
  <c r="A813" i="26"/>
  <c r="E813" i="26"/>
  <c r="F813" i="26"/>
  <c r="L813" i="26"/>
  <c r="N813" i="26"/>
  <c r="A760" i="26"/>
  <c r="E760" i="26"/>
  <c r="F760" i="26"/>
  <c r="G760" i="26"/>
  <c r="L760" i="26"/>
  <c r="N760" i="26"/>
  <c r="A732" i="26"/>
  <c r="E732" i="26"/>
  <c r="F732" i="26"/>
  <c r="G732" i="26"/>
  <c r="L732" i="26"/>
  <c r="N732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137" i="26"/>
  <c r="A138" i="26"/>
  <c r="A139" i="26"/>
  <c r="A140" i="26"/>
  <c r="A141" i="26"/>
  <c r="A142" i="26"/>
  <c r="A143" i="26"/>
  <c r="A144" i="26"/>
  <c r="A145" i="26"/>
  <c r="A146" i="26"/>
  <c r="A147" i="26"/>
  <c r="A148" i="26"/>
  <c r="A149" i="26"/>
  <c r="A150" i="26"/>
  <c r="A151" i="26"/>
  <c r="A152" i="26"/>
  <c r="A153" i="26"/>
  <c r="A154" i="26"/>
  <c r="A155" i="26"/>
  <c r="A156" i="26"/>
  <c r="A157" i="26"/>
  <c r="A158" i="26"/>
  <c r="A159" i="26"/>
  <c r="A160" i="26"/>
  <c r="A161" i="26"/>
  <c r="A162" i="26"/>
  <c r="A163" i="26"/>
  <c r="A164" i="26"/>
  <c r="A165" i="26"/>
  <c r="A166" i="26"/>
  <c r="A167" i="26"/>
  <c r="A168" i="26"/>
  <c r="A169" i="26"/>
  <c r="A170" i="26"/>
  <c r="A171" i="26"/>
  <c r="A172" i="26"/>
  <c r="A173" i="26"/>
  <c r="A174" i="26"/>
  <c r="A175" i="26"/>
  <c r="A176" i="26"/>
  <c r="A177" i="26"/>
  <c r="A178" i="26"/>
  <c r="A179" i="26"/>
  <c r="A180" i="26"/>
  <c r="A181" i="26"/>
  <c r="A182" i="26"/>
  <c r="A183" i="26"/>
  <c r="A184" i="26"/>
  <c r="A185" i="26"/>
  <c r="A186" i="26"/>
  <c r="A188" i="26"/>
  <c r="A189" i="26"/>
  <c r="A190" i="26"/>
  <c r="A191" i="26"/>
  <c r="A192" i="26"/>
  <c r="A193" i="26"/>
  <c r="A194" i="26"/>
  <c r="A195" i="26"/>
  <c r="A196" i="26"/>
  <c r="A197" i="26"/>
  <c r="A198" i="26"/>
  <c r="A199" i="26"/>
  <c r="A200" i="26"/>
  <c r="A201" i="26"/>
  <c r="A202" i="26"/>
  <c r="A203" i="26"/>
  <c r="A204" i="26"/>
  <c r="A205" i="26"/>
  <c r="A206" i="26"/>
  <c r="A207" i="26"/>
  <c r="A208" i="26"/>
  <c r="A209" i="26"/>
  <c r="A210" i="26"/>
  <c r="A211" i="26"/>
  <c r="A212" i="26"/>
  <c r="A213" i="26"/>
  <c r="A214" i="26"/>
  <c r="A215" i="26"/>
  <c r="A216" i="26"/>
  <c r="A217" i="26"/>
  <c r="A218" i="26"/>
  <c r="A219" i="26"/>
  <c r="A220" i="26"/>
  <c r="A221" i="26"/>
  <c r="A222" i="26"/>
  <c r="A223" i="26"/>
  <c r="A224" i="26"/>
  <c r="A225" i="26"/>
  <c r="A226" i="26"/>
  <c r="A227" i="26"/>
  <c r="A228" i="26"/>
  <c r="A229" i="26"/>
  <c r="A230" i="26"/>
  <c r="A231" i="26"/>
  <c r="A232" i="26"/>
  <c r="A233" i="26"/>
  <c r="A234" i="26"/>
  <c r="A235" i="26"/>
  <c r="A236" i="26"/>
  <c r="A237" i="26"/>
  <c r="A238" i="26"/>
  <c r="A239" i="26"/>
  <c r="A240" i="26"/>
  <c r="A241" i="26"/>
  <c r="A242" i="26"/>
  <c r="A243" i="26"/>
  <c r="A244" i="26"/>
  <c r="A245" i="26"/>
  <c r="A247" i="26"/>
  <c r="A248" i="26"/>
  <c r="A249" i="26"/>
  <c r="A250" i="26"/>
  <c r="A251" i="26"/>
  <c r="A252" i="26"/>
  <c r="A253" i="26"/>
  <c r="A254" i="26"/>
  <c r="A255" i="26"/>
  <c r="A256" i="26"/>
  <c r="A257" i="26"/>
  <c r="A258" i="26"/>
  <c r="A259" i="26"/>
  <c r="A260" i="26"/>
  <c r="A261" i="26"/>
  <c r="A262" i="26"/>
  <c r="A263" i="26"/>
  <c r="A264" i="26"/>
  <c r="A265" i="26"/>
  <c r="A266" i="26"/>
  <c r="A267" i="26"/>
  <c r="A268" i="26"/>
  <c r="A269" i="26"/>
  <c r="A270" i="26"/>
  <c r="A271" i="26"/>
  <c r="A272" i="26"/>
  <c r="A274" i="26"/>
  <c r="A275" i="26"/>
  <c r="A276" i="26"/>
  <c r="A277" i="26"/>
  <c r="A278" i="26"/>
  <c r="A279" i="26"/>
  <c r="A280" i="26"/>
  <c r="A281" i="26"/>
  <c r="A282" i="26"/>
  <c r="A283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3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A321" i="26"/>
  <c r="A322" i="26"/>
  <c r="A323" i="26"/>
  <c r="A324" i="26"/>
  <c r="A325" i="26"/>
  <c r="A326" i="26"/>
  <c r="A327" i="26"/>
  <c r="A328" i="26"/>
  <c r="A329" i="26"/>
  <c r="A330" i="26"/>
  <c r="A331" i="26"/>
  <c r="A332" i="26"/>
  <c r="A333" i="26"/>
  <c r="A334" i="26"/>
  <c r="A335" i="26"/>
  <c r="A336" i="26"/>
  <c r="A337" i="26"/>
  <c r="A338" i="26"/>
  <c r="A339" i="26"/>
  <c r="A340" i="26"/>
  <c r="A341" i="26"/>
  <c r="A342" i="26"/>
  <c r="A343" i="26"/>
  <c r="A344" i="26"/>
  <c r="A345" i="26"/>
  <c r="A346" i="26"/>
  <c r="A347" i="26"/>
  <c r="A348" i="26"/>
  <c r="A349" i="26"/>
  <c r="A350" i="26"/>
  <c r="A351" i="26"/>
  <c r="A352" i="26"/>
  <c r="A353" i="26"/>
  <c r="A354" i="26"/>
  <c r="A355" i="26"/>
  <c r="A356" i="26"/>
  <c r="A357" i="26"/>
  <c r="A358" i="26"/>
  <c r="A359" i="26"/>
  <c r="A360" i="26"/>
  <c r="A361" i="26"/>
  <c r="A362" i="26"/>
  <c r="A363" i="26"/>
  <c r="A364" i="26"/>
  <c r="A365" i="26"/>
  <c r="A366" i="26"/>
  <c r="A367" i="26"/>
  <c r="A368" i="26"/>
  <c r="A369" i="26"/>
  <c r="A370" i="26"/>
  <c r="A371" i="26"/>
  <c r="A372" i="26"/>
  <c r="A373" i="26"/>
  <c r="A374" i="26"/>
  <c r="A375" i="26"/>
  <c r="A376" i="26"/>
  <c r="A377" i="26"/>
  <c r="A378" i="26"/>
  <c r="A379" i="26"/>
  <c r="A380" i="26"/>
  <c r="A381" i="26"/>
  <c r="A382" i="26"/>
  <c r="A383" i="26"/>
  <c r="A384" i="26"/>
  <c r="A385" i="26"/>
  <c r="A386" i="26"/>
  <c r="A387" i="26"/>
  <c r="A388" i="26"/>
  <c r="A389" i="26"/>
  <c r="A390" i="26"/>
  <c r="A391" i="26"/>
  <c r="A392" i="26"/>
  <c r="A393" i="26"/>
  <c r="A394" i="26"/>
  <c r="A395" i="26"/>
  <c r="A396" i="26"/>
  <c r="A397" i="26"/>
  <c r="A398" i="26"/>
  <c r="A399" i="26"/>
  <c r="A400" i="26"/>
  <c r="A401" i="26"/>
  <c r="A402" i="26"/>
  <c r="A403" i="26"/>
  <c r="A404" i="26"/>
  <c r="A405" i="26"/>
  <c r="A406" i="26"/>
  <c r="A407" i="26"/>
  <c r="A408" i="26"/>
  <c r="A409" i="26"/>
  <c r="A410" i="26"/>
  <c r="A411" i="26"/>
  <c r="A412" i="26"/>
  <c r="A413" i="26"/>
  <c r="A414" i="26"/>
  <c r="A415" i="26"/>
  <c r="A416" i="26"/>
  <c r="A417" i="26"/>
  <c r="A418" i="26"/>
  <c r="A419" i="26"/>
  <c r="A420" i="26"/>
  <c r="A421" i="26"/>
  <c r="A422" i="26"/>
  <c r="A423" i="26"/>
  <c r="A424" i="26"/>
  <c r="A425" i="26"/>
  <c r="A426" i="26"/>
  <c r="A427" i="26"/>
  <c r="A428" i="26"/>
  <c r="A429" i="26"/>
  <c r="A430" i="26"/>
  <c r="A431" i="26"/>
  <c r="A432" i="26"/>
  <c r="A433" i="26"/>
  <c r="A434" i="26"/>
  <c r="A435" i="26"/>
  <c r="A436" i="26"/>
  <c r="A437" i="26"/>
  <c r="A438" i="26"/>
  <c r="A439" i="26"/>
  <c r="A440" i="26"/>
  <c r="A441" i="26"/>
  <c r="A442" i="26"/>
  <c r="A443" i="26"/>
  <c r="A444" i="26"/>
  <c r="A445" i="26"/>
  <c r="A446" i="26"/>
  <c r="A447" i="26"/>
  <c r="A448" i="26"/>
  <c r="A449" i="26"/>
  <c r="A450" i="26"/>
  <c r="A451" i="26"/>
  <c r="A452" i="26"/>
  <c r="A453" i="26"/>
  <c r="A454" i="26"/>
  <c r="A455" i="26"/>
  <c r="A456" i="26"/>
  <c r="A457" i="26"/>
  <c r="A458" i="26"/>
  <c r="A459" i="26"/>
  <c r="A460" i="26"/>
  <c r="A461" i="26"/>
  <c r="A462" i="26"/>
  <c r="A463" i="26"/>
  <c r="A464" i="26"/>
  <c r="A465" i="26"/>
  <c r="A466" i="26"/>
  <c r="A467" i="26"/>
  <c r="A468" i="26"/>
  <c r="A469" i="26"/>
  <c r="A470" i="26"/>
  <c r="A471" i="26"/>
  <c r="A472" i="26"/>
  <c r="A473" i="26"/>
  <c r="A474" i="26"/>
  <c r="A475" i="26"/>
  <c r="A476" i="26"/>
  <c r="A477" i="26"/>
  <c r="A478" i="26"/>
  <c r="A479" i="26"/>
  <c r="A480" i="26"/>
  <c r="A481" i="26"/>
  <c r="A482" i="26"/>
  <c r="A483" i="26"/>
  <c r="A484" i="26"/>
  <c r="A485" i="26"/>
  <c r="A486" i="26"/>
  <c r="A487" i="26"/>
  <c r="A488" i="26"/>
  <c r="A489" i="26"/>
  <c r="A490" i="26"/>
  <c r="A491" i="26"/>
  <c r="A492" i="26"/>
  <c r="A493" i="26"/>
  <c r="A494" i="26"/>
  <c r="A495" i="26"/>
  <c r="A496" i="26"/>
  <c r="A497" i="26"/>
  <c r="A498" i="26"/>
  <c r="A499" i="26"/>
  <c r="A500" i="26"/>
  <c r="A501" i="26"/>
  <c r="A502" i="26"/>
  <c r="A503" i="26"/>
  <c r="A504" i="26"/>
  <c r="A505" i="26"/>
  <c r="A506" i="26"/>
  <c r="A507" i="26"/>
  <c r="A510" i="26"/>
  <c r="A511" i="26"/>
  <c r="A512" i="26"/>
  <c r="A513" i="26"/>
  <c r="A514" i="26"/>
  <c r="A515" i="26"/>
  <c r="A516" i="26"/>
  <c r="A517" i="26"/>
  <c r="A518" i="26"/>
  <c r="A519" i="26"/>
  <c r="A520" i="26"/>
  <c r="A521" i="26"/>
  <c r="A522" i="26"/>
  <c r="A523" i="26"/>
  <c r="A524" i="26"/>
  <c r="A525" i="26"/>
  <c r="A526" i="26"/>
  <c r="A527" i="26"/>
  <c r="A528" i="26"/>
  <c r="A529" i="26"/>
  <c r="A530" i="26"/>
  <c r="A531" i="26"/>
  <c r="A532" i="26"/>
  <c r="A533" i="26"/>
  <c r="A534" i="26"/>
  <c r="A535" i="26"/>
  <c r="A536" i="26"/>
  <c r="A537" i="26"/>
  <c r="A538" i="26"/>
  <c r="A539" i="26"/>
  <c r="A540" i="26"/>
  <c r="A541" i="26"/>
  <c r="A542" i="26"/>
  <c r="A543" i="26"/>
  <c r="A544" i="26"/>
  <c r="A545" i="26"/>
  <c r="A546" i="26"/>
  <c r="A547" i="26"/>
  <c r="A548" i="26"/>
  <c r="A549" i="26"/>
  <c r="A550" i="26"/>
  <c r="A551" i="26"/>
  <c r="A552" i="26"/>
  <c r="A553" i="26"/>
  <c r="A554" i="26"/>
  <c r="A555" i="26"/>
  <c r="A556" i="26"/>
  <c r="A557" i="26"/>
  <c r="A558" i="26"/>
  <c r="A559" i="26"/>
  <c r="A560" i="26"/>
  <c r="A561" i="26"/>
  <c r="A562" i="26"/>
  <c r="A563" i="26"/>
  <c r="A564" i="26"/>
  <c r="A565" i="26"/>
  <c r="A566" i="26"/>
  <c r="A567" i="26"/>
  <c r="A568" i="26"/>
  <c r="A569" i="26"/>
  <c r="A570" i="26"/>
  <c r="A571" i="26"/>
  <c r="A572" i="26"/>
  <c r="A573" i="26"/>
  <c r="A574" i="26"/>
  <c r="A575" i="26"/>
  <c r="A576" i="26"/>
  <c r="A577" i="26"/>
  <c r="A578" i="26"/>
  <c r="A579" i="26"/>
  <c r="A580" i="26"/>
  <c r="A581" i="26"/>
  <c r="A582" i="26"/>
  <c r="A583" i="26"/>
  <c r="A584" i="26"/>
  <c r="A585" i="26"/>
  <c r="A586" i="26"/>
  <c r="A587" i="26"/>
  <c r="A588" i="26"/>
  <c r="A589" i="26"/>
  <c r="A590" i="26"/>
  <c r="A591" i="26"/>
  <c r="A592" i="26"/>
  <c r="A593" i="26"/>
  <c r="A594" i="26"/>
  <c r="A595" i="26"/>
  <c r="A596" i="26"/>
  <c r="A597" i="26"/>
  <c r="A598" i="26"/>
  <c r="A599" i="26"/>
  <c r="A600" i="26"/>
  <c r="A601" i="26"/>
  <c r="A602" i="26"/>
  <c r="A604" i="26"/>
  <c r="A605" i="26"/>
  <c r="A606" i="26"/>
  <c r="A607" i="26"/>
  <c r="A608" i="26"/>
  <c r="A609" i="26"/>
  <c r="A610" i="26"/>
  <c r="A611" i="26"/>
  <c r="A612" i="26"/>
  <c r="A613" i="26"/>
  <c r="A614" i="26"/>
  <c r="A615" i="26"/>
  <c r="A616" i="26"/>
  <c r="A617" i="26"/>
  <c r="A618" i="26"/>
  <c r="A619" i="26"/>
  <c r="A620" i="26"/>
  <c r="A621" i="26"/>
  <c r="A622" i="26"/>
  <c r="A623" i="26"/>
  <c r="A624" i="26"/>
  <c r="A625" i="26"/>
  <c r="A626" i="26"/>
  <c r="A627" i="26"/>
  <c r="A628" i="26"/>
  <c r="A629" i="26"/>
  <c r="A630" i="26"/>
  <c r="A631" i="26"/>
  <c r="A632" i="26"/>
  <c r="A633" i="26"/>
  <c r="A634" i="26"/>
  <c r="A635" i="26"/>
  <c r="A636" i="26"/>
  <c r="A637" i="26"/>
  <c r="A638" i="26"/>
  <c r="A639" i="26"/>
  <c r="A640" i="26"/>
  <c r="A641" i="26"/>
  <c r="A642" i="26"/>
  <c r="A643" i="26"/>
  <c r="A644" i="26"/>
  <c r="A645" i="26"/>
  <c r="A646" i="26"/>
  <c r="A647" i="26"/>
  <c r="A648" i="26"/>
  <c r="A649" i="26"/>
  <c r="A650" i="26"/>
  <c r="A651" i="26"/>
  <c r="A652" i="26"/>
  <c r="A653" i="26"/>
  <c r="A654" i="26"/>
  <c r="A655" i="26"/>
  <c r="A656" i="26"/>
  <c r="A657" i="26"/>
  <c r="A658" i="26"/>
  <c r="A659" i="26"/>
  <c r="A660" i="26"/>
  <c r="A661" i="26"/>
  <c r="A662" i="26"/>
  <c r="A663" i="26"/>
  <c r="A664" i="26"/>
  <c r="A665" i="26"/>
  <c r="A666" i="26"/>
  <c r="A667" i="26"/>
  <c r="A668" i="26"/>
  <c r="A669" i="26"/>
  <c r="A672" i="26"/>
  <c r="A673" i="26"/>
  <c r="A674" i="26"/>
  <c r="A675" i="26"/>
  <c r="A676" i="26"/>
  <c r="A677" i="26"/>
  <c r="A678" i="26"/>
  <c r="A679" i="26"/>
  <c r="A680" i="26"/>
  <c r="A681" i="26"/>
  <c r="A682" i="26"/>
  <c r="A683" i="26"/>
  <c r="A684" i="26"/>
  <c r="A685" i="26"/>
  <c r="A686" i="26"/>
  <c r="A687" i="26"/>
  <c r="A688" i="26"/>
  <c r="A689" i="26"/>
  <c r="A690" i="26"/>
  <c r="A691" i="26"/>
  <c r="A692" i="26"/>
  <c r="A693" i="26"/>
  <c r="A694" i="26"/>
  <c r="A695" i="26"/>
  <c r="A696" i="26"/>
  <c r="A697" i="26"/>
  <c r="A698" i="26"/>
  <c r="A699" i="26"/>
  <c r="A700" i="26"/>
  <c r="A701" i="26"/>
  <c r="A702" i="26"/>
  <c r="A703" i="26"/>
  <c r="A704" i="26"/>
  <c r="A705" i="26"/>
  <c r="A706" i="26"/>
  <c r="A707" i="26"/>
  <c r="A708" i="26"/>
  <c r="A709" i="26"/>
  <c r="A710" i="26"/>
  <c r="A711" i="26"/>
  <c r="A712" i="26"/>
  <c r="A713" i="26"/>
  <c r="A714" i="26"/>
  <c r="A715" i="26"/>
  <c r="A716" i="26"/>
  <c r="A717" i="26"/>
  <c r="A718" i="26"/>
  <c r="A719" i="26"/>
  <c r="A720" i="26"/>
  <c r="A721" i="26"/>
  <c r="A722" i="26"/>
  <c r="A723" i="26"/>
  <c r="A724" i="26"/>
  <c r="A725" i="26"/>
  <c r="A726" i="26"/>
  <c r="A727" i="26"/>
  <c r="A728" i="26"/>
  <c r="A729" i="26"/>
  <c r="A730" i="26"/>
  <c r="A731" i="26"/>
  <c r="A733" i="26"/>
  <c r="A734" i="26"/>
  <c r="A735" i="26"/>
  <c r="A736" i="26"/>
  <c r="A737" i="26"/>
  <c r="A738" i="26"/>
  <c r="A739" i="26"/>
  <c r="A740" i="26"/>
  <c r="A741" i="26"/>
  <c r="A742" i="26"/>
  <c r="A743" i="26"/>
  <c r="A744" i="26"/>
  <c r="A745" i="26"/>
  <c r="A746" i="26"/>
  <c r="A747" i="26"/>
  <c r="A748" i="26"/>
  <c r="A749" i="26"/>
  <c r="A750" i="26"/>
  <c r="A751" i="26"/>
  <c r="A752" i="26"/>
  <c r="A753" i="26"/>
  <c r="A754" i="26"/>
  <c r="A755" i="26"/>
  <c r="A756" i="26"/>
  <c r="A757" i="26"/>
  <c r="A758" i="26"/>
  <c r="A759" i="26"/>
  <c r="A761" i="26"/>
  <c r="A762" i="26"/>
  <c r="A763" i="26"/>
  <c r="A764" i="26"/>
  <c r="A765" i="26"/>
  <c r="A766" i="26"/>
  <c r="A767" i="26"/>
  <c r="A768" i="26"/>
  <c r="A769" i="26"/>
  <c r="A770" i="26"/>
  <c r="A771" i="26"/>
  <c r="A772" i="26"/>
  <c r="A773" i="26"/>
  <c r="A774" i="26"/>
  <c r="A775" i="26"/>
  <c r="A776" i="26"/>
  <c r="A777" i="26"/>
  <c r="A778" i="26"/>
  <c r="A779" i="26"/>
  <c r="A780" i="26"/>
  <c r="A781" i="26"/>
  <c r="A782" i="26"/>
  <c r="A783" i="26"/>
  <c r="A784" i="26"/>
  <c r="A785" i="26"/>
  <c r="A786" i="26"/>
  <c r="A787" i="26"/>
  <c r="A788" i="26"/>
  <c r="A789" i="26"/>
  <c r="A790" i="26"/>
  <c r="A791" i="26"/>
  <c r="A792" i="26"/>
  <c r="A793" i="26"/>
  <c r="A794" i="26"/>
  <c r="A795" i="26"/>
  <c r="A796" i="26"/>
  <c r="A797" i="26"/>
  <c r="A798" i="26"/>
  <c r="A799" i="26"/>
  <c r="A800" i="26"/>
  <c r="A801" i="26"/>
  <c r="A802" i="26"/>
  <c r="A803" i="26"/>
  <c r="A804" i="26"/>
  <c r="A805" i="26"/>
  <c r="A806" i="26"/>
  <c r="A807" i="26"/>
  <c r="A808" i="26"/>
  <c r="A809" i="26"/>
  <c r="A810" i="26"/>
  <c r="A811" i="26"/>
  <c r="A814" i="26"/>
  <c r="A815" i="26"/>
  <c r="A816" i="26"/>
  <c r="A817" i="26"/>
  <c r="A818" i="26"/>
  <c r="A819" i="26"/>
  <c r="A820" i="26"/>
  <c r="A821" i="26"/>
  <c r="A822" i="26"/>
  <c r="A823" i="26"/>
  <c r="A824" i="26"/>
  <c r="A825" i="26"/>
  <c r="A826" i="26"/>
  <c r="A827" i="26"/>
  <c r="A828" i="26"/>
  <c r="A829" i="26"/>
  <c r="A830" i="26"/>
  <c r="A831" i="26"/>
  <c r="A832" i="26"/>
  <c r="A833" i="26"/>
  <c r="A834" i="26"/>
  <c r="A835" i="26"/>
  <c r="A836" i="26"/>
  <c r="A837" i="26"/>
  <c r="A838" i="26"/>
  <c r="A840" i="26"/>
  <c r="A841" i="26"/>
  <c r="A842" i="26"/>
  <c r="A843" i="26"/>
  <c r="A844" i="26"/>
  <c r="A845" i="26"/>
  <c r="A846" i="26"/>
  <c r="A847" i="26"/>
  <c r="A848" i="26"/>
  <c r="A849" i="26"/>
  <c r="A850" i="26"/>
  <c r="A851" i="26"/>
  <c r="A852" i="26"/>
  <c r="A853" i="26"/>
  <c r="A854" i="26"/>
  <c r="A855" i="26"/>
  <c r="A856" i="26"/>
  <c r="A859" i="26"/>
  <c r="A860" i="26"/>
  <c r="A861" i="26"/>
  <c r="A862" i="26"/>
  <c r="A863" i="26"/>
  <c r="A864" i="26"/>
  <c r="A865" i="26"/>
  <c r="A866" i="26"/>
  <c r="A867" i="26"/>
  <c r="A868" i="26"/>
  <c r="A869" i="26"/>
  <c r="A870" i="26"/>
  <c r="A871" i="26"/>
  <c r="A872" i="26"/>
  <c r="A873" i="26"/>
  <c r="A874" i="26"/>
  <c r="A875" i="26"/>
  <c r="A876" i="26"/>
  <c r="A877" i="26"/>
  <c r="A878" i="26"/>
  <c r="A879" i="26"/>
  <c r="A880" i="26"/>
  <c r="A881" i="26"/>
  <c r="A882" i="26"/>
  <c r="A883" i="26"/>
  <c r="A884" i="26"/>
  <c r="A885" i="26"/>
  <c r="A886" i="26"/>
  <c r="A887" i="26"/>
  <c r="A888" i="26"/>
  <c r="A889" i="26"/>
  <c r="A890" i="26"/>
  <c r="A891" i="26"/>
  <c r="A892" i="26"/>
  <c r="A893" i="26"/>
  <c r="A894" i="26"/>
  <c r="A895" i="26"/>
  <c r="A896" i="26"/>
  <c r="A897" i="26"/>
  <c r="A898" i="26"/>
  <c r="A899" i="26"/>
  <c r="A900" i="26"/>
  <c r="A901" i="26"/>
  <c r="A902" i="26"/>
  <c r="A903" i="26"/>
  <c r="A904" i="26"/>
  <c r="A905" i="26"/>
  <c r="A906" i="26"/>
  <c r="A907" i="26"/>
  <c r="A908" i="26"/>
  <c r="A909" i="26"/>
  <c r="A910" i="26"/>
  <c r="A911" i="26"/>
  <c r="A912" i="26"/>
  <c r="A913" i="26"/>
  <c r="A914" i="26"/>
  <c r="A915" i="26"/>
  <c r="A916" i="26"/>
  <c r="A917" i="26"/>
  <c r="A918" i="26"/>
  <c r="A919" i="26"/>
  <c r="A920" i="26"/>
  <c r="A921" i="26"/>
  <c r="A922" i="26"/>
  <c r="A923" i="26"/>
  <c r="A924" i="26"/>
  <c r="A925" i="26"/>
  <c r="A926" i="26"/>
  <c r="A927" i="26"/>
  <c r="A928" i="26"/>
  <c r="A929" i="26"/>
  <c r="A930" i="26"/>
  <c r="A931" i="26"/>
  <c r="A932" i="26"/>
  <c r="A933" i="26"/>
  <c r="A934" i="26"/>
  <c r="A935" i="26"/>
  <c r="A936" i="26"/>
  <c r="A937" i="26"/>
  <c r="A938" i="26"/>
  <c r="A939" i="26"/>
  <c r="A940" i="26"/>
  <c r="A941" i="26"/>
  <c r="A942" i="26"/>
  <c r="A943" i="26"/>
  <c r="A944" i="26"/>
  <c r="A945" i="26"/>
  <c r="A946" i="26"/>
  <c r="A947" i="26"/>
  <c r="A948" i="26"/>
  <c r="A949" i="26"/>
  <c r="A950" i="26"/>
  <c r="A951" i="26"/>
  <c r="A952" i="26"/>
  <c r="A953" i="26"/>
  <c r="A954" i="26"/>
  <c r="A956" i="26"/>
  <c r="A957" i="26"/>
  <c r="A958" i="26"/>
  <c r="A959" i="26"/>
  <c r="A960" i="26"/>
  <c r="A961" i="26"/>
  <c r="A962" i="26"/>
  <c r="A963" i="26"/>
  <c r="A967" i="26"/>
  <c r="A968" i="26"/>
  <c r="A969" i="26"/>
  <c r="A970" i="26"/>
  <c r="A971" i="26"/>
  <c r="A972" i="26"/>
  <c r="A973" i="26"/>
  <c r="A974" i="26"/>
  <c r="A975" i="26"/>
  <c r="A976" i="26"/>
  <c r="A977" i="26"/>
  <c r="A978" i="26"/>
  <c r="A979" i="26"/>
  <c r="A980" i="26"/>
  <c r="A981" i="26"/>
  <c r="A982" i="26"/>
  <c r="A983" i="26"/>
  <c r="A984" i="26"/>
  <c r="A985" i="26"/>
  <c r="A986" i="26"/>
  <c r="A987" i="26"/>
  <c r="A988" i="26"/>
  <c r="A989" i="26"/>
  <c r="A990" i="26"/>
  <c r="A991" i="26"/>
  <c r="A992" i="26"/>
  <c r="A993" i="26"/>
  <c r="A994" i="26"/>
  <c r="A995" i="26"/>
  <c r="A996" i="26"/>
  <c r="A997" i="26"/>
  <c r="A998" i="26"/>
  <c r="A999" i="26"/>
  <c r="A1000" i="26"/>
  <c r="A1001" i="26"/>
  <c r="A1002" i="26"/>
  <c r="A1003" i="26"/>
  <c r="A1004" i="26"/>
  <c r="A1005" i="26"/>
  <c r="A1006" i="26"/>
  <c r="A1007" i="26"/>
  <c r="A1008" i="26"/>
  <c r="A1009" i="26"/>
  <c r="A1010" i="26"/>
  <c r="A1011" i="26"/>
  <c r="A1012" i="26"/>
  <c r="A1013" i="26"/>
  <c r="A1014" i="26"/>
  <c r="A1015" i="26"/>
  <c r="A1016" i="26"/>
  <c r="A1017" i="26"/>
  <c r="A1018" i="26"/>
  <c r="A1019" i="26"/>
  <c r="A1020" i="26"/>
  <c r="A1021" i="26"/>
  <c r="A1022" i="26"/>
  <c r="A1023" i="26"/>
  <c r="A1024" i="26"/>
  <c r="A1025" i="26"/>
  <c r="A1026" i="26"/>
  <c r="A1027" i="26"/>
  <c r="A1028" i="26"/>
  <c r="A1029" i="26"/>
  <c r="A1030" i="26"/>
  <c r="A1031" i="26"/>
  <c r="A1032" i="26"/>
  <c r="A1033" i="26"/>
  <c r="A1034" i="26"/>
  <c r="A1035" i="26"/>
  <c r="A1036" i="26"/>
  <c r="A1037" i="26"/>
  <c r="A1038" i="26"/>
  <c r="A1039" i="26"/>
  <c r="A1040" i="26"/>
  <c r="A1041" i="26"/>
  <c r="A1042" i="26"/>
  <c r="A1043" i="26"/>
  <c r="A1044" i="26"/>
  <c r="A1045" i="26"/>
  <c r="A1046" i="26"/>
  <c r="A1047" i="26"/>
  <c r="A1048" i="26"/>
  <c r="A1049" i="26"/>
  <c r="A1050" i="26"/>
  <c r="A1051" i="26"/>
  <c r="A1052" i="26"/>
  <c r="A1053" i="26"/>
  <c r="A1054" i="26"/>
  <c r="A1055" i="26"/>
  <c r="A1056" i="26"/>
  <c r="A1057" i="26"/>
  <c r="A1058" i="26"/>
  <c r="A1059" i="26"/>
  <c r="A1060" i="26"/>
  <c r="A1061" i="26"/>
  <c r="A1062" i="26"/>
  <c r="A1063" i="26"/>
  <c r="A1064" i="26"/>
  <c r="A1065" i="26"/>
  <c r="A1066" i="26"/>
  <c r="A1067" i="26"/>
  <c r="A1068" i="26"/>
  <c r="A1069" i="26"/>
  <c r="A1070" i="26"/>
  <c r="A1071" i="26"/>
  <c r="A1072" i="26"/>
  <c r="A1073" i="26"/>
  <c r="A1074" i="26"/>
  <c r="A1075" i="26"/>
  <c r="A1076" i="26"/>
  <c r="A1077" i="26"/>
  <c r="A1078" i="26"/>
  <c r="A1079" i="26"/>
  <c r="A1080" i="26"/>
  <c r="A1081" i="26"/>
  <c r="A1082" i="26"/>
  <c r="A1083" i="26"/>
  <c r="A1084" i="26"/>
  <c r="A1085" i="26"/>
  <c r="A1086" i="26"/>
  <c r="A1087" i="26"/>
  <c r="A1088" i="26"/>
  <c r="A1089" i="26"/>
  <c r="A1090" i="26"/>
  <c r="A1091" i="26"/>
  <c r="A1092" i="26"/>
  <c r="A1093" i="26"/>
  <c r="A1094" i="26"/>
  <c r="A1095" i="26"/>
  <c r="A1096" i="26"/>
  <c r="A1097" i="26"/>
  <c r="A1098" i="26"/>
  <c r="A1099" i="26"/>
  <c r="A1100" i="26"/>
  <c r="A1101" i="26"/>
  <c r="A1102" i="26"/>
  <c r="A1103" i="26"/>
  <c r="A1104" i="26"/>
  <c r="A1105" i="26"/>
  <c r="A1106" i="26"/>
  <c r="A1107" i="26"/>
  <c r="A1108" i="26"/>
  <c r="A1109" i="26"/>
  <c r="A1110" i="26"/>
  <c r="A1111" i="26"/>
  <c r="A1112" i="26"/>
  <c r="A1113" i="26"/>
  <c r="A1114" i="26"/>
  <c r="A1115" i="26"/>
  <c r="A1116" i="26"/>
  <c r="A1117" i="26"/>
  <c r="A1118" i="26"/>
  <c r="A1119" i="26"/>
  <c r="A1120" i="26"/>
  <c r="A1121" i="26"/>
  <c r="A1122" i="26"/>
  <c r="A1123" i="26"/>
  <c r="A1124" i="26"/>
  <c r="A1125" i="26"/>
  <c r="A1126" i="26"/>
  <c r="A1127" i="26"/>
  <c r="A1128" i="26"/>
  <c r="A1129" i="26"/>
  <c r="A1130" i="26"/>
  <c r="A1131" i="26"/>
  <c r="A1132" i="26"/>
  <c r="A1133" i="26"/>
  <c r="A1134" i="26"/>
  <c r="A1135" i="26"/>
  <c r="A1136" i="26"/>
  <c r="A1137" i="26"/>
  <c r="A1138" i="26"/>
  <c r="A1139" i="26"/>
  <c r="A1140" i="26"/>
  <c r="A1141" i="26"/>
  <c r="A1142" i="26"/>
  <c r="A1143" i="26"/>
  <c r="A1144" i="26"/>
  <c r="A1145" i="26"/>
  <c r="A1146" i="26"/>
  <c r="A1147" i="26"/>
  <c r="A1148" i="26"/>
  <c r="A1149" i="26"/>
  <c r="A1150" i="26"/>
  <c r="A1151" i="26"/>
  <c r="A1152" i="26"/>
  <c r="A1153" i="26"/>
  <c r="A1154" i="26"/>
  <c r="A1155" i="26"/>
  <c r="A1156" i="26"/>
  <c r="A1157" i="26"/>
  <c r="A1158" i="26"/>
  <c r="A1159" i="26"/>
  <c r="A1160" i="26"/>
  <c r="A1161" i="26"/>
  <c r="A1162" i="26"/>
  <c r="A1163" i="26"/>
  <c r="A1164" i="26"/>
  <c r="A1165" i="26"/>
  <c r="A1166" i="26"/>
  <c r="A1167" i="26"/>
  <c r="A1168" i="26"/>
  <c r="A1169" i="26"/>
  <c r="A1170" i="26"/>
  <c r="A1171" i="26"/>
  <c r="A1172" i="26"/>
  <c r="A1173" i="26"/>
  <c r="A1174" i="26"/>
  <c r="A1175" i="26"/>
  <c r="A1176" i="26"/>
  <c r="A1177" i="26"/>
  <c r="A1178" i="26"/>
  <c r="A1179" i="26"/>
  <c r="A1180" i="26"/>
  <c r="A1181" i="26"/>
  <c r="A1182" i="26"/>
  <c r="A1183" i="26"/>
  <c r="A1184" i="26"/>
  <c r="A1185" i="26"/>
  <c r="A1186" i="26"/>
  <c r="A1187" i="26"/>
  <c r="A1188" i="26"/>
  <c r="A1189" i="26"/>
  <c r="A1190" i="26"/>
  <c r="A1191" i="26"/>
  <c r="A1192" i="26"/>
  <c r="A1193" i="26"/>
  <c r="A1194" i="26"/>
  <c r="A1195" i="26"/>
  <c r="A1196" i="26"/>
  <c r="A1197" i="26"/>
  <c r="A1198" i="26"/>
  <c r="A1199" i="26"/>
  <c r="A1200" i="26"/>
  <c r="A1201" i="26"/>
  <c r="A1202" i="26"/>
  <c r="A1203" i="26"/>
  <c r="A1204" i="26"/>
  <c r="A1205" i="26"/>
  <c r="A1206" i="26"/>
  <c r="A1207" i="26"/>
  <c r="A1208" i="26"/>
  <c r="A1209" i="26"/>
  <c r="A1210" i="26"/>
  <c r="A1217" i="26"/>
  <c r="A1218" i="26"/>
  <c r="A1219" i="26"/>
  <c r="A1220" i="26"/>
  <c r="A1221" i="26"/>
  <c r="A1222" i="26"/>
  <c r="A1223" i="26"/>
  <c r="A1224" i="26"/>
  <c r="A1225" i="26"/>
  <c r="A1226" i="26"/>
  <c r="A1227" i="26"/>
  <c r="A1228" i="26"/>
  <c r="A1229" i="26"/>
  <c r="A1230" i="26"/>
  <c r="A1232" i="26"/>
  <c r="A1233" i="26"/>
  <c r="A1234" i="26"/>
  <c r="A1235" i="26"/>
  <c r="A1236" i="26"/>
  <c r="A1237" i="26"/>
  <c r="A1238" i="26"/>
  <c r="A1239" i="26"/>
  <c r="A1240" i="26"/>
  <c r="A1241" i="26"/>
  <c r="A1242" i="26"/>
  <c r="A1243" i="26"/>
  <c r="A1244" i="26"/>
  <c r="A1245" i="26"/>
  <c r="A1246" i="26"/>
  <c r="A1247" i="26"/>
  <c r="A1248" i="26"/>
  <c r="A1249" i="26"/>
  <c r="A1250" i="26"/>
  <c r="A1251" i="26"/>
  <c r="A1252" i="26"/>
  <c r="A1253" i="26"/>
  <c r="A1254" i="26"/>
  <c r="A1255" i="26"/>
  <c r="A1256" i="26"/>
  <c r="A1257" i="26"/>
  <c r="A1258" i="26"/>
  <c r="A1259" i="26"/>
  <c r="A1260" i="26"/>
  <c r="A1261" i="26"/>
  <c r="A1262" i="26"/>
  <c r="A1263" i="26"/>
  <c r="A1264" i="26"/>
  <c r="A1265" i="26"/>
  <c r="A1266" i="26"/>
  <c r="A1267" i="26"/>
  <c r="A1268" i="26"/>
  <c r="A1269" i="26"/>
  <c r="A1270" i="26"/>
  <c r="A1271" i="26"/>
  <c r="A1272" i="26"/>
  <c r="A1273" i="26"/>
  <c r="A1274" i="26"/>
  <c r="A1275" i="26"/>
  <c r="A1276" i="26"/>
  <c r="A1277" i="26"/>
  <c r="A1278" i="26"/>
  <c r="A1279" i="26"/>
  <c r="A1280" i="26"/>
  <c r="A1281" i="26"/>
  <c r="A1282" i="26"/>
  <c r="A1283" i="26"/>
  <c r="A1284" i="26"/>
  <c r="A1285" i="26"/>
  <c r="A1286" i="26"/>
  <c r="A1287" i="26"/>
  <c r="A1288" i="26"/>
  <c r="A1289" i="26"/>
  <c r="A1290" i="26"/>
  <c r="A1291" i="26"/>
  <c r="A1292" i="26"/>
  <c r="A1293" i="26"/>
  <c r="A1294" i="26"/>
  <c r="A1295" i="26"/>
  <c r="A1296" i="26"/>
  <c r="A1297" i="26"/>
  <c r="A1298" i="26"/>
  <c r="A1299" i="26"/>
  <c r="A1300" i="26"/>
  <c r="A1301" i="26"/>
  <c r="A1302" i="26"/>
  <c r="A1303" i="26"/>
  <c r="A1304" i="26"/>
  <c r="A1305" i="26"/>
  <c r="A1306" i="26"/>
  <c r="A1307" i="26"/>
  <c r="A1308" i="26"/>
  <c r="A1309" i="26"/>
  <c r="A1310" i="26"/>
  <c r="A1311" i="26"/>
  <c r="A1312" i="26"/>
  <c r="A1313" i="26"/>
  <c r="A1314" i="26"/>
  <c r="A1315" i="26"/>
  <c r="A1316" i="26"/>
  <c r="A1317" i="26"/>
  <c r="A1318" i="26"/>
  <c r="A1319" i="26"/>
  <c r="A1320" i="26"/>
  <c r="A1321" i="26"/>
  <c r="A1322" i="26"/>
  <c r="A1323" i="26"/>
  <c r="A1324" i="26"/>
  <c r="A1325" i="26"/>
  <c r="A1326" i="26"/>
  <c r="A1327" i="26"/>
  <c r="A1328" i="26"/>
  <c r="A1329" i="26"/>
  <c r="A1330" i="26"/>
  <c r="A1331" i="26"/>
  <c r="A1332" i="26"/>
  <c r="A1333" i="26"/>
  <c r="A1334" i="26"/>
  <c r="A1335" i="26"/>
  <c r="A1336" i="26"/>
  <c r="A1337" i="26"/>
  <c r="A1338" i="26"/>
  <c r="A1339" i="26"/>
  <c r="A1340" i="26"/>
  <c r="A1341" i="26"/>
  <c r="A1342" i="26"/>
  <c r="A1343" i="26"/>
  <c r="A1344" i="26"/>
  <c r="A1345" i="26"/>
  <c r="A1346" i="26"/>
  <c r="A1347" i="26"/>
  <c r="A1348" i="26"/>
  <c r="A1349" i="26"/>
  <c r="A1350" i="26"/>
  <c r="A1351" i="26"/>
  <c r="A1352" i="26"/>
  <c r="A1353" i="26"/>
  <c r="A1354" i="26"/>
  <c r="A1355" i="26"/>
  <c r="A1356" i="26"/>
  <c r="A1362" i="26"/>
  <c r="A1363" i="26"/>
  <c r="A1364" i="26"/>
  <c r="A1365" i="26"/>
  <c r="A1366" i="26"/>
  <c r="A1367" i="26"/>
  <c r="A1368" i="26"/>
  <c r="A1369" i="26"/>
  <c r="A1370" i="26"/>
  <c r="A1371" i="26"/>
  <c r="A1372" i="26"/>
  <c r="A1373" i="26"/>
  <c r="A1374" i="26"/>
  <c r="A1375" i="26"/>
  <c r="A1376" i="26"/>
  <c r="A1377" i="26"/>
  <c r="A1378" i="26"/>
  <c r="A1379" i="26"/>
  <c r="A1380" i="26"/>
  <c r="A1381" i="26"/>
  <c r="A1382" i="26"/>
  <c r="A1383" i="26"/>
  <c r="A1384" i="26"/>
  <c r="A1385" i="26"/>
  <c r="A1386" i="26"/>
  <c r="A1387" i="26"/>
  <c r="A1388" i="26"/>
  <c r="A1389" i="26"/>
  <c r="A1390" i="26"/>
  <c r="A1391" i="26"/>
  <c r="A1392" i="26"/>
  <c r="A1393" i="26"/>
  <c r="A1394" i="26"/>
  <c r="A1395" i="26"/>
  <c r="A1396" i="26"/>
  <c r="A1397" i="26"/>
  <c r="A1398" i="26"/>
  <c r="A1399" i="26"/>
  <c r="A1400" i="26"/>
  <c r="A1401" i="26"/>
  <c r="A1402" i="26"/>
  <c r="A1403" i="26"/>
  <c r="A1404" i="26"/>
  <c r="A1405" i="26"/>
  <c r="A1406" i="26"/>
  <c r="A1407" i="26"/>
  <c r="A1408" i="26"/>
  <c r="A1409" i="26"/>
  <c r="A1410" i="26"/>
  <c r="A1411" i="26"/>
  <c r="A1412" i="26"/>
  <c r="A1413" i="26"/>
  <c r="A1414" i="26"/>
  <c r="A1415" i="26"/>
  <c r="A1416" i="26"/>
  <c r="A1417" i="26"/>
  <c r="A1418" i="26"/>
  <c r="A1419" i="26"/>
  <c r="A1420" i="26"/>
  <c r="A1421" i="26"/>
  <c r="A1422" i="26"/>
  <c r="A1423" i="26"/>
  <c r="A1424" i="26"/>
  <c r="A1425" i="26"/>
  <c r="A1426" i="26"/>
  <c r="A1427" i="26"/>
  <c r="A1428" i="26"/>
  <c r="A1429" i="26"/>
  <c r="A1430" i="26"/>
  <c r="A1431" i="26"/>
  <c r="A1432" i="26"/>
  <c r="A1433" i="26"/>
  <c r="A1434" i="26"/>
  <c r="A1435" i="26"/>
  <c r="A1436" i="26"/>
  <c r="A1437" i="26"/>
  <c r="A1438" i="26"/>
  <c r="A1439" i="26"/>
  <c r="A1440" i="26"/>
  <c r="A1441" i="26"/>
  <c r="A1442" i="26"/>
  <c r="A1443" i="26"/>
  <c r="A1444" i="26"/>
  <c r="A1445" i="26"/>
  <c r="A1446" i="26"/>
  <c r="A1447" i="26"/>
  <c r="A1448" i="26"/>
  <c r="A1449" i="26"/>
  <c r="A1450" i="26"/>
  <c r="A1451" i="26"/>
  <c r="A1452" i="26"/>
  <c r="A1453" i="26"/>
  <c r="A1454" i="26"/>
  <c r="A1455" i="26"/>
  <c r="A1456" i="26"/>
  <c r="A1457" i="26"/>
  <c r="A1458" i="26"/>
  <c r="A1459" i="26"/>
  <c r="A1460" i="26"/>
  <c r="A1461" i="26"/>
  <c r="A1462" i="26"/>
  <c r="A1463" i="26"/>
  <c r="A1464" i="26"/>
  <c r="A1465" i="26"/>
  <c r="A1466" i="26"/>
  <c r="A1467" i="26"/>
  <c r="A1468" i="26"/>
  <c r="A1469" i="26"/>
  <c r="A1470" i="26"/>
  <c r="A1471" i="26"/>
  <c r="A1472" i="26"/>
  <c r="A1473" i="26"/>
  <c r="A1474" i="26"/>
  <c r="A1475" i="26"/>
  <c r="A1476" i="26"/>
  <c r="A1477" i="26"/>
  <c r="A1478" i="26"/>
  <c r="A1479" i="26"/>
  <c r="A1480" i="26"/>
  <c r="A1481" i="26"/>
  <c r="A1482" i="26"/>
  <c r="A1483" i="26"/>
  <c r="A1484" i="26"/>
  <c r="A1485" i="26"/>
  <c r="A1486" i="26"/>
  <c r="A1487" i="26"/>
  <c r="A1488" i="26"/>
  <c r="A1489" i="26"/>
  <c r="A1490" i="26"/>
  <c r="A1491" i="26"/>
  <c r="A1492" i="26"/>
  <c r="A1493" i="26"/>
  <c r="A1494" i="26"/>
  <c r="A1495" i="26"/>
  <c r="A1496" i="26"/>
  <c r="A1497" i="26"/>
  <c r="A1498" i="26"/>
  <c r="A1499" i="26"/>
  <c r="I839" i="26" l="1"/>
  <c r="I273" i="26"/>
  <c r="I964" i="26"/>
  <c r="I187" i="26"/>
  <c r="I760" i="26"/>
  <c r="I813" i="26"/>
  <c r="I812" i="26"/>
  <c r="I732" i="26"/>
  <c r="L1449" i="26"/>
  <c r="N1449" i="26"/>
  <c r="G1449" i="26"/>
  <c r="F1449" i="26"/>
  <c r="I1449" i="26" s="1"/>
  <c r="L1448" i="26"/>
  <c r="N1448" i="26"/>
  <c r="G1448" i="26"/>
  <c r="F1448" i="26"/>
  <c r="I1448" i="26" s="1"/>
  <c r="L664" i="26"/>
  <c r="E415" i="26"/>
  <c r="F415" i="26"/>
  <c r="G415" i="26"/>
  <c r="L415" i="26"/>
  <c r="N415" i="26"/>
  <c r="I601" i="26"/>
  <c r="L601" i="26"/>
  <c r="N601" i="26"/>
  <c r="I602" i="26"/>
  <c r="L602" i="26"/>
  <c r="N602" i="26"/>
  <c r="E1281" i="26"/>
  <c r="F1281" i="26"/>
  <c r="G1281" i="26"/>
  <c r="L1281" i="26"/>
  <c r="N1281" i="26"/>
  <c r="E1255" i="26"/>
  <c r="F1255" i="26"/>
  <c r="G1255" i="26"/>
  <c r="L1255" i="26"/>
  <c r="N1255" i="26"/>
  <c r="F1442" i="26"/>
  <c r="I1442" i="26" s="1"/>
  <c r="G1442" i="26"/>
  <c r="L1442" i="26"/>
  <c r="N1442" i="26"/>
  <c r="F1443" i="26"/>
  <c r="I1443" i="26" s="1"/>
  <c r="G1443" i="26"/>
  <c r="L1443" i="26"/>
  <c r="N1443" i="26"/>
  <c r="F1444" i="26"/>
  <c r="I1444" i="26" s="1"/>
  <c r="G1444" i="26"/>
  <c r="L1444" i="26"/>
  <c r="N1444" i="26"/>
  <c r="F1445" i="26"/>
  <c r="I1445" i="26" s="1"/>
  <c r="G1445" i="26"/>
  <c r="L1445" i="26"/>
  <c r="N1445" i="26"/>
  <c r="F1446" i="26"/>
  <c r="I1446" i="26" s="1"/>
  <c r="G1446" i="26"/>
  <c r="L1446" i="26"/>
  <c r="N1446" i="26"/>
  <c r="F1447" i="26"/>
  <c r="I1447" i="26" s="1"/>
  <c r="G1447" i="26"/>
  <c r="L1447" i="26"/>
  <c r="N1447" i="26"/>
  <c r="E1254" i="26"/>
  <c r="F1254" i="26"/>
  <c r="G1254" i="26"/>
  <c r="L1254" i="26"/>
  <c r="N1254" i="26"/>
  <c r="I40" i="26"/>
  <c r="L40" i="26"/>
  <c r="N40" i="26"/>
  <c r="E271" i="26"/>
  <c r="F271" i="26"/>
  <c r="G271" i="26"/>
  <c r="L271" i="26"/>
  <c r="N271" i="26"/>
  <c r="E272" i="26"/>
  <c r="F272" i="26"/>
  <c r="G272" i="26"/>
  <c r="L272" i="26"/>
  <c r="N272" i="26"/>
  <c r="E1356" i="26"/>
  <c r="F1356" i="26"/>
  <c r="L1356" i="26"/>
  <c r="N1356" i="26"/>
  <c r="N1253" i="26"/>
  <c r="L1253" i="26"/>
  <c r="E1253" i="26"/>
  <c r="F1253" i="26"/>
  <c r="G1253" i="26"/>
  <c r="N139" i="26"/>
  <c r="N140" i="26"/>
  <c r="E140" i="26"/>
  <c r="F140" i="26"/>
  <c r="L140" i="26"/>
  <c r="N39" i="26"/>
  <c r="I39" i="26"/>
  <c r="L39" i="26"/>
  <c r="I1209" i="26"/>
  <c r="L1209" i="26"/>
  <c r="N1209" i="26"/>
  <c r="I1210" i="26"/>
  <c r="L1210" i="26"/>
  <c r="N1210" i="26"/>
  <c r="I415" i="26" l="1"/>
  <c r="I1281" i="26"/>
  <c r="I1255" i="26"/>
  <c r="I1254" i="26"/>
  <c r="I271" i="26"/>
  <c r="I272" i="26"/>
  <c r="I1356" i="26"/>
  <c r="I1253" i="26"/>
  <c r="I140" i="26"/>
  <c r="I38" i="26"/>
  <c r="L38" i="26"/>
  <c r="N38" i="26"/>
  <c r="I1206" i="26" l="1"/>
  <c r="L1206" i="26"/>
  <c r="N1206" i="26"/>
  <c r="I1207" i="26"/>
  <c r="L1207" i="26"/>
  <c r="N1207" i="26"/>
  <c r="I1208" i="26"/>
  <c r="L1208" i="26"/>
  <c r="N1208" i="26"/>
  <c r="E963" i="26"/>
  <c r="F963" i="26"/>
  <c r="G963" i="26"/>
  <c r="L963" i="26"/>
  <c r="N963" i="26"/>
  <c r="I1205" i="26"/>
  <c r="L1205" i="26"/>
  <c r="N1205" i="26"/>
  <c r="E962" i="26"/>
  <c r="F962" i="26"/>
  <c r="G962" i="26"/>
  <c r="L962" i="26"/>
  <c r="N962" i="26"/>
  <c r="E961" i="26"/>
  <c r="F961" i="26"/>
  <c r="G961" i="26"/>
  <c r="L961" i="26"/>
  <c r="N961" i="26"/>
  <c r="E639" i="26"/>
  <c r="F639" i="26"/>
  <c r="G639" i="26"/>
  <c r="L639" i="26"/>
  <c r="N639" i="26"/>
  <c r="I1204" i="26"/>
  <c r="L1204" i="26"/>
  <c r="N1204" i="26"/>
  <c r="E1010" i="26"/>
  <c r="F1010" i="26"/>
  <c r="L1010" i="26"/>
  <c r="N1010" i="26"/>
  <c r="N731" i="26"/>
  <c r="N730" i="26"/>
  <c r="N729" i="26"/>
  <c r="N728" i="26"/>
  <c r="N727" i="26"/>
  <c r="E727" i="26"/>
  <c r="F727" i="26"/>
  <c r="G727" i="26"/>
  <c r="L727" i="26"/>
  <c r="E728" i="26"/>
  <c r="F728" i="26"/>
  <c r="G728" i="26"/>
  <c r="L728" i="26"/>
  <c r="E729" i="26"/>
  <c r="F729" i="26"/>
  <c r="G729" i="26"/>
  <c r="L729" i="26"/>
  <c r="E730" i="26"/>
  <c r="F730" i="26"/>
  <c r="G730" i="26"/>
  <c r="L730" i="26"/>
  <c r="E731" i="26"/>
  <c r="F731" i="26"/>
  <c r="G731" i="26"/>
  <c r="L731" i="26"/>
  <c r="N726" i="26"/>
  <c r="L726" i="26"/>
  <c r="G726" i="26"/>
  <c r="F726" i="26"/>
  <c r="E726" i="26"/>
  <c r="E1362" i="26"/>
  <c r="F1362" i="26"/>
  <c r="L1362" i="26"/>
  <c r="N1362" i="26"/>
  <c r="E1355" i="26"/>
  <c r="F1355" i="26"/>
  <c r="L1355" i="26"/>
  <c r="N1355" i="26"/>
  <c r="E1252" i="26"/>
  <c r="F1252" i="26"/>
  <c r="G1252" i="26"/>
  <c r="L1252" i="26"/>
  <c r="N1252" i="26"/>
  <c r="E810" i="26"/>
  <c r="F810" i="26"/>
  <c r="L810" i="26"/>
  <c r="N810" i="26"/>
  <c r="E811" i="26"/>
  <c r="F811" i="26"/>
  <c r="L811" i="26"/>
  <c r="N811" i="26"/>
  <c r="E759" i="26"/>
  <c r="F759" i="26"/>
  <c r="G759" i="26"/>
  <c r="L759" i="26"/>
  <c r="N759" i="26"/>
  <c r="I963" i="26" l="1"/>
  <c r="I962" i="26"/>
  <c r="I961" i="26"/>
  <c r="I639" i="26"/>
  <c r="I1010" i="26"/>
  <c r="I729" i="26"/>
  <c r="I728" i="26"/>
  <c r="I727" i="26"/>
  <c r="I730" i="26"/>
  <c r="I731" i="26"/>
  <c r="I726" i="26"/>
  <c r="I1362" i="26"/>
  <c r="I1355" i="26"/>
  <c r="I1252" i="26"/>
  <c r="I811" i="26"/>
  <c r="I810" i="26"/>
  <c r="I759" i="26"/>
  <c r="E1354" i="26"/>
  <c r="F1354" i="26"/>
  <c r="L1354" i="26"/>
  <c r="N1354" i="26"/>
  <c r="E1382" i="26"/>
  <c r="F1382" i="26"/>
  <c r="L1382" i="26"/>
  <c r="N1382" i="26"/>
  <c r="E1251" i="26"/>
  <c r="F1251" i="26"/>
  <c r="G1251" i="26"/>
  <c r="L1251" i="26"/>
  <c r="N1251" i="26"/>
  <c r="E1352" i="26"/>
  <c r="F1352" i="26"/>
  <c r="L1352" i="26"/>
  <c r="N1352" i="26"/>
  <c r="E1353" i="26"/>
  <c r="F1353" i="26"/>
  <c r="L1353" i="26"/>
  <c r="N1353" i="26"/>
  <c r="E1250" i="26"/>
  <c r="F1250" i="26"/>
  <c r="G1250" i="26"/>
  <c r="L1250" i="26"/>
  <c r="N1250" i="26"/>
  <c r="E138" i="26"/>
  <c r="F138" i="26"/>
  <c r="G138" i="26"/>
  <c r="L138" i="26"/>
  <c r="N138" i="26"/>
  <c r="L822" i="26"/>
  <c r="N822" i="26"/>
  <c r="E822" i="26"/>
  <c r="I822" i="26" s="1"/>
  <c r="I1201" i="26"/>
  <c r="L1201" i="26"/>
  <c r="N1201" i="26"/>
  <c r="I1202" i="26"/>
  <c r="L1202" i="26"/>
  <c r="N1202" i="26"/>
  <c r="I1203" i="26"/>
  <c r="L1203" i="26"/>
  <c r="N1203" i="26"/>
  <c r="E1009" i="26"/>
  <c r="F1009" i="26"/>
  <c r="L1009" i="26"/>
  <c r="N1009" i="26"/>
  <c r="N1348" i="26"/>
  <c r="L1348" i="26"/>
  <c r="F1348" i="26"/>
  <c r="E1348" i="26"/>
  <c r="N1349" i="26"/>
  <c r="L1349" i="26"/>
  <c r="F1349" i="26"/>
  <c r="E1349" i="26"/>
  <c r="N1350" i="26"/>
  <c r="L1350" i="26"/>
  <c r="F1350" i="26"/>
  <c r="E1350" i="26"/>
  <c r="N1347" i="26"/>
  <c r="L1347" i="26"/>
  <c r="F1347" i="26"/>
  <c r="E1347" i="26"/>
  <c r="N1248" i="26"/>
  <c r="L1248" i="26"/>
  <c r="G1248" i="26"/>
  <c r="F1248" i="26"/>
  <c r="E1248" i="26"/>
  <c r="N1346" i="26"/>
  <c r="L1346" i="26"/>
  <c r="F1346" i="26"/>
  <c r="E1346" i="26"/>
  <c r="N1345" i="26"/>
  <c r="L1345" i="26"/>
  <c r="F1345" i="26"/>
  <c r="E1345" i="26"/>
  <c r="N1344" i="26"/>
  <c r="L1344" i="26"/>
  <c r="F1344" i="26"/>
  <c r="E1344" i="26"/>
  <c r="N1343" i="26"/>
  <c r="L1343" i="26"/>
  <c r="F1343" i="26"/>
  <c r="E1343" i="26"/>
  <c r="N1342" i="26"/>
  <c r="L1342" i="26"/>
  <c r="F1342" i="26"/>
  <c r="E1342" i="26"/>
  <c r="N1351" i="26"/>
  <c r="L1351" i="26"/>
  <c r="F1351" i="26"/>
  <c r="E1351" i="26"/>
  <c r="N1249" i="26"/>
  <c r="L1249" i="26"/>
  <c r="G1249" i="26"/>
  <c r="F1249" i="26"/>
  <c r="E1249" i="26"/>
  <c r="L56" i="26"/>
  <c r="I1354" i="26" l="1"/>
  <c r="I1382" i="26"/>
  <c r="I1251" i="26"/>
  <c r="I1352" i="26"/>
  <c r="I1250" i="26"/>
  <c r="I1353" i="26"/>
  <c r="I138" i="26"/>
  <c r="I1009" i="26"/>
  <c r="I1348" i="26"/>
  <c r="I1349" i="26"/>
  <c r="I1347" i="26"/>
  <c r="I1350" i="26"/>
  <c r="I1248" i="26"/>
  <c r="I1346" i="26"/>
  <c r="I1345" i="26"/>
  <c r="I1344" i="26"/>
  <c r="I1343" i="26"/>
  <c r="I1342" i="26"/>
  <c r="I1351" i="26"/>
  <c r="I1249" i="26"/>
  <c r="E1393" i="26"/>
  <c r="F1393" i="26"/>
  <c r="G1393" i="26"/>
  <c r="L1393" i="26"/>
  <c r="N1393" i="26"/>
  <c r="E162" i="26"/>
  <c r="F162" i="26"/>
  <c r="G162" i="26"/>
  <c r="L162" i="26"/>
  <c r="N162" i="26"/>
  <c r="E186" i="26"/>
  <c r="F186" i="26"/>
  <c r="G186" i="26"/>
  <c r="L186" i="26"/>
  <c r="N186" i="26"/>
  <c r="E1469" i="26"/>
  <c r="F1469" i="26"/>
  <c r="G1469" i="26"/>
  <c r="L1469" i="26"/>
  <c r="N1469" i="26"/>
  <c r="E1470" i="26"/>
  <c r="F1470" i="26"/>
  <c r="G1470" i="26"/>
  <c r="L1470" i="26"/>
  <c r="N1470" i="26"/>
  <c r="N126" i="26"/>
  <c r="N127" i="26"/>
  <c r="N128" i="26"/>
  <c r="N129" i="26"/>
  <c r="N130" i="26"/>
  <c r="N131" i="26"/>
  <c r="N132" i="26"/>
  <c r="N133" i="26"/>
  <c r="L126" i="26"/>
  <c r="L127" i="26"/>
  <c r="L128" i="26"/>
  <c r="L129" i="26"/>
  <c r="L130" i="26"/>
  <c r="L131" i="26"/>
  <c r="L132" i="26"/>
  <c r="L133" i="26"/>
  <c r="E126" i="26"/>
  <c r="F126" i="26"/>
  <c r="E127" i="26"/>
  <c r="F127" i="26"/>
  <c r="E128" i="26"/>
  <c r="F128" i="26"/>
  <c r="E129" i="26"/>
  <c r="F129" i="26"/>
  <c r="E130" i="26"/>
  <c r="F130" i="26"/>
  <c r="E131" i="26"/>
  <c r="F131" i="26"/>
  <c r="E132" i="26"/>
  <c r="F132" i="26"/>
  <c r="E133" i="26"/>
  <c r="F133" i="26"/>
  <c r="E724" i="26"/>
  <c r="F724" i="26"/>
  <c r="G724" i="26"/>
  <c r="L724" i="26"/>
  <c r="N724" i="26"/>
  <c r="E725" i="26"/>
  <c r="F725" i="26"/>
  <c r="G725" i="26"/>
  <c r="L725" i="26"/>
  <c r="N725" i="26"/>
  <c r="E668" i="26"/>
  <c r="F668" i="26"/>
  <c r="G668" i="26"/>
  <c r="L668" i="26"/>
  <c r="N668" i="26"/>
  <c r="E669" i="26"/>
  <c r="F669" i="26"/>
  <c r="G669" i="26"/>
  <c r="L669" i="26"/>
  <c r="N669" i="26"/>
  <c r="E657" i="26"/>
  <c r="F657" i="26"/>
  <c r="G657" i="26"/>
  <c r="L657" i="26"/>
  <c r="N657" i="26"/>
  <c r="E954" i="26"/>
  <c r="F954" i="26"/>
  <c r="G954" i="26"/>
  <c r="L954" i="26"/>
  <c r="N954" i="26"/>
  <c r="E270" i="26"/>
  <c r="F270" i="26"/>
  <c r="G270" i="26"/>
  <c r="L270" i="26"/>
  <c r="N270" i="26"/>
  <c r="E1381" i="26"/>
  <c r="F1381" i="26"/>
  <c r="L1381" i="26"/>
  <c r="N1381" i="26"/>
  <c r="E1372" i="26"/>
  <c r="F1372" i="26"/>
  <c r="G1372" i="26"/>
  <c r="L1372" i="26"/>
  <c r="N1372" i="26"/>
  <c r="E1373" i="26"/>
  <c r="F1373" i="26"/>
  <c r="G1373" i="26"/>
  <c r="L1373" i="26"/>
  <c r="N1373" i="26"/>
  <c r="E1374" i="26"/>
  <c r="F1374" i="26"/>
  <c r="G1374" i="26"/>
  <c r="L1374" i="26"/>
  <c r="N1374" i="26"/>
  <c r="E1375" i="26"/>
  <c r="F1375" i="26"/>
  <c r="G1375" i="26"/>
  <c r="L1375" i="26"/>
  <c r="N1375" i="26"/>
  <c r="E1376" i="26"/>
  <c r="F1376" i="26"/>
  <c r="G1376" i="26"/>
  <c r="L1376" i="26"/>
  <c r="N1376" i="26"/>
  <c r="E1377" i="26"/>
  <c r="F1377" i="26"/>
  <c r="G1377" i="26"/>
  <c r="L1377" i="26"/>
  <c r="N1377" i="26"/>
  <c r="E1378" i="26"/>
  <c r="F1378" i="26"/>
  <c r="G1378" i="26"/>
  <c r="L1378" i="26"/>
  <c r="N1378" i="26"/>
  <c r="E1379" i="26"/>
  <c r="F1379" i="26"/>
  <c r="G1379" i="26"/>
  <c r="L1379" i="26"/>
  <c r="N1379" i="26"/>
  <c r="E507" i="26"/>
  <c r="F507" i="26"/>
  <c r="L507" i="26"/>
  <c r="N507" i="26"/>
  <c r="F1440" i="26"/>
  <c r="I1440" i="26" s="1"/>
  <c r="G1440" i="26"/>
  <c r="L1440" i="26"/>
  <c r="N1440" i="26"/>
  <c r="F1441" i="26"/>
  <c r="I1441" i="26" s="1"/>
  <c r="G1441" i="26"/>
  <c r="L1441" i="26"/>
  <c r="N1441" i="26"/>
  <c r="E960" i="26"/>
  <c r="F960" i="26"/>
  <c r="G960" i="26"/>
  <c r="L960" i="26"/>
  <c r="N960" i="26"/>
  <c r="F1439" i="26"/>
  <c r="I1439" i="26" s="1"/>
  <c r="G1439" i="26"/>
  <c r="L1439" i="26"/>
  <c r="N1439" i="26"/>
  <c r="I600" i="26"/>
  <c r="L600" i="26"/>
  <c r="N600" i="26"/>
  <c r="E1478" i="26"/>
  <c r="F1478" i="26"/>
  <c r="G1478" i="26"/>
  <c r="L1478" i="26"/>
  <c r="N1478" i="26"/>
  <c r="E1482" i="26"/>
  <c r="F1482" i="26"/>
  <c r="G1482" i="26"/>
  <c r="L1482" i="26"/>
  <c r="N1482" i="26"/>
  <c r="N6" i="26"/>
  <c r="E1481" i="26"/>
  <c r="F1481" i="26"/>
  <c r="G1481" i="26"/>
  <c r="L1481" i="26"/>
  <c r="N1481" i="26"/>
  <c r="E1280" i="26"/>
  <c r="F1280" i="26"/>
  <c r="G1280" i="26"/>
  <c r="L1280" i="26"/>
  <c r="N1280" i="26"/>
  <c r="E13" i="26"/>
  <c r="F13" i="26"/>
  <c r="L13" i="26"/>
  <c r="N13" i="26"/>
  <c r="E1279" i="26"/>
  <c r="F1279" i="26"/>
  <c r="G1279" i="26"/>
  <c r="L1279" i="26"/>
  <c r="N1279" i="26"/>
  <c r="E1278" i="26"/>
  <c r="F1278" i="26"/>
  <c r="G1278" i="26"/>
  <c r="L1278" i="26"/>
  <c r="N1278" i="26"/>
  <c r="I1194" i="26"/>
  <c r="L1194" i="26"/>
  <c r="N1194" i="26"/>
  <c r="I1195" i="26"/>
  <c r="L1195" i="26"/>
  <c r="N1195" i="26"/>
  <c r="I1196" i="26"/>
  <c r="L1196" i="26"/>
  <c r="N1196" i="26"/>
  <c r="I1197" i="26"/>
  <c r="L1197" i="26"/>
  <c r="N1197" i="26"/>
  <c r="I1198" i="26"/>
  <c r="L1198" i="26"/>
  <c r="N1198" i="26"/>
  <c r="I1199" i="26"/>
  <c r="L1199" i="26"/>
  <c r="N1199" i="26"/>
  <c r="I1200" i="26"/>
  <c r="L1200" i="26"/>
  <c r="N1200" i="26"/>
  <c r="E953" i="26"/>
  <c r="F953" i="26"/>
  <c r="G953" i="26"/>
  <c r="L953" i="26"/>
  <c r="N953" i="26"/>
  <c r="E161" i="26"/>
  <c r="F161" i="26"/>
  <c r="G161" i="26"/>
  <c r="L161" i="26"/>
  <c r="N161" i="26"/>
  <c r="E227" i="26"/>
  <c r="F227" i="26"/>
  <c r="G227" i="26"/>
  <c r="L227" i="26"/>
  <c r="N227" i="26"/>
  <c r="I1393" i="26" l="1"/>
  <c r="I162" i="26"/>
  <c r="I186" i="26"/>
  <c r="I1470" i="26"/>
  <c r="I1469" i="26"/>
  <c r="I132" i="26"/>
  <c r="I128" i="26"/>
  <c r="I133" i="26"/>
  <c r="I129" i="26"/>
  <c r="I130" i="26"/>
  <c r="I126" i="26"/>
  <c r="I131" i="26"/>
  <c r="I127" i="26"/>
  <c r="I725" i="26"/>
  <c r="I669" i="26"/>
  <c r="I724" i="26"/>
  <c r="I668" i="26"/>
  <c r="I657" i="26"/>
  <c r="I954" i="26"/>
  <c r="I270" i="26"/>
  <c r="I1373" i="26"/>
  <c r="I1381" i="26"/>
  <c r="I1379" i="26"/>
  <c r="I1375" i="26"/>
  <c r="I1372" i="26"/>
  <c r="I1378" i="26"/>
  <c r="I1376" i="26"/>
  <c r="I1374" i="26"/>
  <c r="I1377" i="26"/>
  <c r="I507" i="26"/>
  <c r="I960" i="26"/>
  <c r="I1482" i="26"/>
  <c r="I1478" i="26"/>
  <c r="I1481" i="26"/>
  <c r="I1280" i="26"/>
  <c r="I13" i="26"/>
  <c r="I1279" i="26"/>
  <c r="I1278" i="26"/>
  <c r="I953" i="26"/>
  <c r="I161" i="26"/>
  <c r="I227" i="26"/>
  <c r="E54" i="26"/>
  <c r="F54" i="26"/>
  <c r="G54" i="26"/>
  <c r="L54" i="26"/>
  <c r="N54" i="26"/>
  <c r="E55" i="26"/>
  <c r="F55" i="26"/>
  <c r="G55" i="26"/>
  <c r="L55" i="26"/>
  <c r="N55" i="26"/>
  <c r="E56" i="26"/>
  <c r="F56" i="26"/>
  <c r="G56" i="26"/>
  <c r="N56" i="26"/>
  <c r="E57" i="26"/>
  <c r="F57" i="26"/>
  <c r="G57" i="26"/>
  <c r="L57" i="26"/>
  <c r="N57" i="26"/>
  <c r="E1247" i="26"/>
  <c r="F1247" i="26"/>
  <c r="G1247" i="26"/>
  <c r="L1247" i="26"/>
  <c r="N1247" i="26"/>
  <c r="E1366" i="26"/>
  <c r="F1366" i="26"/>
  <c r="G1366" i="26"/>
  <c r="L1366" i="26"/>
  <c r="N1366" i="26"/>
  <c r="E1367" i="26"/>
  <c r="F1367" i="26"/>
  <c r="G1367" i="26"/>
  <c r="L1367" i="26"/>
  <c r="N1367" i="26"/>
  <c r="E1368" i="26"/>
  <c r="F1368" i="26"/>
  <c r="G1368" i="26"/>
  <c r="L1368" i="26"/>
  <c r="N1368" i="26"/>
  <c r="E1369" i="26"/>
  <c r="F1369" i="26"/>
  <c r="G1369" i="26"/>
  <c r="L1369" i="26"/>
  <c r="N1369" i="26"/>
  <c r="E1370" i="26"/>
  <c r="F1370" i="26"/>
  <c r="G1370" i="26"/>
  <c r="L1370" i="26"/>
  <c r="N1370" i="26"/>
  <c r="E1371" i="26"/>
  <c r="F1371" i="26"/>
  <c r="G1371" i="26"/>
  <c r="L1371" i="26"/>
  <c r="N1371" i="26"/>
  <c r="E1246" i="26"/>
  <c r="F1246" i="26"/>
  <c r="G1246" i="26"/>
  <c r="L1246" i="26"/>
  <c r="N1246" i="26"/>
  <c r="E809" i="26"/>
  <c r="F809" i="26"/>
  <c r="L809" i="26"/>
  <c r="N809" i="26"/>
  <c r="E758" i="26"/>
  <c r="F758" i="26"/>
  <c r="G758" i="26"/>
  <c r="L758" i="26"/>
  <c r="N758" i="26"/>
  <c r="E959" i="26"/>
  <c r="F959" i="26"/>
  <c r="G959" i="26"/>
  <c r="L959" i="26"/>
  <c r="N959" i="26"/>
  <c r="E269" i="26"/>
  <c r="F269" i="26"/>
  <c r="G269" i="26"/>
  <c r="L269" i="26"/>
  <c r="N269" i="26"/>
  <c r="L710" i="26"/>
  <c r="I1247" i="26" l="1"/>
  <c r="I55" i="26"/>
  <c r="I56" i="26"/>
  <c r="I54" i="26"/>
  <c r="I57" i="26"/>
  <c r="I1366" i="26"/>
  <c r="I1367" i="26"/>
  <c r="I1368" i="26"/>
  <c r="I1370" i="26"/>
  <c r="I1371" i="26"/>
  <c r="I1369" i="26"/>
  <c r="I1246" i="26"/>
  <c r="I809" i="26"/>
  <c r="I758" i="26"/>
  <c r="I959" i="26"/>
  <c r="I269" i="26"/>
  <c r="E1008" i="26"/>
  <c r="F1008" i="26"/>
  <c r="L1008" i="26"/>
  <c r="N1008" i="26"/>
  <c r="E815" i="26"/>
  <c r="I815" i="26" s="1"/>
  <c r="L815" i="26"/>
  <c r="N815" i="26"/>
  <c r="E821" i="26"/>
  <c r="I821" i="26" s="1"/>
  <c r="L821" i="26"/>
  <c r="N821" i="26"/>
  <c r="E53" i="26"/>
  <c r="F53" i="26"/>
  <c r="G53" i="26"/>
  <c r="L53" i="26"/>
  <c r="N53" i="26"/>
  <c r="E125" i="26"/>
  <c r="F125" i="26"/>
  <c r="L125" i="26"/>
  <c r="N125" i="26"/>
  <c r="I1008" i="26" l="1"/>
  <c r="I53" i="26"/>
  <c r="I125" i="26"/>
  <c r="L1411" i="26"/>
  <c r="L1412" i="26"/>
  <c r="E1411" i="26"/>
  <c r="F1411" i="26"/>
  <c r="N1411" i="26"/>
  <c r="E1412" i="26"/>
  <c r="F1412" i="26"/>
  <c r="N1412" i="26"/>
  <c r="F1438" i="26"/>
  <c r="I1438" i="26" s="1"/>
  <c r="G1438" i="26"/>
  <c r="L1438" i="26"/>
  <c r="N1438" i="26"/>
  <c r="F1437" i="26"/>
  <c r="I1437" i="26" s="1"/>
  <c r="G1437" i="26"/>
  <c r="L1437" i="26"/>
  <c r="N1437" i="26"/>
  <c r="I1412" i="26" l="1"/>
  <c r="I1411" i="26"/>
  <c r="E823" i="26"/>
  <c r="I823" i="26" s="1"/>
  <c r="L823" i="26"/>
  <c r="N823" i="26"/>
  <c r="E824" i="26"/>
  <c r="I824" i="26" s="1"/>
  <c r="L824" i="26"/>
  <c r="N824" i="26"/>
  <c r="E825" i="26"/>
  <c r="I825" i="26" s="1"/>
  <c r="L825" i="26"/>
  <c r="N825" i="26"/>
  <c r="E826" i="26"/>
  <c r="I826" i="26" s="1"/>
  <c r="L826" i="26"/>
  <c r="N826" i="26"/>
  <c r="E827" i="26"/>
  <c r="I827" i="26" s="1"/>
  <c r="L827" i="26"/>
  <c r="N827" i="26"/>
  <c r="E828" i="26"/>
  <c r="I828" i="26" s="1"/>
  <c r="L828" i="26"/>
  <c r="N828" i="26"/>
  <c r="E829" i="26"/>
  <c r="I829" i="26" s="1"/>
  <c r="L829" i="26"/>
  <c r="N829" i="26"/>
  <c r="E830" i="26"/>
  <c r="I830" i="26" s="1"/>
  <c r="L830" i="26"/>
  <c r="N830" i="26"/>
  <c r="E831" i="26"/>
  <c r="I831" i="26" s="1"/>
  <c r="L831" i="26"/>
  <c r="N831" i="26"/>
  <c r="E832" i="26"/>
  <c r="I832" i="26" s="1"/>
  <c r="L832" i="26"/>
  <c r="N832" i="26"/>
  <c r="E833" i="26"/>
  <c r="I833" i="26" s="1"/>
  <c r="L833" i="26"/>
  <c r="N833" i="26"/>
  <c r="E816" i="26"/>
  <c r="I816" i="26" s="1"/>
  <c r="L816" i="26"/>
  <c r="N816" i="26"/>
  <c r="E817" i="26"/>
  <c r="I817" i="26" s="1"/>
  <c r="L817" i="26"/>
  <c r="N817" i="26"/>
  <c r="E818" i="26"/>
  <c r="I818" i="26" s="1"/>
  <c r="L818" i="26"/>
  <c r="N818" i="26"/>
  <c r="E819" i="26"/>
  <c r="I819" i="26" s="1"/>
  <c r="L819" i="26"/>
  <c r="N819" i="26"/>
  <c r="E820" i="26"/>
  <c r="I820" i="26" s="1"/>
  <c r="L820" i="26"/>
  <c r="N820" i="26"/>
  <c r="E1468" i="26"/>
  <c r="F1468" i="26"/>
  <c r="G1468" i="26"/>
  <c r="L1468" i="26"/>
  <c r="N1468" i="26"/>
  <c r="L814" i="26"/>
  <c r="N814" i="26"/>
  <c r="E814" i="26"/>
  <c r="I814" i="26" s="1"/>
  <c r="N1450" i="26"/>
  <c r="E137" i="26"/>
  <c r="F137" i="26"/>
  <c r="G137" i="26"/>
  <c r="L137" i="26"/>
  <c r="N137" i="26"/>
  <c r="E1410" i="26"/>
  <c r="F1410" i="26"/>
  <c r="L1410" i="26"/>
  <c r="N1410" i="26"/>
  <c r="N226" i="26"/>
  <c r="E226" i="26"/>
  <c r="F226" i="26"/>
  <c r="G226" i="26"/>
  <c r="L226" i="26"/>
  <c r="E1467" i="26"/>
  <c r="F1467" i="26"/>
  <c r="G1467" i="26"/>
  <c r="L1467" i="26"/>
  <c r="N1467" i="26"/>
  <c r="E1404" i="26"/>
  <c r="F1404" i="26"/>
  <c r="L1404" i="26"/>
  <c r="N1404" i="26"/>
  <c r="I1468" i="26" l="1"/>
  <c r="I137" i="26"/>
  <c r="I1410" i="26"/>
  <c r="I226" i="26"/>
  <c r="I1467" i="26"/>
  <c r="I1404" i="26"/>
  <c r="E222" i="26"/>
  <c r="F222" i="26"/>
  <c r="G222" i="26"/>
  <c r="L222" i="26"/>
  <c r="N222" i="26"/>
  <c r="E223" i="26"/>
  <c r="F223" i="26"/>
  <c r="G223" i="26"/>
  <c r="L223" i="26"/>
  <c r="N223" i="26"/>
  <c r="E224" i="26"/>
  <c r="F224" i="26"/>
  <c r="G224" i="26"/>
  <c r="L224" i="26"/>
  <c r="N224" i="26"/>
  <c r="E225" i="26"/>
  <c r="F225" i="26"/>
  <c r="G225" i="26"/>
  <c r="L225" i="26"/>
  <c r="N225" i="26"/>
  <c r="E160" i="26"/>
  <c r="F160" i="26"/>
  <c r="G160" i="26"/>
  <c r="L160" i="26"/>
  <c r="N160" i="26"/>
  <c r="N1380" i="26"/>
  <c r="L1380" i="26"/>
  <c r="F1380" i="26"/>
  <c r="E1380" i="26"/>
  <c r="E722" i="26"/>
  <c r="F722" i="26"/>
  <c r="G722" i="26"/>
  <c r="L722" i="26"/>
  <c r="N722" i="26"/>
  <c r="E723" i="26"/>
  <c r="F723" i="26"/>
  <c r="G723" i="26"/>
  <c r="L723" i="26"/>
  <c r="N723" i="26"/>
  <c r="E720" i="26"/>
  <c r="F720" i="26"/>
  <c r="G720" i="26"/>
  <c r="L720" i="26"/>
  <c r="N720" i="26"/>
  <c r="E721" i="26"/>
  <c r="F721" i="26"/>
  <c r="G721" i="26"/>
  <c r="L721" i="26"/>
  <c r="N721" i="26"/>
  <c r="E718" i="26"/>
  <c r="F718" i="26"/>
  <c r="G718" i="26"/>
  <c r="L718" i="26"/>
  <c r="N718" i="26"/>
  <c r="E719" i="26"/>
  <c r="F719" i="26"/>
  <c r="G719" i="26"/>
  <c r="L719" i="26"/>
  <c r="N719" i="26"/>
  <c r="I598" i="26"/>
  <c r="L598" i="26"/>
  <c r="N598" i="26"/>
  <c r="I599" i="26"/>
  <c r="L599" i="26"/>
  <c r="N599" i="26"/>
  <c r="I597" i="26"/>
  <c r="E506" i="26"/>
  <c r="F506" i="26"/>
  <c r="L506" i="26"/>
  <c r="N506" i="26"/>
  <c r="E504" i="26"/>
  <c r="F504" i="26"/>
  <c r="L504" i="26"/>
  <c r="N504" i="26"/>
  <c r="E505" i="26"/>
  <c r="F505" i="26"/>
  <c r="L505" i="26"/>
  <c r="N505" i="26"/>
  <c r="E185" i="26"/>
  <c r="F185" i="26"/>
  <c r="G185" i="26"/>
  <c r="L185" i="26"/>
  <c r="N185" i="26"/>
  <c r="E159" i="26"/>
  <c r="F159" i="26"/>
  <c r="G159" i="26"/>
  <c r="L159" i="26"/>
  <c r="N159" i="26"/>
  <c r="E221" i="26"/>
  <c r="F221" i="26"/>
  <c r="G221" i="26"/>
  <c r="L221" i="26"/>
  <c r="N221" i="26"/>
  <c r="I1193" i="26"/>
  <c r="L1193" i="26"/>
  <c r="N1193" i="26"/>
  <c r="I1192" i="26"/>
  <c r="L1192" i="26"/>
  <c r="N1192" i="26"/>
  <c r="E958" i="26"/>
  <c r="F958" i="26"/>
  <c r="G958" i="26"/>
  <c r="L958" i="26"/>
  <c r="N958" i="26"/>
  <c r="E1007" i="26"/>
  <c r="F1007" i="26"/>
  <c r="L1007" i="26"/>
  <c r="N1007" i="26"/>
  <c r="I1191" i="26"/>
  <c r="L1191" i="26"/>
  <c r="N1191" i="26"/>
  <c r="E952" i="26"/>
  <c r="F952" i="26"/>
  <c r="G952" i="26"/>
  <c r="L952" i="26"/>
  <c r="N952" i="26"/>
  <c r="E619" i="26"/>
  <c r="F619" i="26"/>
  <c r="G619" i="26"/>
  <c r="L619" i="26"/>
  <c r="N619" i="26"/>
  <c r="E631" i="26"/>
  <c r="F631" i="26"/>
  <c r="G631" i="26"/>
  <c r="L631" i="26"/>
  <c r="N631" i="26"/>
  <c r="E615" i="26"/>
  <c r="F615" i="26"/>
  <c r="G615" i="26"/>
  <c r="L615" i="26"/>
  <c r="N615" i="26"/>
  <c r="E629" i="26"/>
  <c r="F629" i="26"/>
  <c r="G629" i="26"/>
  <c r="L629" i="26"/>
  <c r="N629" i="26"/>
  <c r="E630" i="26"/>
  <c r="F630" i="26"/>
  <c r="G630" i="26"/>
  <c r="L630" i="26"/>
  <c r="N630" i="26"/>
  <c r="E614" i="26"/>
  <c r="F614" i="26"/>
  <c r="G614" i="26"/>
  <c r="L614" i="26"/>
  <c r="N614" i="26"/>
  <c r="E414" i="26"/>
  <c r="F414" i="26"/>
  <c r="G414" i="26"/>
  <c r="L414" i="26"/>
  <c r="N414" i="26"/>
  <c r="E806" i="26"/>
  <c r="F806" i="26"/>
  <c r="L806" i="26"/>
  <c r="N806" i="26"/>
  <c r="E807" i="26"/>
  <c r="F807" i="26"/>
  <c r="L807" i="26"/>
  <c r="N807" i="26"/>
  <c r="E808" i="26"/>
  <c r="F808" i="26"/>
  <c r="L808" i="26"/>
  <c r="N808" i="26"/>
  <c r="E1006" i="26"/>
  <c r="F1006" i="26"/>
  <c r="L1006" i="26"/>
  <c r="N1006" i="26"/>
  <c r="E124" i="26"/>
  <c r="F124" i="26"/>
  <c r="L124" i="26"/>
  <c r="N124" i="26"/>
  <c r="E613" i="26"/>
  <c r="F613" i="26"/>
  <c r="G613" i="26"/>
  <c r="L613" i="26"/>
  <c r="N613" i="26"/>
  <c r="E268" i="26"/>
  <c r="F268" i="26"/>
  <c r="G268" i="26"/>
  <c r="L268" i="26"/>
  <c r="N268" i="26"/>
  <c r="E244" i="26"/>
  <c r="F244" i="26"/>
  <c r="G244" i="26"/>
  <c r="L244" i="26"/>
  <c r="N244" i="26"/>
  <c r="E245" i="26"/>
  <c r="F245" i="26"/>
  <c r="G245" i="26"/>
  <c r="L245" i="26"/>
  <c r="N245" i="26"/>
  <c r="E1276" i="26"/>
  <c r="F1276" i="26"/>
  <c r="G1276" i="26"/>
  <c r="L1276" i="26"/>
  <c r="N1276" i="26"/>
  <c r="E1277" i="26"/>
  <c r="F1277" i="26"/>
  <c r="G1277" i="26"/>
  <c r="L1277" i="26"/>
  <c r="N1277" i="26"/>
  <c r="E1245" i="26"/>
  <c r="F1245" i="26"/>
  <c r="G1245" i="26"/>
  <c r="L1245" i="26"/>
  <c r="N1245" i="26"/>
  <c r="E1341" i="26"/>
  <c r="F1341" i="26"/>
  <c r="L1341" i="26"/>
  <c r="N1341" i="26"/>
  <c r="E1275" i="26"/>
  <c r="F1275" i="26"/>
  <c r="G1275" i="26"/>
  <c r="L1275" i="26"/>
  <c r="N1275" i="26"/>
  <c r="I1190" i="26"/>
  <c r="L1190" i="26"/>
  <c r="N1190" i="26"/>
  <c r="F1434" i="26"/>
  <c r="I1434" i="26" s="1"/>
  <c r="G1434" i="26"/>
  <c r="L1434" i="26"/>
  <c r="N1434" i="26"/>
  <c r="F1435" i="26"/>
  <c r="I1435" i="26" s="1"/>
  <c r="G1435" i="26"/>
  <c r="L1435" i="26"/>
  <c r="N1435" i="26"/>
  <c r="F1436" i="26"/>
  <c r="I1436" i="26" s="1"/>
  <c r="G1436" i="26"/>
  <c r="L1436" i="26"/>
  <c r="N1436" i="26"/>
  <c r="E1392" i="26"/>
  <c r="F1392" i="26"/>
  <c r="G1392" i="26"/>
  <c r="L1392" i="26"/>
  <c r="N1392" i="26"/>
  <c r="N708" i="26"/>
  <c r="N717" i="26"/>
  <c r="E660" i="26"/>
  <c r="F660" i="26"/>
  <c r="G660" i="26"/>
  <c r="L660" i="26"/>
  <c r="N660" i="26"/>
  <c r="E661" i="26"/>
  <c r="F661" i="26"/>
  <c r="G661" i="26"/>
  <c r="L661" i="26"/>
  <c r="N661" i="26"/>
  <c r="E717" i="26"/>
  <c r="F717" i="26"/>
  <c r="G717" i="26"/>
  <c r="L717" i="26"/>
  <c r="E708" i="26"/>
  <c r="F708" i="26"/>
  <c r="G708" i="26"/>
  <c r="L708" i="26"/>
  <c r="E709" i="26"/>
  <c r="F709" i="26"/>
  <c r="G709" i="26"/>
  <c r="L709" i="26"/>
  <c r="N709" i="26"/>
  <c r="E710" i="26"/>
  <c r="F710" i="26"/>
  <c r="G710" i="26"/>
  <c r="N710" i="26"/>
  <c r="E711" i="26"/>
  <c r="F711" i="26"/>
  <c r="G711" i="26"/>
  <c r="L711" i="26"/>
  <c r="N711" i="26"/>
  <c r="E712" i="26"/>
  <c r="F712" i="26"/>
  <c r="G712" i="26"/>
  <c r="L712" i="26"/>
  <c r="N712" i="26"/>
  <c r="E713" i="26"/>
  <c r="F713" i="26"/>
  <c r="G713" i="26"/>
  <c r="L713" i="26"/>
  <c r="N713" i="26"/>
  <c r="E714" i="26"/>
  <c r="F714" i="26"/>
  <c r="G714" i="26"/>
  <c r="L714" i="26"/>
  <c r="N714" i="26"/>
  <c r="E715" i="26"/>
  <c r="F715" i="26"/>
  <c r="G715" i="26"/>
  <c r="L715" i="26"/>
  <c r="N715" i="26"/>
  <c r="E716" i="26"/>
  <c r="F716" i="26"/>
  <c r="G716" i="26"/>
  <c r="L716" i="26"/>
  <c r="N716" i="26"/>
  <c r="E628" i="26"/>
  <c r="F628" i="26"/>
  <c r="G628" i="26"/>
  <c r="L628" i="26"/>
  <c r="N628" i="26"/>
  <c r="E1489" i="26"/>
  <c r="F1489" i="26"/>
  <c r="G1489" i="26"/>
  <c r="L1489" i="26"/>
  <c r="N1489" i="26"/>
  <c r="E850" i="26"/>
  <c r="F850" i="26"/>
  <c r="L850" i="26"/>
  <c r="N850" i="26"/>
  <c r="E851" i="26"/>
  <c r="F851" i="26"/>
  <c r="L851" i="26"/>
  <c r="N851" i="26"/>
  <c r="E852" i="26"/>
  <c r="F852" i="26"/>
  <c r="L852" i="26"/>
  <c r="N852" i="26"/>
  <c r="E853" i="26"/>
  <c r="F853" i="26"/>
  <c r="L853" i="26"/>
  <c r="N853" i="26"/>
  <c r="E854" i="26"/>
  <c r="F854" i="26"/>
  <c r="L854" i="26"/>
  <c r="N854" i="26"/>
  <c r="E855" i="26"/>
  <c r="F855" i="26"/>
  <c r="L855" i="26"/>
  <c r="N855" i="26"/>
  <c r="E856" i="26"/>
  <c r="F856" i="26"/>
  <c r="L856" i="26"/>
  <c r="N856" i="26"/>
  <c r="E838" i="26"/>
  <c r="F838" i="26"/>
  <c r="G838" i="26"/>
  <c r="L838" i="26"/>
  <c r="N838" i="26"/>
  <c r="L548" i="26"/>
  <c r="E1391" i="26"/>
  <c r="F1391" i="26"/>
  <c r="G1391" i="26"/>
  <c r="L1391" i="26"/>
  <c r="N1391" i="26"/>
  <c r="E123" i="26"/>
  <c r="F123" i="26"/>
  <c r="L123" i="26"/>
  <c r="N123" i="26"/>
  <c r="E122" i="26"/>
  <c r="F122" i="26"/>
  <c r="L122" i="26"/>
  <c r="N122" i="26"/>
  <c r="E1488" i="26"/>
  <c r="F1488" i="26"/>
  <c r="G1488" i="26"/>
  <c r="L1488" i="26"/>
  <c r="N1488" i="26"/>
  <c r="E429" i="26"/>
  <c r="F429" i="26"/>
  <c r="G429" i="26"/>
  <c r="L429" i="26"/>
  <c r="N429" i="26"/>
  <c r="I1189" i="26"/>
  <c r="L1189" i="26"/>
  <c r="N1189" i="26"/>
  <c r="E1005" i="26"/>
  <c r="F1005" i="26"/>
  <c r="L1005" i="26"/>
  <c r="N1005" i="26"/>
  <c r="I1188" i="26"/>
  <c r="L1188" i="26"/>
  <c r="N1188" i="26"/>
  <c r="E805" i="26"/>
  <c r="F805" i="26"/>
  <c r="L805" i="26"/>
  <c r="N805" i="26"/>
  <c r="I1187" i="26"/>
  <c r="L1187" i="26"/>
  <c r="N1187" i="26"/>
  <c r="I1186" i="26"/>
  <c r="L1186" i="26"/>
  <c r="N1186" i="26"/>
  <c r="E1466" i="26"/>
  <c r="F1466" i="26"/>
  <c r="G1466" i="26"/>
  <c r="L1466" i="26"/>
  <c r="N1466" i="26"/>
  <c r="I1181" i="26"/>
  <c r="L1181" i="26"/>
  <c r="N1181" i="26"/>
  <c r="I1182" i="26"/>
  <c r="L1182" i="26"/>
  <c r="N1182" i="26"/>
  <c r="I1183" i="26"/>
  <c r="L1183" i="26"/>
  <c r="N1183" i="26"/>
  <c r="I1184" i="26"/>
  <c r="L1184" i="26"/>
  <c r="N1184" i="26"/>
  <c r="I1185" i="26"/>
  <c r="L1185" i="26"/>
  <c r="N1185" i="26"/>
  <c r="E1004" i="26"/>
  <c r="F1004" i="26"/>
  <c r="L1004" i="26"/>
  <c r="N1004" i="26"/>
  <c r="E1499" i="26"/>
  <c r="F1499" i="26"/>
  <c r="G1499" i="26"/>
  <c r="L1499" i="26"/>
  <c r="N1499" i="26"/>
  <c r="E412" i="26"/>
  <c r="F412" i="26"/>
  <c r="G412" i="26"/>
  <c r="L412" i="26"/>
  <c r="N412" i="26"/>
  <c r="E413" i="26"/>
  <c r="F413" i="26"/>
  <c r="G413" i="26"/>
  <c r="L413" i="26"/>
  <c r="N413" i="26"/>
  <c r="L231" i="26"/>
  <c r="N231" i="26"/>
  <c r="E231" i="26"/>
  <c r="F231" i="26"/>
  <c r="G231" i="26"/>
  <c r="E267" i="26"/>
  <c r="F267" i="26"/>
  <c r="G267" i="26"/>
  <c r="L267" i="26"/>
  <c r="N267" i="26"/>
  <c r="E264" i="26"/>
  <c r="F264" i="26"/>
  <c r="G264" i="26"/>
  <c r="L264" i="26"/>
  <c r="N264" i="26"/>
  <c r="E265" i="26"/>
  <c r="F265" i="26"/>
  <c r="G265" i="26"/>
  <c r="L265" i="26"/>
  <c r="N265" i="26"/>
  <c r="E266" i="26"/>
  <c r="F266" i="26"/>
  <c r="G266" i="26"/>
  <c r="L266" i="26"/>
  <c r="N266" i="26"/>
  <c r="E503" i="26"/>
  <c r="F503" i="26"/>
  <c r="L503" i="26"/>
  <c r="N503" i="26"/>
  <c r="E707" i="26"/>
  <c r="F707" i="26"/>
  <c r="G707" i="26"/>
  <c r="L707" i="26"/>
  <c r="N707" i="26"/>
  <c r="E408" i="26"/>
  <c r="F408" i="26"/>
  <c r="G408" i="26"/>
  <c r="L408" i="26"/>
  <c r="N408" i="26"/>
  <c r="E409" i="26"/>
  <c r="F409" i="26"/>
  <c r="G409" i="26"/>
  <c r="L409" i="26"/>
  <c r="N409" i="26"/>
  <c r="E410" i="26"/>
  <c r="F410" i="26"/>
  <c r="G410" i="26"/>
  <c r="L410" i="26"/>
  <c r="N410" i="26"/>
  <c r="E411" i="26"/>
  <c r="F411" i="26"/>
  <c r="G411" i="26"/>
  <c r="L411" i="26"/>
  <c r="N411" i="26"/>
  <c r="E242" i="26"/>
  <c r="F242" i="26"/>
  <c r="G242" i="26"/>
  <c r="L242" i="26"/>
  <c r="N242" i="26"/>
  <c r="E705" i="26"/>
  <c r="F705" i="26"/>
  <c r="G705" i="26"/>
  <c r="L705" i="26"/>
  <c r="N705" i="26"/>
  <c r="E706" i="26"/>
  <c r="F706" i="26"/>
  <c r="G706" i="26"/>
  <c r="L706" i="26"/>
  <c r="N706" i="26"/>
  <c r="F1431" i="26"/>
  <c r="I1431" i="26" s="1"/>
  <c r="G1431" i="26"/>
  <c r="L1431" i="26"/>
  <c r="N1431" i="26"/>
  <c r="F1432" i="26"/>
  <c r="I1432" i="26" s="1"/>
  <c r="G1432" i="26"/>
  <c r="L1432" i="26"/>
  <c r="N1432" i="26"/>
  <c r="F1433" i="26"/>
  <c r="I1433" i="26" s="1"/>
  <c r="G1433" i="26"/>
  <c r="L1433" i="26"/>
  <c r="N1433" i="26"/>
  <c r="N1430" i="26"/>
  <c r="L1430" i="26"/>
  <c r="F1430" i="26"/>
  <c r="I1430" i="26" s="1"/>
  <c r="G1430" i="26"/>
  <c r="L1429" i="26"/>
  <c r="N1429" i="26"/>
  <c r="F1429" i="26"/>
  <c r="I1429" i="26" s="1"/>
  <c r="G1429" i="26"/>
  <c r="F1428" i="26"/>
  <c r="I1428" i="26" s="1"/>
  <c r="G1428" i="26"/>
  <c r="L1428" i="26"/>
  <c r="N1428" i="26"/>
  <c r="E1403" i="26"/>
  <c r="F1403" i="26"/>
  <c r="L1403" i="26"/>
  <c r="N1403" i="26"/>
  <c r="E73" i="26"/>
  <c r="F73" i="26"/>
  <c r="L73" i="26"/>
  <c r="N73" i="26"/>
  <c r="E74" i="26"/>
  <c r="F74" i="26"/>
  <c r="L74" i="26"/>
  <c r="N74" i="26"/>
  <c r="E52" i="26"/>
  <c r="F52" i="26"/>
  <c r="G52" i="26"/>
  <c r="L52" i="26"/>
  <c r="N52" i="26"/>
  <c r="E51" i="26"/>
  <c r="F51" i="26"/>
  <c r="G51" i="26"/>
  <c r="L51" i="26"/>
  <c r="N51" i="26"/>
  <c r="E121" i="26"/>
  <c r="F121" i="26"/>
  <c r="L121" i="26"/>
  <c r="N121" i="26"/>
  <c r="E120" i="26"/>
  <c r="F120" i="26"/>
  <c r="L120" i="26"/>
  <c r="N120" i="26"/>
  <c r="E119" i="26"/>
  <c r="F119" i="26"/>
  <c r="L119" i="26"/>
  <c r="N119" i="26"/>
  <c r="E118" i="26"/>
  <c r="F118" i="26"/>
  <c r="L118" i="26"/>
  <c r="N118" i="26"/>
  <c r="E117" i="26"/>
  <c r="F117" i="26"/>
  <c r="L117" i="26"/>
  <c r="N117" i="26"/>
  <c r="E116" i="26"/>
  <c r="F116" i="26"/>
  <c r="L116" i="26"/>
  <c r="N116" i="26"/>
  <c r="E115" i="26"/>
  <c r="F115" i="26"/>
  <c r="L115" i="26"/>
  <c r="N115" i="26"/>
  <c r="E114" i="26"/>
  <c r="F114" i="26"/>
  <c r="L114" i="26"/>
  <c r="N114" i="26"/>
  <c r="N101" i="26"/>
  <c r="N102" i="26"/>
  <c r="N103" i="26"/>
  <c r="L103" i="26"/>
  <c r="N1244" i="26"/>
  <c r="L1244" i="26"/>
  <c r="E1244" i="26"/>
  <c r="F1244" i="26"/>
  <c r="G1244" i="26"/>
  <c r="N597" i="26"/>
  <c r="N596" i="26"/>
  <c r="N568" i="26"/>
  <c r="N540" i="26"/>
  <c r="L597" i="26"/>
  <c r="L596" i="26"/>
  <c r="L568" i="26"/>
  <c r="L540" i="26"/>
  <c r="I596" i="26"/>
  <c r="E540" i="26"/>
  <c r="F540" i="26"/>
  <c r="G540" i="26"/>
  <c r="L502" i="26"/>
  <c r="N502" i="26"/>
  <c r="E502" i="26"/>
  <c r="F502" i="26"/>
  <c r="N1180" i="26"/>
  <c r="N1179" i="26"/>
  <c r="N1178" i="26"/>
  <c r="N1177" i="26"/>
  <c r="L1180" i="26"/>
  <c r="L1179" i="26"/>
  <c r="L1178" i="26"/>
  <c r="L1177" i="26"/>
  <c r="I1177" i="26"/>
  <c r="I1178" i="26"/>
  <c r="I1179" i="26"/>
  <c r="I1180" i="26"/>
  <c r="N1340" i="26"/>
  <c r="L1340" i="26"/>
  <c r="N1243" i="26"/>
  <c r="L1243" i="26"/>
  <c r="E1340" i="26"/>
  <c r="F1340" i="26"/>
  <c r="E1243" i="26"/>
  <c r="F1243" i="26"/>
  <c r="G1243" i="26"/>
  <c r="N501" i="26"/>
  <c r="L501" i="26"/>
  <c r="E501" i="26"/>
  <c r="F501" i="26"/>
  <c r="N1427" i="26"/>
  <c r="N1426" i="26"/>
  <c r="L1427" i="26"/>
  <c r="L1426" i="26"/>
  <c r="F1426" i="26"/>
  <c r="I1426" i="26" s="1"/>
  <c r="G1426" i="26"/>
  <c r="F1427" i="26"/>
  <c r="I1427" i="26" s="1"/>
  <c r="G1427" i="26"/>
  <c r="L1453" i="26"/>
  <c r="N1453" i="26"/>
  <c r="E1453" i="26"/>
  <c r="F1453" i="26"/>
  <c r="G1453" i="26"/>
  <c r="L1465" i="26"/>
  <c r="N1465" i="26"/>
  <c r="E1465" i="26"/>
  <c r="F1465" i="26"/>
  <c r="G1465" i="26"/>
  <c r="N1464" i="26"/>
  <c r="L1464" i="26"/>
  <c r="E1464" i="26"/>
  <c r="F1464" i="26"/>
  <c r="G1464" i="26"/>
  <c r="N37" i="26"/>
  <c r="L37" i="26"/>
  <c r="I37" i="26"/>
  <c r="E970" i="26"/>
  <c r="N1390" i="26"/>
  <c r="L1390" i="26"/>
  <c r="E1390" i="26"/>
  <c r="F1390" i="26"/>
  <c r="G1390" i="26"/>
  <c r="L445" i="26"/>
  <c r="N445" i="26"/>
  <c r="E445" i="26"/>
  <c r="F445" i="26"/>
  <c r="L1176" i="26"/>
  <c r="N1176" i="26"/>
  <c r="I1176" i="26"/>
  <c r="N1175" i="26"/>
  <c r="L1175" i="26"/>
  <c r="I1175" i="26"/>
  <c r="N50" i="26"/>
  <c r="L50" i="26"/>
  <c r="E50" i="26"/>
  <c r="F50" i="26"/>
  <c r="G50" i="26"/>
  <c r="L1217" i="26"/>
  <c r="N1217" i="26"/>
  <c r="I1217" i="26"/>
  <c r="E1402" i="26"/>
  <c r="F1402" i="26"/>
  <c r="L1003" i="26"/>
  <c r="N1003" i="26"/>
  <c r="E1003" i="26"/>
  <c r="F1003" i="26"/>
  <c r="L5" i="26"/>
  <c r="L6" i="26"/>
  <c r="L7" i="26"/>
  <c r="L8" i="26"/>
  <c r="L9" i="26"/>
  <c r="L10" i="26"/>
  <c r="L11" i="26"/>
  <c r="L12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41" i="26"/>
  <c r="L42" i="26"/>
  <c r="L43" i="26"/>
  <c r="L44" i="26"/>
  <c r="L45" i="26"/>
  <c r="L46" i="26"/>
  <c r="L47" i="26"/>
  <c r="L48" i="26"/>
  <c r="L49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5" i="26"/>
  <c r="L76" i="26"/>
  <c r="L77" i="26"/>
  <c r="L78" i="26"/>
  <c r="L79" i="26"/>
  <c r="L80" i="26"/>
  <c r="L81" i="26"/>
  <c r="L82" i="26"/>
  <c r="L83" i="26"/>
  <c r="L84" i="26"/>
  <c r="L85" i="26"/>
  <c r="L86" i="26"/>
  <c r="L87" i="26"/>
  <c r="L88" i="26"/>
  <c r="L89" i="26"/>
  <c r="L90" i="26"/>
  <c r="L91" i="26"/>
  <c r="L92" i="26"/>
  <c r="L93" i="26"/>
  <c r="L94" i="26"/>
  <c r="L95" i="26"/>
  <c r="L96" i="26"/>
  <c r="L97" i="26"/>
  <c r="L98" i="26"/>
  <c r="L99" i="26"/>
  <c r="L100" i="26"/>
  <c r="L101" i="26"/>
  <c r="L102" i="26"/>
  <c r="L104" i="26"/>
  <c r="L105" i="26"/>
  <c r="L106" i="26"/>
  <c r="L107" i="26"/>
  <c r="L108" i="26"/>
  <c r="L109" i="26"/>
  <c r="L110" i="26"/>
  <c r="L111" i="26"/>
  <c r="L112" i="26"/>
  <c r="L113" i="26"/>
  <c r="L134" i="26"/>
  <c r="L135" i="26"/>
  <c r="L136" i="26"/>
  <c r="L139" i="26"/>
  <c r="L141" i="26"/>
  <c r="L142" i="26"/>
  <c r="L143" i="26"/>
  <c r="L144" i="26"/>
  <c r="L145" i="26"/>
  <c r="L146" i="26"/>
  <c r="L147" i="26"/>
  <c r="L148" i="26"/>
  <c r="L149" i="26"/>
  <c r="L150" i="26"/>
  <c r="L151" i="26"/>
  <c r="L152" i="26"/>
  <c r="L153" i="26"/>
  <c r="L154" i="26"/>
  <c r="L155" i="26"/>
  <c r="L156" i="26"/>
  <c r="L157" i="26"/>
  <c r="L158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L176" i="26"/>
  <c r="L177" i="26"/>
  <c r="L178" i="26"/>
  <c r="L179" i="26"/>
  <c r="L180" i="26"/>
  <c r="L181" i="26"/>
  <c r="L182" i="26"/>
  <c r="L183" i="26"/>
  <c r="L184" i="26"/>
  <c r="L188" i="26"/>
  <c r="L189" i="26"/>
  <c r="L190" i="26"/>
  <c r="L191" i="26"/>
  <c r="L192" i="26"/>
  <c r="L193" i="26"/>
  <c r="L194" i="26"/>
  <c r="L195" i="26"/>
  <c r="L196" i="26"/>
  <c r="L197" i="26"/>
  <c r="L198" i="26"/>
  <c r="L199" i="26"/>
  <c r="L200" i="26"/>
  <c r="L201" i="26"/>
  <c r="L202" i="26"/>
  <c r="L203" i="26"/>
  <c r="L204" i="26"/>
  <c r="L205" i="26"/>
  <c r="L206" i="26"/>
  <c r="L207" i="26"/>
  <c r="L208" i="26"/>
  <c r="L209" i="26"/>
  <c r="L210" i="26"/>
  <c r="L211" i="26"/>
  <c r="L212" i="26"/>
  <c r="L213" i="26"/>
  <c r="L214" i="26"/>
  <c r="L215" i="26"/>
  <c r="L216" i="26"/>
  <c r="L217" i="26"/>
  <c r="L218" i="26"/>
  <c r="L219" i="26"/>
  <c r="L220" i="26"/>
  <c r="L228" i="26"/>
  <c r="L229" i="26"/>
  <c r="L230" i="26"/>
  <c r="L232" i="26"/>
  <c r="L233" i="26"/>
  <c r="L234" i="26"/>
  <c r="L235" i="26"/>
  <c r="L236" i="26"/>
  <c r="L237" i="26"/>
  <c r="L238" i="26"/>
  <c r="L239" i="26"/>
  <c r="L240" i="26"/>
  <c r="L241" i="26"/>
  <c r="L243" i="26"/>
  <c r="L247" i="26"/>
  <c r="L248" i="26"/>
  <c r="L249" i="26"/>
  <c r="L250" i="26"/>
  <c r="L251" i="26"/>
  <c r="L252" i="26"/>
  <c r="L253" i="26"/>
  <c r="L254" i="26"/>
  <c r="L255" i="26"/>
  <c r="L256" i="26"/>
  <c r="L257" i="26"/>
  <c r="L258" i="26"/>
  <c r="L259" i="26"/>
  <c r="L260" i="26"/>
  <c r="L261" i="26"/>
  <c r="L262" i="26"/>
  <c r="L263" i="26"/>
  <c r="L274" i="26"/>
  <c r="L275" i="26"/>
  <c r="L276" i="26"/>
  <c r="L277" i="26"/>
  <c r="L278" i="26"/>
  <c r="L279" i="26"/>
  <c r="L280" i="26"/>
  <c r="L281" i="26"/>
  <c r="L282" i="26"/>
  <c r="L283" i="26"/>
  <c r="L284" i="26"/>
  <c r="L285" i="26"/>
  <c r="L286" i="26"/>
  <c r="L287" i="26"/>
  <c r="L288" i="26"/>
  <c r="L289" i="26"/>
  <c r="L290" i="26"/>
  <c r="L291" i="26"/>
  <c r="L292" i="26"/>
  <c r="L293" i="26"/>
  <c r="L294" i="26"/>
  <c r="L295" i="26"/>
  <c r="L296" i="26"/>
  <c r="L297" i="26"/>
  <c r="L298" i="26"/>
  <c r="L299" i="26"/>
  <c r="L300" i="26"/>
  <c r="L301" i="26"/>
  <c r="L302" i="26"/>
  <c r="L303" i="26"/>
  <c r="L304" i="26"/>
  <c r="L305" i="26"/>
  <c r="L306" i="26"/>
  <c r="L307" i="26"/>
  <c r="L308" i="26"/>
  <c r="L309" i="26"/>
  <c r="L310" i="26"/>
  <c r="L311" i="26"/>
  <c r="L312" i="26"/>
  <c r="L313" i="26"/>
  <c r="L314" i="26"/>
  <c r="L315" i="26"/>
  <c r="L316" i="26"/>
  <c r="L317" i="26"/>
  <c r="L318" i="26"/>
  <c r="L319" i="26"/>
  <c r="L320" i="26"/>
  <c r="L321" i="26"/>
  <c r="L322" i="26"/>
  <c r="L323" i="26"/>
  <c r="L324" i="26"/>
  <c r="L325" i="26"/>
  <c r="L326" i="26"/>
  <c r="L327" i="26"/>
  <c r="L328" i="26"/>
  <c r="L329" i="26"/>
  <c r="L330" i="26"/>
  <c r="L331" i="26"/>
  <c r="L332" i="26"/>
  <c r="L333" i="26"/>
  <c r="L334" i="26"/>
  <c r="L335" i="26"/>
  <c r="L336" i="26"/>
  <c r="L337" i="26"/>
  <c r="L338" i="26"/>
  <c r="L339" i="26"/>
  <c r="L340" i="26"/>
  <c r="L341" i="26"/>
  <c r="L342" i="26"/>
  <c r="L343" i="26"/>
  <c r="L344" i="26"/>
  <c r="L345" i="26"/>
  <c r="L346" i="26"/>
  <c r="L347" i="26"/>
  <c r="L348" i="26"/>
  <c r="L349" i="26"/>
  <c r="L350" i="26"/>
  <c r="L351" i="26"/>
  <c r="L352" i="26"/>
  <c r="L353" i="26"/>
  <c r="L354" i="26"/>
  <c r="L355" i="26"/>
  <c r="L356" i="26"/>
  <c r="L357" i="26"/>
  <c r="L358" i="26"/>
  <c r="L359" i="26"/>
  <c r="L360" i="26"/>
  <c r="L361" i="26"/>
  <c r="L362" i="26"/>
  <c r="L363" i="26"/>
  <c r="L364" i="26"/>
  <c r="L365" i="26"/>
  <c r="L366" i="26"/>
  <c r="L367" i="26"/>
  <c r="L368" i="26"/>
  <c r="L369" i="26"/>
  <c r="L370" i="26"/>
  <c r="L371" i="26"/>
  <c r="L372" i="26"/>
  <c r="L373" i="26"/>
  <c r="L374" i="26"/>
  <c r="L375" i="26"/>
  <c r="L376" i="26"/>
  <c r="L377" i="26"/>
  <c r="L378" i="26"/>
  <c r="L379" i="26"/>
  <c r="L380" i="26"/>
  <c r="L381" i="26"/>
  <c r="L382" i="26"/>
  <c r="L383" i="26"/>
  <c r="L384" i="26"/>
  <c r="L385" i="26"/>
  <c r="L386" i="26"/>
  <c r="L387" i="26"/>
  <c r="L388" i="26"/>
  <c r="L389" i="26"/>
  <c r="L390" i="26"/>
  <c r="L391" i="26"/>
  <c r="L392" i="26"/>
  <c r="L393" i="26"/>
  <c r="L394" i="26"/>
  <c r="L395" i="26"/>
  <c r="L396" i="26"/>
  <c r="L397" i="26"/>
  <c r="L398" i="26"/>
  <c r="L399" i="26"/>
  <c r="L400" i="26"/>
  <c r="L401" i="26"/>
  <c r="L402" i="26"/>
  <c r="L403" i="26"/>
  <c r="L404" i="26"/>
  <c r="L405" i="26"/>
  <c r="L406" i="26"/>
  <c r="L407" i="26"/>
  <c r="L416" i="26"/>
  <c r="L417" i="26"/>
  <c r="L418" i="26"/>
  <c r="L419" i="26"/>
  <c r="L420" i="26"/>
  <c r="L421" i="26"/>
  <c r="L422" i="26"/>
  <c r="L423" i="26"/>
  <c r="L424" i="26"/>
  <c r="L425" i="26"/>
  <c r="L426" i="26"/>
  <c r="L427" i="26"/>
  <c r="L428" i="26"/>
  <c r="L430" i="26"/>
  <c r="L431" i="26"/>
  <c r="L432" i="26"/>
  <c r="L433" i="26"/>
  <c r="L434" i="26"/>
  <c r="L435" i="26"/>
  <c r="L436" i="26"/>
  <c r="L437" i="26"/>
  <c r="L438" i="26"/>
  <c r="L439" i="26"/>
  <c r="L440" i="26"/>
  <c r="L441" i="26"/>
  <c r="L442" i="26"/>
  <c r="L443" i="26"/>
  <c r="L444" i="26"/>
  <c r="L446" i="26"/>
  <c r="L447" i="26"/>
  <c r="L448" i="26"/>
  <c r="L449" i="26"/>
  <c r="L450" i="26"/>
  <c r="L451" i="26"/>
  <c r="L452" i="26"/>
  <c r="L453" i="26"/>
  <c r="L454" i="26"/>
  <c r="L455" i="26"/>
  <c r="L456" i="26"/>
  <c r="L457" i="26"/>
  <c r="L458" i="26"/>
  <c r="L459" i="26"/>
  <c r="L460" i="26"/>
  <c r="L461" i="26"/>
  <c r="L462" i="26"/>
  <c r="L463" i="26"/>
  <c r="L464" i="26"/>
  <c r="L465" i="26"/>
  <c r="L466" i="26"/>
  <c r="L467" i="26"/>
  <c r="L468" i="26"/>
  <c r="L469" i="26"/>
  <c r="L470" i="26"/>
  <c r="L471" i="26"/>
  <c r="L472" i="26"/>
  <c r="L473" i="26"/>
  <c r="L474" i="26"/>
  <c r="L475" i="26"/>
  <c r="L476" i="26"/>
  <c r="L477" i="26"/>
  <c r="L478" i="26"/>
  <c r="L479" i="26"/>
  <c r="L480" i="26"/>
  <c r="L481" i="26"/>
  <c r="L482" i="26"/>
  <c r="L483" i="26"/>
  <c r="L484" i="26"/>
  <c r="L485" i="26"/>
  <c r="L486" i="26"/>
  <c r="L487" i="26"/>
  <c r="L488" i="26"/>
  <c r="L489" i="26"/>
  <c r="L490" i="26"/>
  <c r="L491" i="26"/>
  <c r="L492" i="26"/>
  <c r="L493" i="26"/>
  <c r="L494" i="26"/>
  <c r="L495" i="26"/>
  <c r="L496" i="26"/>
  <c r="L497" i="26"/>
  <c r="L498" i="26"/>
  <c r="L499" i="26"/>
  <c r="L500" i="26"/>
  <c r="L510" i="26"/>
  <c r="L511" i="26"/>
  <c r="L512" i="26"/>
  <c r="L513" i="26"/>
  <c r="L514" i="26"/>
  <c r="L515" i="26"/>
  <c r="L516" i="26"/>
  <c r="L517" i="26"/>
  <c r="L518" i="26"/>
  <c r="L519" i="26"/>
  <c r="L520" i="26"/>
  <c r="L521" i="26"/>
  <c r="L522" i="26"/>
  <c r="L523" i="26"/>
  <c r="L524" i="26"/>
  <c r="L525" i="26"/>
  <c r="L526" i="26"/>
  <c r="L527" i="26"/>
  <c r="L528" i="26"/>
  <c r="L529" i="26"/>
  <c r="L530" i="26"/>
  <c r="L531" i="26"/>
  <c r="L532" i="26"/>
  <c r="L533" i="26"/>
  <c r="L534" i="26"/>
  <c r="L535" i="26"/>
  <c r="L536" i="26"/>
  <c r="L537" i="26"/>
  <c r="L538" i="26"/>
  <c r="L539" i="26"/>
  <c r="L541" i="26"/>
  <c r="L542" i="26"/>
  <c r="L543" i="26"/>
  <c r="L544" i="26"/>
  <c r="L545" i="26"/>
  <c r="L546" i="26"/>
  <c r="L547" i="26"/>
  <c r="L549" i="26"/>
  <c r="L550" i="26"/>
  <c r="L551" i="26"/>
  <c r="L552" i="26"/>
  <c r="L553" i="26"/>
  <c r="L554" i="26"/>
  <c r="L555" i="26"/>
  <c r="L556" i="26"/>
  <c r="L557" i="26"/>
  <c r="L558" i="26"/>
  <c r="L559" i="26"/>
  <c r="L560" i="26"/>
  <c r="L561" i="26"/>
  <c r="L562" i="26"/>
  <c r="L563" i="26"/>
  <c r="L564" i="26"/>
  <c r="L565" i="26"/>
  <c r="L566" i="26"/>
  <c r="L567" i="26"/>
  <c r="L569" i="26"/>
  <c r="L570" i="26"/>
  <c r="L571" i="26"/>
  <c r="L572" i="26"/>
  <c r="L574" i="26"/>
  <c r="L575" i="26"/>
  <c r="L576" i="26"/>
  <c r="L577" i="26"/>
  <c r="L578" i="26"/>
  <c r="L579" i="26"/>
  <c r="L580" i="26"/>
  <c r="L581" i="26"/>
  <c r="L582" i="26"/>
  <c r="L583" i="26"/>
  <c r="L584" i="26"/>
  <c r="L585" i="26"/>
  <c r="L586" i="26"/>
  <c r="L587" i="26"/>
  <c r="L588" i="26"/>
  <c r="L589" i="26"/>
  <c r="L590" i="26"/>
  <c r="L591" i="26"/>
  <c r="L592" i="26"/>
  <c r="L593" i="26"/>
  <c r="L594" i="26"/>
  <c r="L595" i="26"/>
  <c r="L604" i="26"/>
  <c r="L605" i="26"/>
  <c r="L606" i="26"/>
  <c r="L607" i="26"/>
  <c r="L608" i="26"/>
  <c r="L609" i="26"/>
  <c r="L610" i="26"/>
  <c r="L611" i="26"/>
  <c r="L612" i="26"/>
  <c r="L616" i="26"/>
  <c r="L617" i="26"/>
  <c r="L618" i="26"/>
  <c r="L620" i="26"/>
  <c r="L621" i="26"/>
  <c r="L622" i="26"/>
  <c r="L623" i="26"/>
  <c r="L624" i="26"/>
  <c r="L625" i="26"/>
  <c r="L626" i="26"/>
  <c r="L627" i="26"/>
  <c r="L632" i="26"/>
  <c r="L633" i="26"/>
  <c r="L634" i="26"/>
  <c r="L635" i="26"/>
  <c r="L636" i="26"/>
  <c r="L637" i="26"/>
  <c r="L638" i="26"/>
  <c r="L640" i="26"/>
  <c r="L641" i="26"/>
  <c r="L642" i="26"/>
  <c r="L643" i="26"/>
  <c r="L644" i="26"/>
  <c r="L645" i="26"/>
  <c r="L646" i="26"/>
  <c r="L647" i="26"/>
  <c r="L648" i="26"/>
  <c r="L649" i="26"/>
  <c r="L650" i="26"/>
  <c r="L651" i="26"/>
  <c r="L652" i="26"/>
  <c r="L653" i="26"/>
  <c r="L654" i="26"/>
  <c r="L655" i="26"/>
  <c r="L656" i="26"/>
  <c r="L658" i="26"/>
  <c r="L659" i="26"/>
  <c r="L662" i="26"/>
  <c r="L663" i="26"/>
  <c r="L665" i="26"/>
  <c r="L666" i="26"/>
  <c r="L667" i="26"/>
  <c r="L672" i="26"/>
  <c r="L673" i="26"/>
  <c r="L674" i="26"/>
  <c r="L675" i="26"/>
  <c r="L676" i="26"/>
  <c r="L677" i="26"/>
  <c r="L678" i="26"/>
  <c r="L679" i="26"/>
  <c r="L680" i="26"/>
  <c r="L681" i="26"/>
  <c r="L682" i="26"/>
  <c r="L683" i="26"/>
  <c r="L684" i="26"/>
  <c r="L685" i="26"/>
  <c r="L686" i="26"/>
  <c r="L687" i="26"/>
  <c r="L688" i="26"/>
  <c r="L689" i="26"/>
  <c r="L690" i="26"/>
  <c r="L691" i="26"/>
  <c r="L692" i="26"/>
  <c r="L693" i="26"/>
  <c r="L694" i="26"/>
  <c r="L695" i="26"/>
  <c r="L696" i="26"/>
  <c r="L697" i="26"/>
  <c r="L698" i="26"/>
  <c r="L699" i="26"/>
  <c r="L700" i="26"/>
  <c r="L701" i="26"/>
  <c r="L702" i="26"/>
  <c r="L703" i="26"/>
  <c r="L704" i="26"/>
  <c r="L733" i="26"/>
  <c r="L734" i="26"/>
  <c r="L735" i="26"/>
  <c r="L736" i="26"/>
  <c r="L737" i="26"/>
  <c r="L738" i="26"/>
  <c r="L739" i="26"/>
  <c r="L740" i="26"/>
  <c r="L741" i="26"/>
  <c r="L742" i="26"/>
  <c r="L743" i="26"/>
  <c r="L744" i="26"/>
  <c r="L745" i="26"/>
  <c r="L746" i="26"/>
  <c r="L747" i="26"/>
  <c r="L748" i="26"/>
  <c r="L749" i="26"/>
  <c r="L750" i="26"/>
  <c r="L751" i="26"/>
  <c r="L752" i="26"/>
  <c r="L753" i="26"/>
  <c r="L754" i="26"/>
  <c r="L755" i="26"/>
  <c r="L756" i="26"/>
  <c r="L757" i="26"/>
  <c r="L761" i="26"/>
  <c r="L762" i="26"/>
  <c r="L763" i="26"/>
  <c r="L764" i="26"/>
  <c r="L765" i="26"/>
  <c r="L766" i="26"/>
  <c r="L767" i="26"/>
  <c r="L768" i="26"/>
  <c r="L769" i="26"/>
  <c r="L770" i="26"/>
  <c r="L771" i="26"/>
  <c r="L772" i="26"/>
  <c r="L773" i="26"/>
  <c r="L774" i="26"/>
  <c r="L775" i="26"/>
  <c r="L776" i="26"/>
  <c r="L777" i="26"/>
  <c r="L778" i="26"/>
  <c r="L779" i="26"/>
  <c r="L780" i="26"/>
  <c r="L781" i="26"/>
  <c r="L782" i="26"/>
  <c r="L783" i="26"/>
  <c r="L784" i="26"/>
  <c r="L785" i="26"/>
  <c r="L786" i="26"/>
  <c r="L787" i="26"/>
  <c r="L788" i="26"/>
  <c r="L789" i="26"/>
  <c r="L790" i="26"/>
  <c r="L791" i="26"/>
  <c r="L792" i="26"/>
  <c r="L793" i="26"/>
  <c r="L794" i="26"/>
  <c r="L795" i="26"/>
  <c r="L796" i="26"/>
  <c r="L797" i="26"/>
  <c r="L798" i="26"/>
  <c r="L799" i="26"/>
  <c r="L800" i="26"/>
  <c r="L801" i="26"/>
  <c r="L802" i="26"/>
  <c r="L803" i="26"/>
  <c r="L804" i="26"/>
  <c r="L834" i="26"/>
  <c r="L835" i="26"/>
  <c r="L836" i="26"/>
  <c r="L837" i="26"/>
  <c r="L840" i="26"/>
  <c r="L841" i="26"/>
  <c r="L842" i="26"/>
  <c r="L843" i="26"/>
  <c r="L844" i="26"/>
  <c r="L845" i="26"/>
  <c r="L846" i="26"/>
  <c r="L847" i="26"/>
  <c r="L848" i="26"/>
  <c r="L849" i="26"/>
  <c r="L859" i="26"/>
  <c r="L860" i="26"/>
  <c r="L861" i="26"/>
  <c r="L862" i="26"/>
  <c r="L863" i="26"/>
  <c r="L864" i="26"/>
  <c r="L865" i="26"/>
  <c r="L866" i="26"/>
  <c r="L867" i="26"/>
  <c r="L868" i="26"/>
  <c r="L869" i="26"/>
  <c r="L870" i="26"/>
  <c r="L871" i="26"/>
  <c r="L872" i="26"/>
  <c r="L873" i="26"/>
  <c r="L874" i="26"/>
  <c r="L875" i="26"/>
  <c r="L876" i="26"/>
  <c r="L877" i="26"/>
  <c r="L878" i="26"/>
  <c r="L879" i="26"/>
  <c r="L880" i="26"/>
  <c r="L881" i="26"/>
  <c r="L882" i="26"/>
  <c r="L883" i="26"/>
  <c r="L884" i="26"/>
  <c r="L885" i="26"/>
  <c r="L886" i="26"/>
  <c r="L887" i="26"/>
  <c r="L888" i="26"/>
  <c r="L889" i="26"/>
  <c r="L890" i="26"/>
  <c r="L891" i="26"/>
  <c r="L892" i="26"/>
  <c r="L893" i="26"/>
  <c r="L894" i="26"/>
  <c r="L895" i="26"/>
  <c r="L896" i="26"/>
  <c r="L897" i="26"/>
  <c r="L898" i="26"/>
  <c r="L899" i="26"/>
  <c r="L900" i="26"/>
  <c r="L901" i="26"/>
  <c r="L902" i="26"/>
  <c r="L903" i="26"/>
  <c r="L904" i="26"/>
  <c r="L905" i="26"/>
  <c r="L906" i="26"/>
  <c r="L907" i="26"/>
  <c r="L908" i="26"/>
  <c r="L909" i="26"/>
  <c r="L910" i="26"/>
  <c r="L911" i="26"/>
  <c r="L912" i="26"/>
  <c r="L913" i="26"/>
  <c r="L914" i="26"/>
  <c r="L915" i="26"/>
  <c r="L916" i="26"/>
  <c r="L917" i="26"/>
  <c r="L918" i="26"/>
  <c r="L919" i="26"/>
  <c r="L920" i="26"/>
  <c r="L921" i="26"/>
  <c r="L922" i="26"/>
  <c r="L923" i="26"/>
  <c r="L924" i="26"/>
  <c r="L925" i="26"/>
  <c r="L926" i="26"/>
  <c r="L927" i="26"/>
  <c r="L928" i="26"/>
  <c r="L929" i="26"/>
  <c r="L930" i="26"/>
  <c r="L931" i="26"/>
  <c r="L932" i="26"/>
  <c r="L933" i="26"/>
  <c r="L934" i="26"/>
  <c r="L935" i="26"/>
  <c r="L936" i="26"/>
  <c r="L937" i="26"/>
  <c r="L938" i="26"/>
  <c r="L939" i="26"/>
  <c r="L940" i="26"/>
  <c r="L941" i="26"/>
  <c r="L942" i="26"/>
  <c r="L943" i="26"/>
  <c r="L944" i="26"/>
  <c r="L945" i="26"/>
  <c r="L946" i="26"/>
  <c r="L947" i="26"/>
  <c r="L948" i="26"/>
  <c r="L949" i="26"/>
  <c r="L950" i="26"/>
  <c r="L951" i="26"/>
  <c r="L956" i="26"/>
  <c r="L957" i="26"/>
  <c r="L967" i="26"/>
  <c r="L968" i="26"/>
  <c r="L969" i="26"/>
  <c r="L970" i="26"/>
  <c r="L971" i="26"/>
  <c r="L972" i="26"/>
  <c r="L973" i="26"/>
  <c r="L974" i="26"/>
  <c r="L975" i="26"/>
  <c r="L976" i="26"/>
  <c r="L977" i="26"/>
  <c r="L978" i="26"/>
  <c r="L979" i="26"/>
  <c r="L980" i="26"/>
  <c r="L981" i="26"/>
  <c r="L982" i="26"/>
  <c r="L983" i="26"/>
  <c r="L984" i="26"/>
  <c r="L985" i="26"/>
  <c r="L986" i="26"/>
  <c r="L987" i="26"/>
  <c r="L988" i="26"/>
  <c r="L989" i="26"/>
  <c r="L990" i="26"/>
  <c r="L991" i="26"/>
  <c r="L992" i="26"/>
  <c r="L993" i="26"/>
  <c r="L994" i="26"/>
  <c r="L995" i="26"/>
  <c r="L996" i="26"/>
  <c r="L997" i="26"/>
  <c r="L998" i="26"/>
  <c r="L999" i="26"/>
  <c r="L1000" i="26"/>
  <c r="L1001" i="26"/>
  <c r="L1002" i="26"/>
  <c r="L1011" i="26"/>
  <c r="L1012" i="26"/>
  <c r="L1013" i="26"/>
  <c r="L1014" i="26"/>
  <c r="L1015" i="26"/>
  <c r="L1016" i="26"/>
  <c r="L1017" i="26"/>
  <c r="L1018" i="26"/>
  <c r="L1019" i="26"/>
  <c r="L1020" i="26"/>
  <c r="L1021" i="26"/>
  <c r="L1022" i="26"/>
  <c r="L1023" i="26"/>
  <c r="L1024" i="26"/>
  <c r="L1025" i="26"/>
  <c r="L1026" i="26"/>
  <c r="L1027" i="26"/>
  <c r="L1028" i="26"/>
  <c r="L1029" i="26"/>
  <c r="L1030" i="26"/>
  <c r="L1031" i="26"/>
  <c r="L1032" i="26"/>
  <c r="L1033" i="26"/>
  <c r="L1034" i="26"/>
  <c r="L1035" i="26"/>
  <c r="L1036" i="26"/>
  <c r="L1037" i="26"/>
  <c r="L1038" i="26"/>
  <c r="L1039" i="26"/>
  <c r="L1040" i="26"/>
  <c r="L1041" i="26"/>
  <c r="L1042" i="26"/>
  <c r="L1043" i="26"/>
  <c r="L1044" i="26"/>
  <c r="L1045" i="26"/>
  <c r="L1046" i="26"/>
  <c r="L1047" i="26"/>
  <c r="L1048" i="26"/>
  <c r="L1049" i="26"/>
  <c r="L1050" i="26"/>
  <c r="L1051" i="26"/>
  <c r="L1052" i="26"/>
  <c r="L1053" i="26"/>
  <c r="L1054" i="26"/>
  <c r="L1055" i="26"/>
  <c r="L1056" i="26"/>
  <c r="L1057" i="26"/>
  <c r="L1058" i="26"/>
  <c r="L1059" i="26"/>
  <c r="L1060" i="26"/>
  <c r="L1061" i="26"/>
  <c r="L1062" i="26"/>
  <c r="L1063" i="26"/>
  <c r="L1064" i="26"/>
  <c r="L1065" i="26"/>
  <c r="L1066" i="26"/>
  <c r="L1067" i="26"/>
  <c r="L1068" i="26"/>
  <c r="L1069" i="26"/>
  <c r="L1070" i="26"/>
  <c r="L1071" i="26"/>
  <c r="L1072" i="26"/>
  <c r="L1073" i="26"/>
  <c r="L1074" i="26"/>
  <c r="L1075" i="26"/>
  <c r="L1076" i="26"/>
  <c r="L1077" i="26"/>
  <c r="L1078" i="26"/>
  <c r="L1079" i="26"/>
  <c r="L1080" i="26"/>
  <c r="L1081" i="26"/>
  <c r="L1082" i="26"/>
  <c r="L1083" i="26"/>
  <c r="L1084" i="26"/>
  <c r="L1085" i="26"/>
  <c r="L1086" i="26"/>
  <c r="L1087" i="26"/>
  <c r="L1088" i="26"/>
  <c r="L1089" i="26"/>
  <c r="L1090" i="26"/>
  <c r="L1091" i="26"/>
  <c r="L1092" i="26"/>
  <c r="L1093" i="26"/>
  <c r="L1094" i="26"/>
  <c r="L1095" i="26"/>
  <c r="L1096" i="26"/>
  <c r="L1097" i="26"/>
  <c r="L1098" i="26"/>
  <c r="L1099" i="26"/>
  <c r="L1100" i="26"/>
  <c r="L1101" i="26"/>
  <c r="L1102" i="26"/>
  <c r="L1103" i="26"/>
  <c r="L1104" i="26"/>
  <c r="L1105" i="26"/>
  <c r="L1106" i="26"/>
  <c r="L1107" i="26"/>
  <c r="L1108" i="26"/>
  <c r="L1109" i="26"/>
  <c r="L1110" i="26"/>
  <c r="L1111" i="26"/>
  <c r="L1112" i="26"/>
  <c r="L1113" i="26"/>
  <c r="L1114" i="26"/>
  <c r="L1115" i="26"/>
  <c r="L1116" i="26"/>
  <c r="L1117" i="26"/>
  <c r="L1118" i="26"/>
  <c r="L1119" i="26"/>
  <c r="L1120" i="26"/>
  <c r="L1121" i="26"/>
  <c r="L1122" i="26"/>
  <c r="L1123" i="26"/>
  <c r="L1124" i="26"/>
  <c r="L1125" i="26"/>
  <c r="L1126" i="26"/>
  <c r="L1127" i="26"/>
  <c r="L1128" i="26"/>
  <c r="L1129" i="26"/>
  <c r="L1130" i="26"/>
  <c r="L1131" i="26"/>
  <c r="L1132" i="26"/>
  <c r="L1133" i="26"/>
  <c r="L1134" i="26"/>
  <c r="L1135" i="26"/>
  <c r="L1136" i="26"/>
  <c r="L1137" i="26"/>
  <c r="L1138" i="26"/>
  <c r="L1139" i="26"/>
  <c r="L1140" i="26"/>
  <c r="L1141" i="26"/>
  <c r="L1142" i="26"/>
  <c r="L1143" i="26"/>
  <c r="L1144" i="26"/>
  <c r="L1145" i="26"/>
  <c r="L1146" i="26"/>
  <c r="L1147" i="26"/>
  <c r="L1148" i="26"/>
  <c r="L1149" i="26"/>
  <c r="L1150" i="26"/>
  <c r="L1151" i="26"/>
  <c r="L1152" i="26"/>
  <c r="L1153" i="26"/>
  <c r="L1154" i="26"/>
  <c r="L1155" i="26"/>
  <c r="L1156" i="26"/>
  <c r="L1157" i="26"/>
  <c r="L1158" i="26"/>
  <c r="L1159" i="26"/>
  <c r="L1160" i="26"/>
  <c r="L1161" i="26"/>
  <c r="L1162" i="26"/>
  <c r="L1163" i="26"/>
  <c r="L1164" i="26"/>
  <c r="L1165" i="26"/>
  <c r="L1166" i="26"/>
  <c r="L1167" i="26"/>
  <c r="L1168" i="26"/>
  <c r="L1169" i="26"/>
  <c r="L1170" i="26"/>
  <c r="L1171" i="26"/>
  <c r="L1172" i="26"/>
  <c r="L1173" i="26"/>
  <c r="L1174" i="26"/>
  <c r="L1218" i="26"/>
  <c r="L1219" i="26"/>
  <c r="L1220" i="26"/>
  <c r="L1221" i="26"/>
  <c r="L1222" i="26"/>
  <c r="L1223" i="26"/>
  <c r="L1224" i="26"/>
  <c r="L1225" i="26"/>
  <c r="L1226" i="26"/>
  <c r="L1227" i="26"/>
  <c r="L1228" i="26"/>
  <c r="L1229" i="26"/>
  <c r="L1230" i="26"/>
  <c r="L1232" i="26"/>
  <c r="L1233" i="26"/>
  <c r="L1234" i="26"/>
  <c r="L1235" i="26"/>
  <c r="L1236" i="26"/>
  <c r="L1237" i="26"/>
  <c r="L1238" i="26"/>
  <c r="L1239" i="26"/>
  <c r="L1240" i="26"/>
  <c r="L1241" i="26"/>
  <c r="L1242" i="26"/>
  <c r="L1256" i="26"/>
  <c r="L1257" i="26"/>
  <c r="L1258" i="26"/>
  <c r="L1259" i="26"/>
  <c r="L1260" i="26"/>
  <c r="L1261" i="26"/>
  <c r="L1262" i="26"/>
  <c r="L1263" i="26"/>
  <c r="L1264" i="26"/>
  <c r="L1265" i="26"/>
  <c r="L1266" i="26"/>
  <c r="L1267" i="26"/>
  <c r="L1268" i="26"/>
  <c r="L1269" i="26"/>
  <c r="L1270" i="26"/>
  <c r="L1271" i="26"/>
  <c r="L1272" i="26"/>
  <c r="L1273" i="26"/>
  <c r="L1274" i="26"/>
  <c r="L1282" i="26"/>
  <c r="L1283" i="26"/>
  <c r="L1284" i="26"/>
  <c r="L1285" i="26"/>
  <c r="L1286" i="26"/>
  <c r="L1287" i="26"/>
  <c r="L1288" i="26"/>
  <c r="L1289" i="26"/>
  <c r="L1290" i="26"/>
  <c r="L1291" i="26"/>
  <c r="L1292" i="26"/>
  <c r="L1293" i="26"/>
  <c r="L1294" i="26"/>
  <c r="L1295" i="26"/>
  <c r="L1296" i="26"/>
  <c r="L1297" i="26"/>
  <c r="L1298" i="26"/>
  <c r="L1299" i="26"/>
  <c r="L1300" i="26"/>
  <c r="L1301" i="26"/>
  <c r="L1302" i="26"/>
  <c r="L1303" i="26"/>
  <c r="L1304" i="26"/>
  <c r="L1305" i="26"/>
  <c r="L1306" i="26"/>
  <c r="L1307" i="26"/>
  <c r="L1308" i="26"/>
  <c r="L1309" i="26"/>
  <c r="L1310" i="26"/>
  <c r="L1311" i="26"/>
  <c r="L1312" i="26"/>
  <c r="L1313" i="26"/>
  <c r="L1314" i="26"/>
  <c r="L1315" i="26"/>
  <c r="L1316" i="26"/>
  <c r="L1317" i="26"/>
  <c r="L1318" i="26"/>
  <c r="L1319" i="26"/>
  <c r="L1320" i="26"/>
  <c r="L1321" i="26"/>
  <c r="L1322" i="26"/>
  <c r="L1323" i="26"/>
  <c r="L1324" i="26"/>
  <c r="L1325" i="26"/>
  <c r="L1326" i="26"/>
  <c r="L1327" i="26"/>
  <c r="L1328" i="26"/>
  <c r="L1329" i="26"/>
  <c r="L1330" i="26"/>
  <c r="L1331" i="26"/>
  <c r="L1332" i="26"/>
  <c r="L1333" i="26"/>
  <c r="L1334" i="26"/>
  <c r="L1335" i="26"/>
  <c r="L1336" i="26"/>
  <c r="L1337" i="26"/>
  <c r="L1338" i="26"/>
  <c r="L1339" i="26"/>
  <c r="L1363" i="26"/>
  <c r="L1364" i="26"/>
  <c r="L1365" i="26"/>
  <c r="L1383" i="26"/>
  <c r="L1384" i="26"/>
  <c r="L1385" i="26"/>
  <c r="L1386" i="26"/>
  <c r="L1387" i="26"/>
  <c r="L1388" i="26"/>
  <c r="L1389" i="26"/>
  <c r="L1394" i="26"/>
  <c r="L1395" i="26"/>
  <c r="L1396" i="26"/>
  <c r="L1397" i="26"/>
  <c r="L1398" i="26"/>
  <c r="L1399" i="26"/>
  <c r="L1400" i="26"/>
  <c r="L1401" i="26"/>
  <c r="L1402" i="26"/>
  <c r="L1405" i="26"/>
  <c r="L1406" i="26"/>
  <c r="L1407" i="26"/>
  <c r="L1408" i="26"/>
  <c r="L1409" i="26"/>
  <c r="L1413" i="26"/>
  <c r="L1414" i="26"/>
  <c r="L1415" i="26"/>
  <c r="L1416" i="26"/>
  <c r="L1417" i="26"/>
  <c r="L1418" i="26"/>
  <c r="L1419" i="26"/>
  <c r="L1420" i="26"/>
  <c r="L1421" i="26"/>
  <c r="L1422" i="26"/>
  <c r="L1423" i="26"/>
  <c r="L1424" i="26"/>
  <c r="L1425" i="26"/>
  <c r="L1450" i="26"/>
  <c r="L1451" i="26"/>
  <c r="L1452" i="26"/>
  <c r="L1454" i="26"/>
  <c r="L1455" i="26"/>
  <c r="L1456" i="26"/>
  <c r="L1457" i="26"/>
  <c r="L1458" i="26"/>
  <c r="L1459" i="26"/>
  <c r="L1460" i="26"/>
  <c r="L1461" i="26"/>
  <c r="L1462" i="26"/>
  <c r="L1463" i="26"/>
  <c r="L1471" i="26"/>
  <c r="L1472" i="26"/>
  <c r="L1473" i="26"/>
  <c r="L1474" i="26"/>
  <c r="L1475" i="26"/>
  <c r="L1476" i="26"/>
  <c r="L1477" i="26"/>
  <c r="L1479" i="26"/>
  <c r="L1480" i="26"/>
  <c r="L1483" i="26"/>
  <c r="L1484" i="26"/>
  <c r="L1485" i="26"/>
  <c r="L1486" i="26"/>
  <c r="L1487" i="26"/>
  <c r="L1490" i="26"/>
  <c r="L1491" i="26"/>
  <c r="L1492" i="26"/>
  <c r="L1493" i="26"/>
  <c r="L1494" i="26"/>
  <c r="L1495" i="26"/>
  <c r="L1496" i="26"/>
  <c r="L1497" i="26"/>
  <c r="L1498" i="26"/>
  <c r="N112" i="26"/>
  <c r="N113" i="26"/>
  <c r="E112" i="26"/>
  <c r="F112" i="26"/>
  <c r="E113" i="26"/>
  <c r="F113" i="26"/>
  <c r="N1402" i="26"/>
  <c r="N1242" i="26"/>
  <c r="E1242" i="26"/>
  <c r="F1242" i="26"/>
  <c r="G1242" i="26"/>
  <c r="N1339" i="26"/>
  <c r="E1339" i="26"/>
  <c r="F1339" i="26"/>
  <c r="N1338" i="26"/>
  <c r="E1338" i="26"/>
  <c r="F1338" i="26"/>
  <c r="N1337" i="26"/>
  <c r="E1337" i="26"/>
  <c r="F1337" i="26"/>
  <c r="N1336" i="26"/>
  <c r="E1336" i="26"/>
  <c r="F1336" i="26"/>
  <c r="N1335" i="26"/>
  <c r="E1335" i="26"/>
  <c r="F1335" i="26"/>
  <c r="N1334" i="26"/>
  <c r="E1334" i="26"/>
  <c r="F1334" i="26"/>
  <c r="N1333" i="26"/>
  <c r="E1333" i="26"/>
  <c r="F1333" i="26"/>
  <c r="N1332" i="26"/>
  <c r="E1332" i="26"/>
  <c r="F1332" i="26"/>
  <c r="N849" i="26"/>
  <c r="E849" i="26"/>
  <c r="F849" i="26"/>
  <c r="N220" i="26"/>
  <c r="E220" i="26"/>
  <c r="F220" i="26"/>
  <c r="G220" i="26"/>
  <c r="N1425" i="26"/>
  <c r="F1425" i="26"/>
  <c r="I1425" i="26" s="1"/>
  <c r="G1425" i="26"/>
  <c r="N1409" i="26"/>
  <c r="E1409" i="26"/>
  <c r="F1409" i="26"/>
  <c r="N1002" i="26"/>
  <c r="E1002" i="26"/>
  <c r="F1002" i="26"/>
  <c r="N1477" i="26"/>
  <c r="E1477" i="26"/>
  <c r="F1477" i="26"/>
  <c r="G1477" i="26"/>
  <c r="N1174" i="26"/>
  <c r="I1174" i="26"/>
  <c r="N757" i="26"/>
  <c r="E757" i="26"/>
  <c r="F757" i="26"/>
  <c r="G757" i="26"/>
  <c r="N756" i="26"/>
  <c r="E756" i="26"/>
  <c r="F756" i="26"/>
  <c r="G756" i="26"/>
  <c r="N437" i="26"/>
  <c r="E437" i="26"/>
  <c r="F437" i="26"/>
  <c r="G437" i="26"/>
  <c r="N110" i="26"/>
  <c r="N111" i="26"/>
  <c r="E110" i="26"/>
  <c r="F110" i="26"/>
  <c r="E111" i="26"/>
  <c r="F111" i="26"/>
  <c r="N109" i="26"/>
  <c r="E109" i="26"/>
  <c r="F109" i="26"/>
  <c r="N72" i="26"/>
  <c r="E72" i="26"/>
  <c r="F72" i="26"/>
  <c r="N36" i="26"/>
  <c r="I36" i="26"/>
  <c r="N667" i="26"/>
  <c r="E667" i="26"/>
  <c r="F667" i="26"/>
  <c r="G667" i="26"/>
  <c r="N704" i="26"/>
  <c r="E704" i="26"/>
  <c r="F704" i="26"/>
  <c r="G704" i="26"/>
  <c r="N755" i="26"/>
  <c r="E755" i="26"/>
  <c r="F755" i="26"/>
  <c r="G755" i="26"/>
  <c r="N804" i="26"/>
  <c r="N803" i="26"/>
  <c r="E803" i="26"/>
  <c r="F803" i="26"/>
  <c r="E804" i="26"/>
  <c r="F804" i="26"/>
  <c r="N1365" i="26"/>
  <c r="E1365" i="26"/>
  <c r="F1365" i="26"/>
  <c r="G1365" i="26"/>
  <c r="N701" i="26"/>
  <c r="N702" i="26"/>
  <c r="N703" i="26"/>
  <c r="E701" i="26"/>
  <c r="F701" i="26"/>
  <c r="G701" i="26"/>
  <c r="E702" i="26"/>
  <c r="F702" i="26"/>
  <c r="G702" i="26"/>
  <c r="E703" i="26"/>
  <c r="F703" i="26"/>
  <c r="G703" i="26"/>
  <c r="N1173" i="26"/>
  <c r="I1173" i="26"/>
  <c r="N801" i="26"/>
  <c r="N802" i="26"/>
  <c r="F802" i="26"/>
  <c r="E802" i="26"/>
  <c r="F801" i="26"/>
  <c r="E801" i="26"/>
  <c r="N1172" i="26"/>
  <c r="F1172" i="26"/>
  <c r="E1172" i="26"/>
  <c r="N1171" i="26"/>
  <c r="F1171" i="26"/>
  <c r="E1171" i="26"/>
  <c r="I1330" i="26"/>
  <c r="I1329" i="26"/>
  <c r="N1328" i="26"/>
  <c r="F1328" i="26"/>
  <c r="E1328" i="26"/>
  <c r="N799" i="26"/>
  <c r="F799" i="26"/>
  <c r="E799" i="26"/>
  <c r="N1389" i="26"/>
  <c r="G1389" i="26"/>
  <c r="F1389" i="26"/>
  <c r="E1389" i="26"/>
  <c r="N656" i="26"/>
  <c r="G656" i="26"/>
  <c r="F656" i="26"/>
  <c r="E656" i="26"/>
  <c r="N1401" i="26"/>
  <c r="F1401" i="26"/>
  <c r="E1401" i="26"/>
  <c r="N1424" i="26"/>
  <c r="G1424" i="26"/>
  <c r="F1424" i="26"/>
  <c r="I1424" i="26" s="1"/>
  <c r="G219" i="26"/>
  <c r="G218" i="26"/>
  <c r="N1170" i="26"/>
  <c r="F1170" i="26"/>
  <c r="E1170" i="26"/>
  <c r="N1001" i="26"/>
  <c r="F1001" i="26"/>
  <c r="E1001" i="26"/>
  <c r="N800" i="26"/>
  <c r="F800" i="26"/>
  <c r="E800" i="26"/>
  <c r="N798" i="26"/>
  <c r="F798" i="26"/>
  <c r="E798" i="26"/>
  <c r="N797" i="26"/>
  <c r="F797" i="26"/>
  <c r="E797" i="26"/>
  <c r="N742" i="26"/>
  <c r="E742" i="26"/>
  <c r="F742" i="26"/>
  <c r="G742" i="26"/>
  <c r="N741" i="26"/>
  <c r="N740" i="26"/>
  <c r="N739" i="26"/>
  <c r="N738" i="26"/>
  <c r="E741" i="26"/>
  <c r="F741" i="26"/>
  <c r="G741" i="26"/>
  <c r="E740" i="26"/>
  <c r="F740" i="26"/>
  <c r="G740" i="26"/>
  <c r="E739" i="26"/>
  <c r="F739" i="26"/>
  <c r="G739" i="26"/>
  <c r="E738" i="26"/>
  <c r="F738" i="26"/>
  <c r="G738" i="26"/>
  <c r="N627" i="26"/>
  <c r="E627" i="26"/>
  <c r="F627" i="26"/>
  <c r="G627" i="26"/>
  <c r="N1331" i="26"/>
  <c r="E1331" i="26"/>
  <c r="F1331" i="26"/>
  <c r="N1327" i="26"/>
  <c r="E1327" i="26"/>
  <c r="F1327" i="26"/>
  <c r="N700" i="26"/>
  <c r="G700" i="26"/>
  <c r="F700" i="26"/>
  <c r="E700" i="26"/>
  <c r="N699" i="26"/>
  <c r="G699" i="26"/>
  <c r="F699" i="26"/>
  <c r="E699" i="26"/>
  <c r="N796" i="26"/>
  <c r="F796" i="26"/>
  <c r="E796" i="26"/>
  <c r="N795" i="26"/>
  <c r="F795" i="26"/>
  <c r="E795" i="26"/>
  <c r="N794" i="26"/>
  <c r="F794" i="26"/>
  <c r="E794" i="26"/>
  <c r="N793" i="26"/>
  <c r="F793" i="26"/>
  <c r="E793" i="26"/>
  <c r="N792" i="26"/>
  <c r="F792" i="26"/>
  <c r="E792" i="26"/>
  <c r="N406" i="26"/>
  <c r="G406" i="26"/>
  <c r="F406" i="26"/>
  <c r="E406" i="26"/>
  <c r="N698" i="26"/>
  <c r="G698" i="26"/>
  <c r="F698" i="26"/>
  <c r="E698" i="26"/>
  <c r="N697" i="26"/>
  <c r="G697" i="26"/>
  <c r="F697" i="26"/>
  <c r="E697" i="26"/>
  <c r="N659" i="26"/>
  <c r="G659" i="26"/>
  <c r="F659" i="26"/>
  <c r="E659" i="26"/>
  <c r="N278" i="26"/>
  <c r="N35" i="26"/>
  <c r="I35" i="26"/>
  <c r="N158" i="26"/>
  <c r="G158" i="26"/>
  <c r="F158" i="26"/>
  <c r="E158" i="26"/>
  <c r="N157" i="26"/>
  <c r="G157" i="26"/>
  <c r="F157" i="26"/>
  <c r="E157" i="26"/>
  <c r="N217" i="26"/>
  <c r="G217" i="26"/>
  <c r="F217" i="26"/>
  <c r="E217" i="26"/>
  <c r="N595" i="26"/>
  <c r="I595" i="26"/>
  <c r="N696" i="26"/>
  <c r="G696" i="26"/>
  <c r="F696" i="26"/>
  <c r="E696" i="26"/>
  <c r="N695" i="26"/>
  <c r="G695" i="26"/>
  <c r="F695" i="26"/>
  <c r="E695" i="26"/>
  <c r="N666" i="26"/>
  <c r="G666" i="26"/>
  <c r="F666" i="26"/>
  <c r="E666" i="26"/>
  <c r="N651" i="26"/>
  <c r="F651" i="26"/>
  <c r="E651" i="26"/>
  <c r="N216" i="26"/>
  <c r="G216" i="26"/>
  <c r="F216" i="26"/>
  <c r="E216" i="26"/>
  <c r="N215" i="26"/>
  <c r="G215" i="26"/>
  <c r="F215" i="26"/>
  <c r="E215" i="26"/>
  <c r="N665" i="26"/>
  <c r="G665" i="26"/>
  <c r="F665" i="26"/>
  <c r="E665" i="26"/>
  <c r="N34" i="26"/>
  <c r="I34" i="26"/>
  <c r="N32" i="26"/>
  <c r="I32" i="26"/>
  <c r="N30" i="26"/>
  <c r="G30" i="26"/>
  <c r="F30" i="26"/>
  <c r="E30" i="26"/>
  <c r="N33" i="26"/>
  <c r="I33" i="26"/>
  <c r="N31" i="26"/>
  <c r="I31" i="26"/>
  <c r="N694" i="26"/>
  <c r="E694" i="26"/>
  <c r="F694" i="26"/>
  <c r="G694" i="26"/>
  <c r="N523" i="26"/>
  <c r="E523" i="26"/>
  <c r="F523" i="26"/>
  <c r="N442" i="26"/>
  <c r="N441" i="26"/>
  <c r="E441" i="26"/>
  <c r="F441" i="26"/>
  <c r="G441" i="26"/>
  <c r="N440" i="26"/>
  <c r="E440" i="26"/>
  <c r="F440" i="26"/>
  <c r="G440" i="26"/>
  <c r="N1326" i="26"/>
  <c r="E1326" i="26"/>
  <c r="F1326" i="26"/>
  <c r="N108" i="26"/>
  <c r="F108" i="26"/>
  <c r="E108" i="26"/>
  <c r="N1169" i="26"/>
  <c r="E1169" i="26"/>
  <c r="F1169" i="26"/>
  <c r="N655" i="26"/>
  <c r="E655" i="26"/>
  <c r="F655" i="26"/>
  <c r="G655" i="26"/>
  <c r="N71" i="26"/>
  <c r="E71" i="26"/>
  <c r="F71" i="26"/>
  <c r="N107" i="26"/>
  <c r="E107" i="26"/>
  <c r="F107" i="26"/>
  <c r="N12" i="26"/>
  <c r="F12" i="26"/>
  <c r="E12" i="26"/>
  <c r="N1100" i="26"/>
  <c r="G1100" i="26"/>
  <c r="F1100" i="26"/>
  <c r="E1100" i="26"/>
  <c r="N592" i="26"/>
  <c r="N593" i="26"/>
  <c r="N594" i="26"/>
  <c r="I594" i="26"/>
  <c r="I593" i="26"/>
  <c r="I592" i="26"/>
  <c r="N591" i="26"/>
  <c r="I591" i="26"/>
  <c r="N590" i="26"/>
  <c r="I590" i="26"/>
  <c r="N1168" i="26"/>
  <c r="F1168" i="26"/>
  <c r="E1168" i="26"/>
  <c r="N1167" i="26"/>
  <c r="F1167" i="26"/>
  <c r="E1167" i="26"/>
  <c r="N29" i="26"/>
  <c r="E29" i="26"/>
  <c r="F29" i="26"/>
  <c r="G29" i="26"/>
  <c r="N589" i="26"/>
  <c r="E589" i="26"/>
  <c r="F589" i="26"/>
  <c r="N588" i="26"/>
  <c r="E588" i="26"/>
  <c r="F588" i="26"/>
  <c r="N587" i="26"/>
  <c r="E587" i="26"/>
  <c r="F587" i="26"/>
  <c r="N28" i="26"/>
  <c r="E28" i="26"/>
  <c r="F28" i="26"/>
  <c r="G28" i="26"/>
  <c r="N141" i="26"/>
  <c r="E141" i="26"/>
  <c r="F141" i="26"/>
  <c r="G141" i="26"/>
  <c r="N106" i="26"/>
  <c r="E106" i="26"/>
  <c r="F106" i="26"/>
  <c r="G106" i="26"/>
  <c r="N586" i="26"/>
  <c r="E586" i="26"/>
  <c r="F586" i="26"/>
  <c r="N585" i="26"/>
  <c r="E585" i="26"/>
  <c r="F585" i="26"/>
  <c r="N584" i="26"/>
  <c r="E584" i="26"/>
  <c r="F584" i="26"/>
  <c r="N583" i="26"/>
  <c r="E583" i="26"/>
  <c r="F583" i="26"/>
  <c r="N582" i="26"/>
  <c r="E582" i="26"/>
  <c r="F582" i="26"/>
  <c r="N1166" i="26"/>
  <c r="E1166" i="26"/>
  <c r="F1166" i="26"/>
  <c r="N1165" i="26"/>
  <c r="F1165" i="26"/>
  <c r="E1165" i="26"/>
  <c r="N27" i="26"/>
  <c r="G27" i="26"/>
  <c r="F27" i="26"/>
  <c r="E27" i="26"/>
  <c r="E608" i="26"/>
  <c r="F608" i="26"/>
  <c r="N214" i="26"/>
  <c r="G214" i="26"/>
  <c r="F214" i="26"/>
  <c r="E214" i="26"/>
  <c r="N156" i="26"/>
  <c r="G156" i="26"/>
  <c r="F156" i="26"/>
  <c r="E156" i="26"/>
  <c r="N693" i="26"/>
  <c r="G693" i="26"/>
  <c r="F693" i="26"/>
  <c r="E693" i="26"/>
  <c r="N692" i="26"/>
  <c r="G692" i="26"/>
  <c r="F692" i="26"/>
  <c r="E692" i="26"/>
  <c r="N26" i="26"/>
  <c r="G26" i="26"/>
  <c r="F26" i="26"/>
  <c r="E26" i="26"/>
  <c r="N754" i="26"/>
  <c r="G754" i="26"/>
  <c r="F754" i="26"/>
  <c r="E754" i="26"/>
  <c r="N737" i="26"/>
  <c r="G737" i="26"/>
  <c r="F737" i="26"/>
  <c r="E737" i="26"/>
  <c r="N25" i="26"/>
  <c r="G25" i="26"/>
  <c r="F25" i="26"/>
  <c r="E25" i="26"/>
  <c r="N24" i="26"/>
  <c r="G24" i="26"/>
  <c r="F24" i="26"/>
  <c r="E24" i="26"/>
  <c r="N23" i="26"/>
  <c r="G23" i="26"/>
  <c r="F23" i="26"/>
  <c r="E23" i="26"/>
  <c r="N22" i="26"/>
  <c r="G22" i="26"/>
  <c r="F22" i="26"/>
  <c r="E22" i="26"/>
  <c r="N21" i="26"/>
  <c r="G21" i="26"/>
  <c r="F21" i="26"/>
  <c r="E21" i="26"/>
  <c r="N150" i="26"/>
  <c r="G150" i="26"/>
  <c r="F150" i="26"/>
  <c r="E150" i="26"/>
  <c r="N213" i="26"/>
  <c r="G213" i="26"/>
  <c r="F213" i="26"/>
  <c r="E213" i="26"/>
  <c r="N212" i="26"/>
  <c r="G212" i="26"/>
  <c r="F212" i="26"/>
  <c r="E212" i="26"/>
  <c r="N211" i="26"/>
  <c r="G211" i="26"/>
  <c r="F211" i="26"/>
  <c r="E211" i="26"/>
  <c r="N20" i="26"/>
  <c r="G20" i="26"/>
  <c r="F20" i="26"/>
  <c r="E20" i="26"/>
  <c r="N753" i="26"/>
  <c r="G753" i="26"/>
  <c r="F753" i="26"/>
  <c r="E753" i="26"/>
  <c r="N210" i="26"/>
  <c r="G210" i="26"/>
  <c r="F210" i="26"/>
  <c r="E210" i="26"/>
  <c r="N155" i="26"/>
  <c r="G155" i="26"/>
  <c r="F155" i="26"/>
  <c r="E155" i="26"/>
  <c r="E163" i="26"/>
  <c r="F163" i="26"/>
  <c r="G163" i="26"/>
  <c r="N163" i="26"/>
  <c r="N1498" i="26"/>
  <c r="G1498" i="26"/>
  <c r="F1498" i="26"/>
  <c r="E1498" i="26"/>
  <c r="N1476" i="26"/>
  <c r="G1476" i="26"/>
  <c r="F1476" i="26"/>
  <c r="E1476" i="26"/>
  <c r="N1325" i="26"/>
  <c r="F1325" i="26"/>
  <c r="E1325" i="26"/>
  <c r="N19" i="26"/>
  <c r="G19" i="26"/>
  <c r="F19" i="26"/>
  <c r="E19" i="26"/>
  <c r="N16" i="26"/>
  <c r="G16" i="26"/>
  <c r="F16" i="26"/>
  <c r="E16" i="26"/>
  <c r="N18" i="26"/>
  <c r="G18" i="26"/>
  <c r="F18" i="26"/>
  <c r="E18" i="26"/>
  <c r="N207" i="26"/>
  <c r="G207" i="26"/>
  <c r="F207" i="26"/>
  <c r="E207" i="26"/>
  <c r="N154" i="26"/>
  <c r="G154" i="26"/>
  <c r="F154" i="26"/>
  <c r="E154" i="26"/>
  <c r="N209" i="26"/>
  <c r="G209" i="26"/>
  <c r="F209" i="26"/>
  <c r="E209" i="26"/>
  <c r="N208" i="26"/>
  <c r="G208" i="26"/>
  <c r="F208" i="26"/>
  <c r="E208" i="26"/>
  <c r="N1230" i="26"/>
  <c r="G1230" i="26"/>
  <c r="F1230" i="26"/>
  <c r="E1230" i="26"/>
  <c r="N1423" i="26"/>
  <c r="G1423" i="26"/>
  <c r="F1423" i="26"/>
  <c r="I1423" i="26" s="1"/>
  <c r="N1422" i="26"/>
  <c r="G1422" i="26"/>
  <c r="F1422" i="26"/>
  <c r="I1422" i="26" s="1"/>
  <c r="N1421" i="26"/>
  <c r="G1421" i="26"/>
  <c r="F1421" i="26"/>
  <c r="I1421" i="26" s="1"/>
  <c r="N1420" i="26"/>
  <c r="G1420" i="26"/>
  <c r="F1420" i="26"/>
  <c r="I1420" i="26" s="1"/>
  <c r="N1400" i="26"/>
  <c r="F1400" i="26"/>
  <c r="E1400" i="26"/>
  <c r="N105" i="26"/>
  <c r="G105" i="26"/>
  <c r="F105" i="26"/>
  <c r="E105" i="26"/>
  <c r="N691" i="26"/>
  <c r="G691" i="26"/>
  <c r="F691" i="26"/>
  <c r="E691" i="26"/>
  <c r="N153" i="26"/>
  <c r="G153" i="26"/>
  <c r="F153" i="26"/>
  <c r="E153" i="26"/>
  <c r="N206" i="26"/>
  <c r="G206" i="26"/>
  <c r="F206" i="26"/>
  <c r="E206" i="26"/>
  <c r="N205" i="26"/>
  <c r="G205" i="26"/>
  <c r="F205" i="26"/>
  <c r="E205" i="26"/>
  <c r="N104" i="26"/>
  <c r="G104" i="26"/>
  <c r="F104" i="26"/>
  <c r="E104" i="26"/>
  <c r="N581" i="26"/>
  <c r="F581" i="26"/>
  <c r="E581" i="26"/>
  <c r="N580" i="26"/>
  <c r="F580" i="26"/>
  <c r="E580" i="26"/>
  <c r="N500" i="26"/>
  <c r="F500" i="26"/>
  <c r="E500" i="26"/>
  <c r="N579" i="26"/>
  <c r="F579" i="26"/>
  <c r="E579" i="26"/>
  <c r="N499" i="26"/>
  <c r="F499" i="26"/>
  <c r="E499" i="26"/>
  <c r="N1164" i="26"/>
  <c r="F1164" i="26"/>
  <c r="E1164" i="26"/>
  <c r="N689" i="26"/>
  <c r="G689" i="26"/>
  <c r="F689" i="26"/>
  <c r="E689" i="26"/>
  <c r="N688" i="26"/>
  <c r="G688" i="26"/>
  <c r="F688" i="26"/>
  <c r="E688" i="26"/>
  <c r="N1241" i="26"/>
  <c r="G1241" i="26"/>
  <c r="F1241" i="26"/>
  <c r="E1241" i="26"/>
  <c r="N1324" i="26"/>
  <c r="F1324" i="26"/>
  <c r="E1324" i="26"/>
  <c r="N1322" i="26"/>
  <c r="F1322" i="26"/>
  <c r="E1322" i="26"/>
  <c r="N1323" i="26"/>
  <c r="F1323" i="26"/>
  <c r="E1323" i="26"/>
  <c r="N687" i="26"/>
  <c r="G687" i="26"/>
  <c r="F687" i="26"/>
  <c r="E687" i="26"/>
  <c r="N49" i="26"/>
  <c r="G49" i="26"/>
  <c r="F49" i="26"/>
  <c r="E49" i="26"/>
  <c r="N165" i="26"/>
  <c r="N164" i="26"/>
  <c r="E164" i="26"/>
  <c r="F164" i="26"/>
  <c r="G164" i="26"/>
  <c r="E165" i="26"/>
  <c r="F165" i="26"/>
  <c r="G165" i="26"/>
  <c r="N425" i="26"/>
  <c r="N1321" i="26"/>
  <c r="E1321" i="26"/>
  <c r="F1321" i="26"/>
  <c r="N1261" i="26"/>
  <c r="N1260" i="26"/>
  <c r="N1259" i="26"/>
  <c r="N1258" i="26"/>
  <c r="N1257" i="26"/>
  <c r="N1256" i="26"/>
  <c r="N243" i="26"/>
  <c r="G243" i="26"/>
  <c r="F243" i="26"/>
  <c r="E243" i="26"/>
  <c r="G1261" i="26"/>
  <c r="F1261" i="26"/>
  <c r="E1261" i="26"/>
  <c r="G1260" i="26"/>
  <c r="F1260" i="26"/>
  <c r="E1260" i="26"/>
  <c r="G1259" i="26"/>
  <c r="F1259" i="26"/>
  <c r="E1259" i="26"/>
  <c r="G1258" i="26"/>
  <c r="F1258" i="26"/>
  <c r="E1258" i="26"/>
  <c r="G1257" i="26"/>
  <c r="F1257" i="26"/>
  <c r="E1257" i="26"/>
  <c r="G1256" i="26"/>
  <c r="F1256" i="26"/>
  <c r="E1256" i="26"/>
  <c r="G103" i="26"/>
  <c r="F103" i="26"/>
  <c r="E103" i="26"/>
  <c r="N11" i="26"/>
  <c r="G11" i="26"/>
  <c r="F11" i="26"/>
  <c r="E11" i="26"/>
  <c r="N612" i="26"/>
  <c r="E612" i="26"/>
  <c r="F612" i="26"/>
  <c r="G612" i="26"/>
  <c r="N498" i="26"/>
  <c r="E498" i="26"/>
  <c r="F498" i="26"/>
  <c r="N1408" i="26"/>
  <c r="N1407" i="26"/>
  <c r="E1408" i="26"/>
  <c r="F1408" i="26"/>
  <c r="N1000" i="26"/>
  <c r="F1000" i="26"/>
  <c r="E1000" i="26"/>
  <c r="A5" i="26"/>
  <c r="A6" i="26"/>
  <c r="N1161" i="26"/>
  <c r="N1162" i="26"/>
  <c r="N1163" i="26"/>
  <c r="E1161" i="26"/>
  <c r="F1161" i="26"/>
  <c r="E1162" i="26"/>
  <c r="F1162" i="26"/>
  <c r="E1163" i="26"/>
  <c r="F1163" i="26"/>
  <c r="N1156" i="26"/>
  <c r="N1157" i="26"/>
  <c r="N1158" i="26"/>
  <c r="N1159" i="26"/>
  <c r="N1160" i="26"/>
  <c r="E1156" i="26"/>
  <c r="F1156" i="26"/>
  <c r="E1157" i="26"/>
  <c r="F1157" i="26"/>
  <c r="E1158" i="26"/>
  <c r="F1158" i="26"/>
  <c r="E1159" i="26"/>
  <c r="F1159" i="26"/>
  <c r="E1160" i="26"/>
  <c r="F1160" i="26"/>
  <c r="N1463" i="26"/>
  <c r="E1463" i="26"/>
  <c r="F1463" i="26"/>
  <c r="G1463" i="26"/>
  <c r="N1155" i="26"/>
  <c r="F1155" i="26"/>
  <c r="E1155" i="26"/>
  <c r="N1394" i="26"/>
  <c r="N1395" i="26"/>
  <c r="N1396" i="26"/>
  <c r="N1397" i="26"/>
  <c r="N1398" i="26"/>
  <c r="N1399" i="26"/>
  <c r="N1405" i="26"/>
  <c r="E1398" i="26"/>
  <c r="F1398" i="26"/>
  <c r="E1399" i="26"/>
  <c r="F1399" i="26"/>
  <c r="N578" i="26"/>
  <c r="F578" i="26"/>
  <c r="E578" i="26"/>
  <c r="N686" i="26"/>
  <c r="N685" i="26"/>
  <c r="G686" i="26"/>
  <c r="G685" i="26"/>
  <c r="F686" i="26"/>
  <c r="F685" i="26"/>
  <c r="E686" i="26"/>
  <c r="E685" i="26"/>
  <c r="N654" i="26"/>
  <c r="G653" i="26"/>
  <c r="G654" i="26"/>
  <c r="E654" i="26"/>
  <c r="F654" i="26"/>
  <c r="F1407" i="26"/>
  <c r="E1407" i="26"/>
  <c r="N1320" i="26"/>
  <c r="F1320" i="26"/>
  <c r="E1320" i="26"/>
  <c r="N1319" i="26"/>
  <c r="F1319" i="26"/>
  <c r="E1319" i="26"/>
  <c r="Z1487" i="26"/>
  <c r="N1487" i="26"/>
  <c r="G1487" i="26"/>
  <c r="F1487" i="26"/>
  <c r="E1487" i="26"/>
  <c r="N1154" i="26"/>
  <c r="N1153" i="26"/>
  <c r="F1154" i="26"/>
  <c r="E1154" i="26"/>
  <c r="F1153" i="26"/>
  <c r="E1153" i="26"/>
  <c r="E1218" i="26"/>
  <c r="F1218" i="26"/>
  <c r="N1218" i="26"/>
  <c r="E1219" i="26"/>
  <c r="F1219" i="26"/>
  <c r="N1219" i="26"/>
  <c r="N791" i="26"/>
  <c r="F791" i="26"/>
  <c r="E791" i="26"/>
  <c r="N1152" i="26"/>
  <c r="N1151" i="26"/>
  <c r="F1152" i="26"/>
  <c r="E1152" i="26"/>
  <c r="F1151" i="26"/>
  <c r="E1151" i="26"/>
  <c r="N497" i="26"/>
  <c r="F497" i="26"/>
  <c r="E497" i="26"/>
  <c r="F1397" i="26"/>
  <c r="E1397" i="26"/>
  <c r="N423" i="26"/>
  <c r="F423" i="26"/>
  <c r="E423" i="26"/>
  <c r="N650" i="26"/>
  <c r="F650" i="26"/>
  <c r="E650" i="26"/>
  <c r="E652" i="26"/>
  <c r="F652" i="26"/>
  <c r="G652" i="26"/>
  <c r="N652" i="26"/>
  <c r="Z652" i="26"/>
  <c r="N577" i="26"/>
  <c r="F577" i="26"/>
  <c r="E577" i="26"/>
  <c r="N490" i="26"/>
  <c r="N522" i="26"/>
  <c r="F522" i="26"/>
  <c r="E522" i="26"/>
  <c r="N496" i="26"/>
  <c r="F496" i="26"/>
  <c r="E496" i="26"/>
  <c r="N1150" i="26"/>
  <c r="F1150" i="26"/>
  <c r="E1150" i="26"/>
  <c r="N1149" i="26"/>
  <c r="F1149" i="26"/>
  <c r="E1149" i="26"/>
  <c r="N1419" i="26"/>
  <c r="G1419" i="26"/>
  <c r="F1419" i="26"/>
  <c r="I1419" i="26" s="1"/>
  <c r="N999" i="26"/>
  <c r="F999" i="26"/>
  <c r="E999" i="26"/>
  <c r="N495" i="26"/>
  <c r="N491" i="26"/>
  <c r="N492" i="26"/>
  <c r="N493" i="26"/>
  <c r="N494" i="26"/>
  <c r="F495" i="26"/>
  <c r="E495" i="26"/>
  <c r="N1475" i="26"/>
  <c r="G1475" i="26"/>
  <c r="F1475" i="26"/>
  <c r="E1475" i="26"/>
  <c r="N1388" i="26"/>
  <c r="G1388" i="26"/>
  <c r="F1388" i="26"/>
  <c r="E1388" i="26"/>
  <c r="N1387" i="26"/>
  <c r="G1387" i="26"/>
  <c r="F1387" i="26"/>
  <c r="E1387" i="26"/>
  <c r="N664" i="26"/>
  <c r="N663" i="26"/>
  <c r="G664" i="26"/>
  <c r="F664" i="26"/>
  <c r="E664" i="26"/>
  <c r="G663" i="26"/>
  <c r="F663" i="26"/>
  <c r="E663" i="26"/>
  <c r="N662" i="26"/>
  <c r="G662" i="26"/>
  <c r="F662" i="26"/>
  <c r="E662" i="26"/>
  <c r="N684" i="26"/>
  <c r="N683" i="26"/>
  <c r="N682" i="26"/>
  <c r="N681" i="26"/>
  <c r="N680" i="26"/>
  <c r="G684" i="26"/>
  <c r="F684" i="26"/>
  <c r="E684" i="26"/>
  <c r="G683" i="26"/>
  <c r="F683" i="26"/>
  <c r="E683" i="26"/>
  <c r="G682" i="26"/>
  <c r="F682" i="26"/>
  <c r="E682" i="26"/>
  <c r="G681" i="26"/>
  <c r="F681" i="26"/>
  <c r="E681" i="26"/>
  <c r="G680" i="26"/>
  <c r="F680" i="26"/>
  <c r="E680" i="26"/>
  <c r="G679" i="26"/>
  <c r="F679" i="26"/>
  <c r="E679" i="26"/>
  <c r="N679" i="26"/>
  <c r="N678" i="26"/>
  <c r="N677" i="26"/>
  <c r="N676" i="26"/>
  <c r="N675" i="26"/>
  <c r="N674" i="26"/>
  <c r="N673" i="26"/>
  <c r="G678" i="26"/>
  <c r="F678" i="26"/>
  <c r="E678" i="26"/>
  <c r="G677" i="26"/>
  <c r="F677" i="26"/>
  <c r="E677" i="26"/>
  <c r="G676" i="26"/>
  <c r="F676" i="26"/>
  <c r="E676" i="26"/>
  <c r="G675" i="26"/>
  <c r="F675" i="26"/>
  <c r="E675" i="26"/>
  <c r="G674" i="26"/>
  <c r="F674" i="26"/>
  <c r="E674" i="26"/>
  <c r="G673" i="26"/>
  <c r="F673" i="26"/>
  <c r="E673" i="26"/>
  <c r="N672" i="26"/>
  <c r="G672" i="26"/>
  <c r="F672" i="26"/>
  <c r="E672" i="26"/>
  <c r="N658" i="26"/>
  <c r="G658" i="26"/>
  <c r="F658" i="26"/>
  <c r="E658" i="26"/>
  <c r="N1318" i="26"/>
  <c r="G1318" i="26"/>
  <c r="F1318" i="26"/>
  <c r="E1318" i="26"/>
  <c r="G1396" i="26"/>
  <c r="F1396" i="26"/>
  <c r="E1396" i="26"/>
  <c r="N951" i="26"/>
  <c r="E951" i="26"/>
  <c r="F951" i="26"/>
  <c r="G951" i="26"/>
  <c r="N1364" i="26"/>
  <c r="G1364" i="26"/>
  <c r="F1364" i="26"/>
  <c r="E1364" i="26"/>
  <c r="F1471" i="26"/>
  <c r="E1471" i="26"/>
  <c r="N1471" i="26"/>
  <c r="N1462" i="26"/>
  <c r="G1462" i="26"/>
  <c r="F1462" i="26"/>
  <c r="E1462" i="26"/>
  <c r="Z752" i="26"/>
  <c r="N752" i="26"/>
  <c r="G752" i="26"/>
  <c r="F752" i="26"/>
  <c r="E752" i="26"/>
  <c r="Z751" i="26"/>
  <c r="N751" i="26"/>
  <c r="G751" i="26"/>
  <c r="F751" i="26"/>
  <c r="E751" i="26"/>
  <c r="Z735" i="26"/>
  <c r="N735" i="26"/>
  <c r="G735" i="26"/>
  <c r="F735" i="26"/>
  <c r="E735" i="26"/>
  <c r="N407" i="26"/>
  <c r="G407" i="26"/>
  <c r="F407" i="26"/>
  <c r="E407" i="26"/>
  <c r="N405" i="26"/>
  <c r="G405" i="26"/>
  <c r="F405" i="26"/>
  <c r="E405" i="26"/>
  <c r="N1461" i="26"/>
  <c r="G1461" i="26"/>
  <c r="F1461" i="26"/>
  <c r="E1461" i="26"/>
  <c r="Z933" i="26"/>
  <c r="N933" i="26"/>
  <c r="G933" i="26"/>
  <c r="F933" i="26"/>
  <c r="E933" i="26"/>
  <c r="N1317" i="26"/>
  <c r="G1317" i="26"/>
  <c r="F1317" i="26"/>
  <c r="E1317" i="26"/>
  <c r="E10" i="26"/>
  <c r="F10" i="26"/>
  <c r="G10" i="26"/>
  <c r="N10" i="26"/>
  <c r="N1146" i="26"/>
  <c r="N1147" i="26"/>
  <c r="N1148" i="26"/>
  <c r="E1148" i="26"/>
  <c r="F1148" i="26"/>
  <c r="G1148" i="26"/>
  <c r="E1146" i="26"/>
  <c r="F1146" i="26"/>
  <c r="G1146" i="26"/>
  <c r="E1147" i="26"/>
  <c r="F1147" i="26"/>
  <c r="G1147" i="26"/>
  <c r="N241" i="26"/>
  <c r="G241" i="26"/>
  <c r="F241" i="26"/>
  <c r="E241" i="26"/>
  <c r="N576" i="26"/>
  <c r="G576" i="26"/>
  <c r="F576" i="26"/>
  <c r="E576" i="26"/>
  <c r="N649" i="26"/>
  <c r="G649" i="26"/>
  <c r="F649" i="26"/>
  <c r="E649" i="26"/>
  <c r="N641" i="26"/>
  <c r="G641" i="26"/>
  <c r="F641" i="26"/>
  <c r="E641" i="26"/>
  <c r="N1406" i="26"/>
  <c r="G1406" i="26"/>
  <c r="F1406" i="26"/>
  <c r="E1406" i="26"/>
  <c r="N575" i="26"/>
  <c r="G575" i="26"/>
  <c r="F575" i="26"/>
  <c r="E575" i="26"/>
  <c r="N1145" i="26"/>
  <c r="G1145" i="26"/>
  <c r="F1145" i="26"/>
  <c r="E1145" i="26"/>
  <c r="N1144" i="26"/>
  <c r="G1144" i="26"/>
  <c r="F1144" i="26"/>
  <c r="E1144" i="26"/>
  <c r="N404" i="26"/>
  <c r="G404" i="26"/>
  <c r="F404" i="26"/>
  <c r="E404" i="26"/>
  <c r="N403" i="26"/>
  <c r="G403" i="26"/>
  <c r="F403" i="26"/>
  <c r="E403" i="26"/>
  <c r="N574" i="26"/>
  <c r="G574" i="26"/>
  <c r="F574" i="26"/>
  <c r="E574" i="26"/>
  <c r="N562" i="26"/>
  <c r="N564" i="26"/>
  <c r="N565" i="26"/>
  <c r="N569" i="26"/>
  <c r="N570" i="26"/>
  <c r="N571" i="26"/>
  <c r="N572" i="26"/>
  <c r="N573" i="26"/>
  <c r="N604" i="26"/>
  <c r="N605" i="26"/>
  <c r="N606" i="26"/>
  <c r="N607" i="26"/>
  <c r="N608" i="26"/>
  <c r="N609" i="26"/>
  <c r="N610" i="26"/>
  <c r="N611" i="26"/>
  <c r="N616" i="26"/>
  <c r="N617" i="26"/>
  <c r="N618" i="26"/>
  <c r="N620" i="26"/>
  <c r="N621" i="26"/>
  <c r="N622" i="26"/>
  <c r="N623" i="26"/>
  <c r="N624" i="26"/>
  <c r="N625" i="26"/>
  <c r="N626" i="26"/>
  <c r="N632" i="26"/>
  <c r="N633" i="26"/>
  <c r="N634" i="26"/>
  <c r="N635" i="26"/>
  <c r="N636" i="26"/>
  <c r="N637" i="26"/>
  <c r="N638" i="26"/>
  <c r="N640" i="26"/>
  <c r="N642" i="26"/>
  <c r="N643" i="26"/>
  <c r="N644" i="26"/>
  <c r="N645" i="26"/>
  <c r="N646" i="26"/>
  <c r="N647" i="26"/>
  <c r="N648" i="26"/>
  <c r="N653" i="26"/>
  <c r="N733" i="26"/>
  <c r="N734" i="26"/>
  <c r="N736" i="26"/>
  <c r="N743" i="26"/>
  <c r="N744" i="26"/>
  <c r="N745" i="26"/>
  <c r="N746" i="26"/>
  <c r="N747" i="26"/>
  <c r="N748" i="26"/>
  <c r="N749" i="26"/>
  <c r="N750" i="26"/>
  <c r="N761" i="26"/>
  <c r="N762" i="26"/>
  <c r="N763" i="26"/>
  <c r="N764" i="26"/>
  <c r="N765" i="26"/>
  <c r="N766" i="26"/>
  <c r="N767" i="26"/>
  <c r="N768" i="26"/>
  <c r="N769" i="26"/>
  <c r="N770" i="26"/>
  <c r="N771" i="26"/>
  <c r="N772" i="26"/>
  <c r="N773" i="26"/>
  <c r="N774" i="26"/>
  <c r="N775" i="26"/>
  <c r="N776" i="26"/>
  <c r="N777" i="26"/>
  <c r="N778" i="26"/>
  <c r="N779" i="26"/>
  <c r="N780" i="26"/>
  <c r="N781" i="26"/>
  <c r="N782" i="26"/>
  <c r="N783" i="26"/>
  <c r="N784" i="26"/>
  <c r="N785" i="26"/>
  <c r="N786" i="26"/>
  <c r="N787" i="26"/>
  <c r="N788" i="26"/>
  <c r="N789" i="26"/>
  <c r="N790" i="26"/>
  <c r="N834" i="26"/>
  <c r="N835" i="26"/>
  <c r="N836" i="26"/>
  <c r="N837" i="26"/>
  <c r="N840" i="26"/>
  <c r="N841" i="26"/>
  <c r="N842" i="26"/>
  <c r="N843" i="26"/>
  <c r="N844" i="26"/>
  <c r="N845" i="26"/>
  <c r="N846" i="26"/>
  <c r="N847" i="26"/>
  <c r="N848" i="26"/>
  <c r="N859" i="26"/>
  <c r="N860" i="26"/>
  <c r="N861" i="26"/>
  <c r="N862" i="26"/>
  <c r="N863" i="26"/>
  <c r="N864" i="26"/>
  <c r="N865" i="26"/>
  <c r="N866" i="26"/>
  <c r="N867" i="26"/>
  <c r="N868" i="26"/>
  <c r="N869" i="26"/>
  <c r="N870" i="26"/>
  <c r="N871" i="26"/>
  <c r="N872" i="26"/>
  <c r="N873" i="26"/>
  <c r="N874" i="26"/>
  <c r="N875" i="26"/>
  <c r="N876" i="26"/>
  <c r="N877" i="26"/>
  <c r="N878" i="26"/>
  <c r="N879" i="26"/>
  <c r="N880" i="26"/>
  <c r="N881" i="26"/>
  <c r="N882" i="26"/>
  <c r="N883" i="26"/>
  <c r="N884" i="26"/>
  <c r="N885" i="26"/>
  <c r="N886" i="26"/>
  <c r="N887" i="26"/>
  <c r="N888" i="26"/>
  <c r="N889" i="26"/>
  <c r="N890" i="26"/>
  <c r="N891" i="26"/>
  <c r="N892" i="26"/>
  <c r="N893" i="26"/>
  <c r="N894" i="26"/>
  <c r="N895" i="26"/>
  <c r="N896" i="26"/>
  <c r="N897" i="26"/>
  <c r="N898" i="26"/>
  <c r="N899" i="26"/>
  <c r="N900" i="26"/>
  <c r="N901" i="26"/>
  <c r="N902" i="26"/>
  <c r="N903" i="26"/>
  <c r="N904" i="26"/>
  <c r="N905" i="26"/>
  <c r="N906" i="26"/>
  <c r="N907" i="26"/>
  <c r="N908" i="26"/>
  <c r="N909" i="26"/>
  <c r="N910" i="26"/>
  <c r="N911" i="26"/>
  <c r="N912" i="26"/>
  <c r="N913" i="26"/>
  <c r="N914" i="26"/>
  <c r="N915" i="26"/>
  <c r="N916" i="26"/>
  <c r="N917" i="26"/>
  <c r="N918" i="26"/>
  <c r="N919" i="26"/>
  <c r="N920" i="26"/>
  <c r="N921" i="26"/>
  <c r="N922" i="26"/>
  <c r="N923" i="26"/>
  <c r="N924" i="26"/>
  <c r="N925" i="26"/>
  <c r="N926" i="26"/>
  <c r="N927" i="26"/>
  <c r="N928" i="26"/>
  <c r="N929" i="26"/>
  <c r="N930" i="26"/>
  <c r="N931" i="26"/>
  <c r="N932" i="26"/>
  <c r="N934" i="26"/>
  <c r="G573" i="26"/>
  <c r="F573" i="26"/>
  <c r="E573" i="26"/>
  <c r="G572" i="26"/>
  <c r="F572" i="26"/>
  <c r="E572" i="26"/>
  <c r="G571" i="26"/>
  <c r="F571" i="26"/>
  <c r="E571" i="26"/>
  <c r="G570" i="26"/>
  <c r="F570" i="26"/>
  <c r="E570" i="26"/>
  <c r="G569" i="26"/>
  <c r="F569" i="26"/>
  <c r="E569" i="26"/>
  <c r="G494" i="26"/>
  <c r="F494" i="26"/>
  <c r="E494" i="26"/>
  <c r="N402" i="26"/>
  <c r="G402" i="26"/>
  <c r="F402" i="26"/>
  <c r="E402" i="26"/>
  <c r="N401" i="26"/>
  <c r="G401" i="26"/>
  <c r="F401" i="26"/>
  <c r="E401" i="26"/>
  <c r="N400" i="26"/>
  <c r="G400" i="26"/>
  <c r="F400" i="26"/>
  <c r="E400" i="26"/>
  <c r="N399" i="26"/>
  <c r="G399" i="26"/>
  <c r="F399" i="26"/>
  <c r="E399" i="26"/>
  <c r="N398" i="26"/>
  <c r="G398" i="26"/>
  <c r="F398" i="26"/>
  <c r="E398" i="26"/>
  <c r="N397" i="26"/>
  <c r="G397" i="26"/>
  <c r="F397" i="26"/>
  <c r="E397" i="26"/>
  <c r="N396" i="26"/>
  <c r="G396" i="26"/>
  <c r="F396" i="26"/>
  <c r="E396" i="26"/>
  <c r="N240" i="26"/>
  <c r="G240" i="26"/>
  <c r="F240" i="26"/>
  <c r="E240" i="26"/>
  <c r="N239" i="26"/>
  <c r="G239" i="26"/>
  <c r="F239" i="26"/>
  <c r="E239" i="26"/>
  <c r="Z233" i="26"/>
  <c r="N233" i="26"/>
  <c r="G233" i="26"/>
  <c r="F233" i="26"/>
  <c r="E233" i="26"/>
  <c r="G139" i="26"/>
  <c r="F139" i="26"/>
  <c r="E139" i="26"/>
  <c r="E618" i="26"/>
  <c r="F618" i="26"/>
  <c r="G618" i="26"/>
  <c r="N395" i="26"/>
  <c r="E395" i="26"/>
  <c r="F395" i="26"/>
  <c r="G395" i="26"/>
  <c r="N394" i="26"/>
  <c r="E394" i="26"/>
  <c r="F394" i="26"/>
  <c r="G394" i="26"/>
  <c r="E263" i="26"/>
  <c r="F263" i="26"/>
  <c r="G263" i="26"/>
  <c r="N263" i="26"/>
  <c r="E237" i="26"/>
  <c r="F237" i="26"/>
  <c r="G237" i="26"/>
  <c r="N237" i="26"/>
  <c r="E238" i="26"/>
  <c r="F238" i="26"/>
  <c r="G238" i="26"/>
  <c r="N238" i="26"/>
  <c r="E236" i="26"/>
  <c r="F236" i="26"/>
  <c r="G236" i="26"/>
  <c r="N236" i="26"/>
  <c r="Z235" i="26"/>
  <c r="N235" i="26"/>
  <c r="G235" i="26"/>
  <c r="F235" i="26"/>
  <c r="E235" i="26"/>
  <c r="Z234" i="26"/>
  <c r="N234" i="26"/>
  <c r="G234" i="26"/>
  <c r="F234" i="26"/>
  <c r="E234" i="26"/>
  <c r="Z262" i="26"/>
  <c r="N262" i="26"/>
  <c r="G262" i="26"/>
  <c r="F262" i="26"/>
  <c r="E262" i="26"/>
  <c r="E1316" i="26"/>
  <c r="F1316" i="26"/>
  <c r="G1316" i="26"/>
  <c r="N1316" i="26"/>
  <c r="G606" i="26"/>
  <c r="F606" i="26"/>
  <c r="E606" i="26"/>
  <c r="G605" i="26"/>
  <c r="F605" i="26"/>
  <c r="E605" i="26"/>
  <c r="G604" i="26"/>
  <c r="F604" i="26"/>
  <c r="E604" i="26"/>
  <c r="G493" i="26"/>
  <c r="F493" i="26"/>
  <c r="E493" i="26"/>
  <c r="G568" i="26"/>
  <c r="F568" i="26"/>
  <c r="E568" i="26"/>
  <c r="E149" i="26"/>
  <c r="F149" i="26"/>
  <c r="G149" i="26"/>
  <c r="N149" i="26"/>
  <c r="F1227" i="26"/>
  <c r="E1227" i="26"/>
  <c r="F1226" i="26"/>
  <c r="E1226" i="26"/>
  <c r="F1225" i="26"/>
  <c r="E1225" i="26"/>
  <c r="F1224" i="26"/>
  <c r="E1224" i="26"/>
  <c r="F1223" i="26"/>
  <c r="E1223" i="26"/>
  <c r="F1222" i="26"/>
  <c r="E1222" i="26"/>
  <c r="F1221" i="26"/>
  <c r="E1221" i="26"/>
  <c r="F1220" i="26"/>
  <c r="E1220" i="26"/>
  <c r="N1143" i="26"/>
  <c r="G1143" i="26"/>
  <c r="F1143" i="26"/>
  <c r="E1143" i="26"/>
  <c r="E1456" i="26"/>
  <c r="F1456" i="26"/>
  <c r="N1456" i="26"/>
  <c r="Z1460" i="26"/>
  <c r="N1460" i="26"/>
  <c r="G1460" i="26"/>
  <c r="F1460" i="26"/>
  <c r="E1460" i="26"/>
  <c r="Z790" i="26"/>
  <c r="G790" i="26"/>
  <c r="F790" i="26"/>
  <c r="E790" i="26"/>
  <c r="Z789" i="26"/>
  <c r="G789" i="26"/>
  <c r="F789" i="26"/>
  <c r="E789" i="26"/>
  <c r="Z743" i="26"/>
  <c r="G743" i="26"/>
  <c r="F743" i="26"/>
  <c r="E743" i="26"/>
  <c r="Z261" i="26"/>
  <c r="N261" i="26"/>
  <c r="G261" i="26"/>
  <c r="F261" i="26"/>
  <c r="E261" i="26"/>
  <c r="N218" i="26"/>
  <c r="N219" i="26"/>
  <c r="E218" i="26"/>
  <c r="F218" i="26"/>
  <c r="E219" i="26"/>
  <c r="F219" i="26"/>
  <c r="N152" i="26"/>
  <c r="E152" i="26"/>
  <c r="F152" i="26"/>
  <c r="G152" i="26"/>
  <c r="N148" i="26"/>
  <c r="E148" i="26"/>
  <c r="F148" i="26"/>
  <c r="G148" i="26"/>
  <c r="N202" i="26"/>
  <c r="N203" i="26"/>
  <c r="N204" i="26"/>
  <c r="E202" i="26"/>
  <c r="F202" i="26"/>
  <c r="G202" i="26"/>
  <c r="E203" i="26"/>
  <c r="F203" i="26"/>
  <c r="G203" i="26"/>
  <c r="E204" i="26"/>
  <c r="F204" i="26"/>
  <c r="G204" i="26"/>
  <c r="N1142" i="26"/>
  <c r="G1142" i="26"/>
  <c r="F1142" i="26"/>
  <c r="E1142" i="26"/>
  <c r="E1315" i="26"/>
  <c r="F1315" i="26"/>
  <c r="G1315" i="26"/>
  <c r="N1315" i="26"/>
  <c r="Z1386" i="26"/>
  <c r="N1386" i="26"/>
  <c r="G1386" i="26"/>
  <c r="F1386" i="26"/>
  <c r="E1386" i="26"/>
  <c r="E566" i="26"/>
  <c r="F566" i="26"/>
  <c r="G566" i="26"/>
  <c r="E567" i="26"/>
  <c r="F567" i="26"/>
  <c r="G567" i="26"/>
  <c r="E492" i="26"/>
  <c r="F492" i="26"/>
  <c r="G492" i="26"/>
  <c r="N1455" i="26"/>
  <c r="N1454" i="26"/>
  <c r="E1454" i="26"/>
  <c r="F1454" i="26"/>
  <c r="E1455" i="26"/>
  <c r="F1455" i="26"/>
  <c r="N1227" i="26"/>
  <c r="N998" i="26"/>
  <c r="G998" i="26"/>
  <c r="F998" i="26"/>
  <c r="E998" i="26"/>
  <c r="I934" i="26"/>
  <c r="I935" i="26"/>
  <c r="I936" i="26"/>
  <c r="I937" i="26"/>
  <c r="I938" i="26"/>
  <c r="I939" i="26"/>
  <c r="I940" i="26"/>
  <c r="I941" i="26"/>
  <c r="I942" i="26"/>
  <c r="I943" i="26"/>
  <c r="I944" i="26"/>
  <c r="G5" i="26"/>
  <c r="G6" i="26"/>
  <c r="G7" i="26"/>
  <c r="G8" i="26"/>
  <c r="G9" i="26"/>
  <c r="G14" i="26"/>
  <c r="G15" i="26"/>
  <c r="G17" i="26"/>
  <c r="G41" i="26"/>
  <c r="G42" i="26"/>
  <c r="G43" i="26"/>
  <c r="G44" i="26"/>
  <c r="G45" i="26"/>
  <c r="G46" i="26"/>
  <c r="G47" i="26"/>
  <c r="G4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95" i="26"/>
  <c r="G96" i="26"/>
  <c r="G97" i="26"/>
  <c r="G98" i="26"/>
  <c r="G99" i="26"/>
  <c r="G100" i="26"/>
  <c r="G101" i="26"/>
  <c r="G102" i="26"/>
  <c r="G134" i="26"/>
  <c r="G135" i="26"/>
  <c r="G136" i="26"/>
  <c r="G142" i="26"/>
  <c r="G143" i="26"/>
  <c r="G144" i="26"/>
  <c r="G145" i="26"/>
  <c r="G146" i="26"/>
  <c r="G147" i="26"/>
  <c r="G151" i="26"/>
  <c r="G166" i="26"/>
  <c r="G167" i="26"/>
  <c r="G168" i="26"/>
  <c r="G169" i="26"/>
  <c r="G170" i="26"/>
  <c r="G171" i="26"/>
  <c r="G172" i="26"/>
  <c r="G173" i="26"/>
  <c r="G174" i="26"/>
  <c r="G175" i="26"/>
  <c r="G176" i="26"/>
  <c r="G177" i="26"/>
  <c r="G178" i="26"/>
  <c r="G179" i="26"/>
  <c r="G180" i="26"/>
  <c r="G181" i="26"/>
  <c r="G182" i="26"/>
  <c r="G183" i="26"/>
  <c r="G184" i="26"/>
  <c r="G188" i="26"/>
  <c r="G189" i="26"/>
  <c r="G190" i="26"/>
  <c r="G191" i="26"/>
  <c r="G192" i="26"/>
  <c r="G193" i="26"/>
  <c r="G194" i="26"/>
  <c r="G195" i="26"/>
  <c r="G196" i="26"/>
  <c r="G197" i="26"/>
  <c r="G198" i="26"/>
  <c r="G199" i="26"/>
  <c r="G200" i="26"/>
  <c r="G201" i="26"/>
  <c r="G228" i="26"/>
  <c r="G229" i="26"/>
  <c r="G230" i="26"/>
  <c r="G232" i="26"/>
  <c r="G247" i="26"/>
  <c r="G248" i="26"/>
  <c r="G249" i="26"/>
  <c r="G250" i="26"/>
  <c r="G251" i="26"/>
  <c r="G252" i="26"/>
  <c r="G253" i="26"/>
  <c r="G254" i="26"/>
  <c r="G255" i="26"/>
  <c r="G256" i="26"/>
  <c r="G257" i="26"/>
  <c r="G258" i="26"/>
  <c r="G259" i="26"/>
  <c r="G260" i="26"/>
  <c r="G274" i="26"/>
  <c r="G275" i="26"/>
  <c r="G276" i="26"/>
  <c r="G277" i="26"/>
  <c r="G278" i="26"/>
  <c r="G279" i="26"/>
  <c r="G280" i="26"/>
  <c r="G281" i="26"/>
  <c r="G282" i="26"/>
  <c r="G283" i="26"/>
  <c r="G284" i="26"/>
  <c r="G285" i="26"/>
  <c r="G286" i="26"/>
  <c r="G287" i="26"/>
  <c r="G288" i="26"/>
  <c r="G289" i="26"/>
  <c r="G290" i="26"/>
  <c r="G291" i="26"/>
  <c r="G292" i="26"/>
  <c r="G293" i="26"/>
  <c r="G294" i="26"/>
  <c r="G295" i="26"/>
  <c r="G296" i="26"/>
  <c r="G297" i="26"/>
  <c r="G298" i="26"/>
  <c r="G299" i="26"/>
  <c r="G300" i="26"/>
  <c r="G301" i="26"/>
  <c r="G302" i="26"/>
  <c r="G303" i="26"/>
  <c r="G304" i="26"/>
  <c r="G305" i="26"/>
  <c r="G306" i="26"/>
  <c r="G307" i="26"/>
  <c r="G308" i="26"/>
  <c r="G309" i="26"/>
  <c r="G310" i="26"/>
  <c r="G311" i="26"/>
  <c r="G312" i="26"/>
  <c r="G313" i="26"/>
  <c r="G314" i="26"/>
  <c r="G315" i="26"/>
  <c r="G316" i="26"/>
  <c r="G317" i="26"/>
  <c r="G318" i="26"/>
  <c r="G319" i="26"/>
  <c r="G320" i="26"/>
  <c r="G321" i="26"/>
  <c r="G322" i="26"/>
  <c r="G323" i="26"/>
  <c r="G324" i="26"/>
  <c r="G325" i="26"/>
  <c r="G326" i="26"/>
  <c r="G327" i="26"/>
  <c r="G328" i="26"/>
  <c r="G329" i="26"/>
  <c r="G330" i="26"/>
  <c r="G331" i="26"/>
  <c r="G332" i="26"/>
  <c r="G333" i="26"/>
  <c r="G334" i="26"/>
  <c r="G335" i="26"/>
  <c r="G336" i="26"/>
  <c r="G337" i="26"/>
  <c r="G338" i="26"/>
  <c r="G339" i="26"/>
  <c r="G340" i="26"/>
  <c r="G341" i="26"/>
  <c r="G342" i="26"/>
  <c r="G343" i="26"/>
  <c r="G344" i="26"/>
  <c r="G345" i="26"/>
  <c r="G346" i="26"/>
  <c r="G347" i="26"/>
  <c r="G348" i="26"/>
  <c r="G349" i="26"/>
  <c r="G350" i="26"/>
  <c r="G351" i="26"/>
  <c r="G352" i="26"/>
  <c r="G353" i="26"/>
  <c r="G354" i="26"/>
  <c r="G355" i="26"/>
  <c r="G356" i="26"/>
  <c r="G357" i="26"/>
  <c r="G358" i="26"/>
  <c r="G359" i="26"/>
  <c r="G360" i="26"/>
  <c r="G361" i="26"/>
  <c r="G362" i="26"/>
  <c r="G363" i="26"/>
  <c r="G364" i="26"/>
  <c r="G365" i="26"/>
  <c r="G366" i="26"/>
  <c r="G367" i="26"/>
  <c r="G368" i="26"/>
  <c r="G369" i="26"/>
  <c r="G370" i="26"/>
  <c r="G371" i="26"/>
  <c r="G372" i="26"/>
  <c r="G373" i="26"/>
  <c r="G374" i="26"/>
  <c r="G375" i="26"/>
  <c r="G376" i="26"/>
  <c r="G377" i="26"/>
  <c r="G378" i="26"/>
  <c r="G379" i="26"/>
  <c r="G380" i="26"/>
  <c r="G381" i="26"/>
  <c r="G382" i="26"/>
  <c r="G383" i="26"/>
  <c r="G384" i="26"/>
  <c r="G385" i="26"/>
  <c r="G386" i="26"/>
  <c r="G387" i="26"/>
  <c r="G388" i="26"/>
  <c r="G389" i="26"/>
  <c r="G390" i="26"/>
  <c r="G391" i="26"/>
  <c r="G392" i="26"/>
  <c r="G393" i="26"/>
  <c r="G416" i="26"/>
  <c r="G417" i="26"/>
  <c r="G418" i="26"/>
  <c r="G419" i="26"/>
  <c r="G420" i="26"/>
  <c r="G421" i="26"/>
  <c r="G422" i="26"/>
  <c r="G424" i="26"/>
  <c r="G425" i="26"/>
  <c r="G426" i="26"/>
  <c r="G427" i="26"/>
  <c r="G428" i="26"/>
  <c r="G430" i="26"/>
  <c r="G431" i="26"/>
  <c r="G432" i="26"/>
  <c r="G433" i="26"/>
  <c r="G434" i="26"/>
  <c r="G435" i="26"/>
  <c r="G436" i="26"/>
  <c r="G438" i="26"/>
  <c r="G439" i="26"/>
  <c r="G443" i="26"/>
  <c r="G444" i="26"/>
  <c r="G446" i="26"/>
  <c r="G447" i="26"/>
  <c r="G448" i="26"/>
  <c r="G449" i="26"/>
  <c r="G450" i="26"/>
  <c r="G451" i="26"/>
  <c r="G452" i="26"/>
  <c r="G453" i="26"/>
  <c r="G454" i="26"/>
  <c r="G455" i="26"/>
  <c r="G456" i="26"/>
  <c r="G457" i="26"/>
  <c r="G458" i="26"/>
  <c r="G459" i="26"/>
  <c r="G460" i="26"/>
  <c r="G461" i="26"/>
  <c r="G462" i="26"/>
  <c r="G463" i="26"/>
  <c r="G464" i="26"/>
  <c r="G465" i="26"/>
  <c r="G466" i="26"/>
  <c r="G467" i="26"/>
  <c r="G468" i="26"/>
  <c r="G469" i="26"/>
  <c r="G470" i="26"/>
  <c r="G471" i="26"/>
  <c r="G472" i="26"/>
  <c r="G473" i="26"/>
  <c r="G474" i="26"/>
  <c r="G475" i="26"/>
  <c r="G476" i="26"/>
  <c r="G477" i="26"/>
  <c r="G478" i="26"/>
  <c r="G479" i="26"/>
  <c r="G480" i="26"/>
  <c r="G481" i="26"/>
  <c r="G482" i="26"/>
  <c r="G483" i="26"/>
  <c r="G484" i="26"/>
  <c r="G485" i="26"/>
  <c r="G486" i="26"/>
  <c r="G487" i="26"/>
  <c r="G488" i="26"/>
  <c r="G489" i="26"/>
  <c r="G490" i="26"/>
  <c r="G491" i="26"/>
  <c r="G510" i="26"/>
  <c r="G511" i="26"/>
  <c r="G512" i="26"/>
  <c r="G513" i="26"/>
  <c r="G514" i="26"/>
  <c r="G515" i="26"/>
  <c r="G516" i="26"/>
  <c r="G517" i="26"/>
  <c r="G518" i="26"/>
  <c r="G519" i="26"/>
  <c r="G520" i="26"/>
  <c r="G521" i="26"/>
  <c r="G524" i="26"/>
  <c r="G525" i="26"/>
  <c r="G526" i="26"/>
  <c r="G527" i="26"/>
  <c r="G528" i="26"/>
  <c r="G529" i="26"/>
  <c r="G530" i="26"/>
  <c r="G531" i="26"/>
  <c r="G532" i="26"/>
  <c r="G533" i="26"/>
  <c r="G534" i="26"/>
  <c r="G535" i="26"/>
  <c r="G536" i="26"/>
  <c r="G537" i="26"/>
  <c r="G538" i="26"/>
  <c r="G539" i="26"/>
  <c r="G541" i="26"/>
  <c r="G542" i="26"/>
  <c r="G543" i="26"/>
  <c r="G544" i="26"/>
  <c r="G545" i="26"/>
  <c r="G546" i="26"/>
  <c r="G547" i="26"/>
  <c r="G548" i="26"/>
  <c r="G549" i="26"/>
  <c r="G550" i="26"/>
  <c r="G551" i="26"/>
  <c r="G552" i="26"/>
  <c r="G553" i="26"/>
  <c r="G554" i="26"/>
  <c r="G555" i="26"/>
  <c r="G556" i="26"/>
  <c r="G557" i="26"/>
  <c r="G558" i="26"/>
  <c r="G559" i="26"/>
  <c r="G560" i="26"/>
  <c r="G561" i="26"/>
  <c r="G562" i="26"/>
  <c r="G563" i="26"/>
  <c r="G564" i="26"/>
  <c r="G565" i="26"/>
  <c r="G607" i="26"/>
  <c r="G608" i="26"/>
  <c r="G609" i="26"/>
  <c r="G610" i="26"/>
  <c r="G611" i="26"/>
  <c r="G616" i="26"/>
  <c r="G617" i="26"/>
  <c r="G620" i="26"/>
  <c r="G621" i="26"/>
  <c r="G622" i="26"/>
  <c r="G623" i="26"/>
  <c r="G624" i="26"/>
  <c r="G625" i="26"/>
  <c r="G626" i="26"/>
  <c r="G632" i="26"/>
  <c r="G633" i="26"/>
  <c r="G634" i="26"/>
  <c r="G635" i="26"/>
  <c r="G636" i="26"/>
  <c r="G637" i="26"/>
  <c r="G638" i="26"/>
  <c r="G640" i="26"/>
  <c r="G642" i="26"/>
  <c r="G643" i="26"/>
  <c r="G644" i="26"/>
  <c r="G645" i="26"/>
  <c r="G646" i="26"/>
  <c r="G647" i="26"/>
  <c r="G648" i="26"/>
  <c r="G733" i="26"/>
  <c r="G734" i="26"/>
  <c r="G736" i="26"/>
  <c r="G744" i="26"/>
  <c r="G745" i="26"/>
  <c r="G746" i="26"/>
  <c r="G747" i="26"/>
  <c r="G748" i="26"/>
  <c r="G749" i="26"/>
  <c r="G750" i="26"/>
  <c r="G761" i="26"/>
  <c r="G762" i="26"/>
  <c r="G763" i="26"/>
  <c r="G764" i="26"/>
  <c r="G765" i="26"/>
  <c r="G766" i="26"/>
  <c r="G767" i="26"/>
  <c r="G768" i="26"/>
  <c r="G769" i="26"/>
  <c r="G770" i="26"/>
  <c r="G771" i="26"/>
  <c r="G772" i="26"/>
  <c r="G773" i="26"/>
  <c r="G774" i="26"/>
  <c r="G775" i="26"/>
  <c r="G776" i="26"/>
  <c r="G777" i="26"/>
  <c r="G778" i="26"/>
  <c r="G779" i="26"/>
  <c r="G780" i="26"/>
  <c r="G781" i="26"/>
  <c r="G782" i="26"/>
  <c r="G783" i="26"/>
  <c r="G784" i="26"/>
  <c r="G785" i="26"/>
  <c r="G786" i="26"/>
  <c r="G787" i="26"/>
  <c r="G788" i="26"/>
  <c r="G834" i="26"/>
  <c r="G835" i="26"/>
  <c r="G836" i="26"/>
  <c r="G837" i="26"/>
  <c r="G840" i="26"/>
  <c r="G841" i="26"/>
  <c r="G842" i="26"/>
  <c r="G843" i="26"/>
  <c r="G844" i="26"/>
  <c r="G845" i="26"/>
  <c r="G846" i="26"/>
  <c r="G847" i="26"/>
  <c r="G848" i="26"/>
  <c r="G859" i="26"/>
  <c r="G860" i="26"/>
  <c r="G861" i="26"/>
  <c r="G862" i="26"/>
  <c r="G863" i="26"/>
  <c r="G864" i="26"/>
  <c r="G865" i="26"/>
  <c r="G866" i="26"/>
  <c r="G867" i="26"/>
  <c r="G868" i="26"/>
  <c r="G869" i="26"/>
  <c r="G870" i="26"/>
  <c r="G871" i="26"/>
  <c r="G872" i="26"/>
  <c r="G873" i="26"/>
  <c r="G874" i="26"/>
  <c r="G875" i="26"/>
  <c r="G876" i="26"/>
  <c r="G877" i="26"/>
  <c r="G878" i="26"/>
  <c r="G879" i="26"/>
  <c r="G880" i="26"/>
  <c r="G881" i="26"/>
  <c r="G882" i="26"/>
  <c r="G883" i="26"/>
  <c r="G884" i="26"/>
  <c r="G885" i="26"/>
  <c r="G886" i="26"/>
  <c r="G887" i="26"/>
  <c r="G888" i="26"/>
  <c r="G889" i="26"/>
  <c r="G890" i="26"/>
  <c r="G891" i="26"/>
  <c r="G892" i="26"/>
  <c r="G893" i="26"/>
  <c r="G894" i="26"/>
  <c r="G895" i="26"/>
  <c r="G896" i="26"/>
  <c r="G897" i="26"/>
  <c r="G898" i="26"/>
  <c r="G899" i="26"/>
  <c r="G900" i="26"/>
  <c r="G901" i="26"/>
  <c r="G902" i="26"/>
  <c r="G903" i="26"/>
  <c r="G904" i="26"/>
  <c r="G905" i="26"/>
  <c r="G906" i="26"/>
  <c r="G907" i="26"/>
  <c r="G908" i="26"/>
  <c r="G909" i="26"/>
  <c r="G910" i="26"/>
  <c r="G911" i="26"/>
  <c r="G912" i="26"/>
  <c r="G913" i="26"/>
  <c r="G914" i="26"/>
  <c r="G915" i="26"/>
  <c r="G916" i="26"/>
  <c r="G917" i="26"/>
  <c r="G918" i="26"/>
  <c r="G919" i="26"/>
  <c r="G920" i="26"/>
  <c r="G921" i="26"/>
  <c r="G922" i="26"/>
  <c r="G923" i="26"/>
  <c r="G924" i="26"/>
  <c r="G925" i="26"/>
  <c r="G926" i="26"/>
  <c r="G927" i="26"/>
  <c r="G928" i="26"/>
  <c r="G929" i="26"/>
  <c r="G930" i="26"/>
  <c r="G931" i="26"/>
  <c r="G932" i="26"/>
  <c r="G934" i="26"/>
  <c r="G935" i="26"/>
  <c r="G936" i="26"/>
  <c r="G937" i="26"/>
  <c r="G938" i="26"/>
  <c r="G939" i="26"/>
  <c r="G940" i="26"/>
  <c r="G941" i="26"/>
  <c r="G942" i="26"/>
  <c r="G943" i="26"/>
  <c r="G944" i="26"/>
  <c r="G945" i="26"/>
  <c r="G946" i="26"/>
  <c r="G947" i="26"/>
  <c r="G948" i="26"/>
  <c r="G949" i="26"/>
  <c r="G950" i="26"/>
  <c r="G956" i="26"/>
  <c r="G957" i="26"/>
  <c r="G967" i="26"/>
  <c r="G968" i="26"/>
  <c r="G969" i="26"/>
  <c r="G970" i="26"/>
  <c r="G971" i="26"/>
  <c r="G972" i="26"/>
  <c r="G973" i="26"/>
  <c r="G974" i="26"/>
  <c r="G975" i="26"/>
  <c r="G976" i="26"/>
  <c r="G977" i="26"/>
  <c r="G978" i="26"/>
  <c r="G979" i="26"/>
  <c r="G980" i="26"/>
  <c r="G981" i="26"/>
  <c r="G982" i="26"/>
  <c r="G983" i="26"/>
  <c r="G984" i="26"/>
  <c r="G985" i="26"/>
  <c r="G986" i="26"/>
  <c r="G987" i="26"/>
  <c r="G988" i="26"/>
  <c r="G989" i="26"/>
  <c r="G990" i="26"/>
  <c r="G991" i="26"/>
  <c r="G992" i="26"/>
  <c r="G993" i="26"/>
  <c r="G994" i="26"/>
  <c r="G995" i="26"/>
  <c r="G996" i="26"/>
  <c r="G997" i="26"/>
  <c r="G1011" i="26"/>
  <c r="G1012" i="26"/>
  <c r="G1013" i="26"/>
  <c r="G1014" i="26"/>
  <c r="G1015" i="26"/>
  <c r="G1016" i="26"/>
  <c r="G1017" i="26"/>
  <c r="G1018" i="26"/>
  <c r="G1019" i="26"/>
  <c r="G1020" i="26"/>
  <c r="G1021" i="26"/>
  <c r="G1022" i="26"/>
  <c r="G1023" i="26"/>
  <c r="G1024" i="26"/>
  <c r="G1025" i="26"/>
  <c r="G1026" i="26"/>
  <c r="G1027" i="26"/>
  <c r="G1028" i="26"/>
  <c r="G1029" i="26"/>
  <c r="G1030" i="26"/>
  <c r="G1031" i="26"/>
  <c r="G1032" i="26"/>
  <c r="G1033" i="26"/>
  <c r="G1034" i="26"/>
  <c r="G1035" i="26"/>
  <c r="G1036" i="26"/>
  <c r="G1037" i="26"/>
  <c r="G1038" i="26"/>
  <c r="G1039" i="26"/>
  <c r="G1040" i="26"/>
  <c r="G1041" i="26"/>
  <c r="G1042" i="26"/>
  <c r="G1043" i="26"/>
  <c r="G1044" i="26"/>
  <c r="G1045" i="26"/>
  <c r="G1046" i="26"/>
  <c r="G1047" i="26"/>
  <c r="G1048" i="26"/>
  <c r="G1049" i="26"/>
  <c r="G1050" i="26"/>
  <c r="G1051" i="26"/>
  <c r="G1052" i="26"/>
  <c r="G1053" i="26"/>
  <c r="G1054" i="26"/>
  <c r="G1055" i="26"/>
  <c r="G1056" i="26"/>
  <c r="G1057" i="26"/>
  <c r="G1058" i="26"/>
  <c r="G1059" i="26"/>
  <c r="G1060" i="26"/>
  <c r="G1061" i="26"/>
  <c r="G1062" i="26"/>
  <c r="G1063" i="26"/>
  <c r="G1064" i="26"/>
  <c r="G1065" i="26"/>
  <c r="G1066" i="26"/>
  <c r="G1067" i="26"/>
  <c r="G1068" i="26"/>
  <c r="G1069" i="26"/>
  <c r="G1070" i="26"/>
  <c r="G1071" i="26"/>
  <c r="G1072" i="26"/>
  <c r="G1073" i="26"/>
  <c r="G1074" i="26"/>
  <c r="G1075" i="26"/>
  <c r="G1076" i="26"/>
  <c r="G1077" i="26"/>
  <c r="G1078" i="26"/>
  <c r="G1079" i="26"/>
  <c r="G1080" i="26"/>
  <c r="G1081" i="26"/>
  <c r="G1082" i="26"/>
  <c r="G1083" i="26"/>
  <c r="G1084" i="26"/>
  <c r="G1085" i="26"/>
  <c r="G1086" i="26"/>
  <c r="G1087" i="26"/>
  <c r="G1088" i="26"/>
  <c r="G1089" i="26"/>
  <c r="G1090" i="26"/>
  <c r="G1091" i="26"/>
  <c r="G1092" i="26"/>
  <c r="G1093" i="26"/>
  <c r="G1094" i="26"/>
  <c r="G1095" i="26"/>
  <c r="G1096" i="26"/>
  <c r="G1097" i="26"/>
  <c r="G1098" i="26"/>
  <c r="G1099" i="26"/>
  <c r="G1101" i="26"/>
  <c r="G1102" i="26"/>
  <c r="G1103" i="26"/>
  <c r="G1104" i="26"/>
  <c r="G1105" i="26"/>
  <c r="G1106" i="26"/>
  <c r="G1107" i="26"/>
  <c r="G1108" i="26"/>
  <c r="G1109" i="26"/>
  <c r="G1110" i="26"/>
  <c r="G1111" i="26"/>
  <c r="G1112" i="26"/>
  <c r="G1113" i="26"/>
  <c r="G1114" i="26"/>
  <c r="G1115" i="26"/>
  <c r="G1116" i="26"/>
  <c r="G1117" i="26"/>
  <c r="G1118" i="26"/>
  <c r="G1119" i="26"/>
  <c r="G1120" i="26"/>
  <c r="G1121" i="26"/>
  <c r="G1122" i="26"/>
  <c r="G1123" i="26"/>
  <c r="G1124" i="26"/>
  <c r="G1125" i="26"/>
  <c r="G1126" i="26"/>
  <c r="G1127" i="26"/>
  <c r="G1128" i="26"/>
  <c r="G1129" i="26"/>
  <c r="G1130" i="26"/>
  <c r="G1131" i="26"/>
  <c r="G1132" i="26"/>
  <c r="G1133" i="26"/>
  <c r="G1134" i="26"/>
  <c r="G1135" i="26"/>
  <c r="G1136" i="26"/>
  <c r="G1137" i="26"/>
  <c r="G1138" i="26"/>
  <c r="G1139" i="26"/>
  <c r="G1140" i="26"/>
  <c r="G1141" i="26"/>
  <c r="G1228" i="26"/>
  <c r="G1229" i="26"/>
  <c r="G1232" i="26"/>
  <c r="G1233" i="26"/>
  <c r="G1234" i="26"/>
  <c r="G1235" i="26"/>
  <c r="G1236" i="26"/>
  <c r="G1237" i="26"/>
  <c r="G1238" i="26"/>
  <c r="G1239" i="26"/>
  <c r="G1240" i="26"/>
  <c r="G1262" i="26"/>
  <c r="G1263" i="26"/>
  <c r="G1264" i="26"/>
  <c r="G1265" i="26"/>
  <c r="G1266" i="26"/>
  <c r="G1267" i="26"/>
  <c r="G1268" i="26"/>
  <c r="G1269" i="26"/>
  <c r="G1270" i="26"/>
  <c r="G1271" i="26"/>
  <c r="G1272" i="26"/>
  <c r="G1273" i="26"/>
  <c r="G1274" i="26"/>
  <c r="G1282" i="26"/>
  <c r="G1283" i="26"/>
  <c r="G1284" i="26"/>
  <c r="G1285" i="26"/>
  <c r="G1286" i="26"/>
  <c r="G1287" i="26"/>
  <c r="G1288" i="26"/>
  <c r="G1289" i="26"/>
  <c r="G1290" i="26"/>
  <c r="G1291" i="26"/>
  <c r="G1292" i="26"/>
  <c r="G1293" i="26"/>
  <c r="G1294" i="26"/>
  <c r="G1295" i="26"/>
  <c r="G1296" i="26"/>
  <c r="G1297" i="26"/>
  <c r="G1298" i="26"/>
  <c r="G1299" i="26"/>
  <c r="G1300" i="26"/>
  <c r="G1301" i="26"/>
  <c r="G1302" i="26"/>
  <c r="G1303" i="26"/>
  <c r="G1304" i="26"/>
  <c r="G1305" i="26"/>
  <c r="G1306" i="26"/>
  <c r="G1307" i="26"/>
  <c r="G1308" i="26"/>
  <c r="G1309" i="26"/>
  <c r="G1310" i="26"/>
  <c r="G1311" i="26"/>
  <c r="G1312" i="26"/>
  <c r="G1313" i="26"/>
  <c r="G1314" i="26"/>
  <c r="G1363" i="26"/>
  <c r="G1383" i="26"/>
  <c r="G1384" i="26"/>
  <c r="G1385" i="26"/>
  <c r="G1394" i="26"/>
  <c r="G1395" i="26"/>
  <c r="G1405" i="26"/>
  <c r="G1413" i="26"/>
  <c r="G1414" i="26"/>
  <c r="G1415" i="26"/>
  <c r="G1416" i="26"/>
  <c r="G1417" i="26"/>
  <c r="G1418" i="26"/>
  <c r="G1450" i="26"/>
  <c r="G1451" i="26"/>
  <c r="G1452" i="26"/>
  <c r="G1457" i="26"/>
  <c r="G1458" i="26"/>
  <c r="G1459" i="26"/>
  <c r="G1472" i="26"/>
  <c r="G1473" i="26"/>
  <c r="G1474" i="26"/>
  <c r="G1479" i="26"/>
  <c r="G1480" i="26"/>
  <c r="G1483" i="26"/>
  <c r="G1484" i="26"/>
  <c r="G1485" i="26"/>
  <c r="G1486" i="26"/>
  <c r="G1490" i="26"/>
  <c r="G1491" i="26"/>
  <c r="G1492" i="26"/>
  <c r="G1493" i="26"/>
  <c r="G1494" i="26"/>
  <c r="G1495" i="26"/>
  <c r="G1496" i="26"/>
  <c r="G1497" i="26"/>
  <c r="G4" i="26"/>
  <c r="E14" i="26"/>
  <c r="F14" i="26"/>
  <c r="E772" i="26"/>
  <c r="F772" i="26"/>
  <c r="E770" i="26"/>
  <c r="F770" i="26"/>
  <c r="N1220" i="26"/>
  <c r="N1221" i="26"/>
  <c r="N1222" i="26"/>
  <c r="N1223" i="26"/>
  <c r="N1224" i="26"/>
  <c r="N1225" i="26"/>
  <c r="N1226" i="26"/>
  <c r="E1395" i="26"/>
  <c r="F1395" i="26"/>
  <c r="F5" i="26"/>
  <c r="F6" i="26"/>
  <c r="F7" i="26"/>
  <c r="F8" i="26"/>
  <c r="F9" i="26"/>
  <c r="F15" i="26"/>
  <c r="F17" i="26"/>
  <c r="F41" i="26"/>
  <c r="F42" i="26"/>
  <c r="F43" i="26"/>
  <c r="F44" i="26"/>
  <c r="F45" i="26"/>
  <c r="F46" i="26"/>
  <c r="F47" i="26"/>
  <c r="F4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34" i="26"/>
  <c r="F135" i="26"/>
  <c r="F136" i="26"/>
  <c r="F142" i="26"/>
  <c r="F143" i="26"/>
  <c r="F144" i="26"/>
  <c r="F145" i="26"/>
  <c r="F146" i="26"/>
  <c r="F147" i="26"/>
  <c r="F151" i="26"/>
  <c r="F166" i="26"/>
  <c r="F167" i="26"/>
  <c r="F168" i="26"/>
  <c r="F169" i="26"/>
  <c r="F170" i="26"/>
  <c r="F171" i="26"/>
  <c r="F172" i="26"/>
  <c r="F173" i="26"/>
  <c r="F174" i="26"/>
  <c r="F175" i="26"/>
  <c r="F176" i="26"/>
  <c r="F177" i="26"/>
  <c r="F178" i="26"/>
  <c r="F179" i="26"/>
  <c r="F180" i="26"/>
  <c r="F181" i="26"/>
  <c r="F182" i="26"/>
  <c r="F183" i="26"/>
  <c r="F184" i="26"/>
  <c r="F188" i="26"/>
  <c r="F189" i="26"/>
  <c r="F190" i="26"/>
  <c r="F191" i="26"/>
  <c r="F192" i="26"/>
  <c r="F193" i="26"/>
  <c r="F194" i="26"/>
  <c r="F195" i="26"/>
  <c r="F196" i="26"/>
  <c r="F197" i="26"/>
  <c r="F198" i="26"/>
  <c r="F199" i="26"/>
  <c r="F200" i="26"/>
  <c r="F201" i="26"/>
  <c r="F228" i="26"/>
  <c r="F229" i="26"/>
  <c r="F230" i="26"/>
  <c r="F232" i="26"/>
  <c r="F247" i="26"/>
  <c r="F248" i="26"/>
  <c r="F249" i="26"/>
  <c r="F250" i="26"/>
  <c r="F251" i="26"/>
  <c r="F252" i="26"/>
  <c r="F253" i="26"/>
  <c r="F254" i="26"/>
  <c r="F255" i="26"/>
  <c r="F256" i="26"/>
  <c r="F257" i="26"/>
  <c r="F258" i="26"/>
  <c r="F259" i="26"/>
  <c r="F260" i="26"/>
  <c r="F274" i="26"/>
  <c r="F275" i="26"/>
  <c r="F276" i="26"/>
  <c r="F277" i="26"/>
  <c r="F278" i="26"/>
  <c r="F279" i="26"/>
  <c r="F280" i="26"/>
  <c r="F281" i="26"/>
  <c r="F282" i="26"/>
  <c r="F283" i="26"/>
  <c r="F284" i="26"/>
  <c r="F285" i="26"/>
  <c r="F286" i="26"/>
  <c r="F287" i="26"/>
  <c r="F288" i="26"/>
  <c r="F289" i="26"/>
  <c r="F290" i="26"/>
  <c r="F291" i="26"/>
  <c r="F292" i="26"/>
  <c r="F293" i="26"/>
  <c r="F294" i="26"/>
  <c r="F295" i="26"/>
  <c r="F296" i="26"/>
  <c r="F297" i="26"/>
  <c r="F298" i="26"/>
  <c r="F299" i="26"/>
  <c r="F300" i="26"/>
  <c r="F301" i="26"/>
  <c r="F302" i="26"/>
  <c r="F303" i="26"/>
  <c r="F304" i="26"/>
  <c r="F305" i="26"/>
  <c r="F306" i="26"/>
  <c r="F307" i="26"/>
  <c r="F308" i="26"/>
  <c r="F309" i="26"/>
  <c r="F310" i="26"/>
  <c r="F311" i="26"/>
  <c r="F312" i="26"/>
  <c r="F313" i="26"/>
  <c r="F314" i="26"/>
  <c r="F315" i="26"/>
  <c r="F316" i="26"/>
  <c r="F317" i="26"/>
  <c r="F318" i="26"/>
  <c r="F319" i="26"/>
  <c r="F320" i="26"/>
  <c r="F321" i="26"/>
  <c r="F322" i="26"/>
  <c r="F323" i="26"/>
  <c r="F324" i="26"/>
  <c r="F325" i="26"/>
  <c r="F326" i="26"/>
  <c r="F327" i="26"/>
  <c r="F328" i="26"/>
  <c r="F329" i="26"/>
  <c r="F330" i="26"/>
  <c r="F331" i="26"/>
  <c r="F332" i="26"/>
  <c r="F333" i="26"/>
  <c r="F334" i="26"/>
  <c r="F335" i="26"/>
  <c r="F336" i="26"/>
  <c r="F337" i="26"/>
  <c r="F338" i="26"/>
  <c r="F339" i="26"/>
  <c r="F340" i="26"/>
  <c r="F341" i="26"/>
  <c r="F342" i="26"/>
  <c r="F343" i="26"/>
  <c r="F344" i="26"/>
  <c r="F345" i="26"/>
  <c r="F346" i="26"/>
  <c r="F347" i="26"/>
  <c r="F348" i="26"/>
  <c r="F349" i="26"/>
  <c r="F350" i="26"/>
  <c r="F351" i="26"/>
  <c r="F352" i="26"/>
  <c r="F353" i="26"/>
  <c r="F354" i="26"/>
  <c r="F355" i="26"/>
  <c r="F356" i="26"/>
  <c r="F357" i="26"/>
  <c r="F358" i="26"/>
  <c r="F359" i="26"/>
  <c r="F360" i="26"/>
  <c r="F361" i="26"/>
  <c r="F362" i="26"/>
  <c r="F363" i="26"/>
  <c r="F364" i="26"/>
  <c r="F365" i="26"/>
  <c r="F366" i="26"/>
  <c r="F367" i="26"/>
  <c r="F368" i="26"/>
  <c r="F369" i="26"/>
  <c r="F370" i="26"/>
  <c r="F371" i="26"/>
  <c r="F372" i="26"/>
  <c r="F373" i="26"/>
  <c r="F374" i="26"/>
  <c r="F375" i="26"/>
  <c r="F376" i="26"/>
  <c r="F377" i="26"/>
  <c r="F378" i="26"/>
  <c r="F379" i="26"/>
  <c r="F380" i="26"/>
  <c r="F381" i="26"/>
  <c r="F382" i="26"/>
  <c r="F383" i="26"/>
  <c r="F384" i="26"/>
  <c r="F385" i="26"/>
  <c r="F386" i="26"/>
  <c r="F387" i="26"/>
  <c r="F388" i="26"/>
  <c r="F389" i="26"/>
  <c r="F390" i="26"/>
  <c r="F391" i="26"/>
  <c r="F392" i="26"/>
  <c r="F393" i="26"/>
  <c r="F416" i="26"/>
  <c r="F417" i="26"/>
  <c r="F418" i="26"/>
  <c r="F419" i="26"/>
  <c r="F420" i="26"/>
  <c r="F421" i="26"/>
  <c r="F422" i="26"/>
  <c r="F424" i="26"/>
  <c r="F425" i="26"/>
  <c r="F426" i="26"/>
  <c r="F427" i="26"/>
  <c r="F428" i="26"/>
  <c r="F430" i="26"/>
  <c r="F431" i="26"/>
  <c r="F432" i="26"/>
  <c r="F433" i="26"/>
  <c r="F434" i="26"/>
  <c r="F435" i="26"/>
  <c r="F436" i="26"/>
  <c r="F438" i="26"/>
  <c r="F439" i="26"/>
  <c r="F443" i="26"/>
  <c r="F444" i="26"/>
  <c r="F446" i="26"/>
  <c r="F447" i="26"/>
  <c r="F448" i="26"/>
  <c r="F449" i="26"/>
  <c r="F450" i="26"/>
  <c r="F451" i="26"/>
  <c r="F452" i="26"/>
  <c r="F453" i="26"/>
  <c r="F454" i="26"/>
  <c r="F455" i="26"/>
  <c r="F456" i="26"/>
  <c r="F457" i="26"/>
  <c r="F458" i="26"/>
  <c r="F459" i="26"/>
  <c r="F460" i="26"/>
  <c r="F461" i="26"/>
  <c r="F462" i="26"/>
  <c r="F463" i="26"/>
  <c r="F464" i="26"/>
  <c r="F465" i="26"/>
  <c r="F466" i="26"/>
  <c r="F467" i="26"/>
  <c r="F468" i="26"/>
  <c r="F469" i="26"/>
  <c r="F470" i="26"/>
  <c r="F471" i="26"/>
  <c r="F472" i="26"/>
  <c r="F473" i="26"/>
  <c r="F474" i="26"/>
  <c r="F475" i="26"/>
  <c r="F476" i="26"/>
  <c r="F477" i="26"/>
  <c r="F478" i="26"/>
  <c r="F479" i="26"/>
  <c r="F480" i="26"/>
  <c r="F481" i="26"/>
  <c r="F482" i="26"/>
  <c r="F483" i="26"/>
  <c r="F484" i="26"/>
  <c r="F485" i="26"/>
  <c r="F486" i="26"/>
  <c r="F487" i="26"/>
  <c r="F488" i="26"/>
  <c r="F489" i="26"/>
  <c r="F490" i="26"/>
  <c r="F491" i="26"/>
  <c r="F510" i="26"/>
  <c r="F511" i="26"/>
  <c r="F512" i="26"/>
  <c r="F513" i="26"/>
  <c r="F514" i="26"/>
  <c r="F515" i="26"/>
  <c r="F516" i="26"/>
  <c r="F517" i="26"/>
  <c r="F518" i="26"/>
  <c r="F519" i="26"/>
  <c r="F520" i="26"/>
  <c r="F521" i="26"/>
  <c r="F524" i="26"/>
  <c r="F525" i="26"/>
  <c r="F526" i="26"/>
  <c r="F527" i="26"/>
  <c r="F528" i="26"/>
  <c r="F529" i="26"/>
  <c r="F530" i="26"/>
  <c r="F531" i="26"/>
  <c r="F532" i="26"/>
  <c r="F533" i="26"/>
  <c r="F534" i="26"/>
  <c r="F535" i="26"/>
  <c r="F536" i="26"/>
  <c r="F537" i="26"/>
  <c r="F538" i="26"/>
  <c r="F539" i="26"/>
  <c r="F541" i="26"/>
  <c r="F542" i="26"/>
  <c r="F543" i="26"/>
  <c r="F544" i="26"/>
  <c r="F545" i="26"/>
  <c r="F546" i="26"/>
  <c r="F547" i="26"/>
  <c r="F548" i="26"/>
  <c r="F549" i="26"/>
  <c r="F550" i="26"/>
  <c r="F551" i="26"/>
  <c r="F552" i="26"/>
  <c r="F553" i="26"/>
  <c r="F554" i="26"/>
  <c r="F555" i="26"/>
  <c r="F556" i="26"/>
  <c r="F557" i="26"/>
  <c r="F558" i="26"/>
  <c r="F559" i="26"/>
  <c r="F560" i="26"/>
  <c r="F561" i="26"/>
  <c r="F562" i="26"/>
  <c r="F563" i="26"/>
  <c r="F564" i="26"/>
  <c r="F565" i="26"/>
  <c r="F607" i="26"/>
  <c r="F609" i="26"/>
  <c r="F610" i="26"/>
  <c r="F611" i="26"/>
  <c r="F616" i="26"/>
  <c r="F617" i="26"/>
  <c r="F620" i="26"/>
  <c r="F621" i="26"/>
  <c r="F622" i="26"/>
  <c r="F623" i="26"/>
  <c r="F624" i="26"/>
  <c r="F625" i="26"/>
  <c r="F626" i="26"/>
  <c r="F632" i="26"/>
  <c r="F633" i="26"/>
  <c r="F634" i="26"/>
  <c r="F635" i="26"/>
  <c r="F636" i="26"/>
  <c r="F637" i="26"/>
  <c r="F638" i="26"/>
  <c r="F640" i="26"/>
  <c r="F642" i="26"/>
  <c r="F643" i="26"/>
  <c r="F644" i="26"/>
  <c r="F645" i="26"/>
  <c r="F646" i="26"/>
  <c r="F647" i="26"/>
  <c r="F648" i="26"/>
  <c r="F653" i="26"/>
  <c r="F733" i="26"/>
  <c r="F734" i="26"/>
  <c r="F736" i="26"/>
  <c r="F744" i="26"/>
  <c r="F745" i="26"/>
  <c r="F746" i="26"/>
  <c r="F747" i="26"/>
  <c r="F748" i="26"/>
  <c r="F749" i="26"/>
  <c r="F750" i="26"/>
  <c r="F761" i="26"/>
  <c r="F762" i="26"/>
  <c r="F763" i="26"/>
  <c r="F764" i="26"/>
  <c r="F765" i="26"/>
  <c r="F766" i="26"/>
  <c r="F767" i="26"/>
  <c r="F768" i="26"/>
  <c r="F769" i="26"/>
  <c r="F771" i="26"/>
  <c r="F773" i="26"/>
  <c r="F774" i="26"/>
  <c r="F775" i="26"/>
  <c r="F776" i="26"/>
  <c r="F777" i="26"/>
  <c r="F778" i="26"/>
  <c r="F779" i="26"/>
  <c r="F780" i="26"/>
  <c r="F781" i="26"/>
  <c r="F782" i="26"/>
  <c r="F783" i="26"/>
  <c r="F784" i="26"/>
  <c r="F785" i="26"/>
  <c r="F786" i="26"/>
  <c r="F787" i="26"/>
  <c r="F788" i="26"/>
  <c r="F834" i="26"/>
  <c r="F835" i="26"/>
  <c r="F836" i="26"/>
  <c r="F837" i="26"/>
  <c r="F840" i="26"/>
  <c r="F841" i="26"/>
  <c r="F842" i="26"/>
  <c r="F843" i="26"/>
  <c r="F844" i="26"/>
  <c r="F845" i="26"/>
  <c r="F846" i="26"/>
  <c r="F847" i="26"/>
  <c r="F848" i="26"/>
  <c r="F859" i="26"/>
  <c r="F860" i="26"/>
  <c r="F861" i="26"/>
  <c r="F862" i="26"/>
  <c r="F863" i="26"/>
  <c r="F864" i="26"/>
  <c r="F865" i="26"/>
  <c r="F866" i="26"/>
  <c r="F867" i="26"/>
  <c r="F868" i="26"/>
  <c r="F869" i="26"/>
  <c r="F870" i="26"/>
  <c r="F871" i="26"/>
  <c r="F872" i="26"/>
  <c r="F873" i="26"/>
  <c r="F874" i="26"/>
  <c r="F875" i="26"/>
  <c r="F876" i="26"/>
  <c r="F877" i="26"/>
  <c r="F878" i="26"/>
  <c r="F879" i="26"/>
  <c r="F880" i="26"/>
  <c r="F881" i="26"/>
  <c r="F882" i="26"/>
  <c r="F883" i="26"/>
  <c r="F884" i="26"/>
  <c r="F885" i="26"/>
  <c r="F886" i="26"/>
  <c r="F887" i="26"/>
  <c r="F888" i="26"/>
  <c r="F889" i="26"/>
  <c r="F890" i="26"/>
  <c r="F891" i="26"/>
  <c r="F892" i="26"/>
  <c r="F893" i="26"/>
  <c r="F894" i="26"/>
  <c r="F895" i="26"/>
  <c r="F896" i="26"/>
  <c r="F897" i="26"/>
  <c r="F898" i="26"/>
  <c r="F899" i="26"/>
  <c r="F900" i="26"/>
  <c r="F901" i="26"/>
  <c r="F902" i="26"/>
  <c r="F903" i="26"/>
  <c r="F904" i="26"/>
  <c r="F905" i="26"/>
  <c r="F906" i="26"/>
  <c r="F907" i="26"/>
  <c r="F908" i="26"/>
  <c r="F909" i="26"/>
  <c r="F910" i="26"/>
  <c r="F911" i="26"/>
  <c r="F912" i="26"/>
  <c r="F913" i="26"/>
  <c r="F914" i="26"/>
  <c r="F915" i="26"/>
  <c r="F916" i="26"/>
  <c r="F917" i="26"/>
  <c r="F918" i="26"/>
  <c r="F919" i="26"/>
  <c r="F920" i="26"/>
  <c r="F921" i="26"/>
  <c r="F922" i="26"/>
  <c r="F923" i="26"/>
  <c r="F924" i="26"/>
  <c r="F925" i="26"/>
  <c r="F926" i="26"/>
  <c r="F927" i="26"/>
  <c r="F928" i="26"/>
  <c r="F929" i="26"/>
  <c r="F930" i="26"/>
  <c r="F931" i="26"/>
  <c r="F932" i="26"/>
  <c r="F945" i="26"/>
  <c r="F946" i="26"/>
  <c r="F947" i="26"/>
  <c r="F948" i="26"/>
  <c r="F949" i="26"/>
  <c r="F950" i="26"/>
  <c r="F956" i="26"/>
  <c r="F957" i="26"/>
  <c r="F967" i="26"/>
  <c r="F968" i="26"/>
  <c r="F969" i="26"/>
  <c r="F970" i="26"/>
  <c r="F971" i="26"/>
  <c r="F972" i="26"/>
  <c r="F973" i="26"/>
  <c r="F974" i="26"/>
  <c r="F975" i="26"/>
  <c r="F976" i="26"/>
  <c r="F977" i="26"/>
  <c r="F978" i="26"/>
  <c r="F979" i="26"/>
  <c r="F980" i="26"/>
  <c r="F981" i="26"/>
  <c r="F982" i="26"/>
  <c r="F983" i="26"/>
  <c r="F984" i="26"/>
  <c r="F985" i="26"/>
  <c r="F986" i="26"/>
  <c r="F987" i="26"/>
  <c r="F988" i="26"/>
  <c r="F989" i="26"/>
  <c r="F990" i="26"/>
  <c r="F991" i="26"/>
  <c r="F992" i="26"/>
  <c r="F993" i="26"/>
  <c r="F994" i="26"/>
  <c r="F995" i="26"/>
  <c r="F996" i="26"/>
  <c r="F997" i="26"/>
  <c r="F1011" i="26"/>
  <c r="F1012" i="26"/>
  <c r="F1013" i="26"/>
  <c r="F1014" i="26"/>
  <c r="F1015" i="26"/>
  <c r="F1016" i="26"/>
  <c r="F1017" i="26"/>
  <c r="F1018" i="26"/>
  <c r="F1019" i="26"/>
  <c r="F1020" i="26"/>
  <c r="F1021" i="26"/>
  <c r="F1022" i="26"/>
  <c r="F1023" i="26"/>
  <c r="F1024" i="26"/>
  <c r="F1025" i="26"/>
  <c r="F1026" i="26"/>
  <c r="F1027" i="26"/>
  <c r="F1028" i="26"/>
  <c r="F1029" i="26"/>
  <c r="F1030" i="26"/>
  <c r="F1031" i="26"/>
  <c r="F1032" i="26"/>
  <c r="F1033" i="26"/>
  <c r="F1034" i="26"/>
  <c r="F1035" i="26"/>
  <c r="F1036" i="26"/>
  <c r="F1037" i="26"/>
  <c r="F1038" i="26"/>
  <c r="F1039" i="26"/>
  <c r="F1040" i="26"/>
  <c r="F1041" i="26"/>
  <c r="F1042" i="26"/>
  <c r="F1043" i="26"/>
  <c r="F1044" i="26"/>
  <c r="F1045" i="26"/>
  <c r="F1046" i="26"/>
  <c r="F1047" i="26"/>
  <c r="F1048" i="26"/>
  <c r="F1049" i="26"/>
  <c r="F1050" i="26"/>
  <c r="F1051" i="26"/>
  <c r="F1052" i="26"/>
  <c r="F1053" i="26"/>
  <c r="F1054" i="26"/>
  <c r="F1055" i="26"/>
  <c r="F1056" i="26"/>
  <c r="F1057" i="26"/>
  <c r="F1058" i="26"/>
  <c r="F1059" i="26"/>
  <c r="F1060" i="26"/>
  <c r="F1061" i="26"/>
  <c r="F1062" i="26"/>
  <c r="F1063" i="26"/>
  <c r="F1064" i="26"/>
  <c r="F1065" i="26"/>
  <c r="F1066" i="26"/>
  <c r="F1067" i="26"/>
  <c r="F1068" i="26"/>
  <c r="F1069" i="26"/>
  <c r="F1070" i="26"/>
  <c r="F1071" i="26"/>
  <c r="F1072" i="26"/>
  <c r="F1073" i="26"/>
  <c r="F1074" i="26"/>
  <c r="F1075" i="26"/>
  <c r="F1076" i="26"/>
  <c r="F1077" i="26"/>
  <c r="F1078" i="26"/>
  <c r="F1079" i="26"/>
  <c r="F1080" i="26"/>
  <c r="F1081" i="26"/>
  <c r="F1082" i="26"/>
  <c r="F1083" i="26"/>
  <c r="F1084" i="26"/>
  <c r="F1085" i="26"/>
  <c r="F1086" i="26"/>
  <c r="F1087" i="26"/>
  <c r="F1088" i="26"/>
  <c r="F1089" i="26"/>
  <c r="F1090" i="26"/>
  <c r="F1091" i="26"/>
  <c r="F1092" i="26"/>
  <c r="F1093" i="26"/>
  <c r="F1094" i="26"/>
  <c r="F1095" i="26"/>
  <c r="F1096" i="26"/>
  <c r="F1097" i="26"/>
  <c r="F1098" i="26"/>
  <c r="F1099" i="26"/>
  <c r="F1101" i="26"/>
  <c r="F1102" i="26"/>
  <c r="F1103" i="26"/>
  <c r="F1104" i="26"/>
  <c r="F1105" i="26"/>
  <c r="F1106" i="26"/>
  <c r="F1107" i="26"/>
  <c r="F1108" i="26"/>
  <c r="F1109" i="26"/>
  <c r="F1110" i="26"/>
  <c r="F1111" i="26"/>
  <c r="F1112" i="26"/>
  <c r="F1113" i="26"/>
  <c r="F1114" i="26"/>
  <c r="F1115" i="26"/>
  <c r="F1116" i="26"/>
  <c r="F1117" i="26"/>
  <c r="F1118" i="26"/>
  <c r="F1119" i="26"/>
  <c r="F1120" i="26"/>
  <c r="F1121" i="26"/>
  <c r="F1122" i="26"/>
  <c r="F1123" i="26"/>
  <c r="F1124" i="26"/>
  <c r="F1125" i="26"/>
  <c r="F1126" i="26"/>
  <c r="F1127" i="26"/>
  <c r="F1128" i="26"/>
  <c r="F1129" i="26"/>
  <c r="F1130" i="26"/>
  <c r="F1131" i="26"/>
  <c r="F1132" i="26"/>
  <c r="F1133" i="26"/>
  <c r="F1134" i="26"/>
  <c r="F1135" i="26"/>
  <c r="F1136" i="26"/>
  <c r="F1137" i="26"/>
  <c r="F1138" i="26"/>
  <c r="F1139" i="26"/>
  <c r="F1140" i="26"/>
  <c r="F1141" i="26"/>
  <c r="F1228" i="26"/>
  <c r="F1229" i="26"/>
  <c r="F1232" i="26"/>
  <c r="F1233" i="26"/>
  <c r="F1234" i="26"/>
  <c r="F1235" i="26"/>
  <c r="F1236" i="26"/>
  <c r="F1237" i="26"/>
  <c r="F1238" i="26"/>
  <c r="F1239" i="26"/>
  <c r="F1240" i="26"/>
  <c r="F1262" i="26"/>
  <c r="F1263" i="26"/>
  <c r="F1264" i="26"/>
  <c r="F1265" i="26"/>
  <c r="F1266" i="26"/>
  <c r="F1267" i="26"/>
  <c r="F1268" i="26"/>
  <c r="F1269" i="26"/>
  <c r="F1270" i="26"/>
  <c r="F1271" i="26"/>
  <c r="F1272" i="26"/>
  <c r="F1273" i="26"/>
  <c r="F1274" i="26"/>
  <c r="F1282" i="26"/>
  <c r="F1283" i="26"/>
  <c r="F1284" i="26"/>
  <c r="F1285" i="26"/>
  <c r="F1286" i="26"/>
  <c r="F1287" i="26"/>
  <c r="F1288" i="26"/>
  <c r="F1289" i="26"/>
  <c r="F1290" i="26"/>
  <c r="F1291" i="26"/>
  <c r="F1292" i="26"/>
  <c r="F1293" i="26"/>
  <c r="F1294" i="26"/>
  <c r="F1295" i="26"/>
  <c r="F1296" i="26"/>
  <c r="F1297" i="26"/>
  <c r="F1298" i="26"/>
  <c r="F1299" i="26"/>
  <c r="F1300" i="26"/>
  <c r="F1301" i="26"/>
  <c r="F1302" i="26"/>
  <c r="F1303" i="26"/>
  <c r="F1304" i="26"/>
  <c r="F1305" i="26"/>
  <c r="F1306" i="26"/>
  <c r="F1307" i="26"/>
  <c r="F1308" i="26"/>
  <c r="F1309" i="26"/>
  <c r="F1310" i="26"/>
  <c r="F1311" i="26"/>
  <c r="F1312" i="26"/>
  <c r="F1313" i="26"/>
  <c r="F1314" i="26"/>
  <c r="F1363" i="26"/>
  <c r="F1383" i="26"/>
  <c r="F1384" i="26"/>
  <c r="F1385" i="26"/>
  <c r="F1394" i="26"/>
  <c r="F1405" i="26"/>
  <c r="F1413" i="26"/>
  <c r="F1414" i="26"/>
  <c r="F1415" i="26"/>
  <c r="F1416" i="26"/>
  <c r="F1417" i="26"/>
  <c r="F1418" i="26"/>
  <c r="F1450" i="26"/>
  <c r="F1451" i="26"/>
  <c r="F1452" i="26"/>
  <c r="F1457" i="26"/>
  <c r="F1458" i="26"/>
  <c r="F1459" i="26"/>
  <c r="F1472" i="26"/>
  <c r="F1473" i="26"/>
  <c r="F1474" i="26"/>
  <c r="F1479" i="26"/>
  <c r="F1480" i="26"/>
  <c r="F1483" i="26"/>
  <c r="F1484" i="26"/>
  <c r="F1485" i="26"/>
  <c r="F1486" i="26"/>
  <c r="F1490" i="26"/>
  <c r="F1491" i="26"/>
  <c r="F1492" i="26"/>
  <c r="F1493" i="26"/>
  <c r="F1494" i="26"/>
  <c r="F1495" i="26"/>
  <c r="F1496" i="26"/>
  <c r="F1497" i="26"/>
  <c r="E1497" i="26"/>
  <c r="F4" i="26"/>
  <c r="Z1497" i="26"/>
  <c r="N1497" i="26"/>
  <c r="Z1496" i="26"/>
  <c r="N1496" i="26"/>
  <c r="E1496" i="26"/>
  <c r="Z1495" i="26"/>
  <c r="N1495" i="26"/>
  <c r="E1495" i="26"/>
  <c r="Z1494" i="26"/>
  <c r="N1494" i="26"/>
  <c r="E1494" i="26"/>
  <c r="Z1493" i="26"/>
  <c r="N1493" i="26"/>
  <c r="E1493" i="26"/>
  <c r="Z1492" i="26"/>
  <c r="N1492" i="26"/>
  <c r="E1492" i="26"/>
  <c r="Z1491" i="26"/>
  <c r="N1491" i="26"/>
  <c r="E1491" i="26"/>
  <c r="Z1490" i="26"/>
  <c r="N1490" i="26"/>
  <c r="E1490" i="26"/>
  <c r="Z1486" i="26"/>
  <c r="N1486" i="26"/>
  <c r="E1486" i="26"/>
  <c r="Z1485" i="26"/>
  <c r="N1485" i="26"/>
  <c r="E1485" i="26"/>
  <c r="Z1484" i="26"/>
  <c r="N1484" i="26"/>
  <c r="E1484" i="26"/>
  <c r="Z1483" i="26"/>
  <c r="N1483" i="26"/>
  <c r="E1483" i="26"/>
  <c r="Z1480" i="26"/>
  <c r="N1480" i="26"/>
  <c r="E1480" i="26"/>
  <c r="Z1479" i="26"/>
  <c r="N1479" i="26"/>
  <c r="E1479" i="26"/>
  <c r="Z1474" i="26"/>
  <c r="N1474" i="26"/>
  <c r="E1474" i="26"/>
  <c r="Z1473" i="26"/>
  <c r="N1473" i="26"/>
  <c r="E1473" i="26"/>
  <c r="Z1472" i="26"/>
  <c r="N1472" i="26"/>
  <c r="E1472" i="26"/>
  <c r="Z1459" i="26"/>
  <c r="N1459" i="26"/>
  <c r="E1459" i="26"/>
  <c r="Z1458" i="26"/>
  <c r="N1458" i="26"/>
  <c r="E1458" i="26"/>
  <c r="Z1457" i="26"/>
  <c r="N1457" i="26"/>
  <c r="E1457" i="26"/>
  <c r="Z1452" i="26"/>
  <c r="N1452" i="26"/>
  <c r="E1452" i="26"/>
  <c r="Z1451" i="26"/>
  <c r="N1451" i="26"/>
  <c r="E1451" i="26"/>
  <c r="Z1450" i="26"/>
  <c r="E1450" i="26"/>
  <c r="N1418" i="26"/>
  <c r="E1418" i="26"/>
  <c r="N1417" i="26"/>
  <c r="E1417" i="26"/>
  <c r="N1416" i="26"/>
  <c r="E1416" i="26"/>
  <c r="N1415" i="26"/>
  <c r="E1415" i="26"/>
  <c r="N1414" i="26"/>
  <c r="E1414" i="26"/>
  <c r="Z1413" i="26"/>
  <c r="N1413" i="26"/>
  <c r="E1413" i="26"/>
  <c r="Z1405" i="26"/>
  <c r="E1405" i="26"/>
  <c r="Z1394" i="26"/>
  <c r="E1394" i="26"/>
  <c r="Z1385" i="26"/>
  <c r="N1385" i="26"/>
  <c r="E1385" i="26"/>
  <c r="Z1384" i="26"/>
  <c r="N1384" i="26"/>
  <c r="E1384" i="26"/>
  <c r="Z1383" i="26"/>
  <c r="N1383" i="26"/>
  <c r="E1383" i="26"/>
  <c r="Z1363" i="26"/>
  <c r="N1363" i="26"/>
  <c r="E1363" i="26"/>
  <c r="N1314" i="26"/>
  <c r="E1314" i="26"/>
  <c r="Z1311" i="26"/>
  <c r="N1313" i="26"/>
  <c r="E1313" i="26"/>
  <c r="Z1310" i="26"/>
  <c r="N1312" i="26"/>
  <c r="E1312" i="26"/>
  <c r="Z1309" i="26"/>
  <c r="N1311" i="26"/>
  <c r="E1311" i="26"/>
  <c r="Z1308" i="26"/>
  <c r="N1310" i="26"/>
  <c r="E1310" i="26"/>
  <c r="Z1307" i="26"/>
  <c r="N1309" i="26"/>
  <c r="E1309" i="26"/>
  <c r="Z1306" i="26"/>
  <c r="N1308" i="26"/>
  <c r="E1308" i="26"/>
  <c r="Z1305" i="26"/>
  <c r="N1307" i="26"/>
  <c r="E1307" i="26"/>
  <c r="Z1304" i="26"/>
  <c r="N1306" i="26"/>
  <c r="E1306" i="26"/>
  <c r="Z1303" i="26"/>
  <c r="N1305" i="26"/>
  <c r="E1305" i="26"/>
  <c r="Z1302" i="26"/>
  <c r="N1304" i="26"/>
  <c r="E1304" i="26"/>
  <c r="Z1301" i="26"/>
  <c r="N1303" i="26"/>
  <c r="E1303" i="26"/>
  <c r="Z1300" i="26"/>
  <c r="N1302" i="26"/>
  <c r="E1302" i="26"/>
  <c r="Z1299" i="26"/>
  <c r="N1301" i="26"/>
  <c r="E1301" i="26"/>
  <c r="Z1298" i="26"/>
  <c r="N1300" i="26"/>
  <c r="E1300" i="26"/>
  <c r="Z1297" i="26"/>
  <c r="N1299" i="26"/>
  <c r="E1299" i="26"/>
  <c r="Z1296" i="26"/>
  <c r="N1298" i="26"/>
  <c r="E1298" i="26"/>
  <c r="Z1295" i="26"/>
  <c r="N1297" i="26"/>
  <c r="E1297" i="26"/>
  <c r="Z1294" i="26"/>
  <c r="N1296" i="26"/>
  <c r="E1296" i="26"/>
  <c r="Z1293" i="26"/>
  <c r="N1295" i="26"/>
  <c r="E1295" i="26"/>
  <c r="Z1292" i="26"/>
  <c r="N1294" i="26"/>
  <c r="E1294" i="26"/>
  <c r="Z1290" i="26"/>
  <c r="N1293" i="26"/>
  <c r="E1293" i="26"/>
  <c r="Z1289" i="26"/>
  <c r="N1292" i="26"/>
  <c r="E1292" i="26"/>
  <c r="Z1288" i="26"/>
  <c r="N1291" i="26"/>
  <c r="E1291" i="26"/>
  <c r="Z1287" i="26"/>
  <c r="N1290" i="26"/>
  <c r="E1290" i="26"/>
  <c r="Z1286" i="26"/>
  <c r="N1289" i="26"/>
  <c r="E1289" i="26"/>
  <c r="Z1285" i="26"/>
  <c r="N1288" i="26"/>
  <c r="E1288" i="26"/>
  <c r="Z1284" i="26"/>
  <c r="N1287" i="26"/>
  <c r="E1287" i="26"/>
  <c r="Z1283" i="26"/>
  <c r="N1286" i="26"/>
  <c r="E1286" i="26"/>
  <c r="Z1282" i="26"/>
  <c r="N1285" i="26"/>
  <c r="E1285" i="26"/>
  <c r="Z1277" i="26"/>
  <c r="N1284" i="26"/>
  <c r="E1284" i="26"/>
  <c r="Z1276" i="26"/>
  <c r="N1283" i="26"/>
  <c r="E1283" i="26"/>
  <c r="Z1275" i="26"/>
  <c r="N1282" i="26"/>
  <c r="E1282" i="26"/>
  <c r="Z1271" i="26"/>
  <c r="N1274" i="26"/>
  <c r="E1274" i="26"/>
  <c r="Z1270" i="26"/>
  <c r="N1273" i="26"/>
  <c r="E1273" i="26"/>
  <c r="Z1269" i="26"/>
  <c r="N1272" i="26"/>
  <c r="E1272" i="26"/>
  <c r="Z1268" i="26"/>
  <c r="N1271" i="26"/>
  <c r="E1271" i="26"/>
  <c r="Z1267" i="26"/>
  <c r="N1270" i="26"/>
  <c r="E1270" i="26"/>
  <c r="Z1266" i="26"/>
  <c r="N1269" i="26"/>
  <c r="E1269" i="26"/>
  <c r="Z1265" i="26"/>
  <c r="N1268" i="26"/>
  <c r="E1268" i="26"/>
  <c r="Z1264" i="26"/>
  <c r="N1267" i="26"/>
  <c r="E1267" i="26"/>
  <c r="Z1263" i="26"/>
  <c r="N1266" i="26"/>
  <c r="E1266" i="26"/>
  <c r="Z1262" i="26"/>
  <c r="N1265" i="26"/>
  <c r="E1265" i="26"/>
  <c r="Z1261" i="26"/>
  <c r="N1264" i="26"/>
  <c r="E1264" i="26"/>
  <c r="Z1260" i="26"/>
  <c r="N1263" i="26"/>
  <c r="E1263" i="26"/>
  <c r="Z1259" i="26"/>
  <c r="N1262" i="26"/>
  <c r="E1262" i="26"/>
  <c r="Z1237" i="26"/>
  <c r="N1240" i="26"/>
  <c r="E1240" i="26"/>
  <c r="Z1236" i="26"/>
  <c r="N1239" i="26"/>
  <c r="E1239" i="26"/>
  <c r="Z1235" i="26"/>
  <c r="N1238" i="26"/>
  <c r="E1238" i="26"/>
  <c r="Z1234" i="26"/>
  <c r="N1237" i="26"/>
  <c r="E1237" i="26"/>
  <c r="Z1233" i="26"/>
  <c r="N1236" i="26"/>
  <c r="E1236" i="26"/>
  <c r="Z1232" i="26"/>
  <c r="N1235" i="26"/>
  <c r="E1235" i="26"/>
  <c r="Z1230" i="26"/>
  <c r="N1234" i="26"/>
  <c r="E1234" i="26"/>
  <c r="Z1229" i="26"/>
  <c r="N1233" i="26"/>
  <c r="E1233" i="26"/>
  <c r="Z1228" i="26"/>
  <c r="N1232" i="26"/>
  <c r="E1232" i="26"/>
  <c r="N1229" i="26"/>
  <c r="E1229" i="26"/>
  <c r="N1228" i="26"/>
  <c r="E1228" i="26"/>
  <c r="Z1141" i="26"/>
  <c r="N1141" i="26"/>
  <c r="E1141" i="26"/>
  <c r="Z1140" i="26"/>
  <c r="N1140" i="26"/>
  <c r="E1140" i="26"/>
  <c r="Z1139" i="26"/>
  <c r="N1139" i="26"/>
  <c r="E1139" i="26"/>
  <c r="Z1138" i="26"/>
  <c r="N1138" i="26"/>
  <c r="E1138" i="26"/>
  <c r="Z1137" i="26"/>
  <c r="N1137" i="26"/>
  <c r="E1137" i="26"/>
  <c r="Z1136" i="26"/>
  <c r="N1136" i="26"/>
  <c r="E1136" i="26"/>
  <c r="Z1135" i="26"/>
  <c r="N1135" i="26"/>
  <c r="E1135" i="26"/>
  <c r="Z1134" i="26"/>
  <c r="N1134" i="26"/>
  <c r="E1134" i="26"/>
  <c r="Z1133" i="26"/>
  <c r="N1133" i="26"/>
  <c r="E1133" i="26"/>
  <c r="Z1132" i="26"/>
  <c r="N1132" i="26"/>
  <c r="E1132" i="26"/>
  <c r="Z1131" i="26"/>
  <c r="N1131" i="26"/>
  <c r="E1131" i="26"/>
  <c r="Z1130" i="26"/>
  <c r="N1130" i="26"/>
  <c r="E1130" i="26"/>
  <c r="Z1129" i="26"/>
  <c r="N1129" i="26"/>
  <c r="E1129" i="26"/>
  <c r="Z1128" i="26"/>
  <c r="N1128" i="26"/>
  <c r="E1128" i="26"/>
  <c r="Z1127" i="26"/>
  <c r="N1127" i="26"/>
  <c r="E1127" i="26"/>
  <c r="Z1126" i="26"/>
  <c r="N1126" i="26"/>
  <c r="E1126" i="26"/>
  <c r="Z1125" i="26"/>
  <c r="N1125" i="26"/>
  <c r="E1125" i="26"/>
  <c r="Z1124" i="26"/>
  <c r="N1124" i="26"/>
  <c r="E1124" i="26"/>
  <c r="Z1123" i="26"/>
  <c r="N1123" i="26"/>
  <c r="E1123" i="26"/>
  <c r="Z1122" i="26"/>
  <c r="N1122" i="26"/>
  <c r="E1122" i="26"/>
  <c r="Z1121" i="26"/>
  <c r="N1121" i="26"/>
  <c r="E1121" i="26"/>
  <c r="Z1120" i="26"/>
  <c r="N1120" i="26"/>
  <c r="E1120" i="26"/>
  <c r="Z1119" i="26"/>
  <c r="N1119" i="26"/>
  <c r="E1119" i="26"/>
  <c r="Z1118" i="26"/>
  <c r="N1118" i="26"/>
  <c r="E1118" i="26"/>
  <c r="Z1117" i="26"/>
  <c r="N1117" i="26"/>
  <c r="E1117" i="26"/>
  <c r="Z1116" i="26"/>
  <c r="N1116" i="26"/>
  <c r="E1116" i="26"/>
  <c r="Z1115" i="26"/>
  <c r="N1115" i="26"/>
  <c r="E1115" i="26"/>
  <c r="Z1114" i="26"/>
  <c r="N1114" i="26"/>
  <c r="E1114" i="26"/>
  <c r="Z1113" i="26"/>
  <c r="N1113" i="26"/>
  <c r="E1113" i="26"/>
  <c r="Z1112" i="26"/>
  <c r="N1112" i="26"/>
  <c r="E1112" i="26"/>
  <c r="Z1111" i="26"/>
  <c r="N1111" i="26"/>
  <c r="E1111" i="26"/>
  <c r="Z1110" i="26"/>
  <c r="N1110" i="26"/>
  <c r="E1110" i="26"/>
  <c r="Z1109" i="26"/>
  <c r="N1109" i="26"/>
  <c r="E1109" i="26"/>
  <c r="Z1108" i="26"/>
  <c r="N1108" i="26"/>
  <c r="E1108" i="26"/>
  <c r="Z1107" i="26"/>
  <c r="N1107" i="26"/>
  <c r="E1107" i="26"/>
  <c r="Z1106" i="26"/>
  <c r="N1106" i="26"/>
  <c r="E1106" i="26"/>
  <c r="Z1105" i="26"/>
  <c r="N1105" i="26"/>
  <c r="E1105" i="26"/>
  <c r="Z1104" i="26"/>
  <c r="N1104" i="26"/>
  <c r="E1104" i="26"/>
  <c r="Z1103" i="26"/>
  <c r="N1103" i="26"/>
  <c r="E1103" i="26"/>
  <c r="Z1102" i="26"/>
  <c r="N1102" i="26"/>
  <c r="E1102" i="26"/>
  <c r="Z1101" i="26"/>
  <c r="N1101" i="26"/>
  <c r="E1101" i="26"/>
  <c r="Z1100" i="26"/>
  <c r="Z1099" i="26"/>
  <c r="N1099" i="26"/>
  <c r="E1099" i="26"/>
  <c r="Z1098" i="26"/>
  <c r="N1098" i="26"/>
  <c r="E1098" i="26"/>
  <c r="Z1097" i="26"/>
  <c r="N1097" i="26"/>
  <c r="E1097" i="26"/>
  <c r="Z1096" i="26"/>
  <c r="N1096" i="26"/>
  <c r="E1096" i="26"/>
  <c r="Z1095" i="26"/>
  <c r="N1095" i="26"/>
  <c r="E1095" i="26"/>
  <c r="Z1094" i="26"/>
  <c r="N1094" i="26"/>
  <c r="E1094" i="26"/>
  <c r="Z1093" i="26"/>
  <c r="N1093" i="26"/>
  <c r="E1093" i="26"/>
  <c r="Z1092" i="26"/>
  <c r="N1092" i="26"/>
  <c r="E1092" i="26"/>
  <c r="Z1091" i="26"/>
  <c r="N1091" i="26"/>
  <c r="E1091" i="26"/>
  <c r="Z1090" i="26"/>
  <c r="N1090" i="26"/>
  <c r="E1090" i="26"/>
  <c r="Z1089" i="26"/>
  <c r="N1089" i="26"/>
  <c r="E1089" i="26"/>
  <c r="Z1088" i="26"/>
  <c r="N1088" i="26"/>
  <c r="E1088" i="26"/>
  <c r="Z1087" i="26"/>
  <c r="N1087" i="26"/>
  <c r="E1087" i="26"/>
  <c r="Z1086" i="26"/>
  <c r="N1086" i="26"/>
  <c r="E1086" i="26"/>
  <c r="Z1085" i="26"/>
  <c r="N1085" i="26"/>
  <c r="E1085" i="26"/>
  <c r="Z1084" i="26"/>
  <c r="N1084" i="26"/>
  <c r="E1084" i="26"/>
  <c r="Z1083" i="26"/>
  <c r="N1083" i="26"/>
  <c r="E1083" i="26"/>
  <c r="Z1082" i="26"/>
  <c r="N1082" i="26"/>
  <c r="E1082" i="26"/>
  <c r="Z1081" i="26"/>
  <c r="N1081" i="26"/>
  <c r="E1081" i="26"/>
  <c r="Z1080" i="26"/>
  <c r="N1080" i="26"/>
  <c r="E1080" i="26"/>
  <c r="Z1079" i="26"/>
  <c r="N1079" i="26"/>
  <c r="E1079" i="26"/>
  <c r="Z1078" i="26"/>
  <c r="N1078" i="26"/>
  <c r="E1078" i="26"/>
  <c r="Z1077" i="26"/>
  <c r="N1077" i="26"/>
  <c r="E1077" i="26"/>
  <c r="Z1076" i="26"/>
  <c r="N1076" i="26"/>
  <c r="E1076" i="26"/>
  <c r="Z1075" i="26"/>
  <c r="N1075" i="26"/>
  <c r="E1075" i="26"/>
  <c r="Z1074" i="26"/>
  <c r="N1074" i="26"/>
  <c r="E1074" i="26"/>
  <c r="Z1073" i="26"/>
  <c r="N1073" i="26"/>
  <c r="E1073" i="26"/>
  <c r="Z1072" i="26"/>
  <c r="N1072" i="26"/>
  <c r="E1072" i="26"/>
  <c r="Z1071" i="26"/>
  <c r="N1071" i="26"/>
  <c r="E1071" i="26"/>
  <c r="Z1070" i="26"/>
  <c r="N1070" i="26"/>
  <c r="E1070" i="26"/>
  <c r="Z1069" i="26"/>
  <c r="N1069" i="26"/>
  <c r="E1069" i="26"/>
  <c r="Z1068" i="26"/>
  <c r="N1068" i="26"/>
  <c r="E1068" i="26"/>
  <c r="Z1067" i="26"/>
  <c r="N1067" i="26"/>
  <c r="E1067" i="26"/>
  <c r="Z1066" i="26"/>
  <c r="N1066" i="26"/>
  <c r="E1066" i="26"/>
  <c r="Z1065" i="26"/>
  <c r="N1065" i="26"/>
  <c r="E1065" i="26"/>
  <c r="Z1064" i="26"/>
  <c r="N1064" i="26"/>
  <c r="E1064" i="26"/>
  <c r="Z1063" i="26"/>
  <c r="N1063" i="26"/>
  <c r="E1063" i="26"/>
  <c r="Z1062" i="26"/>
  <c r="N1062" i="26"/>
  <c r="E1062" i="26"/>
  <c r="Z1061" i="26"/>
  <c r="N1061" i="26"/>
  <c r="E1061" i="26"/>
  <c r="Z1060" i="26"/>
  <c r="N1060" i="26"/>
  <c r="E1060" i="26"/>
  <c r="Z1059" i="26"/>
  <c r="N1059" i="26"/>
  <c r="E1059" i="26"/>
  <c r="Z1058" i="26"/>
  <c r="N1058" i="26"/>
  <c r="E1058" i="26"/>
  <c r="Z1057" i="26"/>
  <c r="N1057" i="26"/>
  <c r="E1057" i="26"/>
  <c r="Z1056" i="26"/>
  <c r="N1056" i="26"/>
  <c r="E1056" i="26"/>
  <c r="Z1055" i="26"/>
  <c r="N1055" i="26"/>
  <c r="E1055" i="26"/>
  <c r="Z1054" i="26"/>
  <c r="N1054" i="26"/>
  <c r="E1054" i="26"/>
  <c r="Z1053" i="26"/>
  <c r="N1053" i="26"/>
  <c r="E1053" i="26"/>
  <c r="Z1052" i="26"/>
  <c r="N1052" i="26"/>
  <c r="E1052" i="26"/>
  <c r="Z1051" i="26"/>
  <c r="N1051" i="26"/>
  <c r="E1051" i="26"/>
  <c r="Z1050" i="26"/>
  <c r="N1050" i="26"/>
  <c r="E1050" i="26"/>
  <c r="Z1049" i="26"/>
  <c r="N1049" i="26"/>
  <c r="E1049" i="26"/>
  <c r="Z1048" i="26"/>
  <c r="N1048" i="26"/>
  <c r="E1048" i="26"/>
  <c r="Z1047" i="26"/>
  <c r="N1047" i="26"/>
  <c r="E1047" i="26"/>
  <c r="Z1046" i="26"/>
  <c r="N1046" i="26"/>
  <c r="E1046" i="26"/>
  <c r="Z1045" i="26"/>
  <c r="N1045" i="26"/>
  <c r="E1045" i="26"/>
  <c r="Z1044" i="26"/>
  <c r="N1044" i="26"/>
  <c r="E1044" i="26"/>
  <c r="Z1043" i="26"/>
  <c r="N1043" i="26"/>
  <c r="E1043" i="26"/>
  <c r="Z1042" i="26"/>
  <c r="N1042" i="26"/>
  <c r="E1042" i="26"/>
  <c r="Z1041" i="26"/>
  <c r="N1041" i="26"/>
  <c r="E1041" i="26"/>
  <c r="Z1040" i="26"/>
  <c r="N1040" i="26"/>
  <c r="E1040" i="26"/>
  <c r="Z1039" i="26"/>
  <c r="N1039" i="26"/>
  <c r="E1039" i="26"/>
  <c r="Z1038" i="26"/>
  <c r="N1038" i="26"/>
  <c r="E1038" i="26"/>
  <c r="Z1037" i="26"/>
  <c r="N1037" i="26"/>
  <c r="E1037" i="26"/>
  <c r="Z1036" i="26"/>
  <c r="N1036" i="26"/>
  <c r="E1036" i="26"/>
  <c r="Z1035" i="26"/>
  <c r="N1035" i="26"/>
  <c r="E1035" i="26"/>
  <c r="Z1034" i="26"/>
  <c r="N1034" i="26"/>
  <c r="E1034" i="26"/>
  <c r="Z1033" i="26"/>
  <c r="N1033" i="26"/>
  <c r="E1033" i="26"/>
  <c r="Z1032" i="26"/>
  <c r="N1032" i="26"/>
  <c r="E1032" i="26"/>
  <c r="Z1031" i="26"/>
  <c r="N1031" i="26"/>
  <c r="E1031" i="26"/>
  <c r="Z1030" i="26"/>
  <c r="N1030" i="26"/>
  <c r="E1030" i="26"/>
  <c r="Z1029" i="26"/>
  <c r="N1029" i="26"/>
  <c r="E1029" i="26"/>
  <c r="Z1028" i="26"/>
  <c r="N1028" i="26"/>
  <c r="E1028" i="26"/>
  <c r="Z1027" i="26"/>
  <c r="N1027" i="26"/>
  <c r="E1027" i="26"/>
  <c r="Z1026" i="26"/>
  <c r="N1026" i="26"/>
  <c r="E1026" i="26"/>
  <c r="Z1025" i="26"/>
  <c r="N1025" i="26"/>
  <c r="E1025" i="26"/>
  <c r="Z1024" i="26"/>
  <c r="N1024" i="26"/>
  <c r="E1024" i="26"/>
  <c r="Z1023" i="26"/>
  <c r="N1023" i="26"/>
  <c r="E1023" i="26"/>
  <c r="Z1022" i="26"/>
  <c r="N1022" i="26"/>
  <c r="E1022" i="26"/>
  <c r="Z1021" i="26"/>
  <c r="N1021" i="26"/>
  <c r="E1021" i="26"/>
  <c r="Z1020" i="26"/>
  <c r="N1020" i="26"/>
  <c r="E1020" i="26"/>
  <c r="Z1019" i="26"/>
  <c r="N1019" i="26"/>
  <c r="E1019" i="26"/>
  <c r="Z1018" i="26"/>
  <c r="N1018" i="26"/>
  <c r="E1018" i="26"/>
  <c r="Z1017" i="26"/>
  <c r="N1017" i="26"/>
  <c r="E1017" i="26"/>
  <c r="Z1016" i="26"/>
  <c r="N1016" i="26"/>
  <c r="E1016" i="26"/>
  <c r="Z1015" i="26"/>
  <c r="N1015" i="26"/>
  <c r="E1015" i="26"/>
  <c r="Z1014" i="26"/>
  <c r="N1014" i="26"/>
  <c r="E1014" i="26"/>
  <c r="Z1013" i="26"/>
  <c r="N1013" i="26"/>
  <c r="E1013" i="26"/>
  <c r="Z1012" i="26"/>
  <c r="N1012" i="26"/>
  <c r="E1012" i="26"/>
  <c r="Z1011" i="26"/>
  <c r="N1011" i="26"/>
  <c r="E1011" i="26"/>
  <c r="Z997" i="26"/>
  <c r="N997" i="26"/>
  <c r="E997" i="26"/>
  <c r="Z996" i="26"/>
  <c r="N996" i="26"/>
  <c r="E996" i="26"/>
  <c r="Z995" i="26"/>
  <c r="N995" i="26"/>
  <c r="E995" i="26"/>
  <c r="Z994" i="26"/>
  <c r="N994" i="26"/>
  <c r="E994" i="26"/>
  <c r="Z993" i="26"/>
  <c r="N993" i="26"/>
  <c r="E993" i="26"/>
  <c r="Z992" i="26"/>
  <c r="N992" i="26"/>
  <c r="E992" i="26"/>
  <c r="Z991" i="26"/>
  <c r="N991" i="26"/>
  <c r="E991" i="26"/>
  <c r="Z990" i="26"/>
  <c r="N990" i="26"/>
  <c r="E990" i="26"/>
  <c r="Z989" i="26"/>
  <c r="N989" i="26"/>
  <c r="E989" i="26"/>
  <c r="Z988" i="26"/>
  <c r="N988" i="26"/>
  <c r="E988" i="26"/>
  <c r="Z987" i="26"/>
  <c r="N987" i="26"/>
  <c r="E987" i="26"/>
  <c r="Z986" i="26"/>
  <c r="N986" i="26"/>
  <c r="E986" i="26"/>
  <c r="Z985" i="26"/>
  <c r="N985" i="26"/>
  <c r="E985" i="26"/>
  <c r="Z984" i="26"/>
  <c r="N984" i="26"/>
  <c r="E984" i="26"/>
  <c r="Z983" i="26"/>
  <c r="N983" i="26"/>
  <c r="E983" i="26"/>
  <c r="Z982" i="26"/>
  <c r="N982" i="26"/>
  <c r="E982" i="26"/>
  <c r="Z981" i="26"/>
  <c r="N981" i="26"/>
  <c r="E981" i="26"/>
  <c r="Z980" i="26"/>
  <c r="N980" i="26"/>
  <c r="E980" i="26"/>
  <c r="Z979" i="26"/>
  <c r="N979" i="26"/>
  <c r="E979" i="26"/>
  <c r="Z978" i="26"/>
  <c r="N978" i="26"/>
  <c r="E978" i="26"/>
  <c r="Z977" i="26"/>
  <c r="N977" i="26"/>
  <c r="E977" i="26"/>
  <c r="Z976" i="26"/>
  <c r="N976" i="26"/>
  <c r="E976" i="26"/>
  <c r="Z975" i="26"/>
  <c r="N975" i="26"/>
  <c r="E975" i="26"/>
  <c r="Z974" i="26"/>
  <c r="N974" i="26"/>
  <c r="E974" i="26"/>
  <c r="Z973" i="26"/>
  <c r="N973" i="26"/>
  <c r="E973" i="26"/>
  <c r="Z972" i="26"/>
  <c r="N972" i="26"/>
  <c r="E972" i="26"/>
  <c r="Z971" i="26"/>
  <c r="N971" i="26"/>
  <c r="E971" i="26"/>
  <c r="Z970" i="26"/>
  <c r="N970" i="26"/>
  <c r="Z969" i="26"/>
  <c r="N969" i="26"/>
  <c r="E969" i="26"/>
  <c r="Z968" i="26"/>
  <c r="N968" i="26"/>
  <c r="E968" i="26"/>
  <c r="Z967" i="26"/>
  <c r="N967" i="26"/>
  <c r="E967" i="26"/>
  <c r="Z957" i="26"/>
  <c r="N957" i="26"/>
  <c r="E957" i="26"/>
  <c r="Z956" i="26"/>
  <c r="N956" i="26"/>
  <c r="E956" i="26"/>
  <c r="Z950" i="26"/>
  <c r="N950" i="26"/>
  <c r="E950" i="26"/>
  <c r="Z949" i="26"/>
  <c r="N949" i="26"/>
  <c r="E949" i="26"/>
  <c r="Z948" i="26"/>
  <c r="N948" i="26"/>
  <c r="E948" i="26"/>
  <c r="Z947" i="26"/>
  <c r="N947" i="26"/>
  <c r="E947" i="26"/>
  <c r="Z946" i="26"/>
  <c r="N946" i="26"/>
  <c r="E946" i="26"/>
  <c r="Z945" i="26"/>
  <c r="N945" i="26"/>
  <c r="E945" i="26"/>
  <c r="Z932" i="26"/>
  <c r="E932" i="26"/>
  <c r="Z931" i="26"/>
  <c r="E931" i="26"/>
  <c r="Z930" i="26"/>
  <c r="E930" i="26"/>
  <c r="Z929" i="26"/>
  <c r="E929" i="26"/>
  <c r="Z928" i="26"/>
  <c r="E928" i="26"/>
  <c r="Z927" i="26"/>
  <c r="E927" i="26"/>
  <c r="Z926" i="26"/>
  <c r="E926" i="26"/>
  <c r="Z925" i="26"/>
  <c r="E925" i="26"/>
  <c r="Z924" i="26"/>
  <c r="E924" i="26"/>
  <c r="Z923" i="26"/>
  <c r="E923" i="26"/>
  <c r="Z922" i="26"/>
  <c r="E922" i="26"/>
  <c r="Z921" i="26"/>
  <c r="E921" i="26"/>
  <c r="Z920" i="26"/>
  <c r="E920" i="26"/>
  <c r="Z919" i="26"/>
  <c r="E919" i="26"/>
  <c r="Z918" i="26"/>
  <c r="E918" i="26"/>
  <c r="Z917" i="26"/>
  <c r="E917" i="26"/>
  <c r="Z916" i="26"/>
  <c r="E916" i="26"/>
  <c r="Z915" i="26"/>
  <c r="E915" i="26"/>
  <c r="Z914" i="26"/>
  <c r="E914" i="26"/>
  <c r="Z913" i="26"/>
  <c r="E913" i="26"/>
  <c r="Z912" i="26"/>
  <c r="E912" i="26"/>
  <c r="Z911" i="26"/>
  <c r="E911" i="26"/>
  <c r="Z910" i="26"/>
  <c r="E910" i="26"/>
  <c r="Z909" i="26"/>
  <c r="E909" i="26"/>
  <c r="Z908" i="26"/>
  <c r="E908" i="26"/>
  <c r="Z907" i="26"/>
  <c r="E907" i="26"/>
  <c r="Z906" i="26"/>
  <c r="E906" i="26"/>
  <c r="Z905" i="26"/>
  <c r="E905" i="26"/>
  <c r="Z904" i="26"/>
  <c r="E904" i="26"/>
  <c r="Z903" i="26"/>
  <c r="E903" i="26"/>
  <c r="Z902" i="26"/>
  <c r="E902" i="26"/>
  <c r="Z901" i="26"/>
  <c r="E901" i="26"/>
  <c r="Z900" i="26"/>
  <c r="E900" i="26"/>
  <c r="Z899" i="26"/>
  <c r="E899" i="26"/>
  <c r="Z898" i="26"/>
  <c r="E898" i="26"/>
  <c r="Z897" i="26"/>
  <c r="E897" i="26"/>
  <c r="Z896" i="26"/>
  <c r="E896" i="26"/>
  <c r="Z895" i="26"/>
  <c r="E895" i="26"/>
  <c r="Z894" i="26"/>
  <c r="E894" i="26"/>
  <c r="Z893" i="26"/>
  <c r="E893" i="26"/>
  <c r="Z892" i="26"/>
  <c r="E892" i="26"/>
  <c r="Z891" i="26"/>
  <c r="E891" i="26"/>
  <c r="Z890" i="26"/>
  <c r="E890" i="26"/>
  <c r="Z889" i="26"/>
  <c r="E889" i="26"/>
  <c r="Z888" i="26"/>
  <c r="E888" i="26"/>
  <c r="Z887" i="26"/>
  <c r="E887" i="26"/>
  <c r="Z886" i="26"/>
  <c r="E886" i="26"/>
  <c r="Z885" i="26"/>
  <c r="E885" i="26"/>
  <c r="Z884" i="26"/>
  <c r="E884" i="26"/>
  <c r="Z883" i="26"/>
  <c r="E883" i="26"/>
  <c r="Z882" i="26"/>
  <c r="E882" i="26"/>
  <c r="Z881" i="26"/>
  <c r="E881" i="26"/>
  <c r="Z880" i="26"/>
  <c r="E880" i="26"/>
  <c r="Z879" i="26"/>
  <c r="E879" i="26"/>
  <c r="Z878" i="26"/>
  <c r="E878" i="26"/>
  <c r="Z877" i="26"/>
  <c r="E877" i="26"/>
  <c r="Z876" i="26"/>
  <c r="E876" i="26"/>
  <c r="Z875" i="26"/>
  <c r="E875" i="26"/>
  <c r="Z874" i="26"/>
  <c r="E874" i="26"/>
  <c r="Z873" i="26"/>
  <c r="E873" i="26"/>
  <c r="Z872" i="26"/>
  <c r="E872" i="26"/>
  <c r="Z871" i="26"/>
  <c r="E871" i="26"/>
  <c r="Z870" i="26"/>
  <c r="E870" i="26"/>
  <c r="Z869" i="26"/>
  <c r="E869" i="26"/>
  <c r="Z868" i="26"/>
  <c r="E868" i="26"/>
  <c r="Z867" i="26"/>
  <c r="E867" i="26"/>
  <c r="Z866" i="26"/>
  <c r="E866" i="26"/>
  <c r="Z865" i="26"/>
  <c r="E865" i="26"/>
  <c r="Z864" i="26"/>
  <c r="E864" i="26"/>
  <c r="Z863" i="26"/>
  <c r="E863" i="26"/>
  <c r="Z862" i="26"/>
  <c r="E862" i="26"/>
  <c r="Z861" i="26"/>
  <c r="E861" i="26"/>
  <c r="Z860" i="26"/>
  <c r="E860" i="26"/>
  <c r="Z859" i="26"/>
  <c r="E859" i="26"/>
  <c r="Z848" i="26"/>
  <c r="E848" i="26"/>
  <c r="Z847" i="26"/>
  <c r="E847" i="26"/>
  <c r="Z846" i="26"/>
  <c r="E846" i="26"/>
  <c r="Z845" i="26"/>
  <c r="E845" i="26"/>
  <c r="Z844" i="26"/>
  <c r="E844" i="26"/>
  <c r="Z843" i="26"/>
  <c r="E843" i="26"/>
  <c r="Z842" i="26"/>
  <c r="E842" i="26"/>
  <c r="Z841" i="26"/>
  <c r="E841" i="26"/>
  <c r="Z840" i="26"/>
  <c r="E840" i="26"/>
  <c r="E837" i="26"/>
  <c r="Z836" i="26"/>
  <c r="E836" i="26"/>
  <c r="Z835" i="26"/>
  <c r="E835" i="26"/>
  <c r="Z834" i="26"/>
  <c r="E834" i="26"/>
  <c r="Z788" i="26"/>
  <c r="E788" i="26"/>
  <c r="Z787" i="26"/>
  <c r="E787" i="26"/>
  <c r="Z786" i="26"/>
  <c r="E786" i="26"/>
  <c r="Z785" i="26"/>
  <c r="E785" i="26"/>
  <c r="Z784" i="26"/>
  <c r="E784" i="26"/>
  <c r="Z783" i="26"/>
  <c r="E783" i="26"/>
  <c r="Z782" i="26"/>
  <c r="E782" i="26"/>
  <c r="Z781" i="26"/>
  <c r="E781" i="26"/>
  <c r="Z780" i="26"/>
  <c r="E780" i="26"/>
  <c r="Z779" i="26"/>
  <c r="E779" i="26"/>
  <c r="Z778" i="26"/>
  <c r="E778" i="26"/>
  <c r="Z777" i="26"/>
  <c r="E777" i="26"/>
  <c r="Z776" i="26"/>
  <c r="E776" i="26"/>
  <c r="Z775" i="26"/>
  <c r="E775" i="26"/>
  <c r="Z774" i="26"/>
  <c r="E774" i="26"/>
  <c r="Z773" i="26"/>
  <c r="E773" i="26"/>
  <c r="Z771" i="26"/>
  <c r="E771" i="26"/>
  <c r="Z769" i="26"/>
  <c r="E769" i="26"/>
  <c r="Z768" i="26"/>
  <c r="E768" i="26"/>
  <c r="Z767" i="26"/>
  <c r="E767" i="26"/>
  <c r="Z766" i="26"/>
  <c r="E766" i="26"/>
  <c r="Z765" i="26"/>
  <c r="E765" i="26"/>
  <c r="Z764" i="26"/>
  <c r="E764" i="26"/>
  <c r="Z763" i="26"/>
  <c r="E763" i="26"/>
  <c r="Z762" i="26"/>
  <c r="E762" i="26"/>
  <c r="Z761" i="26"/>
  <c r="E761" i="26"/>
  <c r="Z750" i="26"/>
  <c r="E750" i="26"/>
  <c r="Z749" i="26"/>
  <c r="E749" i="26"/>
  <c r="Z748" i="26"/>
  <c r="E748" i="26"/>
  <c r="Z747" i="26"/>
  <c r="E747" i="26"/>
  <c r="Z746" i="26"/>
  <c r="E746" i="26"/>
  <c r="Z745" i="26"/>
  <c r="E745" i="26"/>
  <c r="Z744" i="26"/>
  <c r="E744" i="26"/>
  <c r="Z736" i="26"/>
  <c r="E736" i="26"/>
  <c r="Z734" i="26"/>
  <c r="E734" i="26"/>
  <c r="Z733" i="26"/>
  <c r="E733" i="26"/>
  <c r="Z653" i="26"/>
  <c r="E653" i="26"/>
  <c r="Z648" i="26"/>
  <c r="E648" i="26"/>
  <c r="Z647" i="26"/>
  <c r="E647" i="26"/>
  <c r="Z646" i="26"/>
  <c r="E646" i="26"/>
  <c r="Z645" i="26"/>
  <c r="E645" i="26"/>
  <c r="Z644" i="26"/>
  <c r="E644" i="26"/>
  <c r="Z643" i="26"/>
  <c r="E643" i="26"/>
  <c r="Z642" i="26"/>
  <c r="E642" i="26"/>
  <c r="Z640" i="26"/>
  <c r="E640" i="26"/>
  <c r="Z638" i="26"/>
  <c r="E638" i="26"/>
  <c r="Z637" i="26"/>
  <c r="E637" i="26"/>
  <c r="Z636" i="26"/>
  <c r="E636" i="26"/>
  <c r="Z635" i="26"/>
  <c r="E635" i="26"/>
  <c r="Z634" i="26"/>
  <c r="E634" i="26"/>
  <c r="Z633" i="26"/>
  <c r="E633" i="26"/>
  <c r="Z632" i="26"/>
  <c r="E632" i="26"/>
  <c r="Z626" i="26"/>
  <c r="E626" i="26"/>
  <c r="Z625" i="26"/>
  <c r="E625" i="26"/>
  <c r="Z624" i="26"/>
  <c r="E624" i="26"/>
  <c r="Z623" i="26"/>
  <c r="E623" i="26"/>
  <c r="Z622" i="26"/>
  <c r="E622" i="26"/>
  <c r="Z621" i="26"/>
  <c r="E621" i="26"/>
  <c r="Z620" i="26"/>
  <c r="E620" i="26"/>
  <c r="Z617" i="26"/>
  <c r="E617" i="26"/>
  <c r="Z616" i="26"/>
  <c r="E616" i="26"/>
  <c r="E611" i="26"/>
  <c r="Z610" i="26"/>
  <c r="E610" i="26"/>
  <c r="Z609" i="26"/>
  <c r="E609" i="26"/>
  <c r="Z608" i="26"/>
  <c r="Z607" i="26"/>
  <c r="E607" i="26"/>
  <c r="Z565" i="26"/>
  <c r="E565" i="26"/>
  <c r="Z564" i="26"/>
  <c r="E564" i="26"/>
  <c r="Z563" i="26"/>
  <c r="E563" i="26"/>
  <c r="Z562" i="26"/>
  <c r="E562" i="26"/>
  <c r="Z561" i="26"/>
  <c r="N561" i="26"/>
  <c r="E561" i="26"/>
  <c r="Z560" i="26"/>
  <c r="N560" i="26"/>
  <c r="E560" i="26"/>
  <c r="Z559" i="26"/>
  <c r="N559" i="26"/>
  <c r="E559" i="26"/>
  <c r="Z558" i="26"/>
  <c r="N558" i="26"/>
  <c r="E558" i="26"/>
  <c r="Z557" i="26"/>
  <c r="N557" i="26"/>
  <c r="E557" i="26"/>
  <c r="Z556" i="26"/>
  <c r="N556" i="26"/>
  <c r="E556" i="26"/>
  <c r="Z555" i="26"/>
  <c r="N555" i="26"/>
  <c r="E555" i="26"/>
  <c r="Z554" i="26"/>
  <c r="N554" i="26"/>
  <c r="E554" i="26"/>
  <c r="Z553" i="26"/>
  <c r="N553" i="26"/>
  <c r="E553" i="26"/>
  <c r="Z552" i="26"/>
  <c r="N552" i="26"/>
  <c r="E552" i="26"/>
  <c r="Z551" i="26"/>
  <c r="N551" i="26"/>
  <c r="E551" i="26"/>
  <c r="Z550" i="26"/>
  <c r="N550" i="26"/>
  <c r="E550" i="26"/>
  <c r="Z549" i="26"/>
  <c r="N549" i="26"/>
  <c r="E549" i="26"/>
  <c r="Z548" i="26"/>
  <c r="N548" i="26"/>
  <c r="E548" i="26"/>
  <c r="Z547" i="26"/>
  <c r="N547" i="26"/>
  <c r="E547" i="26"/>
  <c r="Z546" i="26"/>
  <c r="N546" i="26"/>
  <c r="E546" i="26"/>
  <c r="Z545" i="26"/>
  <c r="N545" i="26"/>
  <c r="E545" i="26"/>
  <c r="Z544" i="26"/>
  <c r="N544" i="26"/>
  <c r="E544" i="26"/>
  <c r="Z543" i="26"/>
  <c r="N543" i="26"/>
  <c r="E543" i="26"/>
  <c r="Z542" i="26"/>
  <c r="N542" i="26"/>
  <c r="E542" i="26"/>
  <c r="Z541" i="26"/>
  <c r="N541" i="26"/>
  <c r="E541" i="26"/>
  <c r="Z539" i="26"/>
  <c r="N539" i="26"/>
  <c r="E539" i="26"/>
  <c r="Z538" i="26"/>
  <c r="N538" i="26"/>
  <c r="E538" i="26"/>
  <c r="Z537" i="26"/>
  <c r="N537" i="26"/>
  <c r="E537" i="26"/>
  <c r="Z536" i="26"/>
  <c r="N536" i="26"/>
  <c r="E536" i="26"/>
  <c r="Z535" i="26"/>
  <c r="N535" i="26"/>
  <c r="E535" i="26"/>
  <c r="Z534" i="26"/>
  <c r="N534" i="26"/>
  <c r="E534" i="26"/>
  <c r="Z533" i="26"/>
  <c r="N533" i="26"/>
  <c r="E533" i="26"/>
  <c r="Z532" i="26"/>
  <c r="N532" i="26"/>
  <c r="E532" i="26"/>
  <c r="Z531" i="26"/>
  <c r="N531" i="26"/>
  <c r="E531" i="26"/>
  <c r="Z530" i="26"/>
  <c r="N530" i="26"/>
  <c r="E530" i="26"/>
  <c r="Z529" i="26"/>
  <c r="N529" i="26"/>
  <c r="E529" i="26"/>
  <c r="Z528" i="26"/>
  <c r="N528" i="26"/>
  <c r="E528" i="26"/>
  <c r="Z527" i="26"/>
  <c r="N527" i="26"/>
  <c r="E527" i="26"/>
  <c r="Z526" i="26"/>
  <c r="N526" i="26"/>
  <c r="E526" i="26"/>
  <c r="Z525" i="26"/>
  <c r="N525" i="26"/>
  <c r="E525" i="26"/>
  <c r="Z524" i="26"/>
  <c r="N524" i="26"/>
  <c r="E524" i="26"/>
  <c r="Z521" i="26"/>
  <c r="N521" i="26"/>
  <c r="E521" i="26"/>
  <c r="Z520" i="26"/>
  <c r="N520" i="26"/>
  <c r="E520" i="26"/>
  <c r="Z519" i="26"/>
  <c r="N519" i="26"/>
  <c r="E519" i="26"/>
  <c r="Z518" i="26"/>
  <c r="N518" i="26"/>
  <c r="E518" i="26"/>
  <c r="Z517" i="26"/>
  <c r="N517" i="26"/>
  <c r="E517" i="26"/>
  <c r="Z516" i="26"/>
  <c r="N516" i="26"/>
  <c r="E516" i="26"/>
  <c r="Z515" i="26"/>
  <c r="N515" i="26"/>
  <c r="E515" i="26"/>
  <c r="Z514" i="26"/>
  <c r="N514" i="26"/>
  <c r="E514" i="26"/>
  <c r="Z513" i="26"/>
  <c r="N513" i="26"/>
  <c r="E513" i="26"/>
  <c r="Z512" i="26"/>
  <c r="N512" i="26"/>
  <c r="E512" i="26"/>
  <c r="Z511" i="26"/>
  <c r="N511" i="26"/>
  <c r="E511" i="26"/>
  <c r="Z510" i="26"/>
  <c r="N510" i="26"/>
  <c r="E510" i="26"/>
  <c r="Z491" i="26"/>
  <c r="E491" i="26"/>
  <c r="Z490" i="26"/>
  <c r="E490" i="26"/>
  <c r="Z489" i="26"/>
  <c r="N489" i="26"/>
  <c r="E489" i="26"/>
  <c r="Z488" i="26"/>
  <c r="N488" i="26"/>
  <c r="E488" i="26"/>
  <c r="Z487" i="26"/>
  <c r="N487" i="26"/>
  <c r="E487" i="26"/>
  <c r="Z486" i="26"/>
  <c r="N486" i="26"/>
  <c r="E486" i="26"/>
  <c r="Z485" i="26"/>
  <c r="N485" i="26"/>
  <c r="E485" i="26"/>
  <c r="Z484" i="26"/>
  <c r="N484" i="26"/>
  <c r="E484" i="26"/>
  <c r="Z483" i="26"/>
  <c r="N483" i="26"/>
  <c r="E483" i="26"/>
  <c r="Z482" i="26"/>
  <c r="N482" i="26"/>
  <c r="E482" i="26"/>
  <c r="Z481" i="26"/>
  <c r="N481" i="26"/>
  <c r="E481" i="26"/>
  <c r="Z480" i="26"/>
  <c r="N480" i="26"/>
  <c r="E480" i="26"/>
  <c r="Z479" i="26"/>
  <c r="N479" i="26"/>
  <c r="E479" i="26"/>
  <c r="Z478" i="26"/>
  <c r="N478" i="26"/>
  <c r="E478" i="26"/>
  <c r="Z477" i="26"/>
  <c r="N477" i="26"/>
  <c r="E477" i="26"/>
  <c r="Z476" i="26"/>
  <c r="N476" i="26"/>
  <c r="E476" i="26"/>
  <c r="Z475" i="26"/>
  <c r="N475" i="26"/>
  <c r="E475" i="26"/>
  <c r="Z474" i="26"/>
  <c r="N474" i="26"/>
  <c r="E474" i="26"/>
  <c r="Z473" i="26"/>
  <c r="N473" i="26"/>
  <c r="E473" i="26"/>
  <c r="Z472" i="26"/>
  <c r="N472" i="26"/>
  <c r="E472" i="26"/>
  <c r="Z471" i="26"/>
  <c r="N471" i="26"/>
  <c r="E471" i="26"/>
  <c r="Z470" i="26"/>
  <c r="N470" i="26"/>
  <c r="E470" i="26"/>
  <c r="Z469" i="26"/>
  <c r="N469" i="26"/>
  <c r="E469" i="26"/>
  <c r="Z468" i="26"/>
  <c r="N468" i="26"/>
  <c r="E468" i="26"/>
  <c r="Z467" i="26"/>
  <c r="N467" i="26"/>
  <c r="E467" i="26"/>
  <c r="Z466" i="26"/>
  <c r="N466" i="26"/>
  <c r="E466" i="26"/>
  <c r="Z465" i="26"/>
  <c r="N465" i="26"/>
  <c r="E465" i="26"/>
  <c r="Z464" i="26"/>
  <c r="N464" i="26"/>
  <c r="E464" i="26"/>
  <c r="Z463" i="26"/>
  <c r="N463" i="26"/>
  <c r="E463" i="26"/>
  <c r="Z462" i="26"/>
  <c r="N462" i="26"/>
  <c r="E462" i="26"/>
  <c r="Z461" i="26"/>
  <c r="N461" i="26"/>
  <c r="E461" i="26"/>
  <c r="Z460" i="26"/>
  <c r="N460" i="26"/>
  <c r="E460" i="26"/>
  <c r="Z459" i="26"/>
  <c r="N459" i="26"/>
  <c r="E459" i="26"/>
  <c r="Z458" i="26"/>
  <c r="N458" i="26"/>
  <c r="E458" i="26"/>
  <c r="Z457" i="26"/>
  <c r="N457" i="26"/>
  <c r="E457" i="26"/>
  <c r="Z456" i="26"/>
  <c r="N456" i="26"/>
  <c r="E456" i="26"/>
  <c r="Z455" i="26"/>
  <c r="N455" i="26"/>
  <c r="E455" i="26"/>
  <c r="Z454" i="26"/>
  <c r="N454" i="26"/>
  <c r="E454" i="26"/>
  <c r="Z453" i="26"/>
  <c r="N453" i="26"/>
  <c r="E453" i="26"/>
  <c r="Z452" i="26"/>
  <c r="N452" i="26"/>
  <c r="E452" i="26"/>
  <c r="Z451" i="26"/>
  <c r="N451" i="26"/>
  <c r="E451" i="26"/>
  <c r="Z450" i="26"/>
  <c r="N450" i="26"/>
  <c r="E450" i="26"/>
  <c r="Z449" i="26"/>
  <c r="N449" i="26"/>
  <c r="E449" i="26"/>
  <c r="Z448" i="26"/>
  <c r="N448" i="26"/>
  <c r="E448" i="26"/>
  <c r="Z447" i="26"/>
  <c r="N447" i="26"/>
  <c r="E447" i="26"/>
  <c r="Z446" i="26"/>
  <c r="N446" i="26"/>
  <c r="E446" i="26"/>
  <c r="Z444" i="26"/>
  <c r="N444" i="26"/>
  <c r="E444" i="26"/>
  <c r="Z443" i="26"/>
  <c r="N443" i="26"/>
  <c r="E443" i="26"/>
  <c r="Z439" i="26"/>
  <c r="N439" i="26"/>
  <c r="E439" i="26"/>
  <c r="Z438" i="26"/>
  <c r="N438" i="26"/>
  <c r="E438" i="26"/>
  <c r="Z436" i="26"/>
  <c r="N436" i="26"/>
  <c r="E436" i="26"/>
  <c r="Z435" i="26"/>
  <c r="N435" i="26"/>
  <c r="E435" i="26"/>
  <c r="Z434" i="26"/>
  <c r="N434" i="26"/>
  <c r="E434" i="26"/>
  <c r="Z433" i="26"/>
  <c r="N433" i="26"/>
  <c r="E433" i="26"/>
  <c r="Z432" i="26"/>
  <c r="N432" i="26"/>
  <c r="E432" i="26"/>
  <c r="Z431" i="26"/>
  <c r="N431" i="26"/>
  <c r="E431" i="26"/>
  <c r="Z430" i="26"/>
  <c r="N430" i="26"/>
  <c r="E430" i="26"/>
  <c r="N428" i="26"/>
  <c r="E428" i="26"/>
  <c r="N427" i="26"/>
  <c r="E427" i="26"/>
  <c r="N426" i="26"/>
  <c r="E426" i="26"/>
  <c r="E425" i="26"/>
  <c r="Z424" i="26"/>
  <c r="N424" i="26"/>
  <c r="E424" i="26"/>
  <c r="N422" i="26"/>
  <c r="E422" i="26"/>
  <c r="Z421" i="26"/>
  <c r="N421" i="26"/>
  <c r="E421" i="26"/>
  <c r="N420" i="26"/>
  <c r="E420" i="26"/>
  <c r="Z419" i="26"/>
  <c r="N419" i="26"/>
  <c r="E419" i="26"/>
  <c r="Z418" i="26"/>
  <c r="N418" i="26"/>
  <c r="E418" i="26"/>
  <c r="Z417" i="26"/>
  <c r="N417" i="26"/>
  <c r="E417" i="26"/>
  <c r="Z416" i="26"/>
  <c r="N416" i="26"/>
  <c r="E416" i="26"/>
  <c r="Z393" i="26"/>
  <c r="N393" i="26"/>
  <c r="E393" i="26"/>
  <c r="Z392" i="26"/>
  <c r="N392" i="26"/>
  <c r="E392" i="26"/>
  <c r="Z391" i="26"/>
  <c r="N391" i="26"/>
  <c r="E391" i="26"/>
  <c r="Z390" i="26"/>
  <c r="N390" i="26"/>
  <c r="E390" i="26"/>
  <c r="Z389" i="26"/>
  <c r="N389" i="26"/>
  <c r="E389" i="26"/>
  <c r="Z388" i="26"/>
  <c r="N388" i="26"/>
  <c r="E388" i="26"/>
  <c r="Z387" i="26"/>
  <c r="N387" i="26"/>
  <c r="E387" i="26"/>
  <c r="Z386" i="26"/>
  <c r="N386" i="26"/>
  <c r="E386" i="26"/>
  <c r="Z385" i="26"/>
  <c r="N385" i="26"/>
  <c r="E385" i="26"/>
  <c r="Z384" i="26"/>
  <c r="N384" i="26"/>
  <c r="E384" i="26"/>
  <c r="Z383" i="26"/>
  <c r="N383" i="26"/>
  <c r="E383" i="26"/>
  <c r="Z382" i="26"/>
  <c r="N382" i="26"/>
  <c r="E382" i="26"/>
  <c r="Z381" i="26"/>
  <c r="N381" i="26"/>
  <c r="E381" i="26"/>
  <c r="Z380" i="26"/>
  <c r="N380" i="26"/>
  <c r="E380" i="26"/>
  <c r="Z379" i="26"/>
  <c r="N379" i="26"/>
  <c r="E379" i="26"/>
  <c r="Z378" i="26"/>
  <c r="N378" i="26"/>
  <c r="E378" i="26"/>
  <c r="Z377" i="26"/>
  <c r="N377" i="26"/>
  <c r="E377" i="26"/>
  <c r="Z376" i="26"/>
  <c r="N376" i="26"/>
  <c r="E376" i="26"/>
  <c r="Z375" i="26"/>
  <c r="N375" i="26"/>
  <c r="E375" i="26"/>
  <c r="Z374" i="26"/>
  <c r="N374" i="26"/>
  <c r="E374" i="26"/>
  <c r="Z373" i="26"/>
  <c r="N373" i="26"/>
  <c r="E373" i="26"/>
  <c r="Z372" i="26"/>
  <c r="N372" i="26"/>
  <c r="E372" i="26"/>
  <c r="Z371" i="26"/>
  <c r="N371" i="26"/>
  <c r="E371" i="26"/>
  <c r="Z370" i="26"/>
  <c r="N370" i="26"/>
  <c r="E370" i="26"/>
  <c r="Z369" i="26"/>
  <c r="N369" i="26"/>
  <c r="E369" i="26"/>
  <c r="Z368" i="26"/>
  <c r="N368" i="26"/>
  <c r="E368" i="26"/>
  <c r="Z367" i="26"/>
  <c r="N367" i="26"/>
  <c r="E367" i="26"/>
  <c r="Z366" i="26"/>
  <c r="N366" i="26"/>
  <c r="E366" i="26"/>
  <c r="Z365" i="26"/>
  <c r="N365" i="26"/>
  <c r="E365" i="26"/>
  <c r="Z364" i="26"/>
  <c r="N364" i="26"/>
  <c r="E364" i="26"/>
  <c r="Z363" i="26"/>
  <c r="N363" i="26"/>
  <c r="E363" i="26"/>
  <c r="Z362" i="26"/>
  <c r="N362" i="26"/>
  <c r="E362" i="26"/>
  <c r="Z361" i="26"/>
  <c r="N361" i="26"/>
  <c r="E361" i="26"/>
  <c r="Z360" i="26"/>
  <c r="N360" i="26"/>
  <c r="E360" i="26"/>
  <c r="Z359" i="26"/>
  <c r="N359" i="26"/>
  <c r="E359" i="26"/>
  <c r="Z358" i="26"/>
  <c r="N358" i="26"/>
  <c r="E358" i="26"/>
  <c r="Z357" i="26"/>
  <c r="N357" i="26"/>
  <c r="E357" i="26"/>
  <c r="Z356" i="26"/>
  <c r="N356" i="26"/>
  <c r="E356" i="26"/>
  <c r="Z355" i="26"/>
  <c r="N355" i="26"/>
  <c r="E355" i="26"/>
  <c r="Z354" i="26"/>
  <c r="N354" i="26"/>
  <c r="E354" i="26"/>
  <c r="Z353" i="26"/>
  <c r="N353" i="26"/>
  <c r="E353" i="26"/>
  <c r="Z352" i="26"/>
  <c r="N352" i="26"/>
  <c r="E352" i="26"/>
  <c r="Z351" i="26"/>
  <c r="N351" i="26"/>
  <c r="E351" i="26"/>
  <c r="Z350" i="26"/>
  <c r="N350" i="26"/>
  <c r="E350" i="26"/>
  <c r="Z349" i="26"/>
  <c r="N349" i="26"/>
  <c r="E349" i="26"/>
  <c r="Z348" i="26"/>
  <c r="N348" i="26"/>
  <c r="E348" i="26"/>
  <c r="Z347" i="26"/>
  <c r="N347" i="26"/>
  <c r="E347" i="26"/>
  <c r="Z346" i="26"/>
  <c r="N346" i="26"/>
  <c r="E346" i="26"/>
  <c r="Z345" i="26"/>
  <c r="N345" i="26"/>
  <c r="E345" i="26"/>
  <c r="Z344" i="26"/>
  <c r="N344" i="26"/>
  <c r="E344" i="26"/>
  <c r="Z343" i="26"/>
  <c r="N343" i="26"/>
  <c r="E343" i="26"/>
  <c r="Z342" i="26"/>
  <c r="N342" i="26"/>
  <c r="E342" i="26"/>
  <c r="Z341" i="26"/>
  <c r="N341" i="26"/>
  <c r="E341" i="26"/>
  <c r="Z340" i="26"/>
  <c r="N340" i="26"/>
  <c r="E340" i="26"/>
  <c r="Z339" i="26"/>
  <c r="N339" i="26"/>
  <c r="E339" i="26"/>
  <c r="Z338" i="26"/>
  <c r="N338" i="26"/>
  <c r="E338" i="26"/>
  <c r="Z337" i="26"/>
  <c r="N337" i="26"/>
  <c r="E337" i="26"/>
  <c r="Z336" i="26"/>
  <c r="N336" i="26"/>
  <c r="E336" i="26"/>
  <c r="Z335" i="26"/>
  <c r="N335" i="26"/>
  <c r="E335" i="26"/>
  <c r="Z334" i="26"/>
  <c r="N334" i="26"/>
  <c r="E334" i="26"/>
  <c r="Z333" i="26"/>
  <c r="N333" i="26"/>
  <c r="E333" i="26"/>
  <c r="Z332" i="26"/>
  <c r="N332" i="26"/>
  <c r="E332" i="26"/>
  <c r="Z331" i="26"/>
  <c r="N331" i="26"/>
  <c r="E331" i="26"/>
  <c r="Z330" i="26"/>
  <c r="N330" i="26"/>
  <c r="E330" i="26"/>
  <c r="Z329" i="26"/>
  <c r="N329" i="26"/>
  <c r="E329" i="26"/>
  <c r="Z328" i="26"/>
  <c r="N328" i="26"/>
  <c r="E328" i="26"/>
  <c r="Z327" i="26"/>
  <c r="N327" i="26"/>
  <c r="E327" i="26"/>
  <c r="Z326" i="26"/>
  <c r="N326" i="26"/>
  <c r="E326" i="26"/>
  <c r="Z325" i="26"/>
  <c r="N325" i="26"/>
  <c r="E325" i="26"/>
  <c r="Z324" i="26"/>
  <c r="N324" i="26"/>
  <c r="E324" i="26"/>
  <c r="Z323" i="26"/>
  <c r="N323" i="26"/>
  <c r="E323" i="26"/>
  <c r="Z322" i="26"/>
  <c r="N322" i="26"/>
  <c r="E322" i="26"/>
  <c r="Z321" i="26"/>
  <c r="N321" i="26"/>
  <c r="E321" i="26"/>
  <c r="Z320" i="26"/>
  <c r="N320" i="26"/>
  <c r="E320" i="26"/>
  <c r="Z319" i="26"/>
  <c r="N319" i="26"/>
  <c r="E319" i="26"/>
  <c r="Z318" i="26"/>
  <c r="N318" i="26"/>
  <c r="E318" i="26"/>
  <c r="Z317" i="26"/>
  <c r="N317" i="26"/>
  <c r="E317" i="26"/>
  <c r="Z316" i="26"/>
  <c r="N316" i="26"/>
  <c r="E316" i="26"/>
  <c r="Z315" i="26"/>
  <c r="N315" i="26"/>
  <c r="E315" i="26"/>
  <c r="Z314" i="26"/>
  <c r="N314" i="26"/>
  <c r="E314" i="26"/>
  <c r="Z313" i="26"/>
  <c r="N313" i="26"/>
  <c r="E313" i="26"/>
  <c r="Z312" i="26"/>
  <c r="N312" i="26"/>
  <c r="E312" i="26"/>
  <c r="Z311" i="26"/>
  <c r="N311" i="26"/>
  <c r="E311" i="26"/>
  <c r="Z310" i="26"/>
  <c r="N310" i="26"/>
  <c r="E310" i="26"/>
  <c r="Z309" i="26"/>
  <c r="N309" i="26"/>
  <c r="E309" i="26"/>
  <c r="Z308" i="26"/>
  <c r="N308" i="26"/>
  <c r="E308" i="26"/>
  <c r="Z307" i="26"/>
  <c r="N307" i="26"/>
  <c r="E307" i="26"/>
  <c r="Z306" i="26"/>
  <c r="N306" i="26"/>
  <c r="E306" i="26"/>
  <c r="Z305" i="26"/>
  <c r="N305" i="26"/>
  <c r="E305" i="26"/>
  <c r="Z304" i="26"/>
  <c r="N304" i="26"/>
  <c r="E304" i="26"/>
  <c r="Z303" i="26"/>
  <c r="N303" i="26"/>
  <c r="E303" i="26"/>
  <c r="Z302" i="26"/>
  <c r="N302" i="26"/>
  <c r="E302" i="26"/>
  <c r="Z301" i="26"/>
  <c r="N301" i="26"/>
  <c r="E301" i="26"/>
  <c r="Z300" i="26"/>
  <c r="N300" i="26"/>
  <c r="E300" i="26"/>
  <c r="Z299" i="26"/>
  <c r="N299" i="26"/>
  <c r="E299" i="26"/>
  <c r="Z298" i="26"/>
  <c r="N298" i="26"/>
  <c r="E298" i="26"/>
  <c r="Z297" i="26"/>
  <c r="N297" i="26"/>
  <c r="E297" i="26"/>
  <c r="Z296" i="26"/>
  <c r="N296" i="26"/>
  <c r="E296" i="26"/>
  <c r="Z295" i="26"/>
  <c r="N295" i="26"/>
  <c r="E295" i="26"/>
  <c r="Z294" i="26"/>
  <c r="N294" i="26"/>
  <c r="E294" i="26"/>
  <c r="Z293" i="26"/>
  <c r="N293" i="26"/>
  <c r="E293" i="26"/>
  <c r="Z292" i="26"/>
  <c r="N292" i="26"/>
  <c r="E292" i="26"/>
  <c r="Z291" i="26"/>
  <c r="N291" i="26"/>
  <c r="E291" i="26"/>
  <c r="Z290" i="26"/>
  <c r="N290" i="26"/>
  <c r="E290" i="26"/>
  <c r="Z289" i="26"/>
  <c r="N289" i="26"/>
  <c r="E289" i="26"/>
  <c r="Z288" i="26"/>
  <c r="N288" i="26"/>
  <c r="E288" i="26"/>
  <c r="Z287" i="26"/>
  <c r="N287" i="26"/>
  <c r="E287" i="26"/>
  <c r="Z286" i="26"/>
  <c r="N286" i="26"/>
  <c r="E286" i="26"/>
  <c r="Z285" i="26"/>
  <c r="N285" i="26"/>
  <c r="E285" i="26"/>
  <c r="Z284" i="26"/>
  <c r="N284" i="26"/>
  <c r="E284" i="26"/>
  <c r="Z283" i="26"/>
  <c r="N283" i="26"/>
  <c r="E283" i="26"/>
  <c r="Z282" i="26"/>
  <c r="N282" i="26"/>
  <c r="E282" i="26"/>
  <c r="Z281" i="26"/>
  <c r="N281" i="26"/>
  <c r="E281" i="26"/>
  <c r="Z280" i="26"/>
  <c r="N280" i="26"/>
  <c r="E280" i="26"/>
  <c r="Z279" i="26"/>
  <c r="N279" i="26"/>
  <c r="E279" i="26"/>
  <c r="Z278" i="26"/>
  <c r="E278" i="26"/>
  <c r="Z277" i="26"/>
  <c r="N277" i="26"/>
  <c r="E277" i="26"/>
  <c r="Z276" i="26"/>
  <c r="N276" i="26"/>
  <c r="E276" i="26"/>
  <c r="Z275" i="26"/>
  <c r="N275" i="26"/>
  <c r="E275" i="26"/>
  <c r="Z274" i="26"/>
  <c r="N274" i="26"/>
  <c r="E274" i="26"/>
  <c r="Z260" i="26"/>
  <c r="N260" i="26"/>
  <c r="E260" i="26"/>
  <c r="Z259" i="26"/>
  <c r="N259" i="26"/>
  <c r="E259" i="26"/>
  <c r="Z258" i="26"/>
  <c r="N258" i="26"/>
  <c r="E258" i="26"/>
  <c r="Z257" i="26"/>
  <c r="N257" i="26"/>
  <c r="E257" i="26"/>
  <c r="Z256" i="26"/>
  <c r="N256" i="26"/>
  <c r="E256" i="26"/>
  <c r="Z255" i="26"/>
  <c r="N255" i="26"/>
  <c r="E255" i="26"/>
  <c r="Z254" i="26"/>
  <c r="N254" i="26"/>
  <c r="E254" i="26"/>
  <c r="Z253" i="26"/>
  <c r="N253" i="26"/>
  <c r="E253" i="26"/>
  <c r="Z252" i="26"/>
  <c r="N252" i="26"/>
  <c r="E252" i="26"/>
  <c r="Z251" i="26"/>
  <c r="N251" i="26"/>
  <c r="E251" i="26"/>
  <c r="Z250" i="26"/>
  <c r="N250" i="26"/>
  <c r="E250" i="26"/>
  <c r="Z249" i="26"/>
  <c r="N249" i="26"/>
  <c r="E249" i="26"/>
  <c r="Z248" i="26"/>
  <c r="N248" i="26"/>
  <c r="E248" i="26"/>
  <c r="Z247" i="26"/>
  <c r="N247" i="26"/>
  <c r="E247" i="26"/>
  <c r="Z232" i="26"/>
  <c r="N232" i="26"/>
  <c r="E232" i="26"/>
  <c r="Z230" i="26"/>
  <c r="N230" i="26"/>
  <c r="E230" i="26"/>
  <c r="Z229" i="26"/>
  <c r="N229" i="26"/>
  <c r="E229" i="26"/>
  <c r="Z228" i="26"/>
  <c r="N228" i="26"/>
  <c r="E228" i="26"/>
  <c r="Z201" i="26"/>
  <c r="N201" i="26"/>
  <c r="E201" i="26"/>
  <c r="Z200" i="26"/>
  <c r="N200" i="26"/>
  <c r="E200" i="26"/>
  <c r="Z199" i="26"/>
  <c r="N199" i="26"/>
  <c r="E199" i="26"/>
  <c r="Z198" i="26"/>
  <c r="N198" i="26"/>
  <c r="E198" i="26"/>
  <c r="Z197" i="26"/>
  <c r="N197" i="26"/>
  <c r="E197" i="26"/>
  <c r="Z196" i="26"/>
  <c r="N196" i="26"/>
  <c r="E196" i="26"/>
  <c r="Z195" i="26"/>
  <c r="N195" i="26"/>
  <c r="E195" i="26"/>
  <c r="Z194" i="26"/>
  <c r="N194" i="26"/>
  <c r="E194" i="26"/>
  <c r="Z193" i="26"/>
  <c r="N193" i="26"/>
  <c r="E193" i="26"/>
  <c r="Z192" i="26"/>
  <c r="N192" i="26"/>
  <c r="E192" i="26"/>
  <c r="Z191" i="26"/>
  <c r="N191" i="26"/>
  <c r="E191" i="26"/>
  <c r="Z190" i="26"/>
  <c r="N190" i="26"/>
  <c r="E190" i="26"/>
  <c r="Z189" i="26"/>
  <c r="N189" i="26"/>
  <c r="E189" i="26"/>
  <c r="Z188" i="26"/>
  <c r="N188" i="26"/>
  <c r="E188" i="26"/>
  <c r="Z184" i="26"/>
  <c r="N184" i="26"/>
  <c r="E184" i="26"/>
  <c r="Z183" i="26"/>
  <c r="N183" i="26"/>
  <c r="E183" i="26"/>
  <c r="Z182" i="26"/>
  <c r="N182" i="26"/>
  <c r="E182" i="26"/>
  <c r="Z181" i="26"/>
  <c r="N181" i="26"/>
  <c r="E181" i="26"/>
  <c r="Z180" i="26"/>
  <c r="N180" i="26"/>
  <c r="E180" i="26"/>
  <c r="Z179" i="26"/>
  <c r="N179" i="26"/>
  <c r="E179" i="26"/>
  <c r="Z178" i="26"/>
  <c r="N178" i="26"/>
  <c r="E178" i="26"/>
  <c r="Z177" i="26"/>
  <c r="N177" i="26"/>
  <c r="E177" i="26"/>
  <c r="Z176" i="26"/>
  <c r="N176" i="26"/>
  <c r="E176" i="26"/>
  <c r="Z175" i="26"/>
  <c r="N175" i="26"/>
  <c r="E175" i="26"/>
  <c r="Z174" i="26"/>
  <c r="N174" i="26"/>
  <c r="E174" i="26"/>
  <c r="Z173" i="26"/>
  <c r="N173" i="26"/>
  <c r="E173" i="26"/>
  <c r="Z172" i="26"/>
  <c r="N172" i="26"/>
  <c r="E172" i="26"/>
  <c r="Z171" i="26"/>
  <c r="N171" i="26"/>
  <c r="E171" i="26"/>
  <c r="Z170" i="26"/>
  <c r="N170" i="26"/>
  <c r="E170" i="26"/>
  <c r="Z169" i="26"/>
  <c r="N169" i="26"/>
  <c r="E169" i="26"/>
  <c r="Z168" i="26"/>
  <c r="N168" i="26"/>
  <c r="E168" i="26"/>
  <c r="Z167" i="26"/>
  <c r="N167" i="26"/>
  <c r="E167" i="26"/>
  <c r="Z166" i="26"/>
  <c r="N166" i="26"/>
  <c r="E166" i="26"/>
  <c r="Z151" i="26"/>
  <c r="N151" i="26"/>
  <c r="E151" i="26"/>
  <c r="Z147" i="26"/>
  <c r="N147" i="26"/>
  <c r="E147" i="26"/>
  <c r="Z146" i="26"/>
  <c r="N146" i="26"/>
  <c r="E146" i="26"/>
  <c r="Z145" i="26"/>
  <c r="N145" i="26"/>
  <c r="E145" i="26"/>
  <c r="Z144" i="26"/>
  <c r="N144" i="26"/>
  <c r="E144" i="26"/>
  <c r="Z143" i="26"/>
  <c r="N143" i="26"/>
  <c r="E143" i="26"/>
  <c r="Z142" i="26"/>
  <c r="N142" i="26"/>
  <c r="E142" i="26"/>
  <c r="Z136" i="26"/>
  <c r="N136" i="26"/>
  <c r="E136" i="26"/>
  <c r="Z135" i="26"/>
  <c r="N135" i="26"/>
  <c r="E135" i="26"/>
  <c r="Z134" i="26"/>
  <c r="N134" i="26"/>
  <c r="E134" i="26"/>
  <c r="Z102" i="26"/>
  <c r="E102" i="26"/>
  <c r="Z101" i="26"/>
  <c r="E101" i="26"/>
  <c r="Z100" i="26"/>
  <c r="N100" i="26"/>
  <c r="E100" i="26"/>
  <c r="Z99" i="26"/>
  <c r="N99" i="26"/>
  <c r="E99" i="26"/>
  <c r="Z98" i="26"/>
  <c r="N98" i="26"/>
  <c r="E98" i="26"/>
  <c r="Z97" i="26"/>
  <c r="N97" i="26"/>
  <c r="E97" i="26"/>
  <c r="Z96" i="26"/>
  <c r="N96" i="26"/>
  <c r="E96" i="26"/>
  <c r="Z95" i="26"/>
  <c r="N95" i="26"/>
  <c r="E95" i="26"/>
  <c r="Z94" i="26"/>
  <c r="N94" i="26"/>
  <c r="E94" i="26"/>
  <c r="Z93" i="26"/>
  <c r="N93" i="26"/>
  <c r="E93" i="26"/>
  <c r="Z92" i="26"/>
  <c r="N92" i="26"/>
  <c r="E92" i="26"/>
  <c r="Z91" i="26"/>
  <c r="N91" i="26"/>
  <c r="E91" i="26"/>
  <c r="Z90" i="26"/>
  <c r="N90" i="26"/>
  <c r="E90" i="26"/>
  <c r="Z89" i="26"/>
  <c r="N89" i="26"/>
  <c r="E89" i="26"/>
  <c r="Z88" i="26"/>
  <c r="N88" i="26"/>
  <c r="E88" i="26"/>
  <c r="Z87" i="26"/>
  <c r="N87" i="26"/>
  <c r="E87" i="26"/>
  <c r="Z86" i="26"/>
  <c r="N86" i="26"/>
  <c r="E86" i="26"/>
  <c r="Z85" i="26"/>
  <c r="N85" i="26"/>
  <c r="E85" i="26"/>
  <c r="Z84" i="26"/>
  <c r="N84" i="26"/>
  <c r="E84" i="26"/>
  <c r="Z83" i="26"/>
  <c r="N83" i="26"/>
  <c r="E83" i="26"/>
  <c r="Z82" i="26"/>
  <c r="N82" i="26"/>
  <c r="E82" i="26"/>
  <c r="Z81" i="26"/>
  <c r="N81" i="26"/>
  <c r="E81" i="26"/>
  <c r="Z80" i="26"/>
  <c r="N80" i="26"/>
  <c r="E80" i="26"/>
  <c r="Z79" i="26"/>
  <c r="N79" i="26"/>
  <c r="E79" i="26"/>
  <c r="Z78" i="26"/>
  <c r="N78" i="26"/>
  <c r="E78" i="26"/>
  <c r="Z77" i="26"/>
  <c r="N77" i="26"/>
  <c r="E77" i="26"/>
  <c r="Z76" i="26"/>
  <c r="N76" i="26"/>
  <c r="E76" i="26"/>
  <c r="Z75" i="26"/>
  <c r="N75" i="26"/>
  <c r="E75" i="26"/>
  <c r="Z70" i="26"/>
  <c r="N70" i="26"/>
  <c r="E70" i="26"/>
  <c r="Z69" i="26"/>
  <c r="N69" i="26"/>
  <c r="E69" i="26"/>
  <c r="Z68" i="26"/>
  <c r="N68" i="26"/>
  <c r="E68" i="26"/>
  <c r="Z67" i="26"/>
  <c r="N67" i="26"/>
  <c r="E67" i="26"/>
  <c r="Z66" i="26"/>
  <c r="N66" i="26"/>
  <c r="E66" i="26"/>
  <c r="Z65" i="26"/>
  <c r="N65" i="26"/>
  <c r="E65" i="26"/>
  <c r="Z64" i="26"/>
  <c r="N64" i="26"/>
  <c r="E64" i="26"/>
  <c r="Z63" i="26"/>
  <c r="N63" i="26"/>
  <c r="E63" i="26"/>
  <c r="Z62" i="26"/>
  <c r="N62" i="26"/>
  <c r="E62" i="26"/>
  <c r="Z61" i="26"/>
  <c r="N61" i="26"/>
  <c r="E61" i="26"/>
  <c r="Z60" i="26"/>
  <c r="N60" i="26"/>
  <c r="E60" i="26"/>
  <c r="Z59" i="26"/>
  <c r="N59" i="26"/>
  <c r="E59" i="26"/>
  <c r="Z48" i="26"/>
  <c r="N48" i="26"/>
  <c r="E48" i="26"/>
  <c r="Z47" i="26"/>
  <c r="N47" i="26"/>
  <c r="E47" i="26"/>
  <c r="Z46" i="26"/>
  <c r="N46" i="26"/>
  <c r="E46" i="26"/>
  <c r="Z45" i="26"/>
  <c r="N45" i="26"/>
  <c r="E45" i="26"/>
  <c r="Z44" i="26"/>
  <c r="N44" i="26"/>
  <c r="E44" i="26"/>
  <c r="Z43" i="26"/>
  <c r="N43" i="26"/>
  <c r="E43" i="26"/>
  <c r="Z42" i="26"/>
  <c r="N42" i="26"/>
  <c r="E42" i="26"/>
  <c r="Z41" i="26"/>
  <c r="N41" i="26"/>
  <c r="E41" i="26"/>
  <c r="Z17" i="26"/>
  <c r="N17" i="26"/>
  <c r="E17" i="26"/>
  <c r="Z15" i="26"/>
  <c r="N15" i="26"/>
  <c r="E15" i="26"/>
  <c r="Z14" i="26"/>
  <c r="N14" i="26"/>
  <c r="Z9" i="26"/>
  <c r="N9" i="26"/>
  <c r="E9" i="26"/>
  <c r="Z8" i="26"/>
  <c r="N8" i="26"/>
  <c r="E8" i="26"/>
  <c r="Z7" i="26"/>
  <c r="N7" i="26"/>
  <c r="E7" i="26"/>
  <c r="Z6" i="26"/>
  <c r="E6" i="26"/>
  <c r="Z5" i="26"/>
  <c r="N5" i="26"/>
  <c r="E5" i="26"/>
  <c r="Z4" i="26"/>
  <c r="N4" i="26"/>
  <c r="L4" i="26"/>
  <c r="E4" i="26"/>
  <c r="A4" i="26"/>
  <c r="I67" i="26" l="1"/>
  <c r="I97" i="26"/>
  <c r="I1490" i="26"/>
  <c r="I69" i="26"/>
  <c r="I59" i="26"/>
  <c r="I61" i="26"/>
  <c r="I81" i="26"/>
  <c r="I41" i="26"/>
  <c r="I43" i="26"/>
  <c r="I517" i="26"/>
  <c r="I527" i="26"/>
  <c r="I535" i="26"/>
  <c r="I544" i="26"/>
  <c r="I552" i="26"/>
  <c r="I79" i="26"/>
  <c r="I87" i="26"/>
  <c r="I95" i="26"/>
  <c r="I560" i="26"/>
  <c r="I609" i="26"/>
  <c r="I525" i="26"/>
  <c r="I542" i="26"/>
  <c r="I550" i="26"/>
  <c r="I558" i="26"/>
  <c r="I531" i="26"/>
  <c r="I539" i="26"/>
  <c r="I513" i="26"/>
  <c r="I521" i="26"/>
  <c r="I548" i="26"/>
  <c r="I15" i="26"/>
  <c r="I47" i="26"/>
  <c r="I65" i="26"/>
  <c r="I77" i="26"/>
  <c r="I85" i="26"/>
  <c r="I93" i="26"/>
  <c r="I101" i="26"/>
  <c r="I842" i="26"/>
  <c r="I860" i="26"/>
  <c r="I868" i="26"/>
  <c r="I876" i="26"/>
  <c r="I884" i="26"/>
  <c r="I892" i="26"/>
  <c r="I900" i="26"/>
  <c r="I908" i="26"/>
  <c r="I916" i="26"/>
  <c r="I932" i="26"/>
  <c r="I45" i="26"/>
  <c r="I63" i="26"/>
  <c r="I75" i="26"/>
  <c r="I83" i="26"/>
  <c r="I91" i="26"/>
  <c r="I99" i="26"/>
  <c r="I511" i="26"/>
  <c r="I519" i="26"/>
  <c r="I529" i="26"/>
  <c r="I546" i="26"/>
  <c r="I554" i="26"/>
  <c r="I562" i="26"/>
  <c r="I616" i="26"/>
  <c r="I653" i="26"/>
  <c r="I748" i="26"/>
  <c r="I766" i="26"/>
  <c r="I837" i="26"/>
  <c r="I1473" i="26"/>
  <c r="I89" i="26"/>
  <c r="I640" i="26"/>
  <c r="I626" i="26"/>
  <c r="I422" i="26"/>
  <c r="I784" i="26"/>
  <c r="I776" i="26"/>
  <c r="I515" i="26"/>
  <c r="I533" i="26"/>
  <c r="I924" i="26"/>
  <c r="I556" i="26"/>
  <c r="I1494" i="26"/>
  <c r="I1496" i="26"/>
  <c r="I1483" i="26"/>
  <c r="I1479" i="26"/>
  <c r="I537" i="26"/>
  <c r="I42" i="26"/>
  <c r="I60" i="26"/>
  <c r="I68" i="26"/>
  <c r="I80" i="26"/>
  <c r="I44" i="26"/>
  <c r="I62" i="26"/>
  <c r="I70" i="26"/>
  <c r="I82" i="26"/>
  <c r="I90" i="26"/>
  <c r="I98" i="26"/>
  <c r="I1485" i="26"/>
  <c r="I1459" i="26"/>
  <c r="I1457" i="26"/>
  <c r="I1157" i="26"/>
  <c r="I501" i="26"/>
  <c r="I502" i="26"/>
  <c r="I114" i="26"/>
  <c r="I118" i="26"/>
  <c r="I74" i="26"/>
  <c r="I88" i="26"/>
  <c r="I96" i="26"/>
  <c r="I512" i="26"/>
  <c r="I520" i="26"/>
  <c r="I530" i="26"/>
  <c r="I538" i="26"/>
  <c r="I547" i="26"/>
  <c r="I555" i="26"/>
  <c r="I1383" i="26"/>
  <c r="I1220" i="26"/>
  <c r="I1461" i="26"/>
  <c r="I209" i="26"/>
  <c r="I264" i="26"/>
  <c r="I1385" i="26"/>
  <c r="I412" i="26"/>
  <c r="I1333" i="26"/>
  <c r="I342" i="26"/>
  <c r="I202" i="26"/>
  <c r="I236" i="26"/>
  <c r="I1147" i="26"/>
  <c r="I678" i="26"/>
  <c r="I1219" i="26"/>
  <c r="I207" i="26"/>
  <c r="I1166" i="26"/>
  <c r="I1327" i="26"/>
  <c r="I1328" i="26"/>
  <c r="I703" i="26"/>
  <c r="I757" i="26"/>
  <c r="I208" i="26"/>
  <c r="I322" i="26"/>
  <c r="I76" i="26"/>
  <c r="I92" i="26"/>
  <c r="I100" i="26"/>
  <c r="I46" i="26"/>
  <c r="I64" i="26"/>
  <c r="I84" i="26"/>
  <c r="I1384" i="26"/>
  <c r="I1472" i="26"/>
  <c r="I1486" i="26"/>
  <c r="I421" i="26"/>
  <c r="I510" i="26"/>
  <c r="I518" i="26"/>
  <c r="I528" i="26"/>
  <c r="I536" i="26"/>
  <c r="I545" i="26"/>
  <c r="I553" i="26"/>
  <c r="I561" i="26"/>
  <c r="I846" i="26"/>
  <c r="I864" i="26"/>
  <c r="I872" i="26"/>
  <c r="I880" i="26"/>
  <c r="I888" i="26"/>
  <c r="I896" i="26"/>
  <c r="I904" i="26"/>
  <c r="I912" i="26"/>
  <c r="I920" i="26"/>
  <c r="I928" i="26"/>
  <c r="I789" i="26"/>
  <c r="I791" i="26"/>
  <c r="I18" i="26"/>
  <c r="I120" i="26"/>
  <c r="I1363" i="26"/>
  <c r="I1458" i="26"/>
  <c r="I1492" i="26"/>
  <c r="I17" i="26"/>
  <c r="I66" i="26"/>
  <c r="I86" i="26"/>
  <c r="I78" i="26"/>
  <c r="I48" i="26"/>
  <c r="I94" i="26"/>
  <c r="I514" i="26"/>
  <c r="I524" i="26"/>
  <c r="I532" i="26"/>
  <c r="I541" i="26"/>
  <c r="I549" i="26"/>
  <c r="I557" i="26"/>
  <c r="I607" i="26"/>
  <c r="I635" i="26"/>
  <c r="I645" i="26"/>
  <c r="I744" i="26"/>
  <c r="I788" i="26"/>
  <c r="I427" i="26"/>
  <c r="I622" i="26"/>
  <c r="I762" i="26"/>
  <c r="I771" i="26"/>
  <c r="I780" i="26"/>
  <c r="I222" i="26"/>
  <c r="I1394" i="26"/>
  <c r="I1474" i="26"/>
  <c r="I1491" i="26"/>
  <c r="I1416" i="26"/>
  <c r="I1484" i="26"/>
  <c r="I1495" i="26"/>
  <c r="I516" i="26"/>
  <c r="I526" i="26"/>
  <c r="I534" i="26"/>
  <c r="I543" i="26"/>
  <c r="I551" i="26"/>
  <c r="I559" i="26"/>
  <c r="I1480" i="26"/>
  <c r="I1493" i="26"/>
  <c r="I214" i="26"/>
  <c r="I1340" i="26"/>
  <c r="I1244" i="26"/>
  <c r="I115" i="26"/>
  <c r="I119" i="26"/>
  <c r="I73" i="26"/>
  <c r="I706" i="26"/>
  <c r="I242" i="26"/>
  <c r="I410" i="26"/>
  <c r="I408" i="26"/>
  <c r="I1004" i="26"/>
  <c r="I224" i="26"/>
  <c r="I1452" i="26"/>
  <c r="I1386" i="26"/>
  <c r="I237" i="26"/>
  <c r="I370" i="26"/>
  <c r="I841" i="26"/>
  <c r="I871" i="26"/>
  <c r="I879" i="26"/>
  <c r="I895" i="26"/>
  <c r="I903" i="26"/>
  <c r="I911" i="26"/>
  <c r="I1264" i="26"/>
  <c r="I1268" i="26"/>
  <c r="I1291" i="26"/>
  <c r="I1303" i="26"/>
  <c r="I1114" i="26"/>
  <c r="I1110" i="26"/>
  <c r="I1395" i="26"/>
  <c r="I1316" i="26"/>
  <c r="I573" i="26"/>
  <c r="I658" i="26"/>
  <c r="I677" i="26"/>
  <c r="I684" i="26"/>
  <c r="I662" i="26"/>
  <c r="I1387" i="26"/>
  <c r="I1388" i="26"/>
  <c r="I1475" i="26"/>
  <c r="I1150" i="26"/>
  <c r="I652" i="26"/>
  <c r="I1163" i="26"/>
  <c r="I1322" i="26"/>
  <c r="I104" i="26"/>
  <c r="I205" i="26"/>
  <c r="I691" i="26"/>
  <c r="I163" i="26"/>
  <c r="I27" i="26"/>
  <c r="I584" i="26"/>
  <c r="I588" i="26"/>
  <c r="I655" i="26"/>
  <c r="I30" i="26"/>
  <c r="I665" i="26"/>
  <c r="I215" i="26"/>
  <c r="I216" i="26"/>
  <c r="I651" i="26"/>
  <c r="I659" i="26"/>
  <c r="I697" i="26"/>
  <c r="I698" i="26"/>
  <c r="I406" i="26"/>
  <c r="I796" i="26"/>
  <c r="I798" i="26"/>
  <c r="I656" i="26"/>
  <c r="I1389" i="26"/>
  <c r="I799" i="26"/>
  <c r="I1171" i="26"/>
  <c r="I802" i="26"/>
  <c r="I803" i="26"/>
  <c r="I111" i="26"/>
  <c r="I1002" i="26"/>
  <c r="I1332" i="26"/>
  <c r="I1336" i="26"/>
  <c r="I1003" i="26"/>
  <c r="I1402" i="26"/>
  <c r="I445" i="26"/>
  <c r="I1464" i="26"/>
  <c r="I51" i="26"/>
  <c r="I716" i="26"/>
  <c r="I712" i="26"/>
  <c r="I795" i="26"/>
  <c r="I165" i="26"/>
  <c r="I1241" i="26"/>
  <c r="I210" i="26"/>
  <c r="I753" i="26"/>
  <c r="I20" i="26"/>
  <c r="I211" i="26"/>
  <c r="I212" i="26"/>
  <c r="I24" i="26"/>
  <c r="I26" i="26"/>
  <c r="I692" i="26"/>
  <c r="I608" i="26"/>
  <c r="I106" i="26"/>
  <c r="I1167" i="26"/>
  <c r="I738" i="26"/>
  <c r="I742" i="26"/>
  <c r="I1001" i="26"/>
  <c r="I50" i="26"/>
  <c r="I1453" i="26"/>
  <c r="I319" i="26"/>
  <c r="I395" i="26"/>
  <c r="I403" i="26"/>
  <c r="I649" i="26"/>
  <c r="I1146" i="26"/>
  <c r="I675" i="26"/>
  <c r="I682" i="26"/>
  <c r="I577" i="26"/>
  <c r="I1154" i="26"/>
  <c r="I1487" i="26"/>
  <c r="I1155" i="26"/>
  <c r="I103" i="26"/>
  <c r="I117" i="26"/>
  <c r="I121" i="26"/>
  <c r="I52" i="26"/>
  <c r="I1224" i="26"/>
  <c r="I722" i="26"/>
  <c r="I281" i="26"/>
  <c r="I285" i="26"/>
  <c r="I289" i="26"/>
  <c r="I8" i="26"/>
  <c r="I134" i="26"/>
  <c r="I143" i="26"/>
  <c r="I168" i="26"/>
  <c r="I176" i="26"/>
  <c r="I184" i="26"/>
  <c r="I191" i="26"/>
  <c r="I199" i="26"/>
  <c r="I252" i="26"/>
  <c r="I260" i="26"/>
  <c r="I277" i="26"/>
  <c r="I147" i="26"/>
  <c r="I172" i="26"/>
  <c r="I180" i="26"/>
  <c r="I195" i="26"/>
  <c r="I229" i="26"/>
  <c r="I248" i="26"/>
  <c r="I256" i="26"/>
  <c r="I293" i="26"/>
  <c r="I297" i="26"/>
  <c r="I301" i="26"/>
  <c r="I305" i="26"/>
  <c r="I309" i="26"/>
  <c r="I313" i="26"/>
  <c r="I317" i="26"/>
  <c r="I321" i="26"/>
  <c r="I325" i="26"/>
  <c r="I329" i="26"/>
  <c r="I333" i="26"/>
  <c r="I341" i="26"/>
  <c r="I345" i="26"/>
  <c r="I349" i="26"/>
  <c r="I353" i="26"/>
  <c r="I357" i="26"/>
  <c r="I361" i="26"/>
  <c r="I369" i="26"/>
  <c r="I373" i="26"/>
  <c r="I381" i="26"/>
  <c r="I385" i="26"/>
  <c r="I389" i="26"/>
  <c r="I393" i="26"/>
  <c r="I419" i="26"/>
  <c r="I566" i="26"/>
  <c r="I204" i="26"/>
  <c r="I148" i="26"/>
  <c r="I152" i="26"/>
  <c r="I1456" i="26"/>
  <c r="I1221" i="26"/>
  <c r="I1223" i="26"/>
  <c r="I1225" i="26"/>
  <c r="I1227" i="26"/>
  <c r="I149" i="26"/>
  <c r="I604" i="26"/>
  <c r="I239" i="26"/>
  <c r="I240" i="26"/>
  <c r="I1407" i="26"/>
  <c r="I1398" i="26"/>
  <c r="I1160" i="26"/>
  <c r="I1158" i="26"/>
  <c r="I1156" i="26"/>
  <c r="I1256" i="26"/>
  <c r="I1260" i="26"/>
  <c r="I1321" i="26"/>
  <c r="I164" i="26"/>
  <c r="I49" i="26"/>
  <c r="I687" i="26"/>
  <c r="I1323" i="26"/>
  <c r="I499" i="26"/>
  <c r="I581" i="26"/>
  <c r="I583" i="26"/>
  <c r="I587" i="26"/>
  <c r="I1168" i="26"/>
  <c r="I107" i="26"/>
  <c r="I1326" i="26"/>
  <c r="I440" i="26"/>
  <c r="I441" i="26"/>
  <c r="I523" i="26"/>
  <c r="I694" i="26"/>
  <c r="I217" i="26"/>
  <c r="I157" i="26"/>
  <c r="I158" i="26"/>
  <c r="I739" i="26"/>
  <c r="I797" i="26"/>
  <c r="I1170" i="26"/>
  <c r="I1401" i="26"/>
  <c r="I801" i="26"/>
  <c r="I701" i="26"/>
  <c r="I755" i="26"/>
  <c r="I704" i="26"/>
  <c r="I667" i="26"/>
  <c r="I109" i="26"/>
  <c r="I1477" i="26"/>
  <c r="I220" i="26"/>
  <c r="I849" i="26"/>
  <c r="I1335" i="26"/>
  <c r="I1339" i="26"/>
  <c r="I1242" i="26"/>
  <c r="I113" i="26"/>
  <c r="I1390" i="26"/>
  <c r="I1465" i="26"/>
  <c r="I1243" i="26"/>
  <c r="I540" i="26"/>
  <c r="I116" i="26"/>
  <c r="I970" i="26"/>
  <c r="I424" i="26"/>
  <c r="I428" i="26"/>
  <c r="I617" i="26"/>
  <c r="I646" i="26"/>
  <c r="I946" i="26"/>
  <c r="I1122" i="26"/>
  <c r="I1497" i="26"/>
  <c r="I1299" i="26"/>
  <c r="I845" i="26"/>
  <c r="I491" i="26"/>
  <c r="I306" i="26"/>
  <c r="I1142" i="26"/>
  <c r="I203" i="26"/>
  <c r="I235" i="26"/>
  <c r="I569" i="26"/>
  <c r="I1318" i="26"/>
  <c r="I673" i="26"/>
  <c r="I674" i="26"/>
  <c r="I495" i="26"/>
  <c r="I1397" i="26"/>
  <c r="I1000" i="26"/>
  <c r="I1400" i="26"/>
  <c r="I705" i="26"/>
  <c r="I411" i="26"/>
  <c r="I409" i="26"/>
  <c r="I707" i="26"/>
  <c r="I503" i="26"/>
  <c r="I265" i="26"/>
  <c r="I267" i="26"/>
  <c r="I231" i="26"/>
  <c r="I413" i="26"/>
  <c r="I1499" i="26"/>
  <c r="I1466" i="26"/>
  <c r="I805" i="26"/>
  <c r="I838" i="26"/>
  <c r="I853" i="26"/>
  <c r="I294" i="26"/>
  <c r="I366" i="26"/>
  <c r="I188" i="26"/>
  <c r="I274" i="26"/>
  <c r="I278" i="26"/>
  <c r="I451" i="26"/>
  <c r="I463" i="26"/>
  <c r="I467" i="26"/>
  <c r="I487" i="26"/>
  <c r="I624" i="26"/>
  <c r="I746" i="26"/>
  <c r="I774" i="26"/>
  <c r="I977" i="26"/>
  <c r="I1014" i="26"/>
  <c r="I1022" i="26"/>
  <c r="I1034" i="26"/>
  <c r="I1038" i="26"/>
  <c r="I1046" i="26"/>
  <c r="I1070" i="26"/>
  <c r="I1078" i="26"/>
  <c r="I1090" i="26"/>
  <c r="I1094" i="26"/>
  <c r="I1098" i="26"/>
  <c r="I1267" i="26"/>
  <c r="I1271" i="26"/>
  <c r="I1282" i="26"/>
  <c r="I1286" i="26"/>
  <c r="I1298" i="26"/>
  <c r="I1414" i="26"/>
  <c r="I1418" i="26"/>
  <c r="I1141" i="26"/>
  <c r="I1125" i="26"/>
  <c r="I1117" i="26"/>
  <c r="I1113" i="26"/>
  <c r="I1109" i="26"/>
  <c r="I1105" i="26"/>
  <c r="I1101" i="26"/>
  <c r="I1096" i="26"/>
  <c r="I1092" i="26"/>
  <c r="I1076" i="26"/>
  <c r="I1060" i="26"/>
  <c r="I1056" i="26"/>
  <c r="I1040" i="26"/>
  <c r="I1028" i="26"/>
  <c r="I1024" i="26"/>
  <c r="I1020" i="26"/>
  <c r="I1012" i="26"/>
  <c r="I987" i="26"/>
  <c r="I929" i="26"/>
  <c r="I925" i="26"/>
  <c r="I909" i="26"/>
  <c r="I897" i="26"/>
  <c r="I893" i="26"/>
  <c r="I877" i="26"/>
  <c r="I873" i="26"/>
  <c r="I869" i="26"/>
  <c r="I847" i="26"/>
  <c r="I843" i="26"/>
  <c r="I481" i="26"/>
  <c r="I473" i="26"/>
  <c r="I444" i="26"/>
  <c r="I432" i="26"/>
  <c r="I883" i="26"/>
  <c r="I1272" i="26"/>
  <c r="I169" i="26"/>
  <c r="I249" i="26"/>
  <c r="I439" i="26"/>
  <c r="I479" i="26"/>
  <c r="I750" i="26"/>
  <c r="I764" i="26"/>
  <c r="I835" i="26"/>
  <c r="I425" i="26"/>
  <c r="I433" i="26"/>
  <c r="I438" i="26"/>
  <c r="I446" i="26"/>
  <c r="I450" i="26"/>
  <c r="I454" i="26"/>
  <c r="I458" i="26"/>
  <c r="I462" i="26"/>
  <c r="I466" i="26"/>
  <c r="I470" i="26"/>
  <c r="I474" i="26"/>
  <c r="I478" i="26"/>
  <c r="I482" i="26"/>
  <c r="I486" i="26"/>
  <c r="I490" i="26"/>
  <c r="I610" i="26"/>
  <c r="I840" i="26"/>
  <c r="I844" i="26"/>
  <c r="I848" i="26"/>
  <c r="I862" i="26"/>
  <c r="I866" i="26"/>
  <c r="I870" i="26"/>
  <c r="I874" i="26"/>
  <c r="I878" i="26"/>
  <c r="I882" i="26"/>
  <c r="I886" i="26"/>
  <c r="I890" i="26"/>
  <c r="I894" i="26"/>
  <c r="I898" i="26"/>
  <c r="I902" i="26"/>
  <c r="I906" i="26"/>
  <c r="I910" i="26"/>
  <c r="I914" i="26"/>
  <c r="I918" i="26"/>
  <c r="I922" i="26"/>
  <c r="I926" i="26"/>
  <c r="I930" i="26"/>
  <c r="I947" i="26"/>
  <c r="I956" i="26"/>
  <c r="I969" i="26"/>
  <c r="I972" i="26"/>
  <c r="I976" i="26"/>
  <c r="I980" i="26"/>
  <c r="I984" i="26"/>
  <c r="I988" i="26"/>
  <c r="I992" i="26"/>
  <c r="I996" i="26"/>
  <c r="I1013" i="26"/>
  <c r="I1017" i="26"/>
  <c r="I1021" i="26"/>
  <c r="I1025" i="26"/>
  <c r="I1029" i="26"/>
  <c r="I1033" i="26"/>
  <c r="I1037" i="26"/>
  <c r="I1041" i="26"/>
  <c r="I1045" i="26"/>
  <c r="I1049" i="26"/>
  <c r="I1053" i="26"/>
  <c r="I1057" i="26"/>
  <c r="I1061" i="26"/>
  <c r="I1065" i="26"/>
  <c r="I1069" i="26"/>
  <c r="I1073" i="26"/>
  <c r="I1077" i="26"/>
  <c r="I1081" i="26"/>
  <c r="I1085" i="26"/>
  <c r="I1089" i="26"/>
  <c r="I1093" i="26"/>
  <c r="I1097" i="26"/>
  <c r="I1103" i="26"/>
  <c r="I1107" i="26"/>
  <c r="I1111" i="26"/>
  <c r="I1115" i="26"/>
  <c r="I1119" i="26"/>
  <c r="I1123" i="26"/>
  <c r="I1127" i="26"/>
  <c r="I1131" i="26"/>
  <c r="I1135" i="26"/>
  <c r="I1139" i="26"/>
  <c r="I1413" i="26"/>
  <c r="I1450" i="26"/>
  <c r="I1415" i="26"/>
  <c r="I1312" i="26"/>
  <c r="I1308" i="26"/>
  <c r="I1304" i="26"/>
  <c r="I1300" i="26"/>
  <c r="I1296" i="26"/>
  <c r="I1292" i="26"/>
  <c r="I1288" i="26"/>
  <c r="I1284" i="26"/>
  <c r="I1269" i="26"/>
  <c r="I1265" i="26"/>
  <c r="I1240" i="26"/>
  <c r="I1236" i="26"/>
  <c r="I1232" i="26"/>
  <c r="I1099" i="26"/>
  <c r="I1091" i="26"/>
  <c r="I1087" i="26"/>
  <c r="I1079" i="26"/>
  <c r="I266" i="26"/>
  <c r="I122" i="26"/>
  <c r="I855" i="26"/>
  <c r="I851" i="26"/>
  <c r="I244" i="26"/>
  <c r="I958" i="26"/>
  <c r="I225" i="26"/>
  <c r="I255" i="26"/>
  <c r="I183" i="26"/>
  <c r="I171" i="26"/>
  <c r="I396" i="26"/>
  <c r="I397" i="26"/>
  <c r="I398" i="26"/>
  <c r="I399" i="26"/>
  <c r="I400" i="26"/>
  <c r="I401" i="26"/>
  <c r="I402" i="26"/>
  <c r="I494" i="26"/>
  <c r="I572" i="26"/>
  <c r="I1148" i="26"/>
  <c r="I752" i="26"/>
  <c r="I1364" i="26"/>
  <c r="I1396" i="26"/>
  <c r="I676" i="26"/>
  <c r="I679" i="26"/>
  <c r="I683" i="26"/>
  <c r="I1149" i="26"/>
  <c r="I423" i="26"/>
  <c r="I1151" i="26"/>
  <c r="I685" i="26"/>
  <c r="I1403" i="26"/>
  <c r="I1075" i="26"/>
  <c r="I1071" i="26"/>
  <c r="I1067" i="26"/>
  <c r="I1063" i="26"/>
  <c r="I1059" i="26"/>
  <c r="I1055" i="26"/>
  <c r="I1051" i="26"/>
  <c r="I1047" i="26"/>
  <c r="I1043" i="26"/>
  <c r="I1039" i="26"/>
  <c r="I1035" i="26"/>
  <c r="I1031" i="26"/>
  <c r="I1027" i="26"/>
  <c r="I1015" i="26"/>
  <c r="I1011" i="26"/>
  <c r="I994" i="26"/>
  <c r="I990" i="26"/>
  <c r="I986" i="26"/>
  <c r="I982" i="26"/>
  <c r="I978" i="26"/>
  <c r="I974" i="26"/>
  <c r="I836" i="26"/>
  <c r="I787" i="26"/>
  <c r="I783" i="26"/>
  <c r="I779" i="26"/>
  <c r="I775" i="26"/>
  <c r="I769" i="26"/>
  <c r="I765" i="26"/>
  <c r="I761" i="26"/>
  <c r="I747" i="26"/>
  <c r="I736" i="26"/>
  <c r="I648" i="26"/>
  <c r="I644" i="26"/>
  <c r="I638" i="26"/>
  <c r="I634" i="26"/>
  <c r="I625" i="26"/>
  <c r="I621" i="26"/>
  <c r="I611" i="26"/>
  <c r="I565" i="26"/>
  <c r="I488" i="26"/>
  <c r="I480" i="26"/>
  <c r="I743" i="26"/>
  <c r="I790" i="26"/>
  <c r="I1222" i="26"/>
  <c r="I1226" i="26"/>
  <c r="I606" i="26"/>
  <c r="I570" i="26"/>
  <c r="I405" i="26"/>
  <c r="I407" i="26"/>
  <c r="I735" i="26"/>
  <c r="I1471" i="26"/>
  <c r="I681" i="26"/>
  <c r="I664" i="26"/>
  <c r="I999" i="26"/>
  <c r="I496" i="26"/>
  <c r="I1152" i="26"/>
  <c r="I1319" i="26"/>
  <c r="I1258" i="26"/>
  <c r="I243" i="26"/>
  <c r="I1324" i="26"/>
  <c r="I500" i="26"/>
  <c r="I1230" i="26"/>
  <c r="I154" i="26"/>
  <c r="I16" i="26"/>
  <c r="I19" i="26"/>
  <c r="I1325" i="26"/>
  <c r="I589" i="26"/>
  <c r="I29" i="26"/>
  <c r="I666" i="26"/>
  <c r="I695" i="26"/>
  <c r="I696" i="26"/>
  <c r="I793" i="26"/>
  <c r="I699" i="26"/>
  <c r="I700" i="26"/>
  <c r="I741" i="26"/>
  <c r="I800" i="26"/>
  <c r="I1172" i="26"/>
  <c r="I1365" i="26"/>
  <c r="I437" i="26"/>
  <c r="I756" i="26"/>
  <c r="I1409" i="26"/>
  <c r="I1337" i="26"/>
  <c r="I112" i="26"/>
  <c r="I686" i="26"/>
  <c r="I709" i="26"/>
  <c r="I952" i="26"/>
  <c r="I1488" i="26"/>
  <c r="I1489" i="26"/>
  <c r="I714" i="26"/>
  <c r="I710" i="26"/>
  <c r="I372" i="26"/>
  <c r="I484" i="26"/>
  <c r="I429" i="26"/>
  <c r="I123" i="26"/>
  <c r="I854" i="26"/>
  <c r="I850" i="26"/>
  <c r="I300" i="26"/>
  <c r="I316" i="26"/>
  <c r="I332" i="26"/>
  <c r="I340" i="26"/>
  <c r="I352" i="26"/>
  <c r="I364" i="26"/>
  <c r="I1237" i="26"/>
  <c r="I1266" i="26"/>
  <c r="I1274" i="26"/>
  <c r="I1293" i="26"/>
  <c r="I1301" i="26"/>
  <c r="I1313" i="26"/>
  <c r="I567" i="26"/>
  <c r="I1451" i="26"/>
  <c r="I280" i="26"/>
  <c r="I284" i="26"/>
  <c r="I288" i="26"/>
  <c r="I292" i="26"/>
  <c r="I296" i="26"/>
  <c r="I304" i="26"/>
  <c r="I308" i="26"/>
  <c r="I312" i="26"/>
  <c r="I320" i="26"/>
  <c r="I324" i="26"/>
  <c r="I328" i="26"/>
  <c r="I336" i="26"/>
  <c r="I344" i="26"/>
  <c r="I348" i="26"/>
  <c r="I356" i="26"/>
  <c r="I360" i="26"/>
  <c r="I368" i="26"/>
  <c r="I376" i="26"/>
  <c r="I380" i="26"/>
  <c r="I384" i="26"/>
  <c r="I388" i="26"/>
  <c r="I392" i="26"/>
  <c r="I418" i="26"/>
  <c r="I1233" i="26"/>
  <c r="I1262" i="26"/>
  <c r="I1270" i="26"/>
  <c r="I1285" i="26"/>
  <c r="I1289" i="26"/>
  <c r="I1297" i="26"/>
  <c r="I1305" i="26"/>
  <c r="I1309" i="26"/>
  <c r="I921" i="26"/>
  <c r="I1129" i="26"/>
  <c r="I1140" i="26"/>
  <c r="I1132" i="26"/>
  <c r="I1124" i="26"/>
  <c r="I1116" i="26"/>
  <c r="I1108" i="26"/>
  <c r="I957" i="26"/>
  <c r="I1454" i="26"/>
  <c r="I261" i="26"/>
  <c r="I262" i="26"/>
  <c r="I394" i="26"/>
  <c r="I574" i="26"/>
  <c r="I404" i="26"/>
  <c r="I1144" i="26"/>
  <c r="I1145" i="26"/>
  <c r="I1406" i="26"/>
  <c r="I576" i="26"/>
  <c r="I241" i="26"/>
  <c r="I1317" i="26"/>
  <c r="I933" i="26"/>
  <c r="I1462" i="26"/>
  <c r="I951" i="26"/>
  <c r="I522" i="26"/>
  <c r="I650" i="26"/>
  <c r="I497" i="26"/>
  <c r="I1218" i="26"/>
  <c r="I1320" i="26"/>
  <c r="I1463" i="26"/>
  <c r="I1162" i="26"/>
  <c r="I11" i="26"/>
  <c r="I1259" i="26"/>
  <c r="I688" i="26"/>
  <c r="I689" i="26"/>
  <c r="I1164" i="26"/>
  <c r="I580" i="26"/>
  <c r="I1476" i="26"/>
  <c r="I1498" i="26"/>
  <c r="I155" i="26"/>
  <c r="I213" i="26"/>
  <c r="I150" i="26"/>
  <c r="I21" i="26"/>
  <c r="I22" i="26"/>
  <c r="I23" i="26"/>
  <c r="I25" i="26"/>
  <c r="I737" i="26"/>
  <c r="I754" i="26"/>
  <c r="I693" i="26"/>
  <c r="I156" i="26"/>
  <c r="I582" i="26"/>
  <c r="I586" i="26"/>
  <c r="I141" i="26"/>
  <c r="I28" i="26"/>
  <c r="I1100" i="26"/>
  <c r="I12" i="26"/>
  <c r="I108" i="26"/>
  <c r="I794" i="26"/>
  <c r="I1331" i="26"/>
  <c r="I627" i="26"/>
  <c r="I702" i="26"/>
  <c r="I1136" i="26"/>
  <c r="I1128" i="26"/>
  <c r="I1120" i="26"/>
  <c r="I1112" i="26"/>
  <c r="I1104" i="26"/>
  <c r="I948" i="26"/>
  <c r="I7" i="26"/>
  <c r="I142" i="26"/>
  <c r="I146" i="26"/>
  <c r="I167" i="26"/>
  <c r="I175" i="26"/>
  <c r="I179" i="26"/>
  <c r="I190" i="26"/>
  <c r="I194" i="26"/>
  <c r="I198" i="26"/>
  <c r="I228" i="26"/>
  <c r="I247" i="26"/>
  <c r="I251" i="26"/>
  <c r="I259" i="26"/>
  <c r="I276" i="26"/>
  <c r="I436" i="26"/>
  <c r="I449" i="26"/>
  <c r="I453" i="26"/>
  <c r="I457" i="26"/>
  <c r="I461" i="26"/>
  <c r="I465" i="26"/>
  <c r="I469" i="26"/>
  <c r="I477" i="26"/>
  <c r="I485" i="26"/>
  <c r="I489" i="26"/>
  <c r="I563" i="26"/>
  <c r="I623" i="26"/>
  <c r="I632" i="26"/>
  <c r="I636" i="26"/>
  <c r="I642" i="26"/>
  <c r="I733" i="26"/>
  <c r="I745" i="26"/>
  <c r="I749" i="26"/>
  <c r="I763" i="26"/>
  <c r="I767" i="26"/>
  <c r="I773" i="26"/>
  <c r="I777" i="26"/>
  <c r="I781" i="26"/>
  <c r="I785" i="26"/>
  <c r="I834" i="26"/>
  <c r="I950" i="26"/>
  <c r="I968" i="26"/>
  <c r="I971" i="26"/>
  <c r="I975" i="26"/>
  <c r="I979" i="26"/>
  <c r="I983" i="26"/>
  <c r="I991" i="26"/>
  <c r="I995" i="26"/>
  <c r="I1016" i="26"/>
  <c r="I1032" i="26"/>
  <c r="I1036" i="26"/>
  <c r="I1044" i="26"/>
  <c r="I1048" i="26"/>
  <c r="I1052" i="26"/>
  <c r="I1064" i="26"/>
  <c r="I1068" i="26"/>
  <c r="I1072" i="26"/>
  <c r="I1080" i="26"/>
  <c r="I1084" i="26"/>
  <c r="I1088" i="26"/>
  <c r="I1102" i="26"/>
  <c r="I1106" i="26"/>
  <c r="I1118" i="26"/>
  <c r="I1126" i="26"/>
  <c r="I1130" i="26"/>
  <c r="I1134" i="26"/>
  <c r="I1138" i="26"/>
  <c r="I1228" i="26"/>
  <c r="I1273" i="26"/>
  <c r="I1417" i="26"/>
  <c r="I1307" i="26"/>
  <c r="I1229" i="26"/>
  <c r="I1086" i="26"/>
  <c r="I102" i="26"/>
  <c r="I861" i="26"/>
  <c r="I865" i="26"/>
  <c r="I881" i="26"/>
  <c r="I885" i="26"/>
  <c r="I889" i="26"/>
  <c r="I901" i="26"/>
  <c r="I905" i="26"/>
  <c r="I913" i="26"/>
  <c r="I917" i="26"/>
  <c r="I945" i="26"/>
  <c r="I949" i="26"/>
  <c r="I967" i="26"/>
  <c r="I1121" i="26"/>
  <c r="I1133" i="26"/>
  <c r="I1137" i="26"/>
  <c r="I1405" i="26"/>
  <c r="I1314" i="26"/>
  <c r="I1310" i="26"/>
  <c r="I1306" i="26"/>
  <c r="I1302" i="26"/>
  <c r="I1294" i="26"/>
  <c r="I1290" i="26"/>
  <c r="I1263" i="26"/>
  <c r="I1238" i="26"/>
  <c r="I1234" i="26"/>
  <c r="I377" i="26"/>
  <c r="I365" i="26"/>
  <c r="I337" i="26"/>
  <c r="I808" i="26"/>
  <c r="I630" i="26"/>
  <c r="I615" i="26"/>
  <c r="I619" i="26"/>
  <c r="I1082" i="26"/>
  <c r="I1074" i="26"/>
  <c r="I1066" i="26"/>
  <c r="I1062" i="26"/>
  <c r="I1058" i="26"/>
  <c r="I1054" i="26"/>
  <c r="I1050" i="26"/>
  <c r="I1042" i="26"/>
  <c r="I1030" i="26"/>
  <c r="I1026" i="26"/>
  <c r="I1018" i="26"/>
  <c r="I997" i="26"/>
  <c r="I993" i="26"/>
  <c r="I989" i="26"/>
  <c r="I985" i="26"/>
  <c r="I981" i="26"/>
  <c r="I973" i="26"/>
  <c r="I927" i="26"/>
  <c r="I907" i="26"/>
  <c r="I899" i="26"/>
  <c r="I863" i="26"/>
  <c r="I786" i="26"/>
  <c r="I782" i="26"/>
  <c r="I778" i="26"/>
  <c r="I768" i="26"/>
  <c r="I734" i="26"/>
  <c r="I647" i="26"/>
  <c r="I643" i="26"/>
  <c r="I637" i="26"/>
  <c r="I633" i="26"/>
  <c r="I620" i="26"/>
  <c r="I564" i="26"/>
  <c r="I483" i="26"/>
  <c r="I475" i="26"/>
  <c r="I471" i="26"/>
  <c r="I459" i="26"/>
  <c r="I455" i="26"/>
  <c r="I447" i="26"/>
  <c r="I434" i="26"/>
  <c r="I430" i="26"/>
  <c r="I390" i="26"/>
  <c r="I382" i="26"/>
  <c r="I350" i="26"/>
  <c r="I338" i="26"/>
  <c r="I318" i="26"/>
  <c r="I286" i="26"/>
  <c r="I230" i="26"/>
  <c r="I192" i="26"/>
  <c r="I173" i="26"/>
  <c r="I135" i="26"/>
  <c r="I9" i="26"/>
  <c r="I772" i="26"/>
  <c r="I1455" i="26"/>
  <c r="I219" i="26"/>
  <c r="I605" i="26"/>
  <c r="I139" i="26"/>
  <c r="I233" i="26"/>
  <c r="I10" i="26"/>
  <c r="I751" i="26"/>
  <c r="I672" i="26"/>
  <c r="I680" i="26"/>
  <c r="I663" i="26"/>
  <c r="I1153" i="26"/>
  <c r="I578" i="26"/>
  <c r="I1399" i="26"/>
  <c r="I1161" i="26"/>
  <c r="I612" i="26"/>
  <c r="I1257" i="26"/>
  <c r="I1261" i="26"/>
  <c r="I579" i="26"/>
  <c r="I206" i="26"/>
  <c r="I153" i="26"/>
  <c r="I105" i="26"/>
  <c r="I1165" i="26"/>
  <c r="I71" i="26"/>
  <c r="I792" i="26"/>
  <c r="I740" i="26"/>
  <c r="I1245" i="26"/>
  <c r="I613" i="26"/>
  <c r="I807" i="26"/>
  <c r="I221" i="26"/>
  <c r="I160" i="26"/>
  <c r="I1341" i="26"/>
  <c r="I245" i="26"/>
  <c r="I1006" i="26"/>
  <c r="I504" i="26"/>
  <c r="I804" i="26"/>
  <c r="I654" i="26"/>
  <c r="I1159" i="26"/>
  <c r="I498" i="26"/>
  <c r="I585" i="26"/>
  <c r="I1169" i="26"/>
  <c r="I72" i="26"/>
  <c r="I110" i="26"/>
  <c r="I1334" i="26"/>
  <c r="I1338" i="26"/>
  <c r="I723" i="26"/>
  <c r="I307" i="26"/>
  <c r="I311" i="26"/>
  <c r="I351" i="26"/>
  <c r="I238" i="26"/>
  <c r="I263" i="26"/>
  <c r="I1408" i="26"/>
  <c r="I174" i="26"/>
  <c r="I189" i="26"/>
  <c r="I282" i="26"/>
  <c r="I290" i="26"/>
  <c r="I298" i="26"/>
  <c r="I302" i="26"/>
  <c r="I310" i="26"/>
  <c r="I314" i="26"/>
  <c r="I326" i="26"/>
  <c r="I330" i="26"/>
  <c r="I334" i="26"/>
  <c r="I346" i="26"/>
  <c r="I354" i="26"/>
  <c r="I358" i="26"/>
  <c r="I362" i="26"/>
  <c r="I374" i="26"/>
  <c r="I378" i="26"/>
  <c r="I386" i="26"/>
  <c r="I416" i="26"/>
  <c r="I420" i="26"/>
  <c r="I443" i="26"/>
  <c r="I464" i="26"/>
  <c r="I859" i="26"/>
  <c r="I867" i="26"/>
  <c r="I875" i="26"/>
  <c r="I887" i="26"/>
  <c r="I891" i="26"/>
  <c r="I915" i="26"/>
  <c r="I919" i="26"/>
  <c r="I923" i="26"/>
  <c r="I931" i="26"/>
  <c r="I1019" i="26"/>
  <c r="I1083" i="26"/>
  <c r="I1095" i="26"/>
  <c r="I1239" i="26"/>
  <c r="I1283" i="26"/>
  <c r="I1295" i="26"/>
  <c r="I1311" i="26"/>
  <c r="I124" i="26"/>
  <c r="I628" i="26"/>
  <c r="I715" i="26"/>
  <c r="I713" i="26"/>
  <c r="I711" i="26"/>
  <c r="I661" i="26"/>
  <c r="I806" i="26"/>
  <c r="I614" i="26"/>
  <c r="I629" i="26"/>
  <c r="I505" i="26"/>
  <c r="I708" i="26"/>
  <c r="I717" i="26"/>
  <c r="I660" i="26"/>
  <c r="I1392" i="26"/>
  <c r="I1277" i="26"/>
  <c r="I268" i="26"/>
  <c r="I414" i="26"/>
  <c r="I719" i="26"/>
  <c r="I721" i="26"/>
  <c r="I5" i="26"/>
  <c r="I1005" i="26"/>
  <c r="I1391" i="26"/>
  <c r="I856" i="26"/>
  <c r="I852" i="26"/>
  <c r="I718" i="26"/>
  <c r="I1380" i="26"/>
  <c r="I1023" i="26"/>
  <c r="I1235" i="26"/>
  <c r="I1287" i="26"/>
  <c r="I144" i="26"/>
  <c r="I151" i="26"/>
  <c r="I177" i="26"/>
  <c r="I181" i="26"/>
  <c r="I196" i="26"/>
  <c r="I200" i="26"/>
  <c r="I253" i="26"/>
  <c r="I257" i="26"/>
  <c r="I1007" i="26"/>
  <c r="I476" i="26"/>
  <c r="I472" i="26"/>
  <c r="I468" i="26"/>
  <c r="I460" i="26"/>
  <c r="I456" i="26"/>
  <c r="I452" i="26"/>
  <c r="I448" i="26"/>
  <c r="I435" i="26"/>
  <c r="I431" i="26"/>
  <c r="I426" i="26"/>
  <c r="I417" i="26"/>
  <c r="I391" i="26"/>
  <c r="I387" i="26"/>
  <c r="I383" i="26"/>
  <c r="I379" i="26"/>
  <c r="I375" i="26"/>
  <c r="I371" i="26"/>
  <c r="I367" i="26"/>
  <c r="I363" i="26"/>
  <c r="I359" i="26"/>
  <c r="I355" i="26"/>
  <c r="I347" i="26"/>
  <c r="I343" i="26"/>
  <c r="I339" i="26"/>
  <c r="I335" i="26"/>
  <c r="I331" i="26"/>
  <c r="I327" i="26"/>
  <c r="I323" i="26"/>
  <c r="I315" i="26"/>
  <c r="I303" i="26"/>
  <c r="I299" i="26"/>
  <c r="I295" i="26"/>
  <c r="I291" i="26"/>
  <c r="I287" i="26"/>
  <c r="I283" i="26"/>
  <c r="I279" i="26"/>
  <c r="I275" i="26"/>
  <c r="I258" i="26"/>
  <c r="I254" i="26"/>
  <c r="I250" i="26"/>
  <c r="I232" i="26"/>
  <c r="I201" i="26"/>
  <c r="I197" i="26"/>
  <c r="I193" i="26"/>
  <c r="I182" i="26"/>
  <c r="I178" i="26"/>
  <c r="I170" i="26"/>
  <c r="I166" i="26"/>
  <c r="I145" i="26"/>
  <c r="I136" i="26"/>
  <c r="I6" i="26"/>
  <c r="I770" i="26"/>
  <c r="I14" i="26"/>
  <c r="I998" i="26"/>
  <c r="I492" i="26"/>
  <c r="I1315" i="26"/>
  <c r="I218" i="26"/>
  <c r="I1460" i="26"/>
  <c r="I1143" i="26"/>
  <c r="I568" i="26"/>
  <c r="I493" i="26"/>
  <c r="I234" i="26"/>
  <c r="I618" i="26"/>
  <c r="I571" i="26"/>
  <c r="I575" i="26"/>
  <c r="I641" i="26"/>
  <c r="I631" i="26"/>
  <c r="I159" i="26"/>
  <c r="I506" i="26"/>
  <c r="I720" i="26"/>
  <c r="I1275" i="26"/>
  <c r="I1276" i="26"/>
  <c r="I185" i="26"/>
  <c r="I223" i="26"/>
  <c r="I4" i="26"/>
</calcChain>
</file>

<file path=xl/sharedStrings.xml><?xml version="1.0" encoding="utf-8"?>
<sst xmlns="http://schemas.openxmlformats.org/spreadsheetml/2006/main" count="11986" uniqueCount="3545">
  <si>
    <t>LISTADO MAESTRO DE DOCUMENTOS INTERNOS DE LA SECRETARÍA DISTRITAL DE GOBIERNO</t>
  </si>
  <si>
    <t>Fecha de actualización:</t>
  </si>
  <si>
    <t>Inventario Físico 2017</t>
  </si>
  <si>
    <t>No</t>
  </si>
  <si>
    <t>Tipo de Proceso</t>
  </si>
  <si>
    <t>Macroproceso al que está Relacionado</t>
  </si>
  <si>
    <t>Proceso al que está Relacionado</t>
  </si>
  <si>
    <t>Siglas de Macroproceso</t>
  </si>
  <si>
    <t>Siglas de Proceso</t>
  </si>
  <si>
    <t xml:space="preserve">Sigla tipo documental </t>
  </si>
  <si>
    <t xml:space="preserve">Numeración de documento </t>
  </si>
  <si>
    <t>Codificación</t>
  </si>
  <si>
    <t>Nombre del Documento</t>
  </si>
  <si>
    <t>Estado Actual</t>
  </si>
  <si>
    <t>Vigencia desde</t>
  </si>
  <si>
    <t>FECHA</t>
  </si>
  <si>
    <t>Días sin actualizar</t>
  </si>
  <si>
    <t>Fecha de anulación</t>
  </si>
  <si>
    <t>Observaciones (ID:GLPI/HOLA)</t>
  </si>
  <si>
    <t>No. Última Versión</t>
  </si>
  <si>
    <t>Código Antiguo</t>
  </si>
  <si>
    <t>Registra Físico 2017</t>
  </si>
  <si>
    <t>Registra Virtual 2017</t>
  </si>
  <si>
    <t>Paginas</t>
  </si>
  <si>
    <t>Folios</t>
  </si>
  <si>
    <t>Responsable</t>
  </si>
  <si>
    <t>ESTRATÉGICO</t>
  </si>
  <si>
    <t>PLANEACIÓN ESTRATÉGICA</t>
  </si>
  <si>
    <t>PLANEACIÓN INSTITUCIONAL</t>
  </si>
  <si>
    <t>C</t>
  </si>
  <si>
    <t>CARACTERIZACIÓN DEL PROCESO PLANEACIÓN INSTITUCIONAL</t>
  </si>
  <si>
    <t>APROBADO</t>
  </si>
  <si>
    <t>151223 VERSIÓN1; 210660 V2; Se modifica la gráfica del mapa de procesos con ocasión de la creación del proceso Fomento y Protección de los Derechos Étnicos, aprobada por la Resolución No. 0297 de 2023 de la SDG, 319916 V3; 345789 V4; 164944 V5</t>
  </si>
  <si>
    <t>1D-PGE-C001</t>
  </si>
  <si>
    <t>MR</t>
  </si>
  <si>
    <t>MATRIZ DE RIESGOS DE PLANEACIÓN INSTITUCIONAL</t>
  </si>
  <si>
    <t>156373 VERSIÓN1; 73875 V2; 144936 V3; 238128 V4; 281129 V5, 306035 V6; 346589 V7</t>
  </si>
  <si>
    <t>1D-PGE-MR001</t>
  </si>
  <si>
    <t>M001</t>
  </si>
  <si>
    <t>MANUAL DE GESTIÓN DEL RIESGO</t>
  </si>
  <si>
    <t>146392 VERSIÓN1; 2672 VERSION 2; 34344 V3; 57509 V4; 140716 V5; 209905 V6; 242521 V7; 279688 V8; 352697 V9</t>
  </si>
  <si>
    <t>1D-PGE-M004</t>
  </si>
  <si>
    <t>M002</t>
  </si>
  <si>
    <t>MANUAL DE PLANEACIÓN  Y MEDICIÓN INSTITUCIONAL</t>
  </si>
  <si>
    <t>152708 VERSIÓN1; 73201 V2; 189295 V3; 345789 V4</t>
  </si>
  <si>
    <t xml:space="preserve">1D-PGE-M006
1D-PGE-M008 </t>
  </si>
  <si>
    <t>M003</t>
  </si>
  <si>
    <t>ELABORACIÓN Y CONTROL DE LOS DOCUMENTOS DEL SISTEMA DE GESTIÓN</t>
  </si>
  <si>
    <t>ANULADO</t>
  </si>
  <si>
    <t>157926 VERSIÓN1, 19053 V2, 21298 V4; 208901 V5; 276699 V6; 322494 V7; 345789 AN</t>
  </si>
  <si>
    <t>PLE-PIN-P004</t>
  </si>
  <si>
    <t>M004</t>
  </si>
  <si>
    <t>CÓDIGO DE BUEN GOBIERNO</t>
  </si>
  <si>
    <t>17017 AN</t>
  </si>
  <si>
    <t>1D-PGE-M009</t>
  </si>
  <si>
    <t>M005</t>
  </si>
  <si>
    <t>PLAN INTEGRAL DE MOVILIDAD SOSTENIBLE - PIMS</t>
  </si>
  <si>
    <t>30446 V1; 129229 V2; 177187 V3; 282574 V4</t>
  </si>
  <si>
    <t>M006</t>
  </si>
  <si>
    <t>GESTIÓN DE LOS PROYECTOS DE INVERSIÓN</t>
  </si>
  <si>
    <t>84429 V1; 173162 v2; 248414 V3; 164087 V4</t>
  </si>
  <si>
    <t>M</t>
  </si>
  <si>
    <t>M007</t>
  </si>
  <si>
    <t>MANUAL DELSISTEMA DE GESTIÓN AMBIENTAL NIVEL CENTRAL Y LOCAL</t>
  </si>
  <si>
    <t>166278 V1; 267707 V2; 337716 V3</t>
  </si>
  <si>
    <t>M008</t>
  </si>
  <si>
    <t>MANUAL DEL SISTEMA DE GESTIÓN</t>
  </si>
  <si>
    <t>346344 V1</t>
  </si>
  <si>
    <t>PL001</t>
  </si>
  <si>
    <t>PLAN INSTITUCIONAL DE GESTIÓN AMBIENTAL NIVEL CENTRAL</t>
  </si>
  <si>
    <t>161881 VERSIÓN1, 17045 V2; 68242 V3; 129235 V4; 177162 V5; 282574 V6; 104152 V7</t>
  </si>
  <si>
    <t>1D-PGE-PL002</t>
  </si>
  <si>
    <t>PL002</t>
  </si>
  <si>
    <t>PLAN DE EMERGENCIAS AMBIENTALES</t>
  </si>
  <si>
    <t>155092, 161641 VERSIÓN1; 82243 V2; 177169 V3; 353980 V4</t>
  </si>
  <si>
    <t>1D-PGE-G008</t>
  </si>
  <si>
    <t>PL003</t>
  </si>
  <si>
    <t>PLAN INSTITUCIONAL DE GESTIÓN AMBIENTAL ALCALDIA LOCAL DE USME</t>
  </si>
  <si>
    <t>132481 V1; 123020 V2</t>
  </si>
  <si>
    <t>PRIMERA VERSION CONTROLADA DESDE EL SISTEMA DE GESTION DE LA ENTIDAD</t>
  </si>
  <si>
    <t>PL004</t>
  </si>
  <si>
    <t>PLAN DE GESTIÓN INTEGRAL DE RESIDUOS PELIGROSOS</t>
  </si>
  <si>
    <t>149093 VERSIÓN1, 16809 V2; 80420 V3; 90723 V4; 162588 V5; 177224 V6 243602 V7; 327453 V8; 28029 V9; 129692 V10</t>
  </si>
  <si>
    <t>1D-PGE-PL001</t>
  </si>
  <si>
    <t>PL005</t>
  </si>
  <si>
    <t>PLAN INSTITUCIONAL DE GESTIÓN AMBIENTAL ALCALDIA LOCAL DE SANTA FE</t>
  </si>
  <si>
    <t>132039 V1; 123651 V2</t>
  </si>
  <si>
    <t>PL006</t>
  </si>
  <si>
    <t>PLAN INSTITUCIONAL DE GESTIÓN AMBIENTAL ALCALDIA LOCAL DE SUBA</t>
  </si>
  <si>
    <t>132699 V1; 121029 V2</t>
  </si>
  <si>
    <t>PL007</t>
  </si>
  <si>
    <t>PLAN INSTITUCIONAL DE GESTIÓN AMBIENTAL ALCALDIA LOCAL DE ANTONIO NARIÑO</t>
  </si>
  <si>
    <t>139212 V1; 125178 V2</t>
  </si>
  <si>
    <t>PL008</t>
  </si>
  <si>
    <t>PLAN INSTITUCIONAL DE GESTIÓN AMBIENTAL ALCALDIA LOCAL DE ENGATIVA</t>
  </si>
  <si>
    <t>142159 V1; 125017 V2</t>
  </si>
  <si>
    <t>PL009</t>
  </si>
  <si>
    <t>PLAN INSTITUCIONAL DE GESTIÓN AMBIENTAL ALCALDIA LOCAL DE LOS MARTIRES</t>
  </si>
  <si>
    <t>142420 V1; 121703 V2</t>
  </si>
  <si>
    <t>PL010</t>
  </si>
  <si>
    <t>PLAN INSTITUCIONAL DE GESTIÓN AMBIENTAL ALCALDIA LOCAL DE LA CANDELARIA</t>
  </si>
  <si>
    <t>142337 V1; 124323 V2</t>
  </si>
  <si>
    <t>PL011</t>
  </si>
  <si>
    <t>PLAN INSTITUCIONAL DE GESTIÓN AMBIENTAL ALCALDIA LOCAL DE FONTIBON</t>
  </si>
  <si>
    <t>142840 V1; 121688 V2</t>
  </si>
  <si>
    <t>PL012</t>
  </si>
  <si>
    <t>PLAN INSTITUCIONAL DE GESTIÓN AMBIENTAL ALCALDIA LOCAL DE PUENTE ARANDA</t>
  </si>
  <si>
    <t>142840 V1; 134621 V2</t>
  </si>
  <si>
    <t>PL013</t>
  </si>
  <si>
    <t>PLAN INSTITUCIONAL DE GESTIÓN AMBIENTAL ALCALDIA LOCAL DE SUMAPAZ</t>
  </si>
  <si>
    <t>144972 V1; 150627 ; 123950 V3</t>
  </si>
  <si>
    <t>PL014</t>
  </si>
  <si>
    <t>PLAN INSTITUCIONAL DE GESTIÓN AMBIENTAL ALCALDIA LOCAL DE KENNEDY</t>
  </si>
  <si>
    <t>147984 V1; 123685 V2</t>
  </si>
  <si>
    <t>PL015</t>
  </si>
  <si>
    <t>PLAN DE ACCIÓN INTERNO DE LA SECRETARÍA DISTRITAL DE GOBIERNO PARA EL APROVECHAMIENTO EFICIENTE DE LOS RESIDUOS SÓLIDOS - (PAAERS)</t>
  </si>
  <si>
    <t>157575 V1; 177225 V2; 239589 V3; 327453 V4; 23811 V5; 120153 V6</t>
  </si>
  <si>
    <t>PL016</t>
  </si>
  <si>
    <t>PLAN INSTITUCIONAL DE GESTIÓN AMBIENTAL ALCALDIA LOCAL DE TEUSAQUILLO</t>
  </si>
  <si>
    <t>158333 V1; 125163 V2</t>
  </si>
  <si>
    <t>PL017</t>
  </si>
  <si>
    <t>PLAN INSTITUCIONAL DE GESTIÓN AMBIENTAL ALCALDIA LOCAL DE SAN CRISTOBAL</t>
  </si>
  <si>
    <t>173325 V1; 123669 V2</t>
  </si>
  <si>
    <t>PLE</t>
  </si>
  <si>
    <t>PIN</t>
  </si>
  <si>
    <t>PL</t>
  </si>
  <si>
    <t>PL018</t>
  </si>
  <si>
    <t>PLAN INSTITUCIONAL DE GESTIÓN AMBIENTAL ALCALDIA LOCAL DE CHAPINERO</t>
  </si>
  <si>
    <t>174218 V1; 123836 V2</t>
  </si>
  <si>
    <t>PL019</t>
  </si>
  <si>
    <t>PLAN INSTITUCIONAL DE GESTIÓN AMBIENTAL ALCALDIA LOCAL DE BOSA</t>
  </si>
  <si>
    <t>174789 V1; 120089 V2</t>
  </si>
  <si>
    <t>PL020</t>
  </si>
  <si>
    <t>PLAN INSTITUCIONAL DE GESTIÓN AMBIENTAL ALCALDIA LOCAL DE BARRIOS UNIDOS</t>
  </si>
  <si>
    <t>173279 V1; 121006 V2</t>
  </si>
  <si>
    <t>PL021</t>
  </si>
  <si>
    <t>PLAN INSTITUCIONAL DE GESTIÓN AMBIENTAL ALCALDIA LOCAL DE USAQUEN</t>
  </si>
  <si>
    <t>175017 V1; 129013 V2</t>
  </si>
  <si>
    <t>PL022</t>
  </si>
  <si>
    <t>PLAN INSTITUCIONAL DE GESTIÓN AMBIENTAL ALCALDIA LOCAL DE CIUDAD BOLIVAR</t>
  </si>
  <si>
    <t>181351 V1; 125345 V2</t>
  </si>
  <si>
    <t>PL023</t>
  </si>
  <si>
    <t>PLAN INSTITUCIONAL DE GESTIÓN AMBIENTAL ALCALDIA LOCAL DE TUNJUELITO</t>
  </si>
  <si>
    <t>203559 V1; 121823 V2</t>
  </si>
  <si>
    <t>PL024</t>
  </si>
  <si>
    <t>PLAN DE ACCIÓN INTERNO DE LA ALCALDÍA LOCAL DE FONTIBÓN PARA EL APROVECHAMIENTO EFICIENTE DE LOS RESIDUOS SÓLIDOS – (PAAERS)</t>
  </si>
  <si>
    <t>242080 V1</t>
  </si>
  <si>
    <t>PL025</t>
  </si>
  <si>
    <t>PLAN INTEGRAL DE MOVILIDAD SOSTENIBLE – PIMS</t>
  </si>
  <si>
    <t>104166 V1; 2417 V2</t>
  </si>
  <si>
    <t>PL026</t>
  </si>
  <si>
    <t>PLAN ESTRATÉGICO INSTITUCIONAL</t>
  </si>
  <si>
    <t>116769 V1; 17887 V2</t>
  </si>
  <si>
    <t>PL027</t>
  </si>
  <si>
    <t>PLAN INSTITUCIONAL DE GESTIÓN AMBIENTAL ALCALDIA LOCAL DE RAFAEL URIBE URIBE</t>
  </si>
  <si>
    <t>123906 V1</t>
  </si>
  <si>
    <t>P001</t>
  </si>
  <si>
    <t>IDENTIFICACIÓN, EVALUACIÓN Y ACTUALIZACIÓN DE ASPECTOS E IMPACTOS AMBIENTALES</t>
  </si>
  <si>
    <t>147582 VERSIÓN1, 30446 V2; 68014 V3; 177145 V4; 267707 V5; 27113 V6</t>
  </si>
  <si>
    <t>1D-PGE-P010</t>
  </si>
  <si>
    <t>P002</t>
  </si>
  <si>
    <t>IDENTIFICACIÓN, EVALUACIÓN Y ACTUALIZACIÓN DE LOS REQUISITOS LEGALES AMBIENTALES Y OTROS REQUISITOS</t>
  </si>
  <si>
    <t>147582 VERSIÓN1, 30446 V2; 177148 V3; 267707 V4; 27113 V5</t>
  </si>
  <si>
    <t>1D-PGE-P006</t>
  </si>
  <si>
    <t>P003</t>
  </si>
  <si>
    <t>PROCEDIMIENTO DE CONTROL OPERACIONAL</t>
  </si>
  <si>
    <t>149093 VERSIÓN1; 77310 V2; 177152 V3; 267707 V4; 44310 V5</t>
  </si>
  <si>
    <t>1D-PGE-P012</t>
  </si>
  <si>
    <t>P004</t>
  </si>
  <si>
    <t xml:space="preserve">PROCEDIMIENTO ELABORACIÓN Y CONTROL DE LOS DOCUMENTOS DEL SISTEMA DE GESTIÓN </t>
  </si>
  <si>
    <t>151223 VERSIÓN1, 19053 AN</t>
  </si>
  <si>
    <t>1D-PGE-P014</t>
  </si>
  <si>
    <t>P005</t>
  </si>
  <si>
    <t>FORMULACIÓN Y SEGUIMIENTO DEL PLAN DE GESTIÓN</t>
  </si>
  <si>
    <t>152708 VERSIÓN1, 31387 V2, 35304 V3; 80295 V4; 99600 V5; 189288 V6; 265651 V7; 306319 V8; 124112 V9; 183407 V10</t>
  </si>
  <si>
    <t>1D-PGE-P019</t>
  </si>
  <si>
    <t>P006</t>
  </si>
  <si>
    <t>PROCEDIMIENTO DE FORMACIÓN Y TOMA DE CONCIENCIA</t>
  </si>
  <si>
    <t>153459, 156693 VERSIÓN1: 77310 V2; 177156 V3; 267707 V4; 162557  V5</t>
  </si>
  <si>
    <t xml:space="preserve">1D-PGE-P016 </t>
  </si>
  <si>
    <t>P007</t>
  </si>
  <si>
    <t>PROCEDIMIENTO PARA LA PREPARACIÓN, RESPUESTA, REPORTE Y DESARROLLO DE INVESTIGACIONES DE EMERGENCIAS AMBIENTALES</t>
  </si>
  <si>
    <t>155092, 161641 VERSIÓN1; 80420 V2; 177160 V3; 327453 V4</t>
  </si>
  <si>
    <t>1D-PGE-P015</t>
  </si>
  <si>
    <t>P008</t>
  </si>
  <si>
    <t>PROCEDIMIENTO FORMULACIÓN, PROGRAMACIÓN Y SEGUIMIENTO A LOS PROYECTOS DE INVERSIÓN</t>
  </si>
  <si>
    <t>156507 VERSIÓN1, 19053 V2; 248414 V3;  164087 V4</t>
  </si>
  <si>
    <t>1D-PGE-P003</t>
  </si>
  <si>
    <t>P009</t>
  </si>
  <si>
    <t>GESTIÓN DEL PLAN ESTRATÉGICO INSTITUCIONAL</t>
  </si>
  <si>
    <t>99884 V1; 190351 V2; 328302 V3; 104671 V4</t>
  </si>
  <si>
    <t>se serapara del proceso PLE-PIN-P005 v4</t>
  </si>
  <si>
    <t>P010</t>
  </si>
  <si>
    <t>FORMULACIÓN, SEGUIMIENTO Y REPORTE DEL PLAN DE AUSTERIDAD DEL GASTO PÚBLICO</t>
  </si>
  <si>
    <t>227955 V1; 324409 V2; 164944 V3</t>
  </si>
  <si>
    <t>P011</t>
  </si>
  <si>
    <t>PROGRAMACIÓN DE LOS PROYECTOS DE INVERSIÓN (POAI)</t>
  </si>
  <si>
    <t>248414 V1; 13392 V2</t>
  </si>
  <si>
    <t>P012</t>
  </si>
  <si>
    <t xml:space="preserve">PROCEDIMIENTO PARA LA EJECUCIÓN Y SEGUIMIENTO DE LOS PROYECTOS DE INVERSIÓN </t>
  </si>
  <si>
    <t>248414 V1; 270415 V2; 9630 V3</t>
  </si>
  <si>
    <t>P013</t>
  </si>
  <si>
    <t>FORMULACIÓN Y SEGUIMIENTO DE LOS PLANES INSTITUCIONALES</t>
  </si>
  <si>
    <t>328302 V1; 129874 V2</t>
  </si>
  <si>
    <t>P014</t>
  </si>
  <si>
    <t>345789 V1; 21010 V2; 190195 V3</t>
  </si>
  <si>
    <t>P015</t>
  </si>
  <si>
    <t>ADMINISTRACIÓN Y MONITOREO DE RIESGOS DE GESTIÓN Y CORRUPCIÓN</t>
  </si>
  <si>
    <t>345789 V1; 26949 V2</t>
  </si>
  <si>
    <t>P016</t>
  </si>
  <si>
    <t>FORMULACIÓN, MONITOREO Y SEGUIMIENTO DEL PLAN ANTICORRUPCIÓN Y DE ATENCIÓN AL CIUDADANO</t>
  </si>
  <si>
    <t>345789 V1; 164944 AN</t>
  </si>
  <si>
    <t>P017</t>
  </si>
  <si>
    <t>GESTIÓN DE LOS RIESGOS DE SEGURIDAD DE LA INFORMACIÓN</t>
  </si>
  <si>
    <t>345789 V1; 150447 V2</t>
  </si>
  <si>
    <t>P018</t>
  </si>
  <si>
    <t>FUNCIONAMIENTO DEL COMITÉ INSTITUCIONAL DE GESTIÓN Y DESEMPEÑO Y LAS MESAS TÉCNICAS DE GESTIÓN Y DESEMPEÑO</t>
  </si>
  <si>
    <t>190195 V1</t>
  </si>
  <si>
    <t>IN001</t>
  </si>
  <si>
    <t>INSTRUCCIONES PARA LA GESTIÓN INTEGRAL DE RESIDUOS APROVECHABLES Y NO APROVECHABLES</t>
  </si>
  <si>
    <t>149093 VERSIÓN1; 77310 V2; 177172 V3; 327453 V4</t>
  </si>
  <si>
    <t>1D-PGE-I002</t>
  </si>
  <si>
    <t>IN002</t>
  </si>
  <si>
    <t>INSTRUCCIONES PARA LA GESTIÓN INTEGRAL DE RESIDUOS PELIGROSOS Y MANEJO DE SUSTANCIAS PELIGROSAS</t>
  </si>
  <si>
    <t>149093 VERSIÓN1, 78552 V2; 177188 V3; 345789 V4</t>
  </si>
  <si>
    <t>1D-PGE-I003</t>
  </si>
  <si>
    <t>IN003</t>
  </si>
  <si>
    <t>INSTRUCCIONES PARA LA GESTIÓN DE RESIDUOS DE MANEJO ESPECIAL Y DIFERENCIADO</t>
  </si>
  <si>
    <t>149093 VERSIÓN1; 78552 V2; 177180 V3; 345789 V4</t>
  </si>
  <si>
    <t>1D-PGE- I015</t>
  </si>
  <si>
    <t>IN004</t>
  </si>
  <si>
    <t>INSTRUCCIONES PARA PARA LA EVALUACIÓN, CONTROL Y SEGUIMIENTO DE LAS CONDICIONES DE LA CALIDAD DEL AIRE Y PUBLICIDAD EXTERIOR VISUAL</t>
  </si>
  <si>
    <t>149093 VERSIÓN1; 78552 V2; 177182 V3</t>
  </si>
  <si>
    <t>1D-PGE-I005</t>
  </si>
  <si>
    <t>IN005</t>
  </si>
  <si>
    <t>INSTRUCCIONES PARA EL CONTROL DEL CONSUMO DE AGUA, ENERGÍA, PAPEL Y COMBUSTIBLE</t>
  </si>
  <si>
    <t>149093 VERSIÓN1; 78552 V2; 177183 V3</t>
  </si>
  <si>
    <t>1D-PGE-I014</t>
  </si>
  <si>
    <t>IN006</t>
  </si>
  <si>
    <t>INSTRUCCIONES PARA EL DESARROLLO DE INSPECCIONES AMBIENTALES</t>
  </si>
  <si>
    <t>149093 VERSIÓN1; 177184 V2; 44310 V3</t>
  </si>
  <si>
    <t xml:space="preserve">1D-PGE-P017 </t>
  </si>
  <si>
    <t>IN007</t>
  </si>
  <si>
    <t>INSTRUCCIONES PARA LA EXPEDICIÓN DE VIABILIDAD TÉCNICA A SOLICITUD DE PROCESOS CONTRACTUALES</t>
  </si>
  <si>
    <t>156507 VERSIÓN1; 225382 V2; 164351 V3</t>
  </si>
  <si>
    <t>1D-PGE-IN003</t>
  </si>
  <si>
    <t>IN008</t>
  </si>
  <si>
    <t xml:space="preserve">INSTRUCCIONES PARA LA ETAPA DE PREINVERSIÓN DE LOS PROYECTOS DE INVERSIÓN. </t>
  </si>
  <si>
    <t>156507 VERSIÓN1; 248414 AN</t>
  </si>
  <si>
    <t>IN009</t>
  </si>
  <si>
    <t>INSTRUCCIONES PARA LA EXPEDICIÓN DEL CONCEPTO DE VIABILIDAD DE LOS PROYECTOS DE INVERSIÓN</t>
  </si>
  <si>
    <t>156507 VERSIÓN1; 248414 V2; 164351 V3</t>
  </si>
  <si>
    <t>IN010</t>
  </si>
  <si>
    <t>INSTRUCCIONES PARA LA ETAPA DE INVERSIÓN, OPERACIÓN Y SEGUIMIENTO</t>
  </si>
  <si>
    <t>156507 VERSIÓN1, 19053 V2; 248414 AN</t>
  </si>
  <si>
    <t>IN011</t>
  </si>
  <si>
    <t>FORMULACIÓN, PROGRAMACIÓN Y ACTUALIZACIÓN DEL PRODUCTO META RESULTADO - PMR</t>
  </si>
  <si>
    <t>1D-PGE-IN007</t>
  </si>
  <si>
    <t>IN012</t>
  </si>
  <si>
    <t>INSTRUCCIONES PARA ESTRUCTURAR Y EVALUAR EL PLAN ANTICORRUPCIÓN Y DE ATENCIÓN AL CIUDADANO</t>
  </si>
  <si>
    <t>155478 VERSIÓN1, 16174 VERSIÓN2; 181599 V3; 345789 AN</t>
  </si>
  <si>
    <t>IN</t>
  </si>
  <si>
    <t>IN013</t>
  </si>
  <si>
    <t xml:space="preserve">
INTRUCCIONES PARA EL USO DEL SISTEMA DE BICICLETAS COMPARTIDAS
</t>
  </si>
  <si>
    <t>166594 V1</t>
  </si>
  <si>
    <t>IN014</t>
  </si>
  <si>
    <t>INSTRUCCIONES PARA EL MANEJO DE SUSTANCIAS QUÍMICAS BASADO EN LOS LINEAMIENTOS DEL SISTEMA GLOBALMENTE ARMONIZADO Y LA NORMATIVIDAD VIGENTE</t>
  </si>
  <si>
    <t>203559 V1; 163013 V2</t>
  </si>
  <si>
    <t>IN015</t>
  </si>
  <si>
    <t xml:space="preserve">TRÁMITES PRESUPUESTALES DE PROYECTOS DE INVERSIÓN </t>
  </si>
  <si>
    <t>248414 V1; 270415 V2</t>
  </si>
  <si>
    <t>IN016</t>
  </si>
  <si>
    <t>REGISTRO DE INFORMACIÓN EN APLICATIVOS DISTRITALES Y NACIONALES</t>
  </si>
  <si>
    <t>248414 V1;  164087 V2</t>
  </si>
  <si>
    <t>F001</t>
  </si>
  <si>
    <t>FORMATO MATRIZ DE RIESGOS</t>
  </si>
  <si>
    <t>146392 VERSIÓN1; 2673 VERSION2; 57509 V3; 125541 V4; 209905 V5; 241903 V6</t>
  </si>
  <si>
    <t>1D-PGE-F001</t>
  </si>
  <si>
    <t>F002</t>
  </si>
  <si>
    <t>FORMATO MATRIZ DE RIESGOS DE CORRUPCIÓN</t>
  </si>
  <si>
    <t>146392 VERSIÓN1; 4015VERSION2; 57509 V3; 125541 V4; 278926 V5</t>
  </si>
  <si>
    <t>1D-PGE-F037</t>
  </si>
  <si>
    <t>F003</t>
  </si>
  <si>
    <t>FORMATO DIAGNÓSTICO AMBIENTAL DE INSTALACIONES</t>
  </si>
  <si>
    <t>147582 VERSIÓN1; 177232 V2; 35485 V3</t>
  </si>
  <si>
    <t>1D-PGE-F007</t>
  </si>
  <si>
    <t>F004</t>
  </si>
  <si>
    <t>FORMATO REGISTRO DE INFORMACIÓN GENERACIÓN DE RESIDUOS PELIGROSOS, ESPECIALES Y DE MANEJO DIFERENCIADO</t>
  </si>
  <si>
    <t>149093 VERSIÓN1, 18611 V2; 177024 V3; 162557 V4</t>
  </si>
  <si>
    <t>1D-PGE-F036</t>
  </si>
  <si>
    <t>F005</t>
  </si>
  <si>
    <t>FORMATO DE EVALUACIÓN DE TRANSPORTE DE RESIDUOS</t>
  </si>
  <si>
    <t>149093 VERSIÓN1, 18611V2; 177235 V3; 338138  V4</t>
  </si>
  <si>
    <t>1D-PGE-F034</t>
  </si>
  <si>
    <t>F006</t>
  </si>
  <si>
    <t xml:space="preserve">FORMATO DE ETIQUETADO RESIDUOS PELIGROSOS </t>
  </si>
  <si>
    <t>149093 VERSIÓN1; 72502 V2; 177025 V3 ; 162557 V4</t>
  </si>
  <si>
    <t>1D-PGE-F061</t>
  </si>
  <si>
    <t>F007</t>
  </si>
  <si>
    <t>FORMATO CÁLCULO MEDIA MÓVIL</t>
  </si>
  <si>
    <t>149093 VERSIÓN1; 177026 V2; 162557 V3</t>
  </si>
  <si>
    <t xml:space="preserve">1D-PGE-F063 </t>
  </si>
  <si>
    <t>F008</t>
  </si>
  <si>
    <t>FORMATO REGISTRO DE INFORMACIÓN DE INGRESO Y SALIDA DE RESIDUOS PELIGROSOS DEL ÁREA DEL ALMACENAMIENTO TEMPORAL</t>
  </si>
  <si>
    <t>149093 VERSIÓN1, 18611 V2; 177241 V3;  162557 V4</t>
  </si>
  <si>
    <t>1D-PGE-F064</t>
  </si>
  <si>
    <t>F009</t>
  </si>
  <si>
    <t>FORMATO INSPECCIONES AMBIENTALES INTERNAS</t>
  </si>
  <si>
    <t>149093 VERSIÓN1; version 2 solicitud por correo electrónico; version 3 56903; 179001 V4; 2412 V5</t>
  </si>
  <si>
    <t xml:space="preserve">1D-PGE-F041 </t>
  </si>
  <si>
    <t>F010</t>
  </si>
  <si>
    <t>FORMATO INSPECCIONES AMBIENTALES A PROVEEDORES DE PRODUCTOS Y SERVICIOS TERCERIZADOS CONTRATADO O A CONTRATAR</t>
  </si>
  <si>
    <t>149093 VERSIÓN1, 18611V2; 72502 V3; 177243 V4; 338138 V5</t>
  </si>
  <si>
    <t xml:space="preserve">1D-PGE-F042 </t>
  </si>
  <si>
    <t>F012</t>
  </si>
  <si>
    <t xml:space="preserve">FORMATO INSPECCIONES AMBIENTALES PARA VERIFICACIÓN DE IMPLEMENTACIÓN DEL SISTEMA DE GESTIÓN AMBIENTAL </t>
  </si>
  <si>
    <t>149093 VERSIÓN1, 7549 VERSION2; 160900 V3; 177027 V4; 318277 V5; 3976 V6</t>
  </si>
  <si>
    <t>1D-PGE-F055</t>
  </si>
  <si>
    <t>F013</t>
  </si>
  <si>
    <t>FORMATO CONTROL FUENTES FIJAS</t>
  </si>
  <si>
    <t>149093 VERSIÓN1; 177028 V2; 2412 V3</t>
  </si>
  <si>
    <t>1D-PGE-F035</t>
  </si>
  <si>
    <t>F014</t>
  </si>
  <si>
    <t>INVENTARIO DE FUENTES LUMÍNICAS Y RED HIDROSANITARIA</t>
  </si>
  <si>
    <t>149093 VERSIÓN1; 177030 V2; 35485 V3</t>
  </si>
  <si>
    <t>1D-PGE-F044</t>
  </si>
  <si>
    <t>F015</t>
  </si>
  <si>
    <t>FORMATO REGISTRO DE INFORMACIÓN GENERACIÓN DE RESIDUOS APROVECHABLES Y NO APROVECHABLES</t>
  </si>
  <si>
    <t>149093 VERSIÓN1, 18611V2; 54390 V3; 72502 V4; 177031 V5; 2412 V6</t>
  </si>
  <si>
    <t>1D-PGE-F008</t>
  </si>
  <si>
    <t>F016</t>
  </si>
  <si>
    <t>FORMATO DE HERRAMIENTA DE CARACTERIZACIÓN DE TRÁMITES</t>
  </si>
  <si>
    <t>151223 VERSIÓN1; 208825 V2</t>
  </si>
  <si>
    <t>F017</t>
  </si>
  <si>
    <t>FORMULACIÓN Y SEGUIMIENTO PLANES DE GESTIÓN NIVEL CENTRAL</t>
  </si>
  <si>
    <t>153022 VERSIÓN1, 34580 V2; 92662 V3; 151110 V4; 222703 V5; 291736 V6; 113317 V7; 15731 V8</t>
  </si>
  <si>
    <t>F018</t>
  </si>
  <si>
    <t>FORMATO FORMULACIÓN Y SEGUIMIENTO PLANES DE GESTIÓN NIVEL LOCAL</t>
  </si>
  <si>
    <t>153022 VERSIÓN1, 34580 V2; 92662 V3; 150917 V4; 222703 V5; 291736 V6; 15731 V7</t>
  </si>
  <si>
    <t>F019</t>
  </si>
  <si>
    <t>FORMATO HERRAMIENTA DE SEGUIMIENTO A LA GESTIÓN INSTITUCIONAL</t>
  </si>
  <si>
    <t>153022 VERSIÓN1; 199391 AN</t>
  </si>
  <si>
    <t>F020</t>
  </si>
  <si>
    <t>HOJA DE VIDA INDICADORES PROYECTOS DE INVERSIÓN Y PLAN DE DESARROLLO</t>
  </si>
  <si>
    <t>156507 VERSIÓN1; 132168 V2; 177220 V3; 318277 V4</t>
  </si>
  <si>
    <t>F021</t>
  </si>
  <si>
    <t>FORMATO PLAN DE FORMACIÓN Y TOMA DE CONCIENCIA</t>
  </si>
  <si>
    <t>153459, 156693 VERSIÓN1; 177246 V2; 162557 V3</t>
  </si>
  <si>
    <t>1D-PGE-F039</t>
  </si>
  <si>
    <t>F022</t>
  </si>
  <si>
    <t>FORMATO DE REPROGRAMACIÓN DE PLAN DE ACCIÓN</t>
  </si>
  <si>
    <t>156507 VERSIÓN1, 111318 V2; 210660 V3; 248414 AN</t>
  </si>
  <si>
    <t>F026</t>
  </si>
  <si>
    <t xml:space="preserve">REGISTRO DE CAPACITACIÓN / ENTRENAMIENTO </t>
  </si>
  <si>
    <t>153022 VERSIÓN1; 183041 V2</t>
  </si>
  <si>
    <t>1D-PGE-F015</t>
  </si>
  <si>
    <t>F027</t>
  </si>
  <si>
    <t>FORMATO DE ENCUESTAS DE PERCEPCIÓN DE CAPACITACIÓN / ENTRENAMIENTO</t>
  </si>
  <si>
    <t>153022 VERSIÓN1; 208825 V2</t>
  </si>
  <si>
    <t>1D-PGE-F016</t>
  </si>
  <si>
    <t>F028</t>
  </si>
  <si>
    <t>FORMATO DE REGISTRO DE EMERGENCIAS AMBIENTALES</t>
  </si>
  <si>
    <t>155092, 161641 VERSIÓN1; 177247 V2</t>
  </si>
  <si>
    <t>1D-PGE-F009</t>
  </si>
  <si>
    <t>F029</t>
  </si>
  <si>
    <t>FORMATO DE INVESTIGACIÓN DE INCIDENTE O ACCIDENTES AMBIENTALES</t>
  </si>
  <si>
    <t>155092, 161641 VERSIÓN1; 177250 V2</t>
  </si>
  <si>
    <t>1D-PGE-F056</t>
  </si>
  <si>
    <t>F030</t>
  </si>
  <si>
    <t>FORMATO PARA ELABORACIÓN DEL PLAN ANTICORRUPCIÓN Y DE ATENCIÓN AL CIUDADANO</t>
  </si>
  <si>
    <t>155478 VERSIÓN1, 16174 VERSIÓN2; 87975VERSION 3; 181596 V4</t>
  </si>
  <si>
    <t>F031</t>
  </si>
  <si>
    <t>FORMATO DE SEGUIMIENTO AL PLAN ANTICORRUPCIÓN Y DE ATENCIÓN AL CIUDADANO</t>
  </si>
  <si>
    <t>155478 VERSIÓN1, 16174 AN</t>
  </si>
  <si>
    <t>F032</t>
  </si>
  <si>
    <t>FORMATO PLAN DE TRABAJO PARA DEFINIR TAREAS DE CADA ACTIVIDAD DEL PAAC</t>
  </si>
  <si>
    <t>155478 VERSIÓN1, 16174 VERSIÓN2; ANULADO 87976</t>
  </si>
  <si>
    <t>F033</t>
  </si>
  <si>
    <t>DOCUMENTO DE FORMULACIÓN DE PROYECTO DE INVERSIÓN</t>
  </si>
  <si>
    <t>84429 V1, 210660 V2; 248414 V3</t>
  </si>
  <si>
    <t>F034</t>
  </si>
  <si>
    <t>FORMATO MAPA DE ASEGURAMIENTO</t>
  </si>
  <si>
    <t>115113 V1</t>
  </si>
  <si>
    <t>N/A</t>
  </si>
  <si>
    <t>F035</t>
  </si>
  <si>
    <t>FORMATO MATRIZ MONITOREO DE RIESGOS</t>
  </si>
  <si>
    <t>122483 V1; 26949 V2</t>
  </si>
  <si>
    <t>F036</t>
  </si>
  <si>
    <t>PROGRAMACIÓN Y SEGUIMIENTO DEL PLAN ESTRATÉGICO INSTITUCIONAL</t>
  </si>
  <si>
    <t>153774 v1; 160199 V2; 104671 V3</t>
  </si>
  <si>
    <t>F</t>
  </si>
  <si>
    <t>F037</t>
  </si>
  <si>
    <t>FORMATO SEGUIMIENTO INCLUSIÓN DE CLAUSULAS AMBIENTALES EN LOS PROCESOS DE CONTRATACIÓN</t>
  </si>
  <si>
    <t>165484 V1</t>
  </si>
  <si>
    <t>F038</t>
  </si>
  <si>
    <t>FORMATO DE REGISTRO PARA LA MOVILIZACIÓN DE RESIDUOS PELIGROSOS ENTRE SEDES O CAMPAÑAS INTERINSTITUCIONALES</t>
  </si>
  <si>
    <t>169660 V1; 2412 V2</t>
  </si>
  <si>
    <t>F039</t>
  </si>
  <si>
    <t>INVENTARIO GENERAL DE PRODUCTOS QUÍMICOS</t>
  </si>
  <si>
    <t>203559 V1; 267707 V2; 163013 V3</t>
  </si>
  <si>
    <t>F040</t>
  </si>
  <si>
    <t>EVALUACIÓN DE TRANSPORTE DE SUSTANCIAS PELIGROSAS</t>
  </si>
  <si>
    <t>F041</t>
  </si>
  <si>
    <t>VERIFICACIÓN DE ETIQUETADO Y FICHAS DE DATOS DE SEGURIDAD</t>
  </si>
  <si>
    <t>F042</t>
  </si>
  <si>
    <t>MATRIZ MAPA DE RIESGOS DE SEGURIDAD DE LA INFORMACIÓN</t>
  </si>
  <si>
    <t>209905 V1; 328040 V2</t>
  </si>
  <si>
    <t>F043</t>
  </si>
  <si>
    <t>MATRIZ DE SEGUIMIENTO MAPA DE RIESGOS DE CORRUPCIÓN</t>
  </si>
  <si>
    <t>209905 V1</t>
  </si>
  <si>
    <t>F044</t>
  </si>
  <si>
    <t>PROGRAMACIÓN DEL PROYECTO DE INVERSIÓN</t>
  </si>
  <si>
    <t>248414 V1; 46681 V2; 169764 V3; 188122 V4</t>
  </si>
  <si>
    <t>F045</t>
  </si>
  <si>
    <t>RESUMEN EJECUTIVO DEL PROYECTO DE INVERSIÓN</t>
  </si>
  <si>
    <t>F046</t>
  </si>
  <si>
    <t>TRASLADO PRESUPUESTAL INTERNO PROYECTO DE INVERSIÓN</t>
  </si>
  <si>
    <t>F047</t>
  </si>
  <si>
    <t>ADICIONES A PROYECTO DE INVERSIÓN</t>
  </si>
  <si>
    <t>248414 V1</t>
  </si>
  <si>
    <t>F048</t>
  </si>
  <si>
    <t xml:space="preserve">JUSTIFICACIÓN DE MODIFICACIÓN PRESUPUESTAL </t>
  </si>
  <si>
    <t>F049</t>
  </si>
  <si>
    <t>TRASLADO PRESUPUESTAL ENTRE PROYECTOS DE INVERSIÓN</t>
  </si>
  <si>
    <t>F050</t>
  </si>
  <si>
    <t xml:space="preserve">DOCUMENTO TÉCNICO DE SOLICITUD DE VIGENCIAS FUTURAS </t>
  </si>
  <si>
    <t>F051</t>
  </si>
  <si>
    <t>SOLICITUD DE AUTORIZACIÓN DE VIGENCIAS FUTURAS</t>
  </si>
  <si>
    <t>F052</t>
  </si>
  <si>
    <t>MATRIZ DE IDENTIFICACIÓN DE ASPECTOS Y VALORACIÓN DE IMPACTOS AMBIENTALES</t>
  </si>
  <si>
    <t>267707 V1</t>
  </si>
  <si>
    <t>F053</t>
  </si>
  <si>
    <t>MATRIZ NORMATIVA AMBIENTAL</t>
  </si>
  <si>
    <t>F054</t>
  </si>
  <si>
    <t>MATRIZ DE RIESGOS DE SOBORNO</t>
  </si>
  <si>
    <t>279688 V1</t>
  </si>
  <si>
    <t>F055</t>
  </si>
  <si>
    <t>FORMULACIÓN Y SEGUIMIENTO A PLANES INSTITUCIONALES</t>
  </si>
  <si>
    <t>328302 V1; 113130 V2; 15731 V3</t>
  </si>
  <si>
    <t>PLANTILLA CARACTERIZACIÓN DEL PROCESO</t>
  </si>
  <si>
    <t>V1; 21006 V2; 24976 V3; 26801 V4</t>
  </si>
  <si>
    <t>PLANTILLA MANUAL</t>
  </si>
  <si>
    <t>V1; 21006 V2; 24976 V3</t>
  </si>
  <si>
    <t>PLANTILLA PROCEDIMIENTO</t>
  </si>
  <si>
    <t>PLANTILLA INSTRUCCIONES</t>
  </si>
  <si>
    <t>PLANTILLA PLANES</t>
  </si>
  <si>
    <t>PLANTILLA FORMATO EXCEL</t>
  </si>
  <si>
    <t>PLANTILLA FORMATO WORD NIVEL CENTRAL</t>
  </si>
  <si>
    <t>PLANTILLA FORMATO WORD NIVEL LOCAL</t>
  </si>
  <si>
    <t>PLANEACIÓN Y GESTIÓN SECTORIAL</t>
  </si>
  <si>
    <t>CARACTERIZACIÓN DEL PROCESO PLANEACIÓN Y GESTIÓN SECTORIAL</t>
  </si>
  <si>
    <t>210660 V2; Se modifica la gráfica del mapa de procesos con ocasión de la creación del proceso Fomento y Protección de los Derechos Étnicos, aprobada por la Resolución No. 0297 de 2023 de la SDG, 319916 V3</t>
  </si>
  <si>
    <t>MATRIZ DE RIESGOS DE PLANEACIÓN Y GESTIÓN SECTORIAL</t>
  </si>
  <si>
    <t>156373 VERSIÓN1; 73875 V2; 147596 V3; 151680 V4; 238128 V5; 346589 V6</t>
  </si>
  <si>
    <t>FORMULACIÓN, IMPLEMENTACIÓN Y SEGUIMIENTO DE POLÍTICA PÚBLICA</t>
  </si>
  <si>
    <t>15655 V1; 189282 V2; 248901 V3</t>
  </si>
  <si>
    <t>FORMULACIÓN, APROBACIÓN Y SEGUIMIENTO DEL PLAN ESTRATÉGICO SECTORIAL</t>
  </si>
  <si>
    <t>312175 V1; 104664 V2</t>
  </si>
  <si>
    <t>GESTIÓN DEL COMITÉ SECTORIAL DE GESTIÓN Y DESEMPEÑO DEL SECTOR GOBIERNO</t>
  </si>
  <si>
    <t>79711 V1</t>
  </si>
  <si>
    <t xml:space="preserve">INSTRUCCIONES METODOLÓGICAS PARA LA FORMULACIÓN DEL PLAN ESTRATÉGICO SECTORIAL </t>
  </si>
  <si>
    <t>22908 V1; 160199 V2</t>
  </si>
  <si>
    <t>PLAN ESTRATÉGICO SECTORIAL</t>
  </si>
  <si>
    <t>118334 V1</t>
  </si>
  <si>
    <t>PROGRAMACIÓN Y SEGUIMIENTO DEL PLAN ESTRATÉGICO SECTORIAL</t>
  </si>
  <si>
    <t>153774 v1; 160202; 104664 V3</t>
  </si>
  <si>
    <t>GERENCIA DE LA INFORMACIÓN</t>
  </si>
  <si>
    <t>GERENCIA DE TIC</t>
  </si>
  <si>
    <t>CARACTERIZACION DEL PROCESO GERENCIA DE TIC</t>
  </si>
  <si>
    <t>A-162616 V1, 16548 V2,  263149 V3; Se modifica la gráfica del mapa de procesos con ocasión de la creación del proceso Fomento y Protección de los Derechos Étnicos, aprobada por la Resolución No. 0297 de 2023 de la SDG, 319916 V4; 184516 V5</t>
  </si>
  <si>
    <t>1D-GAR-C001</t>
  </si>
  <si>
    <t>MATRIZ DE RIESGOS DE GERENCIA DE TIC</t>
  </si>
  <si>
    <t>889 VERSION 1; 74435 V2; 146356 V3; 241816 V4; 346199 V5</t>
  </si>
  <si>
    <t>1D-GAR-MR001</t>
  </si>
  <si>
    <t>MANUAL DE POLÍTICAS DE USO Y SEGURIDAD DE LA INFRAESTRUCTURA TECNOLÓGICA</t>
  </si>
  <si>
    <t>162111 VERSION 1, 19140 AN</t>
  </si>
  <si>
    <t>1D-GAR-M007</t>
  </si>
  <si>
    <t>MANUAL PLAN DE CONTINUIDAD TI</t>
  </si>
  <si>
    <t>162111 VERSION 1, 22665 V2; 283963 V3; 79344 V4</t>
  </si>
  <si>
    <t>1D-GAR-PL001</t>
  </si>
  <si>
    <t>MANUAL DE PLAN ESTRATÉGICO DE TECNOLOGÍA DE INFORMACIÓN (PETI) EN LA SECRETARÍA DISTRITAL DE GOBIERNO</t>
  </si>
  <si>
    <t>162111 VERSION 1, 19399 V2; 83892 V3</t>
  </si>
  <si>
    <t xml:space="preserve">1D -PGE-M005 </t>
  </si>
  <si>
    <t>MANUAL DE GESTIÓN DE SEGURIDAD DE LA INFORMACIÓN</t>
  </si>
  <si>
    <t>162111 VERSION 1, 19140  V2,20647 V2, 22275 V3; 201124 V4; 249127 V5; 267391 V6; 283454 V7; 311285 V8; 343291 V9; 67913 V10; 100021 V11</t>
  </si>
  <si>
    <t>1D-PGE-M007</t>
  </si>
  <si>
    <t xml:space="preserve">MANUAL DE SOPORTE FÍSICO Y LÓGICO DE LA INFRAESTRUCTURA TECNOLÓGICA DE LA SECRETARÍA DISTRITAL DE GOBIERNO </t>
  </si>
  <si>
    <t>19140 V1; 345696 V2</t>
  </si>
  <si>
    <t>MANUAL DE POLÍTICA DE TECNOLOGÍA E INFORMACIÓN (TI)</t>
  </si>
  <si>
    <t>20647 V1, 22275 V2; 263587 AN</t>
  </si>
  <si>
    <t>POLÍTICA PARA EL TRATAMIENTO Y PROTECCIÓN DE DATOS PERSONALES</t>
  </si>
  <si>
    <t>142242 V2; 3108 V3</t>
  </si>
  <si>
    <t>GESTIÓN DE REQUERIMIENTOS DE TI</t>
  </si>
  <si>
    <t>162111 VERSION 1, 19140 V2, 36081 V3; 178758 V4; 190189 V5; 3014 V6</t>
  </si>
  <si>
    <t>1D-GAR-P3</t>
  </si>
  <si>
    <t>GESTIÓN DE SISTEMAS DE INFORMACIÓN</t>
  </si>
  <si>
    <t>19140 V1, 36081 V2; 63379 V3; 131887 V4; 175507 V5; 284441 V6; 312116 V7; 2918 V8</t>
  </si>
  <si>
    <t>PROCEDIMIENTO DE GESTIÓN DE NIVELES DE SERVICIOS</t>
  </si>
  <si>
    <t>117611 V1; 3088 V2</t>
  </si>
  <si>
    <t xml:space="preserve">IDENTIFICACIÓN Y VALORACIÓN DE ACTIVOS DE INFORMACIÓN </t>
  </si>
  <si>
    <t>131330 V1; 178885 V2; 345582 V3</t>
  </si>
  <si>
    <t>GESTIÓN DEL CATALOGO DE SERVICIOS DE TI</t>
  </si>
  <si>
    <t>138129 V1; 49315 V2</t>
  </si>
  <si>
    <t>APERTURA DE DATOS</t>
  </si>
  <si>
    <t>146370 V1; 267792 V2</t>
  </si>
  <si>
    <t>PROCEDIMIENTO GESTION DE CAMBIOS</t>
  </si>
  <si>
    <t>146370 V1; 345902 AN</t>
  </si>
  <si>
    <t>GESTION DE INCIDENTES</t>
  </si>
  <si>
    <t>146370 V1; 3016 V2</t>
  </si>
  <si>
    <t>GESTIÓN DE INCIDENTES DE SEGURIDAD DE LA INFORMACIÓN</t>
  </si>
  <si>
    <t>283454 V1</t>
  </si>
  <si>
    <t>LEVANTAMIENTO DEL CATÁLOGO DE COMPONENTES DE INFORMACIÓN</t>
  </si>
  <si>
    <t>286735 V1</t>
  </si>
  <si>
    <t>IMPLEMENTACIÓN DE CAMBIOS</t>
  </si>
  <si>
    <t>345957 V1</t>
  </si>
  <si>
    <t>PROCEDIMIENTO DE BORRADO SEGURO</t>
  </si>
  <si>
    <t>42904 V1</t>
  </si>
  <si>
    <t xml:space="preserve">PLAN ESTRATÉGICO DE LAS TECNOLOGÍAS DE INFORMACIÓN (PETI) </t>
  </si>
  <si>
    <t xml:space="preserve">Reemplaza el GDI-TIC-M003, porque se categoriza como plan </t>
  </si>
  <si>
    <t>PLAN DE SEGURIDAD Y PRIVACIDAD DE LA INFORMACIÓN</t>
  </si>
  <si>
    <t>PLAN DE TRATAMIENTO DE RIESGOS DE SEGURIDAD Y PRIVACIDAD DE LA INFORMACIÓN</t>
  </si>
  <si>
    <t xml:space="preserve">INSTRUCCIONES PARA DIGITALIZACIÓN DE FIRMA MECÁNICA </t>
  </si>
  <si>
    <t>162111 VERSION 1, 19140 V3; 190189 V4</t>
  </si>
  <si>
    <t>1D-GAR-I33</t>
  </si>
  <si>
    <t>INSTRUCCIONES PARA LA CREACIÓN, ACTUALIZACIÓN O MODIFICACIÓN DE TERCEROS.</t>
  </si>
  <si>
    <t>162111 VERSION 1(Ajuste por normalización, realizado el 28 de noviembre de 2017)
1593 (se solicita despublicar de la intranet por anulacion del documento por parte del lider radicado 20174400515423)</t>
  </si>
  <si>
    <t>1D-GAR-IN012</t>
  </si>
  <si>
    <t>INSTRUCCIONES PARA ELABORAR EL INVENTARIO DE ACTIVOS DE INFORMACIÓN</t>
  </si>
  <si>
    <t>162111 VERSION 1, 22233 AN</t>
  </si>
  <si>
    <t>1D-GAR-IN014</t>
  </si>
  <si>
    <t>INSTRUCTIVO PARA LA IMPLEMENTACIÓN Y MANTENIMIENTO DE SISTEMAS DE INFORMACIÓN</t>
  </si>
  <si>
    <t>162111 VERSION 1, 20647 AN</t>
  </si>
  <si>
    <t>1D-GAR-I32</t>
  </si>
  <si>
    <t xml:space="preserve">INSTRUCCIONES CONTROL DE VERSIONES Y DESPLIEGUE DE SISTEMAS DE INFORMACIÓN </t>
  </si>
  <si>
    <t>162111 VERSION 1, 19140 V2; 175507 V3; 345902 AN</t>
  </si>
  <si>
    <t>1D-GAR-I052</t>
  </si>
  <si>
    <t>INSTRUCCIONES PARA EL MONITOREO DE INFRAESTRUCTURA DE RED DE DATOS</t>
  </si>
  <si>
    <t>162111 VERSION 1; 345696 V2</t>
  </si>
  <si>
    <t>1D-GAR-I34</t>
  </si>
  <si>
    <t>INSTRUCTIVO DE SOPORTE FÍSICO Y LÓGICO DE LA INFRAESTRUCTURA TECNOLÓGICA DE LA SECRETARÍA DISTRITAL DE GOBIERNO</t>
  </si>
  <si>
    <t>1D-GAR-I35</t>
  </si>
  <si>
    <t>INSTRUCTIVO PARA EL PRÉSTAMO DE EQUIPOS DE CÓMPUTO</t>
  </si>
  <si>
    <t>1D-GAR-I36</t>
  </si>
  <si>
    <t>INSTRUCTIVO PARA LA CREACIÓN, MODIFICACIÓN Y ELIMINACIÓN DE CUENTAS EN EL DIRECTORIO ACTIVO</t>
  </si>
  <si>
    <t>1D-GAR-I39</t>
  </si>
  <si>
    <t>INSTRUCTIVO PARA LA ASIGNACIÓN, NOMBRAMIENTO Y ADECUACIÓN DE CAMBIOS DE MÁQUINAS Y EQUIPOS DE CÓMPUTO</t>
  </si>
  <si>
    <t>1D-GAR-I046</t>
  </si>
  <si>
    <t>INSTRUCTIVO PARA LA ADMINISTRACIÓN Y ASIGNACIÓN DE CUENTAS DE CORREO ELECTRÓNICO</t>
  </si>
  <si>
    <t>162111 VERSION 1, anulacion 4487</t>
  </si>
  <si>
    <t>1D-GAR-I049</t>
  </si>
  <si>
    <t>INSTRUCTIVO PARA LA ADMINISTRACIÓN Y MANTENIMIENTO DE LA PLANTA TELEFÓNICA</t>
  </si>
  <si>
    <t>1D-GAR-I050</t>
  </si>
  <si>
    <t>ADMINISTRACIÓN DE EQUIPOS DE RESPALDO Y REDES DE LA INFRAESTRUCTURA TECNOLÓGICA</t>
  </si>
  <si>
    <t>1D-GAR-I051</t>
  </si>
  <si>
    <t>INSTRUCTIVO PARA ADMINISTRADOR DE LA BASE DE DATOS DBMS Y LA ENCRIPCIÓN DE CLAVES</t>
  </si>
  <si>
    <t>162111 VERSION 1, 19140 AN; 263587 AN</t>
  </si>
  <si>
    <t>1D-GAR-I053</t>
  </si>
  <si>
    <t>INSTRUCCIONES PARA LA REALIZACIÓN DE COPIAS DE SEGURIDAD, PRUEBAS DE RESTAURACIÓN Y RESTAURACIÓN DE INFORMACIÓN CRÍTICA</t>
  </si>
  <si>
    <t>162111 VERSION 1, 19140 V2; 345906 AN</t>
  </si>
  <si>
    <t>1D-GAR-I054</t>
  </si>
  <si>
    <t>INSTRUCCIONES PLAN DE PRUEBAS</t>
  </si>
  <si>
    <t>162111 VERSION 1, 19140 V2; anulado 175507</t>
  </si>
  <si>
    <t>1D-GAR-I055</t>
  </si>
  <si>
    <t>IN017</t>
  </si>
  <si>
    <t>GUÍA ASPECTO VISUAL APLICATIVOS</t>
  </si>
  <si>
    <t>162111 VERSION 1, 18602 AN, 19140 AN</t>
  </si>
  <si>
    <t xml:space="preserve">1D-GAR-G001 </t>
  </si>
  <si>
    <t>IN018</t>
  </si>
  <si>
    <t>INSTRUCCIONES PARA PROTECCIÓN DE DATOS PERSONALES/PROPIEDAD DEL USUARIO</t>
  </si>
  <si>
    <t>162111 VERSION 1, 19140 AN; 201124 AN</t>
  </si>
  <si>
    <t>1D-PGE-IN002</t>
  </si>
  <si>
    <t>IN019</t>
  </si>
  <si>
    <t>INSTRUCTIVO PARA LA MIGRACION DE SISTEMAS OPERATIVOS</t>
  </si>
  <si>
    <t>162111 VERSION1, anulacion 4487</t>
  </si>
  <si>
    <t>1D-GAR-I045</t>
  </si>
  <si>
    <t>IN020</t>
  </si>
  <si>
    <t>INSTRUCCIONES PARA LA PRIORIZACIÓN Y CATEGORIZACIÓN DE INCIDENTES DE SEGURIDAD DE LA INFORMACIÓN</t>
  </si>
  <si>
    <t>IN021</t>
  </si>
  <si>
    <t>INSTRUCCIONES PARA EL TRANSPORTE DE MEDIOS FÍSICOS QUE CONTIENEN INFORMACIÓN</t>
  </si>
  <si>
    <t>42898 V1</t>
  </si>
  <si>
    <t>IN022</t>
  </si>
  <si>
    <t>INSTRUCCIONES PARA LA REALIZACIÓN DE COPIAS DE SEGURIDAD Y RESTAURACIÓN DE MÁQUINAS VIRTUALES - MV</t>
  </si>
  <si>
    <t>165271 V1</t>
  </si>
  <si>
    <t>SOLICITUD DE DIGITALIZACIÓN FIRMA MECÁNICA</t>
  </si>
  <si>
    <t>153134 VERSION 1, 19140 V2; 201124 V3; 312116 V4</t>
  </si>
  <si>
    <t>1D-GAR-F122</t>
  </si>
  <si>
    <t>FORMATO ACTA DE PRESTAMO</t>
  </si>
  <si>
    <t>1D-GAR-F174</t>
  </si>
  <si>
    <t>FORMATO SOLICITUD CUENTAS DE USUARIO</t>
  </si>
  <si>
    <t>1D-GAR-F175</t>
  </si>
  <si>
    <t>LISTA DE CHEQUEO EQUIPOS DE COMPUTO</t>
  </si>
  <si>
    <t>1D-GAR-F177</t>
  </si>
  <si>
    <t>FORMATO DE CONCEPTO TÉCNICO PARA BAJA DE ELEMENTOS</t>
  </si>
  <si>
    <t>1D-GAR-F173</t>
  </si>
  <si>
    <t>ACTA DE ENTREGA DE EQUIPO DE CÓMPUTO MIGRADO</t>
  </si>
  <si>
    <t>1D-GAR-F178</t>
  </si>
  <si>
    <t xml:space="preserve">FORMATO PARA SOLICITUD DE CREACIÓN O ACTUALIZACIÓN DE TERCEROS </t>
  </si>
  <si>
    <t>162111 VERSION 1
1593 (se solicita despublicar de la intranet por anulacion del documento por parte del lider radicado 20174400515423)</t>
  </si>
  <si>
    <t>1D-GAR-F2011</t>
  </si>
  <si>
    <t>FORMATO INVENTARIO DE ACTIVOS DE INFORMACIÓN - TIPO DATOS E INFORMACIÓN</t>
  </si>
  <si>
    <t>1D-GAR-F214</t>
  </si>
  <si>
    <t>FORMATO INVENTARIO DE ACTIVOS DE INFORMACIÓN TIC</t>
  </si>
  <si>
    <t>1D-GAR-F186</t>
  </si>
  <si>
    <t>FORMATO SOLICITUD DE IMPLEMENTACION O MANTENIMIENTO DE SISTEMAS DE INFORMACIÓN</t>
  </si>
  <si>
    <t>1D-GAR-F44</t>
  </si>
  <si>
    <t>F011</t>
  </si>
  <si>
    <t>FORMATO PLAN DE PRUEBAS</t>
  </si>
  <si>
    <t>162111 VERSION 1, 19140 V3;175507 V4</t>
  </si>
  <si>
    <t>1D-GAR-F119</t>
  </si>
  <si>
    <t>FORMATO “CASO DE USO”</t>
  </si>
  <si>
    <t>162111 VERSION 1, 19140 V3; 175507 ANULADO</t>
  </si>
  <si>
    <t>1D-GAR-F144</t>
  </si>
  <si>
    <t>FORMATO DE “REQUERIMIENTOS TÉCNICOS”</t>
  </si>
  <si>
    <t>1D-GAR-F147</t>
  </si>
  <si>
    <t>FORMATO ACTA DE RESPONSABILIDAD DE MIGRACIÓN DE CUENTA DE CORREO</t>
  </si>
  <si>
    <t>162111 VERSION 1, 23014 AN</t>
  </si>
  <si>
    <t>1D-GAR-F164</t>
  </si>
  <si>
    <t>FORMATO MATRIZ DE FORMACIÓN</t>
  </si>
  <si>
    <t>19140 V1;  anulacion 190407</t>
  </si>
  <si>
    <t>FORMATO MATRIZ DE INTERESADOS</t>
  </si>
  <si>
    <t>19140 V1; anulacion 190407</t>
  </si>
  <si>
    <t>FORMATO SOLICITUD DE DESPLIEGUE</t>
  </si>
  <si>
    <t>19140 V1; 175507 V2; 345902 AN</t>
  </si>
  <si>
    <t>ACUERDO DE CONFIDENCIALIDAD</t>
  </si>
  <si>
    <t>114268 V1; 311285 V2</t>
  </si>
  <si>
    <t>CONFIGURACIÓN ACUERDOS NIVELES DE SERVICIO</t>
  </si>
  <si>
    <t>120581 V1; 3088 V2</t>
  </si>
  <si>
    <t>FORMATO LEVANTAMIENTO DE REQUERIMIENTO/ HISTORIA DE USUAARIO</t>
  </si>
  <si>
    <t>131887 V1; 175507 v2</t>
  </si>
  <si>
    <t>F023</t>
  </si>
  <si>
    <t>VALORACIÓN DE ACTIVOS DE INFORMACIÓN TIPO DATOS E INFORMACIÓN</t>
  </si>
  <si>
    <t>131330 V1</t>
  </si>
  <si>
    <t>F024</t>
  </si>
  <si>
    <t>VALORACIÓN DE ACTIVOS DE INFORMACIÓN - TIC</t>
  </si>
  <si>
    <t>F025</t>
  </si>
  <si>
    <t xml:space="preserve">PORTAFOLIO Y CATÁLOGO DE SERVICIOS DE LA DIRECCIÓN DE TECNOLOGÍAS E INFORMACIÓN  </t>
  </si>
  <si>
    <t>138129 V1;</t>
  </si>
  <si>
    <t xml:space="preserve">AUTORIZACIÓN PARA EL TRATAMIENTO DE DATOS PERSONALES SENSIBLES </t>
  </si>
  <si>
    <t xml:space="preserve">142242 V1; </t>
  </si>
  <si>
    <t>AUTORIZACIÓN Y PRIVACIDAD PARA EL TRATAMIENTO DE DATOS PERSONALES</t>
  </si>
  <si>
    <t>142242 V1; 322459 V2</t>
  </si>
  <si>
    <t xml:space="preserve">RECLAMACIÓN PARA TRATAMIENTO DE DATOS PERSONALES </t>
  </si>
  <si>
    <t>CRONOGRAMA DE APERTURA DE DATOS</t>
  </si>
  <si>
    <t>FORMATO DE CATÁLOGO DE SISTEMAS DE INFORMACIÓN</t>
  </si>
  <si>
    <t>175507 V1; 203637 V2</t>
  </si>
  <si>
    <t>FORMATO DE DIRECTORIO DETALLADO DE SISTEMAS DE INFORMACIÓN</t>
  </si>
  <si>
    <t>FORMATO IDENTIFICACIÓN, VALORACIÓN Y CLASIFICACIÓN DE ACTIVOS DE INFORMACIÓN</t>
  </si>
  <si>
    <t>178885 V1; 307110 V2</t>
  </si>
  <si>
    <t>FORMATO PARA CONSTRUCCIÓN DE MANUAL TÉCNICO SISTEMA DE INFORMACIÓN</t>
  </si>
  <si>
    <t>19140 V1; 190189 V2</t>
  </si>
  <si>
    <t xml:space="preserve">FORMATO PARA CONSTRUCCIÓN MANUAL USUARIO SISTEMA DE INFORMACIÓN </t>
  </si>
  <si>
    <t>DECLARACIÓN DE APLICABILIDAD</t>
  </si>
  <si>
    <t>208420 V1; 5936 V2</t>
  </si>
  <si>
    <t>INFORME DE INCIDENTE DE SEGURIDAD DE LA INFORMACIÓN</t>
  </si>
  <si>
    <t>COMPONENTE SERVICIOS</t>
  </si>
  <si>
    <t>COMPONENTE DE ATRIBUTOS DE INFORMACIÓN</t>
  </si>
  <si>
    <t>COMPONENTE FLUJOS DE INFORMACIÓN</t>
  </si>
  <si>
    <t>COMPONENTE DATOS - DICCIONARIO DE DATOS</t>
  </si>
  <si>
    <t xml:space="preserve">ACUERDO DE TRANSFERENCIA DE INFORMACIÓN </t>
  </si>
  <si>
    <t>311285 V1</t>
  </si>
  <si>
    <t>SOLICITUD IMPLEMENTACIÓN DE CAMBIO</t>
  </si>
  <si>
    <t>GESTIÓN DEL PATRIMONIO DOCUMENTAL</t>
  </si>
  <si>
    <t>CARACTERIZACIÓN DEL PROCESO GESTIÓN DEL PATRIMONIO DOCUMENTAL</t>
  </si>
  <si>
    <t>155361 VERSIÓN1; Se modifica la gráfica del mapa de procesos con ocasión de la creación del proceso Fomento y Protección de los Derechos Étnicos, aprobada por la Resolución No. 0297 de 2023 de la SDG, 322613 V2; 343229 V3</t>
  </si>
  <si>
    <t>1D-GAR-C</t>
  </si>
  <si>
    <t>MATRIZ DE RIESGOS DE GESTIÓN DEL PATRIMONIO DOCUMENTAL</t>
  </si>
  <si>
    <t>A - 2676 V1; 73915 V2; 147913 v3; 241910 V4; 241816 V5; 345807 V6</t>
  </si>
  <si>
    <t>1D-GAR-MR</t>
  </si>
  <si>
    <t>MANUAL PARA EL TRÁMITE DE COMUNICACIONES INTERNAS Y EXTERNAS DEL SISTEMA DE GESTIÓN DOCUMENTAL</t>
  </si>
  <si>
    <t>162022 -V1; a 2676 - V2; 30259 AN</t>
  </si>
  <si>
    <t>1D-GAR-M008</t>
  </si>
  <si>
    <t>MANEJO DE DOCUMENTOS DIGITALES Y ELECTRÓNICOS DE LA SDG EN EL REPOSITORIO SHAREPOINT</t>
  </si>
  <si>
    <t>249949 V1; 28669 V2</t>
  </si>
  <si>
    <t>PROCEDIMIENTO DE GESTIÓN DOCUMENTAL</t>
  </si>
  <si>
    <t>162022 V1; 23622</t>
  </si>
  <si>
    <t>1D-GAR-P002</t>
  </si>
  <si>
    <t>PLANEACIÓN DE LA GESTIÓN  DOCUMENTAL</t>
  </si>
  <si>
    <t>23688 V1; 268691 V2; 81734 V3</t>
  </si>
  <si>
    <t>PRODUCCIÓN DOCUMENTAL</t>
  </si>
  <si>
    <t>21870; 171436 V2; 81734 V3</t>
  </si>
  <si>
    <t>PROCEDIMIENTO DE GESTIÓN Y TRÁMITE DOCUMENTAL</t>
  </si>
  <si>
    <t>21870 V1; 29644 V2; 205220 V3; 343249 V4; 90244 V5; 123125 V6</t>
  </si>
  <si>
    <t>PROCEDIMIENTO DE ORGANIZACIÓN DOCUMENTAL</t>
  </si>
  <si>
    <t>22003 V1; 201520 V2; 250021 V3; 328409 V4; 55229 V5</t>
  </si>
  <si>
    <t>TRANSFERENCIAS DOCUMENTALES</t>
  </si>
  <si>
    <t>22003 V1; 249947 V2; 55229 V3</t>
  </si>
  <si>
    <t>PROCEDIMIENTO DISPOSICIÓN DE DOCUMENTOS</t>
  </si>
  <si>
    <t>22003 V1; 205225 V2; 279756 V3; 81734 V4</t>
  </si>
  <si>
    <t>PROCEDIMIENTO DE CONSERVACIÓN DOCUMENTAL</t>
  </si>
  <si>
    <t>23688 V1; 206526 V2; 252230 V3; 55229</t>
  </si>
  <si>
    <t>VALORACIÓN DEL DOCUMENTO</t>
  </si>
  <si>
    <t>23688 V1; 195780 V2; 248984 V3; 139870 V4</t>
  </si>
  <si>
    <t>CONSULTA,. PRÉSTAMO Y DEVOLUCIÓN DE DOCUMENTOS Y/O EXPEDIENTES EN LOS ARCHIVOS DE GESTIÓN Y CENTRAL</t>
  </si>
  <si>
    <t>23688 V1; 194877 V2; 250081 V3; 181365 V4</t>
  </si>
  <si>
    <t xml:space="preserve">ELABORACIÓN TABLA DE VALORACIÓN DOCUMENTAL </t>
  </si>
  <si>
    <t>248984 V1</t>
  </si>
  <si>
    <t>PLAN INSTITUCIONAL DE ARCHIVOS - PINAR</t>
  </si>
  <si>
    <t xml:space="preserve">PLAN DE PRESERVACIÓN DIGITAL A LARGO PLAZO  </t>
  </si>
  <si>
    <t>274658 V1; Aprobado CIGD sesión 1 del 28 de enero de 2025 Caso HOLA 116102 V2</t>
  </si>
  <si>
    <t xml:space="preserve">PLAN DE CONSERVACIÓN DOCUMENTAL  </t>
  </si>
  <si>
    <t>PROGRAMA DE NORMALIZACIÓN DE FORMAS Y FORMULARIOS ELECTRÓNICOS</t>
  </si>
  <si>
    <t>190874 V1</t>
  </si>
  <si>
    <t>INSTRUCCIONES DE BUENAS PRÁCTICAS PARA GESTIÓN DOCUMENTAL</t>
  </si>
  <si>
    <t>28063 V1; 33550 AN</t>
  </si>
  <si>
    <t>GDI-GPD-IN001</t>
  </si>
  <si>
    <t>INSTRUCCIONES PARA EL TRÁMITE DE RADICACIÓN, DIGITALIZACIÓN Y REPARTO DE LAS COMUNICACIONES EN EL CENTRO DE DOCUMENTACIÓN E INFORMACIÓN - CDI</t>
  </si>
  <si>
    <t>162022 V1; 24844 V2; 63451 V3; 177531 V4; 202148 V5; 281893 (289297) V6; 349053 V7</t>
  </si>
  <si>
    <t>1D-GAR-IN002</t>
  </si>
  <si>
    <t>INSTRUCTIVO PLAN DE CONTINGENCIA PARA EL MANEJO DE COMUNICACIONES OFICIALES</t>
  </si>
  <si>
    <t>162022 V1; 24844</t>
  </si>
  <si>
    <t>1D-GAR-I5</t>
  </si>
  <si>
    <t xml:space="preserve">INSTRUCTIVO PARA LA RECEPCIÓN, VERIFICACIÓN Y  UBICACIÓN DE LAS TRANSFERENCIAS PRIMARIAS </t>
  </si>
  <si>
    <t>1D-GAR-I6</t>
  </si>
  <si>
    <t>INSTRUCTIVO PARA LA DESTRUCCIÓN FÍSICA DE DOCUMENTOS</t>
  </si>
  <si>
    <t>1D-GAR-I7</t>
  </si>
  <si>
    <t>INSTRUCTIVO PARA LA DISPOSICIÓN FINAL DE DOCUMENTOS</t>
  </si>
  <si>
    <t>1D-GAR-I8</t>
  </si>
  <si>
    <t>INSTRUCTIVO PARA LA CONFORMACIÓN, MANEJO Y ARCHIVO DEL EXPEDIENTE ÚNICO DEL CONTRATO</t>
  </si>
  <si>
    <t>162022 V1; 20791 V2; 63230 V3; 205636 AN</t>
  </si>
  <si>
    <t>1D-GAR-I9</t>
  </si>
  <si>
    <t xml:space="preserve">INSTRUCTIVO ARCHIVO CENTRALIZADO EXPEDIENTE ÚNICO DE CONTRATOS </t>
  </si>
  <si>
    <t>162022 V1; 20811 V2</t>
  </si>
  <si>
    <t>1D-GAR-I10</t>
  </si>
  <si>
    <t>INSTRUCTIVO PARA LA ORGANIZACIÓN Y ADMINISTRACIÓN DE ARCHIVOS DE GESTIÓN</t>
  </si>
  <si>
    <t>1D-GAR-I11</t>
  </si>
  <si>
    <t>INSTRUCTIVO PARA LA ATENCIÓN DE USUARIOS DEL ARCHIVO CENTRAL DE LA SECRETARÍA DISTRITAL DE GOBIERNO</t>
  </si>
  <si>
    <t>162022 V1; 28063 AN</t>
  </si>
  <si>
    <t>1D-GAR-I13</t>
  </si>
  <si>
    <t>INSTRUCCIONES PARA EL PRÉSTAMO Y CONSULTA DE LOS DOCUMENTOS DE LOS ARCHIVOS DE GESTIÓN</t>
  </si>
  <si>
    <t>1D-GAR-IN005</t>
  </si>
  <si>
    <t>INSTRUCCIONES  PARA LA PÉRDIDA Y RECONSTRUCCIÓN DE DOCUMENTOS</t>
  </si>
  <si>
    <t>162022 V1; 27470 V2; 195779 V3; 343232 V4</t>
  </si>
  <si>
    <t>1D-GAR-I057</t>
  </si>
  <si>
    <t>GUÍA PARA LA BÚSQUEDA DE EXPEDIENTES VIRTUALES</t>
  </si>
  <si>
    <t>1D-GAR-G3</t>
  </si>
  <si>
    <t>INSTRUCCIONES PARA LA ELABORACIÓN E IMPLEMENTACIÓN DE LA FICHA DE VALORACIÓN DOCUMENTAL Y DISPOSICIÓN FINAL Y EL CUADRO DE CARACTERIZACIÓN DOCUMENTAL</t>
  </si>
  <si>
    <t>A-111; 194670 V2; 281819 V3</t>
  </si>
  <si>
    <t>1D-PGE-I11</t>
  </si>
  <si>
    <t>INSTRUCCIONES PARA LA DENOMINACIÓN DE LOS EXPEDIENTES Y LOS DOCUMENTOS ELECTRÓNICOS DE ARCHIVO EN ADAX</t>
  </si>
  <si>
    <t>19790 V1; 33550 AN</t>
  </si>
  <si>
    <t>INSTRUCCIONES PARA LA ELABORACIÓN DE DOCUMENTOS ORGANIZACIONALES</t>
  </si>
  <si>
    <t>21870 V1; 33550 V2; 283936 V3</t>
  </si>
  <si>
    <t>INSTRUCCIONES DE FOLIACIÓN</t>
  </si>
  <si>
    <t>22003 V1; 209033 V2; 55229 V3</t>
  </si>
  <si>
    <t>ESPECIFICACIONES TÉCNICAS DE LAS UNIDADES DE ALMACENAMIENTO GENERALES Y ESPECÍFICAS DEL MATERIAL DOCUMENTAL</t>
  </si>
  <si>
    <t>250021 V1; 2359 V2; 55229 V3</t>
  </si>
  <si>
    <t>MANEJO USO DE APLICATIVO PDF -SAM</t>
  </si>
  <si>
    <t>249949 V1: 55229 AN</t>
  </si>
  <si>
    <t>MANEJO Y ELIMINACIÓN DE DOCUMENTOS DE APOYO</t>
  </si>
  <si>
    <t>249949 V1; 55229 V2</t>
  </si>
  <si>
    <t>MANEJO USO DE SHAREPOINT</t>
  </si>
  <si>
    <t>INSTRUCCIONES PARA LA LIMPIEZA DE ÁREAS DE ALMACENAMIENTO DOCUMENTAL</t>
  </si>
  <si>
    <t>276971 V1</t>
  </si>
  <si>
    <t>IN023</t>
  </si>
  <si>
    <t>INSTRUCCIONES PARA EL TRÁMITE DE RADICACIÓN DE LAS COMUNICACIONES OFICIALES EN TODAS LAS DEPENDENCIAS DE LA SECRETARIA DISTRITAL DE GOBIERNO</t>
  </si>
  <si>
    <t>343254 V1; 156792 V2</t>
  </si>
  <si>
    <t>IN024</t>
  </si>
  <si>
    <t>ESPECIFICACIONES TÉCNICAS PARA LA ADQUISICIÓN DE MOBILIARIO PARA ALMACENAMIENTO DOCUMENTAL</t>
  </si>
  <si>
    <t>2359 V1</t>
  </si>
  <si>
    <t>IN025</t>
  </si>
  <si>
    <t>INSTRUCCIONES PARA LA ATENCIÓN A REQUERIMIENTOS PRESENTADOS POR ENTES DE CONTROL</t>
  </si>
  <si>
    <t>123125 V1</t>
  </si>
  <si>
    <t>IN026</t>
  </si>
  <si>
    <t>INSTRUCCIONES PARA LA ATENCIÓN DE REQUERIMIENTOS DE AUDITORÍAS Y VISITAS DE ENTES DE CONTROL</t>
  </si>
  <si>
    <t>IN027</t>
  </si>
  <si>
    <t>INSTRUCCIONES PARA LA GESTIÓN DE EXPEDIENTES CONTRACTUALES EN AMBIENTES HÍBRIDOS</t>
  </si>
  <si>
    <t>181709 V1</t>
  </si>
  <si>
    <t>FORMATO ÚNICO DE INVENTARIO DOCUMENTAL</t>
  </si>
  <si>
    <t>148340 VERSIÓN1; 15574 V2; 264371 V3; 268790 V4</t>
  </si>
  <si>
    <t>1D-GAR-F191</t>
  </si>
  <si>
    <t>FORMATO-PLANILLA PARA LA DISTRIBUCIÓN DE LAS COMUNICACIONES INTERNAS Y EXTERNAS DURANTE UN PLAN DE CONTINGENCIA</t>
  </si>
  <si>
    <t>162022 V1; 20411</t>
  </si>
  <si>
    <t>1D-GAR-F3</t>
  </si>
  <si>
    <t>HOJA DE CONTROL DE EXPEDIENTES</t>
  </si>
  <si>
    <t>15574 V1; 21870 V2; 183422 V3; 264371 V4; 343310 V5</t>
  </si>
  <si>
    <t>FORMATO DE SOLICITUD PARA LA CREACIÓN, MODIFICACIÓN, ACTUALIZACIÓN O ELIMINACIÓN DE SERIES, SUBSERIES O TIPOS DOCUMENTALES EN TRD</t>
  </si>
  <si>
    <t>23688 V1; 180169 V2</t>
  </si>
  <si>
    <t>DEVOLUCIÓN DE COMUNICACIONES OFICIALES</t>
  </si>
  <si>
    <t>162022 V1; 21870 V2; 24844 V3; 181494 V4; 183422 V5; ; 281893 V6; 349058 V7</t>
  </si>
  <si>
    <t>1D-GAR-F002</t>
  </si>
  <si>
    <t>FORMATO PARA EL DIAGNÓSTICO ÁREA DE ALMACENAMIENTO DE DOCUMENTOS O DEPÓSITOS</t>
  </si>
  <si>
    <t>23688 V1; 183422 v2; 264371 V3</t>
  </si>
  <si>
    <t>DIAGNÓSTICO DEL ESTADO DE CONSERVACIÓN DEL MATERIAL DOCUMENTAL</t>
  </si>
  <si>
    <t>23688 V1; 205225 V2; 265717 V3; 81734 V4</t>
  </si>
  <si>
    <t xml:space="preserve">CONTROL DE INGRESO DE DOCUMENTOS AL ARCHIVO DE GESTIÓN
</t>
  </si>
  <si>
    <t>162022 V1; 25370 V2; 171436 V3</t>
  </si>
  <si>
    <t>1D-GAR-F1</t>
  </si>
  <si>
    <t>FORMATO PARA DISTRIBUCIÓN O CONTROL DE RECEPCIÓN DE COMUNICACIONES DURANTE EL PLAN DE CONTINGENCIA</t>
  </si>
  <si>
    <t>162022 V1; 20411 V2; 24844 v3; 183422 V4; 349054 V5</t>
  </si>
  <si>
    <t>1D-GAR-F4</t>
  </si>
  <si>
    <t>FORMATO  PLANILLA PARA DISTRIBUCIÓN O CONTROL DE RECEPCIÓN DE COMUNICACIONES DURANTE EL PLAN DE CONTINGENCIA</t>
  </si>
  <si>
    <t>1D-GAR-F5</t>
  </si>
  <si>
    <t>FORMATO ACTA DE NO APROBACIÓN DE TRANSFERENCIA PRIMARIA</t>
  </si>
  <si>
    <t>162022 V1; 21870 V2; 182407 V3; 249947 V4</t>
  </si>
  <si>
    <t>1D-GAR-F6</t>
  </si>
  <si>
    <t>FORMATO ACTA DE TRANSFERENCIA PRIMARIA</t>
  </si>
  <si>
    <t>1D-GAR-F7</t>
  </si>
  <si>
    <t>FORMATO ACTA DE ELIMINACIÓN PARA DOCUMENTOS DE APOYO</t>
  </si>
  <si>
    <t>162022 V1; 21870 V2; 182407 V3; 249949 V4</t>
  </si>
  <si>
    <t>1D-GAR-F8</t>
  </si>
  <si>
    <t>FORMATO PARA CONTROL DE CONSULTAS Y/O PRÉSTAMO DE CONTRATOS</t>
  </si>
  <si>
    <t>162022 V1; 24838</t>
  </si>
  <si>
    <t>1D-GAR-F11</t>
  </si>
  <si>
    <t>FORMATO FICHA PARA AUTORIZAR LA CONSULTA Y/O PRÉSTAMO DE CONTRATOS</t>
  </si>
  <si>
    <t>1D-GAR-F12</t>
  </si>
  <si>
    <t>FORMATO PARA CONTROL DE ENTREGA DE ÓRDENES DE PAGO</t>
  </si>
  <si>
    <t>1D-GAR-F14</t>
  </si>
  <si>
    <t>RECEPCIÓN DE ACTAS DE INICIO</t>
  </si>
  <si>
    <t>162022 V1; 24838 V2; 171436 V3</t>
  </si>
  <si>
    <t>1D-GAR-F15</t>
  </si>
  <si>
    <t>FORMATO CONTROL CONSULTA Y/O PRÉSTAMOS DE EXPEDIENTES</t>
  </si>
  <si>
    <t>162022 V1; 21870 V2; 24838 V3; 183422 V4; 250081 V5</t>
  </si>
  <si>
    <t>1D-GAR-F16</t>
  </si>
  <si>
    <t>FORMATO AUTORIZACIÓN CONSULTA Y/O PRÉSTAMO DE EXPEDIENTES</t>
  </si>
  <si>
    <t>162022 V1; 21870 V2; 24838 V3; 250081 AN</t>
  </si>
  <si>
    <t>1D-GAR-F17</t>
  </si>
  <si>
    <t>TARJETA AFUERA</t>
  </si>
  <si>
    <t>162022 V1; 23622 CE; 25370 V2; 64138 AN</t>
  </si>
  <si>
    <t>1D-GAR-F18</t>
  </si>
  <si>
    <t>ATENCIÓN DE USUARIOS INTERNOS Y EXTERNOS EN LOS ARCHIVOS DE GESTIÓN O CENTRAL</t>
  </si>
  <si>
    <t>162022 V1; 20411 V2; 25370 V3; 250769 V2</t>
  </si>
  <si>
    <t>1D-GAR-F19</t>
  </si>
  <si>
    <t>FORMATO DE ATENCIÓN DE USUARIOS EXTERNOS DEL ARCHIVO CENTRAL</t>
  </si>
  <si>
    <t>1D-GAR-F20</t>
  </si>
  <si>
    <t>PÉRDIDA PARCIAL O TOTAL DE DOCUMENTOS</t>
  </si>
  <si>
    <t>162022 V1; 21870 V2; 189189 V3; 342889 V4</t>
  </si>
  <si>
    <t>1D-GAR-F187</t>
  </si>
  <si>
    <t>TABLA DE RETENCIÓN DOCUMENTAL – TRD</t>
  </si>
  <si>
    <t>A-110 V1; 21870 V2; 264371 V3; 343303 V4</t>
  </si>
  <si>
    <t>1D-GAR-F190</t>
  </si>
  <si>
    <t xml:space="preserve">FORMATO TESTIGO DOCUMENTAL </t>
  </si>
  <si>
    <t>162022 V1; 21870 V2; 183422 V3</t>
  </si>
  <si>
    <t>1D-GAR-F192</t>
  </si>
  <si>
    <t>FICHA DE VALORACIÓN DOCUMENTAL Y DISPOSICIÓN FINAL</t>
  </si>
  <si>
    <t>A-110 V1; 21870 V2; 189189 V3</t>
  </si>
  <si>
    <t>1D-PGE-F20</t>
  </si>
  <si>
    <t>FORMATO CUADRO DE CARACTERIZACIÓN DOCUMENTAL - LISTADO MAESTRO DE REGISTROS</t>
  </si>
  <si>
    <t>A-110 V1; 21870 V2; 180169 V3</t>
  </si>
  <si>
    <t>1D-PGE-F21</t>
  </si>
  <si>
    <t>FORMATO CUADRO DE CLASIFICACIÓN DOCUMENTAL</t>
  </si>
  <si>
    <t>FORMATO EVIDENCIA DE REUNION</t>
  </si>
  <si>
    <t>A-110; A-15574 V2; 52358 V3; 189508 V4; 36595 V5; 70103 V6; 188520 V7</t>
  </si>
  <si>
    <t>1D-PGE-F010</t>
  </si>
  <si>
    <t>FORMATO ACTA DE REUNIÓN DE COMITÉ</t>
  </si>
  <si>
    <t>A 2676 V1; 21870 V2; 88824 3; 264371 V4</t>
  </si>
  <si>
    <t>FORMATO DE MEMORANDO NIVEL CENTRAL</t>
  </si>
  <si>
    <t>A-7603 V1; 9738 V2; 33550 V3; 23088 V4; 264371 V5; 12936 V6</t>
  </si>
  <si>
    <t>FORMATO CARTA U OFICIO NIVEL CENTRAL</t>
  </si>
  <si>
    <t>A-7603 V1; 9738 V2; 33550 V3; 23088 V4; 264371 V5; ; 281893 V6; 12936 V7</t>
  </si>
  <si>
    <t>FORMATO CIRCULAR</t>
  </si>
  <si>
    <t>A 2676 V1; 21870 V2; 23315 V4; 264371 V5; 59797 V6</t>
  </si>
  <si>
    <t>FORMATO RESOLUCIÓN</t>
  </si>
  <si>
    <t>A 2676 V1; 23315 V3; 264371 V4; 59797 V5</t>
  </si>
  <si>
    <t>FORMATO DE MEMORANDO MASIVO NIVEL CENTRAL</t>
  </si>
  <si>
    <t>A-7603 V1; 9738 V2; 33550 V3; 23088 V4</t>
  </si>
  <si>
    <t>FORMATO CARTA U OFICIO MASIVO NIVEL CENTRAL</t>
  </si>
  <si>
    <t>A-7603 V1; 9738 V2; 33550 V3; 23088 V4; ; 281893 V5; 342856 V6</t>
  </si>
  <si>
    <t xml:space="preserve">FORMATO DE MEMORANDO  USAQUÉN </t>
  </si>
  <si>
    <t xml:space="preserve">FORMATO CARTA U OFICIO  USAQUÉN </t>
  </si>
  <si>
    <t>A-7603 V1; 9738 V2; 33550 V3; 23088 V4; 243364 V5; 281893 V6</t>
  </si>
  <si>
    <t xml:space="preserve">FORMATO DE MEMORANDO MASIVO USAQUÉN </t>
  </si>
  <si>
    <t>A-7603 V1; 9738 V2; 33550 V3; 23088 V4; 243364 V5</t>
  </si>
  <si>
    <t xml:space="preserve">FORMATO CARTA U OFICIO MASIVO  USAQUÉN </t>
  </si>
  <si>
    <t>A-7603 V1; 9738 V2; 33550 V3; 23088 V4; 243364 V5; ; 281893 V6; 342856 V7</t>
  </si>
  <si>
    <t>FORMATO DE MEMORANDO  CHAPINERO</t>
  </si>
  <si>
    <t>FORMATO CARTA U OFICIO  CHAPINERO</t>
  </si>
  <si>
    <t>A-7603 V1; 9738 V2; 33550 V3; 23088 V4; 243364 V5; ; 281893 V6</t>
  </si>
  <si>
    <t>FORMATO DE MEMORANDO MASIVO CHAPINERO</t>
  </si>
  <si>
    <t>FORMATO CARTA U OFICIO MASIVO  CHAPINERO</t>
  </si>
  <si>
    <t>A-7603 V1; 9738 V2; 33550 V3; 23088 V4; 243364 V5; 281893 V6; 342856 V7</t>
  </si>
  <si>
    <t>FORMATO DE MEMORANDO  SANTA FE</t>
  </si>
  <si>
    <t>FORMATO CARTA U OFICIO  SANTA FE</t>
  </si>
  <si>
    <t>FORMATO DE MEMORANDO MASIVO SANTA FE</t>
  </si>
  <si>
    <t>FORMATO CARTA U OFICIO MASIVO  SANTA FE</t>
  </si>
  <si>
    <t>A-7603 V1; 9738 V2; 33550 V3; 23088 V4; 281893 V5; 342856 V6</t>
  </si>
  <si>
    <t>FORMATO DE MEMORANDO  SAN CRISTÓBAL</t>
  </si>
  <si>
    <t>A-7603 V1; 9738 V2; 33550 V3; 23088 V4; 296839 V5; 51572 V6; 178001 V7</t>
  </si>
  <si>
    <t>FORMATO CARTA U OFICIO  SAN CRISTÓBAL</t>
  </si>
  <si>
    <t>A-7603 V1; 9738 V2; 33550 V3; 23088 V4; 281893 V5; 296839 V6; 51572 V7; 178001 V8</t>
  </si>
  <si>
    <t>FORMATO DE MEMORANDO MASIVO SAN CRISTÓBAL</t>
  </si>
  <si>
    <t>FORMATO CARTA U OFICIO MASIVO  SAN CRISTÓBAL</t>
  </si>
  <si>
    <t>A-7603 V1; 9738 V2; 33550 V3; 23088 V4; 281893 V5; 296839 V6; 342856 V7; 51572 V8; 178001 V9</t>
  </si>
  <si>
    <t>FORMATO DE MEMORANDO USME</t>
  </si>
  <si>
    <t>A-7603 V1; 9738 V2; 33550 V3; 23088 V4; 242329 V5</t>
  </si>
  <si>
    <t>FORMATO CARTA U OFICIO  USME</t>
  </si>
  <si>
    <t>A-7603 V1; 9738 V2; 33550 V3; 23088 V4; 242329 V5; 281893 V6</t>
  </si>
  <si>
    <t>FORMATO DE MEMORANDO MASIVO USME</t>
  </si>
  <si>
    <t>F056</t>
  </si>
  <si>
    <t>FORMATO CARTA U OFICIO MASIVO  USME</t>
  </si>
  <si>
    <t>A-7603 V1; 9738 V2; 33550 V3; 23088 V4; 242329 V5; 281893 V6; 342856 V7</t>
  </si>
  <si>
    <t>F057</t>
  </si>
  <si>
    <t>FORMATO DE MEMORANDO TUNJUELITO</t>
  </si>
  <si>
    <t>A-7603 V1; 9738 V2; 33550 V3; 23088 V4; 231090 V5; 242080 V6</t>
  </si>
  <si>
    <t>F058</t>
  </si>
  <si>
    <t>FORMATO CARTA U OFICIO  TUNJUELITO</t>
  </si>
  <si>
    <t>A-7603 V1; 9738 V2; 33550 V3; 23088 V4; 231090 V5; 242080 V6; 281893 V7</t>
  </si>
  <si>
    <t>F059</t>
  </si>
  <si>
    <t>FORMATO DE MEMORANDO MASIVO TUNJUELITO</t>
  </si>
  <si>
    <t>A-7603 V1; 9738 V2; 33550 V3; 23088 V4; 231090 V5</t>
  </si>
  <si>
    <t>F060</t>
  </si>
  <si>
    <t>FORMATO CARTA U OFICIO MASIVO  TUNJUELITO</t>
  </si>
  <si>
    <t>A-7603 V1; 9738 V2; 33550 V3; 23088 V4; 231090 V5; 281893 V6; 342856 V7</t>
  </si>
  <si>
    <t>F061</t>
  </si>
  <si>
    <t>FORMATO DE MEMORANDO  BOSA</t>
  </si>
  <si>
    <t>A-7603 V1; 9738 V2; 33550 V3; 23088 V4; 32590 V5</t>
  </si>
  <si>
    <t>F062</t>
  </si>
  <si>
    <t>FORMATO CARTA U OFICIO  BOSA</t>
  </si>
  <si>
    <t>A-7603 V1; 9738 V2; 33550 V3; 23088 V4; 281893 V5; 32590 V6</t>
  </si>
  <si>
    <t>F063</t>
  </si>
  <si>
    <t>FORMATO DE MEMORANDO MASIVO BOSA</t>
  </si>
  <si>
    <t>F064</t>
  </si>
  <si>
    <t>FORMATO CARTA U OFICIO MASIVO  BOSA</t>
  </si>
  <si>
    <t>A-7603 V1; 9738 V2; 33550 V3; 23088 V4; 281893 V5; 342856 V6; 32590 V7</t>
  </si>
  <si>
    <t>F065</t>
  </si>
  <si>
    <t>FORMATO DE MEMORANDO  KENNEDY</t>
  </si>
  <si>
    <t>A-7603 V1; 9738 V2; 33550 V3; 23088 V4; 170625 V5; 333573 V6</t>
  </si>
  <si>
    <t>F066</t>
  </si>
  <si>
    <t>FORMATO CARTA U OFICIO   KENNEDY</t>
  </si>
  <si>
    <t>A-7603 V1; 9738 V2; 33550 V3; 23088 V4; 170625 V5; 281893 V6; 333573 V7</t>
  </si>
  <si>
    <t>F067</t>
  </si>
  <si>
    <t>FORMATO DE MEMORANDO MASIVO KENNEDY</t>
  </si>
  <si>
    <t>F068</t>
  </si>
  <si>
    <t>FORMATO CARTA U OFICIO MASIVO KENNEDY</t>
  </si>
  <si>
    <t>A-7603 V1; 9738 V2; 33550 V3; 23088 V4; 170625 V5; 281893 V6; 333573 V7; 342856 V8</t>
  </si>
  <si>
    <t>F069</t>
  </si>
  <si>
    <t>FORMATO DE MEMORANDO  FONTIBÓN</t>
  </si>
  <si>
    <t>A-7603 V1; 9738 V2; 33550 V3; 48201 V4; 23088 V5</t>
  </si>
  <si>
    <t>F070</t>
  </si>
  <si>
    <t>FORMATO CARTA U OFICIO  FONTIBÓN</t>
  </si>
  <si>
    <t>A-7603 V1; 9738 V2; 33550 V3; 48201 V4; 23088 V5; 281893 V6</t>
  </si>
  <si>
    <t>F071</t>
  </si>
  <si>
    <t>FORMATO DE MEMORANDO MASIVO FONTIBÓN</t>
  </si>
  <si>
    <t>F072</t>
  </si>
  <si>
    <t>FORMATO CARTA U OFICIO MASIVO FONTIBÓN</t>
  </si>
  <si>
    <t>A-7603 V1; 9738 V2; 33550 V3; 48201 V4; 23088 V5; 281893 V6; 342856 V7</t>
  </si>
  <si>
    <t>F073</t>
  </si>
  <si>
    <t>FORMATO DE MEMORANDO  ENGATIVÁ</t>
  </si>
  <si>
    <t>F074</t>
  </si>
  <si>
    <t>FORMATO CARTA U OFICIO  ENGATIVÁ</t>
  </si>
  <si>
    <t>F075</t>
  </si>
  <si>
    <t>FORMATO DE MEMORANDO MASIVO ENGATIVÁ</t>
  </si>
  <si>
    <t>F076</t>
  </si>
  <si>
    <t>FORMATO CARTA U OFICIO MASIVO ENGATIVÁ</t>
  </si>
  <si>
    <t>F077</t>
  </si>
  <si>
    <t>FORMATO DE MEMORANDO  SUBA</t>
  </si>
  <si>
    <t>F078</t>
  </si>
  <si>
    <t>FORMATO CARTA U OFICIO  SUBA</t>
  </si>
  <si>
    <t>A-7603 V1; 9738 V2; 33550 V3; 23088 V4; 281893 V5</t>
  </si>
  <si>
    <t>F079</t>
  </si>
  <si>
    <t>FORMATO DE MEMORANDO MASIVO SUBA</t>
  </si>
  <si>
    <t>F080</t>
  </si>
  <si>
    <t>FORMATO CARTA U OFICIO MASIVO  SUBA</t>
  </si>
  <si>
    <t>F081</t>
  </si>
  <si>
    <t>FORMATO DE MEMORANDO  BARRIOS UNIDOS</t>
  </si>
  <si>
    <t>F082</t>
  </si>
  <si>
    <t>FORMATO CARTA U OFICIO  BARRIOS UNIDOS</t>
  </si>
  <si>
    <t>F083</t>
  </si>
  <si>
    <t>FORMATO DE MEMORANDO MASIVO BARRIOS UNIDOS</t>
  </si>
  <si>
    <t>F084</t>
  </si>
  <si>
    <t>FORMATO CARTA U OFICIO MASIVO  BARRIOS UNIDOS</t>
  </si>
  <si>
    <t>F085</t>
  </si>
  <si>
    <t>FORMATO DE MEMORANDO  TEUSAQUILLO</t>
  </si>
  <si>
    <t>A-7603 V1; 9738 V2; 33550 V3; 23088 V4; 187156 V5;</t>
  </si>
  <si>
    <t>F086</t>
  </si>
  <si>
    <t>FORMATO CARTA U OFICIO  TEUSAQUILLO</t>
  </si>
  <si>
    <t>A-7603 V1; 9738 V2; 33550 V3; 23088 V4; 187156 V5; 281893 V6</t>
  </si>
  <si>
    <t>F087</t>
  </si>
  <si>
    <t>FORMATO DE MEMORANDO MASIVO TEUSAQUILLO</t>
  </si>
  <si>
    <t>F088</t>
  </si>
  <si>
    <t>FORMATO CARTA U OFICIO MASIVO  TEUSAQUILLO</t>
  </si>
  <si>
    <t>A-7603 V1; 9738 V2; 33550 V3; 23088 V4; 187156 V5; 281893 V6; 342856 V7</t>
  </si>
  <si>
    <t>F089</t>
  </si>
  <si>
    <t>FORMATO DE MEMORANDO  LOS MÁRTIRES</t>
  </si>
  <si>
    <t>A-7603 V1; 9738 V2; 19110 V3; 33550 V4; 23088 V5; 201352 V6; 231090 V7</t>
  </si>
  <si>
    <t>F090</t>
  </si>
  <si>
    <t>FORMATO CARTA U OFICIO  LOS MÁRTIRES</t>
  </si>
  <si>
    <t>A-7603 V1; 9738 V2; 19110 V3; 33550 V4; 23088 V5; 201352 V6; 231090 V7; 281893 V8</t>
  </si>
  <si>
    <t>F091</t>
  </si>
  <si>
    <t>FORMATO DE MEMORANDO MASIVO LOS MÁRTIRES</t>
  </si>
  <si>
    <t>F092</t>
  </si>
  <si>
    <t>FORMATO CARTA U OFICIO MASIVO  LOS MÁRTIRES</t>
  </si>
  <si>
    <t>A-7603 V1; 9738 V2; 19110 V3; 33550 V4; 23088 V5; 201352 V6; 231090 V7; 281893 V8; 342856 V9</t>
  </si>
  <si>
    <t>F093</t>
  </si>
  <si>
    <t>FORMATO DE MEMORANDO  ANTONIO NARIÑO</t>
  </si>
  <si>
    <t>A-7603 V1; 9738 V2; 33550 V3; 23088 V4; 92721 V5</t>
  </si>
  <si>
    <t>F094</t>
  </si>
  <si>
    <t>FORMATO CARTA U OFICIO  ANTONIO NARIÑO</t>
  </si>
  <si>
    <t>A-7603 V1; 9738 V2; 33550 V3; 23088 V4; 92721 V5; 281893 V6</t>
  </si>
  <si>
    <t>F095</t>
  </si>
  <si>
    <t>FORMATO DE MEMORANDO MASIVO ANTONIO NARIÑO</t>
  </si>
  <si>
    <t>F096</t>
  </si>
  <si>
    <t>FORMATO CARTA U OFICIO MASIVO  ANTONIO NARIÑO</t>
  </si>
  <si>
    <t>A-7603 V1; 9738 V2; 33550 V3; 23088 V4; 92721 V5; 281893 V6; 342856 V7</t>
  </si>
  <si>
    <t>F097</t>
  </si>
  <si>
    <t>FORMATO DE MEMORANDO  PUENTE ARANDA</t>
  </si>
  <si>
    <t>A-7603 V1; 9738 V2; 33550 V3, 39606 V4; 23088 V5</t>
  </si>
  <si>
    <t>F098</t>
  </si>
  <si>
    <t>FORMATO CARTA U OFICIO  PUENTE ARANDA</t>
  </si>
  <si>
    <t>A-7603 V1; 9738 V2; 33550 V3, 39606 V4; 23088 V5; 281893 V6</t>
  </si>
  <si>
    <t>F099</t>
  </si>
  <si>
    <t>FORMATO DE MEMORANDO MASIVO PUENTE ARANDA</t>
  </si>
  <si>
    <t>F100</t>
  </si>
  <si>
    <t>FORMATO CARTA U OFICIO MASIVO  PUENTE ARANDA</t>
  </si>
  <si>
    <t>A-7603 V1; 9738 V2; 33550 V3, 39606 V4; 23088 V5; 281893 V6; 342856 V7</t>
  </si>
  <si>
    <t>F101</t>
  </si>
  <si>
    <t>FORMATO DE MEMORANDO  LA CANDELARIA</t>
  </si>
  <si>
    <t>F102</t>
  </si>
  <si>
    <t>FORMATO CARTA U OFICIO  LA CANDELARIA</t>
  </si>
  <si>
    <t>F103</t>
  </si>
  <si>
    <t>FORMATO DE MEMORANDO MASIVO LA CANDELARIA</t>
  </si>
  <si>
    <t>F104</t>
  </si>
  <si>
    <t>FORMATO CARTA U OFICIO MASIVO  LA CANDELARIA</t>
  </si>
  <si>
    <t>F105</t>
  </si>
  <si>
    <t>FORMATO DE MEMORANDO  RAFAEL URIBE</t>
  </si>
  <si>
    <t>F106</t>
  </si>
  <si>
    <t>FORMATO CARTA U OFICIO  RAFAEL URIBE</t>
  </si>
  <si>
    <t>F107</t>
  </si>
  <si>
    <t>FORMATO DE MEMORANDO MASIVO RAFAEL URIBE</t>
  </si>
  <si>
    <t>F108</t>
  </si>
  <si>
    <t>FORMATO CARTA U OFICIO MASIVO  RAFAEL URIBE</t>
  </si>
  <si>
    <t>F109</t>
  </si>
  <si>
    <t>FORMATO DE MEMORANDO CIUDAD BOLÍVAR</t>
  </si>
  <si>
    <t>A-7603 V1; 9738 V2; 33550 V3; 60962 V4; 23088 V5</t>
  </si>
  <si>
    <t>F110</t>
  </si>
  <si>
    <t>FORMATO CARTA U OFICIO CIUDAD BOLÍVAR</t>
  </si>
  <si>
    <t>A-7603 V1; 9738 V2; 33550 V3; 60962 V4; 23088 V5; 281893 V6</t>
  </si>
  <si>
    <t>F111</t>
  </si>
  <si>
    <t>FORMATO DE MEMORANDO MASIVO CIUDAD BOLÍVAR</t>
  </si>
  <si>
    <t>F112</t>
  </si>
  <si>
    <t>FORMATO CARTA U OFICIO MASIVO CIUDAD BOLÍVAR</t>
  </si>
  <si>
    <t>A-7603 V1; 9738 V2; 33550 V3; 60962 V4; 23088 V5; 281893 V6; 342856 V7</t>
  </si>
  <si>
    <t>F113</t>
  </si>
  <si>
    <t>FORMATO DE MEMORANDO  SUMAPAZ</t>
  </si>
  <si>
    <t>A-7603 V1; 9738 V2; 24340 V3; 33550 V4; 52728 V5; 23088 V6</t>
  </si>
  <si>
    <t>F114</t>
  </si>
  <si>
    <t>FORMATO CARTA U OFICIO  SUMAPAZ</t>
  </si>
  <si>
    <t>A-7603 V1; 9738 V2; 24340 V3; 33550 V4; 52728 V5; 23088 V6; 281893 V7</t>
  </si>
  <si>
    <t>F115</t>
  </si>
  <si>
    <t>FORMATO DE MEMORANDO MASIVO SUMAPAZ</t>
  </si>
  <si>
    <t>F116</t>
  </si>
  <si>
    <t>FORMATO CARTA U OFICIO MASIVO  SUMAPAZ</t>
  </si>
  <si>
    <t>A-7603 V1; 9738 V2; 24340 V3; 33550 V4; 52728 V5; 23088 V6; 281893 V7; 342856 V8</t>
  </si>
  <si>
    <t>F117</t>
  </si>
  <si>
    <t>FORMATO DE MEMORANDOCONSEJO DE JUSTICIA</t>
  </si>
  <si>
    <t>A-7603 V1; 9738 V2; anulacion 85465</t>
  </si>
  <si>
    <t>F118</t>
  </si>
  <si>
    <t>FORMATO CARTA U OFICIO CONSEJO DE JUSTICIA</t>
  </si>
  <si>
    <t>F119</t>
  </si>
  <si>
    <t>FORMATO DE MEMORANDO  MASIVO CONSEJO DE JUSTICIA</t>
  </si>
  <si>
    <t>F120</t>
  </si>
  <si>
    <t>FORMATO CARTA U OFICIO  MASIVO CONSEJO DE JUSTICIA</t>
  </si>
  <si>
    <t>F121</t>
  </si>
  <si>
    <t xml:space="preserve">ACTA DE TRANSFERENCIA SECUNDARIA </t>
  </si>
  <si>
    <t>22003 V1; 182407 2</t>
  </si>
  <si>
    <t>F122</t>
  </si>
  <si>
    <t xml:space="preserve">ACTA DE ELIMINACIÓN DE ARCHIVOS </t>
  </si>
  <si>
    <t>22003 V1; 172824 V2</t>
  </si>
  <si>
    <t>F123</t>
  </si>
  <si>
    <t>FORMATO CONTROL DE LIMPIEZA LOCATIVA</t>
  </si>
  <si>
    <t>23688 V1; 189189 V2</t>
  </si>
  <si>
    <t>F124</t>
  </si>
  <si>
    <t>FORMATO CONTROL DE LIMPIEZA DOCUMENTAL</t>
  </si>
  <si>
    <t>F125</t>
  </si>
  <si>
    <t>FORMATO CONTROL SANEAMIENTO AMBIENTAL</t>
  </si>
  <si>
    <t>23688 V1; 190221 V2</t>
  </si>
  <si>
    <t>F126</t>
  </si>
  <si>
    <t>FORMATO CONTROL DE ROEDORES</t>
  </si>
  <si>
    <t>23688 V1; 188898 V2</t>
  </si>
  <si>
    <t>F127</t>
  </si>
  <si>
    <t>FORMATO CONTROL DE REGISTROS, HUMEDAD RELATIVA Y TEMPERATURA</t>
  </si>
  <si>
    <t>F128</t>
  </si>
  <si>
    <t>FORMATO SEGUIMIENTO ALMACENAMIENTO Y REALMACENAMIENTO</t>
  </si>
  <si>
    <t>F129</t>
  </si>
  <si>
    <t>FORMATO EVALUACIÓN FACTORES DE RIESGO Y CONTROLES DE EMERGENCIAS EN LOS DEPÓSITOS DE ARCHIVO</t>
  </si>
  <si>
    <t>F130</t>
  </si>
  <si>
    <t>FORMATO DE RADICACIÓN DE APOYO</t>
  </si>
  <si>
    <t>24844 V1; 264371 V2</t>
  </si>
  <si>
    <t>F131</t>
  </si>
  <si>
    <t>FORMATO NOTIFICACIÓN ENTREGA</t>
  </si>
  <si>
    <t>24844 V1; 183422 V2</t>
  </si>
  <si>
    <t>F132</t>
  </si>
  <si>
    <t>FORMATO RÓTULO IDENTIFICACIÓN UNIDAD DE CONSERVACIÓN CARPETA</t>
  </si>
  <si>
    <t>32126 V1; 32683 V2; 183422 V3; 243364 V4; 345065 V5</t>
  </si>
  <si>
    <t>F133</t>
  </si>
  <si>
    <t>FORMATO RÓTULO IDENTIFICACIÓN UNIDAD DE CONSERVACIÓN CAJA</t>
  </si>
  <si>
    <t>F134</t>
  </si>
  <si>
    <t>CONCEPTO TÉCNICO GESTIÓN DOCUMENTAL</t>
  </si>
  <si>
    <t>183422 v1</t>
  </si>
  <si>
    <t>F135</t>
  </si>
  <si>
    <t>FICHA DE VALORACIÓN DOCUMENTAL  PARA FONDOS DOCUMENTALES ACUMULADOS</t>
  </si>
  <si>
    <t>F136</t>
  </si>
  <si>
    <t>TABLA DE VALORACIÓN DOCUMENTAL</t>
  </si>
  <si>
    <t>F137</t>
  </si>
  <si>
    <t xml:space="preserve">FORMATO ÚNICO DE INVENTARIO DOCUMENTAL - FUID </t>
  </si>
  <si>
    <t>F138</t>
  </si>
  <si>
    <t xml:space="preserve">CUADRO DE CLASIFICACIÓN DOCUMENTAL </t>
  </si>
  <si>
    <t>F139</t>
  </si>
  <si>
    <t>FORMATO ÍNDICE ELECTRÓNICO</t>
  </si>
  <si>
    <t>249949 V1</t>
  </si>
  <si>
    <t>F140</t>
  </si>
  <si>
    <t>FORMATO ÍNDICE MAESTRO DE EXPEDIENTES</t>
  </si>
  <si>
    <t>F141</t>
  </si>
  <si>
    <t>CUADRO DE CARACTERIZACIÓN DOCUMENTAL (REGISTRO DE ACTIVOS DE INFORMACIÓN) -CCD-</t>
  </si>
  <si>
    <t>281819 V1</t>
  </si>
  <si>
    <t>F142</t>
  </si>
  <si>
    <t>FORMATO CARTA u OFICIO CONTINGENCIAS</t>
  </si>
  <si>
    <t>156792 V1</t>
  </si>
  <si>
    <t>NO APLICA</t>
  </si>
  <si>
    <t>COMUNICACIÓN ESTRATÉGICA</t>
  </si>
  <si>
    <t>CARACTERIZACIÓN DEL PROCESO COMUNICACIÓN ESTRATÉGICA</t>
  </si>
  <si>
    <t>A-315 V1, 29289 V2; 169697 V3; 323130 V4; 29124 V5</t>
  </si>
  <si>
    <t>X</t>
  </si>
  <si>
    <t>MATRIZ DE RIESGOS DE COMUNICACIÓN ESTRATEGICA</t>
  </si>
  <si>
    <t>A-315 V1; 75415 V2; 145176 V3; 242034 V4</t>
  </si>
  <si>
    <t>MANUAL DE DIRECCIONAMIENTO ESTRATÉGICO PARA LAS COMUNICACIONES</t>
  </si>
  <si>
    <t>A-315 V1; 177273 V2; 266688 V3; 54662 V4</t>
  </si>
  <si>
    <t>COMUNICACIONES ESTRATÉGICAS INTERNAS</t>
  </si>
  <si>
    <t>A-315 V1, 29289 V2; 169697 V3; 327998 V4; 164631 V5</t>
  </si>
  <si>
    <t>COMUNICACIONES ESTRATÉGICAS EXTERNAS</t>
  </si>
  <si>
    <t>A-315 V1, 29289 V2; 176356 V3; 327998 V4; 80207 V5</t>
  </si>
  <si>
    <t>INSTRUCCIONES PARA LA PUBLICACIÓN Y ADMINISTRACIÓN DE CONTENIDOS EN CANALES INTERNOS</t>
  </si>
  <si>
    <t>A-315 V1; 198270 V2; 1520 V3; 164631 V4</t>
  </si>
  <si>
    <t>INSTRUCCIONES PARA COMUNICACIONES ESTRATÉGICAS EXTERNAS</t>
  </si>
  <si>
    <t>A-315 V1; 198270 V2; 346074 V3; 189571 V4</t>
  </si>
  <si>
    <t>INSTRUCCIONES PARA LA PARTICIPACIÓN CIUDADANA POR MEDIOS ELECTRÓNICOS</t>
  </si>
  <si>
    <t>53783 V1; 198270 V2; 281328 V3</t>
  </si>
  <si>
    <t>FORMATO DE SOLICITUD DE SERVICIOS DE COMUNICACIONES</t>
  </si>
  <si>
    <t>A-315 V1; 95358 95358 V2; 164467 V3; 169697 V4; 114724 V5</t>
  </si>
  <si>
    <t>FORMATO PLANEADOR DE NECESIDADES DE COMUNICACIÓN</t>
  </si>
  <si>
    <t>A-315 V1, 29289 V2; 90100 V3; 198270 V4</t>
  </si>
  <si>
    <t>FORMATO CUBRIMIENTO PERIODÍSTICO</t>
  </si>
  <si>
    <t>A-315 V1; 198270 V2</t>
  </si>
  <si>
    <t>FORMATO PARA CONTROL DE PUBLICACIÓN EN CARTELERAS FÍSICAS Y PANTALLAS DIGITALES DE LAS ALCALDÍAS LOCALES</t>
  </si>
  <si>
    <t>FORMATO ENTREGA USUARIOS Y CONTRASEÑAS PARA MEDIOS DIGITALES EN ALCALDÍAS LOCALES</t>
  </si>
  <si>
    <t>FORMATO PLAN DE COMUNICACIONES</t>
  </si>
  <si>
    <t>266688 V1</t>
  </si>
  <si>
    <t>MISIONAL</t>
  </si>
  <si>
    <t>GESTIÓN TERRITORIAL</t>
  </si>
  <si>
    <t>GESTIÓN PÚBLICA TERRITORIAL LOCAL</t>
  </si>
  <si>
    <t>CARACTERIZACIÓN DEL PROCESO GESTIÓN PÚBLICA TERRITORIAL LOCAL</t>
  </si>
  <si>
    <t>A - 2392 V1, 35781 V2: 204571 V3; Se modifica la gráfica del mapa de procesos con ocasión de la creación del proceso Fomento y Protección de los Derechos Étnicos, aprobada por la Resolución No. 0297 de 2023 de la SDG, 319916 V4</t>
  </si>
  <si>
    <t>MATRIZ DE RIESGOS DE GESTIÓN PÚBLICA TERRITORIAL LOCAL</t>
  </si>
  <si>
    <t>A-93 V1;  83293 V2; 162045 V3; 242132 V4;  261966 V5; 1405 V6</t>
  </si>
  <si>
    <t>FUNCIONAMIENTO CONSEJO LOCAL DE GOBIERNO</t>
  </si>
  <si>
    <t>GLPI 160068; versión 2 57269; 17868 V3</t>
  </si>
  <si>
    <t>2L-APP-P1</t>
  </si>
  <si>
    <t>Alcalde (sa) Local</t>
  </si>
  <si>
    <t>ELABORACIÓN, APROBACIÓN Y SEGUIMIENTO DEL PLAN DE DESARROLLO LOCAL</t>
  </si>
  <si>
    <t>GLPI 160068, 24247 V2; 197348 V3</t>
  </si>
  <si>
    <t>2L-GDL-P3</t>
  </si>
  <si>
    <t>CONFORMACIÓN DEL CONSEJO DE PLANEACIÓN LOCAL</t>
  </si>
  <si>
    <t xml:space="preserve">GLPI 160068; 24247 </t>
  </si>
  <si>
    <t>P-120001-07</t>
  </si>
  <si>
    <t>Alcalde (sa) Local – Coordinador(a) Administrativo(a) y Financiero(a)</t>
  </si>
  <si>
    <t>PROCEDIMIENTO PARA LA FORMULACIÓN Y SEGUIMIENTO A LOS PROYECTOS DE INVERSIÓN LOCAL.</t>
  </si>
  <si>
    <t>2570 V1, 34085 V2; 208969 V3</t>
  </si>
  <si>
    <t xml:space="preserve">2L-GDL-P004 </t>
  </si>
  <si>
    <t>GUÍA ELABORACIÓN DE INFORME SEMESTRAL DE ACTIVIDADES Y EVALUACIÓN CONSEJO LOCAL DE GOBIERNO</t>
  </si>
  <si>
    <t xml:space="preserve">GLPI 160068; anulación 56984 </t>
  </si>
  <si>
    <t>2L-APP-G001</t>
  </si>
  <si>
    <t>INSTRUCCIONES PARA OTORGAR LA VIABILIDAD A LA CREACIÓN DE INSTANCIAS DE PARTICIPACIÓN LOCAL</t>
  </si>
  <si>
    <t>204020 V1</t>
  </si>
  <si>
    <t>FORMATO PARA LA ELABORACIÓN Y SEGUIMIENTO DEL PLAN ANUAL DE TRABAJO</t>
  </si>
  <si>
    <t>GLPI 160068; versión 2 57269;17868 V4</t>
  </si>
  <si>
    <t>2L-APP-F001</t>
  </si>
  <si>
    <t>RESPUESTA A INICIATIVAS CIUDADANAS</t>
  </si>
  <si>
    <t>A-2572 V1, 34085 V2; 246563 V3</t>
  </si>
  <si>
    <t>ACTA DE REUNIÓN DE CLG</t>
  </si>
  <si>
    <t>17868 V1</t>
  </si>
  <si>
    <t>INFORME DE GESTIÓN TRIMESTRAL Y ANUAL</t>
  </si>
  <si>
    <t>MODELO REGLAMENTO INTERNO DEL CONSEJO LOCAL DE GOBIERNO</t>
  </si>
  <si>
    <t>INSPECCIÓN VIGILANCIA Y CONTROL</t>
  </si>
  <si>
    <t>CARACTERIZACIÓN DEL PROCESO INSPECCIÓN VIGILANCIA Y CONTROL</t>
  </si>
  <si>
    <t>160196 V1; Se modifica la gráfica del mapa de procesos con ocasión de la creación del proceso Fomento y Protección de los Derechos Étnicos, aprobada por la Resolución No. 0297 de 2023 de la Secretaría Distrital de Gobierno, 321745 V2; 358412 V3</t>
  </si>
  <si>
    <t>MATRIZ DE RIESGOS DE INSPECCION, VIGILANCIA Y CONTROL</t>
  </si>
  <si>
    <t>A-236 V1; 74552 V2; 32997 V3; 241905 V4; 2937 V5</t>
  </si>
  <si>
    <t>MANUAL DE OCUPACIONES ILEGALES</t>
  </si>
  <si>
    <t>237378 V1</t>
  </si>
  <si>
    <t>PROCEDIMIENTO RADICACIÓN Y REPARTO EN LA DIRECCIÓN PARA LA GESTIÓN ADMINISTRATIVA ESPECIAL DE POLICÍA</t>
  </si>
  <si>
    <t>157478, 221; 129167 V2; 351181 V3</t>
  </si>
  <si>
    <t>1D-JDC-P011</t>
  </si>
  <si>
    <t>Consejo de Justicia</t>
  </si>
  <si>
    <t>TRÁMITE, ESTUDIO, SUSTANCIACIÓN E IMPULSO DE ASUNTOS DE COMPETENCIA DE LA DIRECCIÓN PARA LA GESTIÓN ADMINISTRATIVA ESPECIAL DE POLICÍA</t>
  </si>
  <si>
    <t>157478, 221; 152778 V2; 351181 V3</t>
  </si>
  <si>
    <t>1D-JDC-P005</t>
  </si>
  <si>
    <t>TOMA DE DECISIÓN DE ASUNTOS DE COMPETENCIA DEL CONSEJO DE JUSTICIA, EN RÉGIMEN DE TRANSICIÓN</t>
  </si>
  <si>
    <t>157478, 221; anualacion 157226</t>
  </si>
  <si>
    <t>1D-JDC-P006</t>
  </si>
  <si>
    <t>NOTIFICACIONES ADOPTADAS POR LA DIRECCIÓN PARA LA GESTIÓN ADMINISTRATIVA ESPECIAL DE POLICÍA</t>
  </si>
  <si>
    <t>157478, 221; 157224; 354392 V3</t>
  </si>
  <si>
    <t>1D-JDC-I001</t>
  </si>
  <si>
    <t>PROCEDIMIENTO VERBAL ABREVIADO EN CASO DE COMPORTAMIENTOS CONTRARIOS A LA CONVIVENCIA LEY 1801 DE 2016 PARA TEMÁTICAS DE ATENCIÓN PRIORITARIA</t>
  </si>
  <si>
    <t>159521, 8744 VERSION 2; 65248 V3; 267762 V4; 32439 V5</t>
  </si>
  <si>
    <t>Direccion para la Gestión Policiva y Alcaldes(as) Locales</t>
  </si>
  <si>
    <t>PROCEDIMIENTO VERBAL INMEDIATO LEY 1801 DE 2016- SEGUNDA INSTANCIA -  PARA TEMÁTICAS PRIORITARIAS.</t>
  </si>
  <si>
    <t>159521, 8744 VERSION 2; 263782 AN</t>
  </si>
  <si>
    <t>Direccion para la Gestión Policiva</t>
  </si>
  <si>
    <t>PROCEDIMIENTO GESTIÓN DE MULTAS Y COBRO PERSUASIVO</t>
  </si>
  <si>
    <t>161 959 V1; 163566 V2; 205586 V3; 52537 V4; 80971 V4 (corrección método de elaboración)</t>
  </si>
  <si>
    <t>2L-GNJ-P5</t>
  </si>
  <si>
    <t>Subsecretaría de Gestión Local, Dirección para la Gestión Policiva, Alcaldes(as) Locales</t>
  </si>
  <si>
    <t>PROCEDIMIENTO PARA LA INSCRIPCIÓN, CANCELACIÓN DEL REGISTRO Y ACTUALIZACIÓN DEL CERTIFICADO DE EXISTENCIA Y REPRESENTACIÓN LEGAL DE LA PROPIEDAD HORIZONTAL</t>
  </si>
  <si>
    <t>161 959 V1, 24573 V2; Anulacion 55273</t>
  </si>
  <si>
    <t>SANCIÓN A LAS VIOLACIONES DE LAS REGLAS DE CONVIVENCIA-PROCEDIMIENTO VERBAL</t>
  </si>
  <si>
    <t>161 959 V1, 27439 AN</t>
  </si>
  <si>
    <t>2L-GNJ-P6</t>
  </si>
  <si>
    <t>SANCIÓN A LAS VIOLACIONES DE LAS REGLAS DE CONVIVENCIA-PROCEDIMIENTO ORDINARIO</t>
  </si>
  <si>
    <t>161 959 V1, 36645 V2; 205591 AN</t>
  </si>
  <si>
    <t>2L-GNJ-P7</t>
  </si>
  <si>
    <t>PROCEDIMIENTO CONTRAVENCIONES COMUNES AMENAZA DE RUINA</t>
  </si>
  <si>
    <t>161 959 V1, 21681 AN</t>
  </si>
  <si>
    <t>2L-GNJ-P8</t>
  </si>
  <si>
    <t>FÓRMULAS EFECTIVAS DE SOLUCIÓN EN LA LABOR DE CONCILIACIÓN</t>
  </si>
  <si>
    <t xml:space="preserve">2L-GNJ-P9 </t>
  </si>
  <si>
    <t>SANCIÓN A LAS VIOLACIONES DE LAS REGLAS DE CONVIVENCIA - PROCEDIMIENTO SUMARIO</t>
  </si>
  <si>
    <t>2L-GNJ-P10</t>
  </si>
  <si>
    <t>COMISIONES CIVILES</t>
  </si>
  <si>
    <t>2L-GNJ-P11</t>
  </si>
  <si>
    <t>PERTURBACIÓN A LA POSESIÓN, POR DESPOJO, A LA MERA TENENCIA Y AL EJERCICIO DE SERVIDUMBRE</t>
  </si>
  <si>
    <t>161 959 V1, 37309 V2; 205591 AN</t>
  </si>
  <si>
    <t>2L-GNJ-P012</t>
  </si>
  <si>
    <t>AMPARO AL DOMICILIO</t>
  </si>
  <si>
    <t>161 959 V1, 37587 V2; 205591 AN</t>
  </si>
  <si>
    <t>2L-GNJ-P013</t>
  </si>
  <si>
    <t>OCUPACIÓN INDEBIDA DEL ESPACIO PÚBLICO</t>
  </si>
  <si>
    <t>2L-GNJ-P014</t>
  </si>
  <si>
    <t>PROCEDIMIENTO SANCION A LAS VIOLACIONES DE LAS REGLAS DE CONVIVENCIA - PROCEDIMIENTO VERBAL CORREGIDURIAS</t>
  </si>
  <si>
    <t>2L-GNJ-P016</t>
  </si>
  <si>
    <t>P019</t>
  </si>
  <si>
    <t>PROCEDIMIENTO SANCION DE LAS VIOLACIONES DE LAS REGLAS DE CONVIVENCIA - PROCEDIMIENTO ORDINARIO CORREGIDURIAS</t>
  </si>
  <si>
    <t>2L-GNJ-P017</t>
  </si>
  <si>
    <t>P020</t>
  </si>
  <si>
    <t>PROCEDIMIENTO CONTRAVENCIONES COMUNES AMENAZA DE RUINA / CORREGIDURIAS</t>
  </si>
  <si>
    <t>2L-GNJ-P018</t>
  </si>
  <si>
    <t>P021</t>
  </si>
  <si>
    <t>PROCEDIMIENTO FORMULAS EFECTIVAS DE SOLUCION EN LA LABOR DE CONCILIACION / CORREGIDURIAS</t>
  </si>
  <si>
    <t>2L-GNJ-P019</t>
  </si>
  <si>
    <t>P022</t>
  </si>
  <si>
    <t xml:space="preserve"> PROCEDIMIENTO SANCIONES A LAS VIOLACIONES DE LAS REGLAS DE CONVIVENCIA - PROCEDIMIENTO SUMARIO / CORREGIDURIAS</t>
  </si>
  <si>
    <t>2L-GNJ-P020</t>
  </si>
  <si>
    <t>P023</t>
  </si>
  <si>
    <t>PROCEDIMIENTO PERTURBACIÓN A LA POSESIÓN, A LA MERA TENENCIA, AL EJERCICIO DE SERVIDUMBRE Y OCUPACIÓN DE HECHO / CORREGIDURIAS</t>
  </si>
  <si>
    <t>2L-GNJ-P021</t>
  </si>
  <si>
    <t>P024</t>
  </si>
  <si>
    <t>PROCEDIMIENTO AMPARO AL DOMICILIO CORREGIDURIAS</t>
  </si>
  <si>
    <t>2L-GNJ-P022</t>
  </si>
  <si>
    <t>P025</t>
  </si>
  <si>
    <t>PROCEDIMIENTO VERBAL ABREVIADO EN CASO DE COMPORTAMIENTOS CONTRARIOS A LA CONVIVENCIA. LEY 1801 DE 2016</t>
  </si>
  <si>
    <t>161 959 V1, 33045 V2; 57669 V3; 257022 V4; 32439 V5</t>
  </si>
  <si>
    <t>2L-GNJ-P034</t>
  </si>
  <si>
    <t>P026</t>
  </si>
  <si>
    <t>PROCEDIMIENTO VERBAL ABREVIADO PARA LA PROTECCIÓN DE BIENES INMUEBLES.LEY 1801 DE 2016</t>
  </si>
  <si>
    <t>161 959 V1, 37309 V2; 263781 V3; 32439 V4</t>
  </si>
  <si>
    <t>2L-GNJ-P035</t>
  </si>
  <si>
    <t>P027</t>
  </si>
  <si>
    <t>PROCEDIMIENTO PARA RESOLVER RECURSO DE APELACIÓN EN PROCESO VERBAL INMEDIATO</t>
  </si>
  <si>
    <t>161 959 V1, 31546 V2; 263782 V3; 32439 V4</t>
  </si>
  <si>
    <t>2L-GNJ-P036</t>
  </si>
  <si>
    <t>P028</t>
  </si>
  <si>
    <t xml:space="preserve"> GUÍA DE PROCEDIMIENTO CIERRE DE ESTABLECIMIENTOS POR PRÁCTICAS SEXUALES CON MENORES DE EDAD</t>
  </si>
  <si>
    <t>P-115301-16</t>
  </si>
  <si>
    <t>P029</t>
  </si>
  <si>
    <t xml:space="preserve">  GUÍA DE PROCEDIMIENTO CIERRE DE ESTABLECIMIENTOS QUE PERMITAN EL CONSUMO DE ESTUPEFACIENTES A MENORES DE EDAD.</t>
  </si>
  <si>
    <t>P-115301-17</t>
  </si>
  <si>
    <t>P030</t>
  </si>
  <si>
    <t>GUÍA DE PROCEDIMIENTO PROTECCIÓN Y CUIDADO DE LOS ANIMALES</t>
  </si>
  <si>
    <t>161 959 V1, 25261 AN</t>
  </si>
  <si>
    <t>P-115301-18</t>
  </si>
  <si>
    <t>P031</t>
  </si>
  <si>
    <t>PROCEDIMIENTO SANCIONATORIO PARA ESTABLECIMIENTO DE COMERCIO – LEY 232 DE 1995</t>
  </si>
  <si>
    <t>161 959 V1, 25903 V2; 279924 V3</t>
  </si>
  <si>
    <t>2L-GNJ-P2</t>
  </si>
  <si>
    <t>P032</t>
  </si>
  <si>
    <t>INFRACCIONES AL RÉGIMEN DE OBRAS Y URBANISMO DECRETO 01 DE 1984</t>
  </si>
  <si>
    <t>161 959 V1, 27768; 342223 V3</t>
  </si>
  <si>
    <t xml:space="preserve">2L-GNJ-P3 </t>
  </si>
  <si>
    <t>P033</t>
  </si>
  <si>
    <t xml:space="preserve">PROCEDIMIENTO RESTITUCIÓN DEL ESPACIO PÚBLICO -DECRETO 01 DE 1984 </t>
  </si>
  <si>
    <t>161 959 V1, 31546 V2; 328017 V3</t>
  </si>
  <si>
    <t>2L-GNJ-P4</t>
  </si>
  <si>
    <t>P034</t>
  </si>
  <si>
    <t xml:space="preserve">PROCEDIMIENTO ADMINISTRATIVO SANCIONATORIO - LEY 1437 DE 2011 CONTROL DE ESPACIO PÚBLICO </t>
  </si>
  <si>
    <t>161 959 V1, 31546 V2; 342225 V3</t>
  </si>
  <si>
    <t xml:space="preserve">2L-GNJ-P023 </t>
  </si>
  <si>
    <t>P035</t>
  </si>
  <si>
    <t>PROCEDIMIENTO ADMINISTRATIVO SANCIONATORIO - LEY 1437 DE 2011 CONTROL DE OBRAS Y URBANISMO</t>
  </si>
  <si>
    <t>161 959 V1, 32527 V2; 342223 V3</t>
  </si>
  <si>
    <t xml:space="preserve">2L-GNJ-P024 </t>
  </si>
  <si>
    <t>P036</t>
  </si>
  <si>
    <t xml:space="preserve">PROCEDIMIENTO ADMINISTRATIVO SANCIONATORIO - LEY 1437 DE 2011   CONTROL DE ESTABLECIMIENTOS COMERCIALES </t>
  </si>
  <si>
    <t>161 959 V1, 31546 ; 279924 V3</t>
  </si>
  <si>
    <t>2L-GNJ-P025</t>
  </si>
  <si>
    <t>P037</t>
  </si>
  <si>
    <t>ASIGNACIÓN Y PAGO A DELEGADOS PARA SORTEOS, CONCURSOS Y ASAMBLEAS</t>
  </si>
  <si>
    <t>136018 VERSIÓN1, 161959 V1, 27366 V2; 249562 V3; 342226 V4; 127753 V5</t>
  </si>
  <si>
    <t>1D-SYC-P012, IVC-P037</t>
  </si>
  <si>
    <t>Subsecretaría de Gestión Local, Dirección para la Gestión Policiva</t>
  </si>
  <si>
    <t>P038</t>
  </si>
  <si>
    <t>AUTORIZACIÓN DE ACTIVIDADES DE AGLOMERACIÓN DE PÚBLICO EN EL DISTRITO CAPITAL</t>
  </si>
  <si>
    <t>161 959 V1, 32851 V2; 267770 V3</t>
  </si>
  <si>
    <t>1D-SYC-P005</t>
  </si>
  <si>
    <t>Subsecretaría de Gestión Local, Direccion Administrativa</t>
  </si>
  <si>
    <t>P039</t>
  </si>
  <si>
    <t>AUTORIZACIÓN Y SEGUIMIENTO A CONCURSOS</t>
  </si>
  <si>
    <t>161959, 37309 V2; 249562 V3</t>
  </si>
  <si>
    <t>1D-SYC-P006</t>
  </si>
  <si>
    <t>P040</t>
  </si>
  <si>
    <t>REGISTRO PREVIO DE PARQUES DE DIVERSIONES Y ATRACCIONES O DISPOSITIVOS DE ENTRETENIMIENTO</t>
  </si>
  <si>
    <t>161959, 37587 V2; 248566 V3</t>
  </si>
  <si>
    <t>1D-SYC-P010</t>
  </si>
  <si>
    <t>P041</t>
  </si>
  <si>
    <t>PROCEDIMIENTO DE CONCEPTO PREVIO PARA LOS JUEGOS LOCALIZADOS DE SUERTE Y AZAR</t>
  </si>
  <si>
    <t>161959, 32317 V2; 202733 V3</t>
  </si>
  <si>
    <t>1D-SYC-P13</t>
  </si>
  <si>
    <t>P042</t>
  </si>
  <si>
    <t xml:space="preserve">INSPECCIÓN VIGILANCIA Y CONTROL EN ACTIVIDAD ECONÓMICA </t>
  </si>
  <si>
    <t>161 959 V1, 30083 V2; 178214 V3; 191875 V4; 257023 V5; 189280 V6</t>
  </si>
  <si>
    <t xml:space="preserve">2L-GNJ-P026 </t>
  </si>
  <si>
    <t>P043</t>
  </si>
  <si>
    <t>INSPECCIÓN VIGILANCIA Y CONTROL EN OBRAS Y URBANISMO</t>
  </si>
  <si>
    <t>161 959 V1; 30513 V2; 263779 V3; 189280 V4</t>
  </si>
  <si>
    <t xml:space="preserve">2L-GNJ-P027 </t>
  </si>
  <si>
    <t>Subsecretaría de Gestión Local, Alcaldes(as) Locales</t>
  </si>
  <si>
    <t>P044</t>
  </si>
  <si>
    <t xml:space="preserve">PROCEDIMIENTO PARA LA INSPECCIÓN VIGILANCIA Y CONTROL EN EL ESPACIO PÚBLICO </t>
  </si>
  <si>
    <t>161 959 V1, 31546 V2; 194118 V3; 7614 V4</t>
  </si>
  <si>
    <t xml:space="preserve">
2L-GNJ-P028 </t>
  </si>
  <si>
    <t>Alcaldes(as) Locales</t>
  </si>
  <si>
    <t>P045</t>
  </si>
  <si>
    <t xml:space="preserve">PROCEDIMIENTO ADMINISTRATIVO SANCIONATORIO - CONTROL DE ESTACIONAMIENTOS FUERA DE VÍA EN EL MARCO DEL ESTATUTO DEL CONSUMIDOR   </t>
  </si>
  <si>
    <t>161 959 V1, 26742 AN</t>
  </si>
  <si>
    <t xml:space="preserve">2L-GNJ-P032 </t>
  </si>
  <si>
    <t>P046</t>
  </si>
  <si>
    <t>PROCEDIMIENTO INSPECCIÓN VIGILANCIA Y CONTROL PARA PARQUEADEROS FUERA DE VÍA ABIERTOS AL PÚBLICO</t>
  </si>
  <si>
    <t>161 959 V1; 30513 V2; 178214 V3; 194120 V4; 7614 V5</t>
  </si>
  <si>
    <t xml:space="preserve">2L-GNJ-P033 </t>
  </si>
  <si>
    <t>P047</t>
  </si>
  <si>
    <t>PROCEDIMIENTO PARA LA INSPECCIÓN, VIGILANCIA Y CONTROL EN METROLOGÍA LEGAL</t>
  </si>
  <si>
    <t>18234 V1; 194118 V2; 7614 V3</t>
  </si>
  <si>
    <t>P048</t>
  </si>
  <si>
    <t>EXPEDICIÓN Y/O SUSPENSIÓN DEL RECONOCIMIENTO DENOMINADO - SELLO SEGURO</t>
  </si>
  <si>
    <t>20874 V1; 247541 V2</t>
  </si>
  <si>
    <t>P049</t>
  </si>
  <si>
    <t>PROCEDIMIENTO VERBAL ABREVIADO PARA LA IMPOSICIÓN DE MULTA GENERAL OBJETADA</t>
  </si>
  <si>
    <t>24324 V1; 70968 V2; 109420 V3; 245363 V4; 32439 V5; 154633 V6: 197656 V7</t>
  </si>
  <si>
    <t>p</t>
  </si>
  <si>
    <t>P050</t>
  </si>
  <si>
    <t>ENTREGA DE INMUEBLES EXPROPIADOS</t>
  </si>
  <si>
    <t>41482 V1; 248189 V2; 32439 V3</t>
  </si>
  <si>
    <t>P051</t>
  </si>
  <si>
    <t xml:space="preserve">PROCEDIMIENTO PARA DECIDIR EN SEGUNDA INSTANCIA POR AUTORIDAD ADMINISTRATIVA ESPECIAL DE POLICÍA </t>
  </si>
  <si>
    <t>50783 V1; 206898 AN</t>
  </si>
  <si>
    <t>P052</t>
  </si>
  <si>
    <t>AUTORIZACIÓN DE PERMISO DE OCUPACIÓN</t>
  </si>
  <si>
    <t>57669 V1, despublicado caso hola 58313; 70609 V2; 248186 V3; 32439 V4</t>
  </si>
  <si>
    <t>P053</t>
  </si>
  <si>
    <t>PROTECCIÓN, PROMOCIÓN Y GARANTÍA DE LOS DERECHOS DE LOS CONSUMIDORES</t>
  </si>
  <si>
    <t>82493 V1; 358409 V2</t>
  </si>
  <si>
    <t>P054</t>
  </si>
  <si>
    <t>PROCEDIMIENTO VERBAL ABREVIADO – PRIORIZACIÓN DE COMPARENDOS OBJETADOS</t>
  </si>
  <si>
    <t>105110 V1; 205591 AN</t>
  </si>
  <si>
    <t>P055</t>
  </si>
  <si>
    <t xml:space="preserve">PROCEDIMIENTO VERBAL ABREVIADO POR PAGO CONMUTADO, PAGO TOTAL Y PRONTO PAGO </t>
  </si>
  <si>
    <t>107375 V1; 248185 V2; 32439 V3</t>
  </si>
  <si>
    <t>P056</t>
  </si>
  <si>
    <t>PROCEDIMIENTO IMPOSICIÓN DE MULTA GENERAL NO OBJETADA DE ACUERDO CON LA LEY 2197 DE 2022</t>
  </si>
  <si>
    <t>245363 V1; 32439 V2; 154219 V3; 166347 V4; 197656 V5</t>
  </si>
  <si>
    <t>P057</t>
  </si>
  <si>
    <t>INSPECCIÓN, VIGILANCIA Y CONTROL PARA ESTABLECIMIENTOS DEDICADOS A LA COMERCIALIZACIÓN, REPARACIÓN Y MANTENIMIENTO DE BICICLETAS</t>
  </si>
  <si>
    <t>246509 V1</t>
  </si>
  <si>
    <t>P058</t>
  </si>
  <si>
    <t xml:space="preserve">PROCEDIMIENTO ADMINISTRATIVO PARA IMPONER SANCIONES A LOS DELEGADOS DE LA SECRETARÍA DISTRITAL DE GOBIERNO  </t>
  </si>
  <si>
    <t>249564 V1</t>
  </si>
  <si>
    <t>P059</t>
  </si>
  <si>
    <t>REGISTRO DE CANINOS DE MANEJO ESPECIAL</t>
  </si>
  <si>
    <t>284161 V1; 93672 V2</t>
  </si>
  <si>
    <t>P060</t>
  </si>
  <si>
    <t>INSPECCIÓN Y VIGILANCIA DE CANINOS DE MANEJO ESPECIAL</t>
  </si>
  <si>
    <t>284161 V1</t>
  </si>
  <si>
    <t>P061</t>
  </si>
  <si>
    <t>CONTROL A OCUPACIONES ILEGALES EN LA FRANJA DE ADECUACIÓN Y LA RESERVA FORESTAL PROTECTORA BOSQUE ORIENTAL DE BOGOTÁ</t>
  </si>
  <si>
    <t>284165 V1</t>
  </si>
  <si>
    <t>P062</t>
  </si>
  <si>
    <t>PROCEDIMIENTO ADMINISTRATIVO SANCIONATORIO EN CONTROL DE PARQUES DE DIVERSIONES, ATRACCIONES O DISPOSITIVOS DE ENTRETENIMIENTO REGISTRADOS EN EL DISTRITO CAPITAL</t>
  </si>
  <si>
    <t>867 V1</t>
  </si>
  <si>
    <t>P063</t>
  </si>
  <si>
    <t>INSPECCIÓN, VIGILANCIA Y CONTROL EN AMBIENTE</t>
  </si>
  <si>
    <t>20855 V1</t>
  </si>
  <si>
    <t>P064</t>
  </si>
  <si>
    <t>INSPECCIÓN, VIGILANCIA Y CONTROL ESTABLECIMIENTOS MINEROS</t>
  </si>
  <si>
    <t>INSTRUCCIONES PARA LA RELATORÍA DE LAS DECISIONES DEL CONSEJO DE JUSTICIA</t>
  </si>
  <si>
    <t>161959; anulacion 157226</t>
  </si>
  <si>
    <t>IVC-IN001 </t>
  </si>
  <si>
    <t>INSTRUCCIONES PARA SERVICIO DE DELEGACIONES PARA LA SUPERVISIÓN DE SORTEOS, CONCURSOS Y ASAMBLEAS</t>
  </si>
  <si>
    <t>221, 24956 V2; 249562 V3; 324803 V4; 342226 V5; 127753 V6</t>
  </si>
  <si>
    <t>1D-JDC-I003</t>
  </si>
  <si>
    <t xml:space="preserve">INSTRUCTIVO CAPTADORES NO AUTORIZADOS DE DINEROS DEL PÚBLICO </t>
  </si>
  <si>
    <t>161 959 V1 V1; 25257</t>
  </si>
  <si>
    <t>I-120002-01</t>
  </si>
  <si>
    <t xml:space="preserve">INSTRUCTIVO DE REPARTO </t>
  </si>
  <si>
    <t>161 959 V1, 30181 AN</t>
  </si>
  <si>
    <t>P-115301-03</t>
  </si>
  <si>
    <t>INSTRUCCIONES PARA LA NOTIFICACIÓN SEGÚN DECRETO 01 DE 1984 POR PARTE DEL INSPECTOR DE POLICÍA/CORREGIDORES</t>
  </si>
  <si>
    <t>161 959 V1, 27768 V2; 205591 AN</t>
  </si>
  <si>
    <t xml:space="preserve">2L-GNJ-I2 </t>
  </si>
  <si>
    <t>INSTRUCCIONES PARA RECURSOS DE ACTUACIONES ADMINISTRATIVAS- ALCALDÍAS LOCALES</t>
  </si>
  <si>
    <t>161 959 V1, 27768 V2; 342229 V3</t>
  </si>
  <si>
    <t>2L-GNJ-I003</t>
  </si>
  <si>
    <t xml:space="preserve">INSTRUCTIVO INFRACCION AL RÉGIMEN DE OBRAS Y URBANISMO PARA BIENES DE INTERÉS CULTURAL </t>
  </si>
  <si>
    <t>161 959 V1, 27790 V2</t>
  </si>
  <si>
    <t>2L-GNJ-I4</t>
  </si>
  <si>
    <t>INSTRUCTIVO DE NOTIFICACIONES PARA ACTUACIONES ADMINISTRATIVAS</t>
  </si>
  <si>
    <t>161 959 V1, 27768 V2; 342228 V3</t>
  </si>
  <si>
    <t>2L-GNJ-I005</t>
  </si>
  <si>
    <t>INSTRUCCIONES PARA NOTIFICACIÓN CORREGIDURÍAS</t>
  </si>
  <si>
    <t>161 959 V1, 28763 V2; 263782 AN</t>
  </si>
  <si>
    <t>2L-GNJ-I6</t>
  </si>
  <si>
    <t>INSTRUCCIONES PARA DILIGENCIAS CON ORDEN POLICIVA DE DESALOJO EN QUERELLAS POR PERTURBACIÓN A LA POSESIÓN Y/O TENENCIA POR DESPOJO</t>
  </si>
  <si>
    <t>161 959 V1, 31546 V2; 205591 AN</t>
  </si>
  <si>
    <t>2L-GNJ-R003</t>
  </si>
  <si>
    <t>INSTRUCCIONES PARA DEMOLICIONES</t>
  </si>
  <si>
    <t>161 959 V1, 25903 V2; 342228 V3</t>
  </si>
  <si>
    <t>2L-GNJ-R002</t>
  </si>
  <si>
    <t>INSTRUCCIONES PARA LA REALIZACIÓN DE ACTIVIDADES DE INSPECCIÓN, VIGILANCIA Y CONTROL</t>
  </si>
  <si>
    <t>161 959 V1,30052 ; 244259 V3</t>
  </si>
  <si>
    <t>2L-GNJ-R001</t>
  </si>
  <si>
    <t>INSTRUCCIONES PARA LA SISTEMATIZACIÓN DE LAS DECISIONES PROFERIDAS POR LA AUTORIDAD ADMINISTRATIVA ESPECIAL DE POLICÍA</t>
  </si>
  <si>
    <t>50785 V1; 206898 AN</t>
  </si>
  <si>
    <t>INSTRUCCIONES PARA EL USO DE LA HERRAMIENTA ARCO</t>
  </si>
  <si>
    <t>171399 V1</t>
  </si>
  <si>
    <t>LISTA DE CHEQUEO - EXPEDIENTE ÚNICO DE ACTUACIONES ADMINISTRATIVAS LEY 1437 DE 2011 - ESPACIO PÚBLICO</t>
  </si>
  <si>
    <t>147422 VERSIÓN1, 28424 V2; 209856 V3</t>
  </si>
  <si>
    <t>2L-GNJ-F018</t>
  </si>
  <si>
    <t>LISTA DE CHEQUEO - EXPEDIENTE ÚNICO  ACTUACIONES ADMINISTRATIVAS  LEY 1437 DE 2011 ESTABLECIMIENTOS DE COMERCIO</t>
  </si>
  <si>
    <t>147422 VERSIÓN1; 209856 V2; 266017 V3</t>
  </si>
  <si>
    <t xml:space="preserve">2L-GNJ-F017 </t>
  </si>
  <si>
    <t xml:space="preserve">LISTA DE CHEQUEO - EXPEDIENTE ÚNICO ACTUACIONES ADMINISTRATIVAS LEY 1437 DE 2011 CONTROL DE OBRAS Y URBANISMO </t>
  </si>
  <si>
    <t>147422 VERSIÓN1; 209856 V2; 270729 V3</t>
  </si>
  <si>
    <t>2L-GNJ-F016</t>
  </si>
  <si>
    <t xml:space="preserve">LISTA DE CHEQUEO - EXPEDIENTE ÚNICO  ACTUACIONES ADMINISTRATIVAS  DECRETO 01 DE 1984 ESPACIO PÚBLICO  </t>
  </si>
  <si>
    <t>147422 VERSIÓN1; 209856 V2</t>
  </si>
  <si>
    <t xml:space="preserve">2L-GNJ-F019 </t>
  </si>
  <si>
    <t xml:space="preserve">LISTA DE CHEQUEO - EXPEDIENTE ÚNICO ACTUACIONES ADMINISTRATIVAS DECRETO 01 DE 1984 ESTABLECIMIENTOS DE COMERCIO </t>
  </si>
  <si>
    <t>2L-GNJ-F020</t>
  </si>
  <si>
    <t>LISTA DE CHEQUEO - EXPEDIENTE ÚNICO DE ACTUACIONES ADMINISTRATIVAS DECRETO 01 DE 1984  TRAMITE PARA CONTROL DE OBRAS Y URBANISMO</t>
  </si>
  <si>
    <t>147422 VERSIÓN1, 27768 V2, 28424 V3; 209856 V4</t>
  </si>
  <si>
    <t>2L-GNJ-F021</t>
  </si>
  <si>
    <t>DEVOLUCIÓN DE EXPEDIENTES</t>
  </si>
  <si>
    <t>157478, 221 V2:129167 V3</t>
  </si>
  <si>
    <t>1D-JDC-F033</t>
  </si>
  <si>
    <t>RECEPCIÓN DE EXPEDIENTES Y DE CONTINGENCIA PARA REPARTO</t>
  </si>
  <si>
    <t>157478, 221 V2; 129167 V3</t>
  </si>
  <si>
    <t>1D-JDC-F031</t>
  </si>
  <si>
    <t>RELACION INVENTARIO EXPEDIENTES  SECRETARIA GENERAL CONSEJO DE JUSTICIA</t>
  </si>
  <si>
    <t>157478, 221 V2; anulación 157226</t>
  </si>
  <si>
    <t>1D-JDC-F040</t>
  </si>
  <si>
    <t xml:space="preserve">RELACIÓN CONSECUTIVA DE ACTOS ADMINISTRATIVOS DEL CONSEJO DE JUSTICIA    </t>
  </si>
  <si>
    <t>1D-JDC-F035</t>
  </si>
  <si>
    <t>RELACIÓN CONSECUTIVA DE PROVIDENCIAS DEL CONSEJO DE JUSTICIA</t>
  </si>
  <si>
    <t>1D-JDC-F036</t>
  </si>
  <si>
    <t>RELACIÓN DE DECISIONES DEL CONSEJO DE JUSTICIA</t>
  </si>
  <si>
    <t>157478, 221 V2; 206898 AN</t>
  </si>
  <si>
    <t>1D-JDC-F034</t>
  </si>
  <si>
    <t>ATENCIÓN DE USUARIOS - RELATORÍA</t>
  </si>
  <si>
    <t>1D-JDC-F30 </t>
  </si>
  <si>
    <t>FORMATO DE ENTREGA DE DECISIONES A RELATORÍA</t>
  </si>
  <si>
    <t>1D-JDC-F37</t>
  </si>
  <si>
    <t>LISTA DE CHEQUEO PROCEDIMIENTO VERBAL ABREVIADO-LEY 1801-PRIORITARIOS</t>
  </si>
  <si>
    <t>159521; 202084 V2</t>
  </si>
  <si>
    <t>LISTA DE CHEQUEO - EXPEDIENTE ÚNICO DE ACTUACIONES POLICIVAS - SEGUNDA INSTANCIA PARA TEMÁTICAS PRIORIZADAS LEY 1801 DE 2016</t>
  </si>
  <si>
    <t>159521; 207823 V2</t>
  </si>
  <si>
    <t>AVISO DE NO CUMPLIMIENTO DE REQUISITOS</t>
  </si>
  <si>
    <t>247541 V1</t>
  </si>
  <si>
    <t>ACTA DE PMU</t>
  </si>
  <si>
    <t>161959 V1, 31865 V2; 253261 V3</t>
  </si>
  <si>
    <t>1D-SYC-F054</t>
  </si>
  <si>
    <t xml:space="preserve">CONTROL DE BOLETERÍA O DERECHOS DE ASISITENCIA   </t>
  </si>
  <si>
    <t>161 959 V1, 31865 V2; 266029 V3</t>
  </si>
  <si>
    <t>1D-SYC-F053</t>
  </si>
  <si>
    <t xml:space="preserve">FORMATO CONTROL DE MULTAS </t>
  </si>
  <si>
    <t>A-236 V1; 163566 V2; 51468 V3; 80971 V4; 83006 Corrección V4; 168517 V5</t>
  </si>
  <si>
    <t xml:space="preserve">LISTA DE CHEQUEO TÍTULO EJECUTIVO </t>
  </si>
  <si>
    <t>A-296 V1; 243192 V2; 51468 V3; 80971 V4</t>
  </si>
  <si>
    <t>CONSTANCIA DE AGOTAMIENTO DE ETAPA DE COBRO PERSUASIVO</t>
  </si>
  <si>
    <t>A-236 V1; 163566 V2; 267769 V3; 279185 V4; 51468 V5</t>
  </si>
  <si>
    <t>FORMATO LISTA DE CHEQUEO ENVÍO OFICINA DE COBRO NO TRIBUTARIO</t>
  </si>
  <si>
    <t>A-296 V1; 243192 V2</t>
  </si>
  <si>
    <t xml:space="preserve">COMUNICACIÓN AL DEUDOR INVITACIÓN PARA PAGO VOLUNTARIO DE MULTA  </t>
  </si>
  <si>
    <t>A-236 V1; 163566 V3; 205586 V4; 267769 V5; 51468 V6; 80971 V7</t>
  </si>
  <si>
    <t>COMUNICACIÓN CAMARA DE COMERCIO</t>
  </si>
  <si>
    <t>A-296 V1; 243192 V2; 267769 V3</t>
  </si>
  <si>
    <t xml:space="preserve"> COMUNICACIÓN INSTRUMENTOS PÚBLICOS</t>
  </si>
  <si>
    <t xml:space="preserve"> COMUNICACIÓN MOVILIDAD</t>
  </si>
  <si>
    <t>LISTA DE CHEQUEO - EXPEDIENTE ÚNICO DE ACTUACIONES ADMINISTRATIVAS PROTECCIÓN DE BIENES INMUEBLES LEY 1801 DE 2016</t>
  </si>
  <si>
    <t>29767 V2; 207823 V3</t>
  </si>
  <si>
    <t>2L-GNJ-F023</t>
  </si>
  <si>
    <t>LISTA DE CHEQUEO - EXPEDIENTE ÚNICO ACTUACIONES POLICIVAS LEY 1801 DE 2016</t>
  </si>
  <si>
    <t>161 959, 24717 V2; 207823 V3</t>
  </si>
  <si>
    <t>2L-GNJ-F022</t>
  </si>
  <si>
    <t>LISTA DE CHEQUEO - EXPEDIENTE ÚNICO DE ACTUACIONES ADMINISTRATIVAS - SEGUNDA INSTANCIA LEY 1801 de 2016</t>
  </si>
  <si>
    <t>161 959, 25196 V2; 207823 V3;  261700   V4</t>
  </si>
  <si>
    <t>2L-GNJ-F024</t>
  </si>
  <si>
    <t>FORMATO PARA CONTROL ENTREGA DE SELLOS</t>
  </si>
  <si>
    <t>161959, 24956 V2; 202731 V3</t>
  </si>
  <si>
    <t>IVC-F025</t>
  </si>
  <si>
    <t xml:space="preserve"> FORMATO CONSOLIDACIÓN DE LA INFORMACIÓN DE OPERATIVOS</t>
  </si>
  <si>
    <t>161 959, 25196 V2; 178214 anulación</t>
  </si>
  <si>
    <t xml:space="preserve">2L-GNJ-F2 
</t>
  </si>
  <si>
    <t xml:space="preserve"> FORMATO ORDEN DE SELLAMIENTO </t>
  </si>
  <si>
    <t>161 959, 24717 V2; 209856 V3</t>
  </si>
  <si>
    <t>2L-GNJ-F3</t>
  </si>
  <si>
    <t xml:space="preserve"> FORMATO TÉCNICO DE VISITA Y/O VERIFICACIÓN- CONTROL URBANÍSTICO</t>
  </si>
  <si>
    <t>161 959, 24717 V2; 52750 V3; 	69244 V4; 209856 V5; 246179 V6</t>
  </si>
  <si>
    <t>2L-GNJ-F9</t>
  </si>
  <si>
    <t xml:space="preserve"> ACTA DE VISITA</t>
  </si>
  <si>
    <t>2L-GNJ-F10</t>
  </si>
  <si>
    <t xml:space="preserve"> CRONOGRAMA MENSUAL DEL OPERATIVO</t>
  </si>
  <si>
    <t>2L-GNJ-F11</t>
  </si>
  <si>
    <t xml:space="preserve"> FORMATO TÉCNICO DE VISITA Y/O VERIFICACIÓN- ESPACIO PÚBLICO</t>
  </si>
  <si>
    <t>2L-GNJ-F012</t>
  </si>
  <si>
    <t xml:space="preserve"> FORMATO TÉCNICO DE VISITA Y/O VERIFICACIÓN -ESTABLECIMIENTOS DE COMERCIO</t>
  </si>
  <si>
    <t>161 959, 25196 V2; 209856 V3; 246179 V4</t>
  </si>
  <si>
    <t>2L-GNJ-F013</t>
  </si>
  <si>
    <t xml:space="preserve"> FORMATO INFORME OPERATIVOS DE CONTROL</t>
  </si>
  <si>
    <t>161 959, 24960 AN</t>
  </si>
  <si>
    <t>2L-GNJ-F014</t>
  </si>
  <si>
    <t xml:space="preserve"> FORMATO TÉCNICO DE VISITA Y/O VERIFICACIÓN PARA ESTACIONAMIENTOS FUERA DE VÍA</t>
  </si>
  <si>
    <t>161 959, 24717 V2; 194120 AN</t>
  </si>
  <si>
    <t>2L-GNJ-F015</t>
  </si>
  <si>
    <t xml:space="preserve">RELACIÓN CONSECUTIVA DE AUTOS </t>
  </si>
  <si>
    <t>161 959, 25196 V2; 152778 V3</t>
  </si>
  <si>
    <t>1D-JDC-F29</t>
  </si>
  <si>
    <t>CONTROL DE INGRESO DE DOCUMENTOS A EXPEDIENTES AL DESPACHO - CONSEJO DE JUSTICIA</t>
  </si>
  <si>
    <t>161 959, 25198 AN</t>
  </si>
  <si>
    <t>1D-JDC-F038</t>
  </si>
  <si>
    <t xml:space="preserve">ACTA  - INFORME TÉCNICO DE RESULTADOS  CONTROL METROLOGÍCO SURTIDORES, DISPENSADORES Y/O MEDIDORES DE COMBUSTIBLE LÍQUIDO </t>
  </si>
  <si>
    <t>18234 V1; 52750 V2; 66019 V3; 194118 AN</t>
  </si>
  <si>
    <t>INFORME TÉCNICO DE RESULTADOS CONTROL METROLÓGICO DE INSTRUMENTOS DE PESAJE NO AUTOMÁTICOS</t>
  </si>
  <si>
    <t>18234 V1; 66019 V2; 194118 AN</t>
  </si>
  <si>
    <t>LISTA DE CHEQUEO - RECONOCIMIENTO DE SELLO SEGURO</t>
  </si>
  <si>
    <t>20874 V1; 70981 V2; 247541 V3</t>
  </si>
  <si>
    <t>LISTA DE CHEQUEO ENVÍO PERSUASIVO A SECRETARÍA DISTRITAL DE SEGURIDAD CONVIVENCIA Y JUSTICIA</t>
  </si>
  <si>
    <t>24324 V1; 206557 V2; 244090 V3</t>
  </si>
  <si>
    <t>AUTO PARA ABSTENERSE DE INICIAR ACTUACIÓN POLICIVA</t>
  </si>
  <si>
    <t>24324 V1; 206557 V2; 244090 V3; 32439 V4</t>
  </si>
  <si>
    <t>AUTO DE OBEDECIMIENTO A LO RESUELTO POR LA SEGUNDA INSTANCIA</t>
  </si>
  <si>
    <t>AUTO PRONTO PAGO</t>
  </si>
  <si>
    <t>24324 V1; 108525 V2; 206557 V3; 246474 V4</t>
  </si>
  <si>
    <t>AUTO QUE AVOCA CONOCIMIENTO DE INICIO DE ACTUACION POLICIVA – PROCEDIMIENTO VERBAL ABREVIADO</t>
  </si>
  <si>
    <t>24324 V1; 206560 V2; 244090 V3; 32439 V4</t>
  </si>
  <si>
    <t xml:space="preserve">AUTO DE ACATAMIENTO DE LO RESUELTO POR SEGUNDA INSTANCIA </t>
  </si>
  <si>
    <t>25053 V1; 209856 V2</t>
  </si>
  <si>
    <t>FICHA DE VISITA A PARQUEADEROS</t>
  </si>
  <si>
    <t>26819 V1; 178214 anulación</t>
  </si>
  <si>
    <t xml:space="preserve">AUTO QUE ORDENA LA MEDIDA PREVENTIVA DE SUSPENSIÓN DE OBRA DILIGENCIA – PRELIMINAR </t>
  </si>
  <si>
    <t>27768 V1; 209856 V2</t>
  </si>
  <si>
    <t>TRAZABILIDAD DE EXPEDIENTES TRAMITADOS</t>
  </si>
  <si>
    <t>50785 V1; 153812 V2</t>
  </si>
  <si>
    <t>INFORME TÉCNICO PARA AUTORIZACIÓN DE PERMISO DE OCUPACIÓN</t>
  </si>
  <si>
    <t>70609 V1; 247542 V2</t>
  </si>
  <si>
    <t>ACTA CONSTANCIA DE AUDIENCIA</t>
  </si>
  <si>
    <t>105110 V1; 208491 V2; 244090 V3;  261700  V4</t>
  </si>
  <si>
    <t>AUTO PAGO TOTAL</t>
  </si>
  <si>
    <t>107375 V1; 207823 V2; 246474 V3; 32439 V4</t>
  </si>
  <si>
    <t>AUTO PAGO CONMUTADO</t>
  </si>
  <si>
    <t>FORMATO MOVIMIENTO INTERNO DE EXPEDIENTES PARA TRÁMITE</t>
  </si>
  <si>
    <t>152778 V1</t>
  </si>
  <si>
    <t>FORMATO RELACIÓN CONSECUTIVA DE DECISIONES</t>
  </si>
  <si>
    <t>FORMATO ACTO ADMINISTRATIVO</t>
  </si>
  <si>
    <t>FORMATO AUTO DE TRÁMITE</t>
  </si>
  <si>
    <t>FORMATO PROVIDENCIA </t>
  </si>
  <si>
    <t>FORMATO NOTIFICACIÓN PERSONAL</t>
  </si>
  <si>
    <t>157224 V1</t>
  </si>
  <si>
    <t>FORMATO EDICTO</t>
  </si>
  <si>
    <t>FORMATO CONSTANCIA EJECUTORIA</t>
  </si>
  <si>
    <t>GET</t>
  </si>
  <si>
    <t>IVC</t>
  </si>
  <si>
    <t>CONSTANCIA DE INICIO DE COBRO PERSUASIVO</t>
  </si>
  <si>
    <t>163566 V1; 205586 V2; 267769 V3; 51468 V5</t>
  </si>
  <si>
    <t>COMUNICACIÓN DECLARACIÓN INCUMPLIMIENTO DE ACUERDO DE PAGO</t>
  </si>
  <si>
    <t>163566 V1; 205586 V2; 267769 V3</t>
  </si>
  <si>
    <t>RESOLUCIÓN ACUERDO DE PAGO</t>
  </si>
  <si>
    <t>RESOLUCIÓN TERMINACIÓN PROCESO DE COBRO PERSUASIVO</t>
  </si>
  <si>
    <t>163566 V1; 205586 V2; 267769 V3; 51468 V4; 80971 V5</t>
  </si>
  <si>
    <t>RESOLUCIÓN DECLARA INCUMPLIMIENTO Y LIQUIDA MULTA</t>
  </si>
  <si>
    <t>ACTA DE OPERATIVO INSPECCIÓN Y VIGILANCIA DE ACTIVIDAD ECONÓMICA</t>
  </si>
  <si>
    <t>178214 V1; 247535 V2</t>
  </si>
  <si>
    <t>CERTIFICACIÓN DE RECONOCIMIENTO - SELLO SEGURO</t>
  </si>
  <si>
    <t>SUSPENSIÓN DEL RECONOCIMIENTO DE SELLO SEGURO</t>
  </si>
  <si>
    <t>MATRIZ DE ACTUACIONES ADMINISTRATIVAS Y POLICIVAS, POR PARTE DE LAS ALCALDÍAS LOCALES</t>
  </si>
  <si>
    <t>MATRIZ DE ACTUACIONES POLICIVAS POR PARTE DE LAS INSPECCIONES DE ATENCIÓN PRIORITARIA</t>
  </si>
  <si>
    <t>ESTADO DE NOTIFICACION</t>
  </si>
  <si>
    <t>354392 V1</t>
  </si>
  <si>
    <t>AUTO PARA ABSTENERSE DE CONTINUAR CON LA ACTUACIÓN POLICIVA</t>
  </si>
  <si>
    <t>154219 V1</t>
  </si>
  <si>
    <t>FORMATO DE DECISIÓN PARA DECLARAR LA FIRMEZA DE LA MEDIDA CORRECTIVA DE MULTA GENERAL</t>
  </si>
  <si>
    <t xml:space="preserve">ACTA DE INFORME TECNICO OPERATIVOS DE IVC AMBIENTE </t>
  </si>
  <si>
    <t>PLANTILLA DE AVISO DE NO CUMPLIMIENTO DE REQUISITOS</t>
  </si>
  <si>
    <t>20874 V1</t>
  </si>
  <si>
    <t>PLANTILLA DE CERTIFICACIÓN DE SELLO SEGURO</t>
  </si>
  <si>
    <t>PLANTILLA DE SUSPENSIÓN DE SELLO SEGURO</t>
  </si>
  <si>
    <t>ACOMPAÑAMIENTO A LA GESTIÓN LOCAL</t>
  </si>
  <si>
    <t>CARACTERIZACIÓN DEL PROCESO ACOMPAÑAMIENTO A LA GESTIÓN LOCAL</t>
  </si>
  <si>
    <t>142793 VERSIÓN1, 26856 V2, 147073 V3; 323173 V4; 138380 V5</t>
  </si>
  <si>
    <t>MATRIZ DE RIESGOS DE ACOMPAÑAMIENTO A LA GESTIÓN LOCAL</t>
  </si>
  <si>
    <t>156021 VERSIÓN1; 73720 V2; 147079 V3; 242141 V4; 189289 V5</t>
  </si>
  <si>
    <t>1D-GGL-MR001</t>
  </si>
  <si>
    <t xml:space="preserve">PROCEDIMIENTO SEGUIMIENTO A LOS CONSEJOS LOCALES DE GOBIERNO </t>
  </si>
  <si>
    <t>155763 VERSIÓN1, anulacion 56693</t>
  </si>
  <si>
    <t>Subsecretaría de Gestión Local</t>
  </si>
  <si>
    <t>SEGUIMIENTO A LAS OBLIGACIONES POR PAGAR DE LOS FDL</t>
  </si>
  <si>
    <t>A-564 V1, 34418 V3; 176017 V4; 264144 V5; 341276 v6; 17441 V7</t>
  </si>
  <si>
    <t>Subsecretaría de Gestión Local, Dirección para la Gestión del Desarrollo Local</t>
  </si>
  <si>
    <t>ACOMPAÑAMIENTO AL PROCESO DE DEPURACIÓN E IMPULSO DE ACTUACIONES ADMINISTRATIVAS EN LAS ALCALDÍAS LOCALES.</t>
  </si>
  <si>
    <t>A-564 V1; anulacion 181507</t>
  </si>
  <si>
    <t>ASISTENCIA TÉCNICA A LA INVERSIÓN DE LOS FONDOS DE DESARROLLO LOCAL</t>
  </si>
  <si>
    <t>83815 V1; 186660 V2; 268037 V3; 280761 V4; 130864 V5</t>
  </si>
  <si>
    <t>DISEÑO E IMPLEMENTACIÓN DEL MODELO DE GESTIÓN LOCAL</t>
  </si>
  <si>
    <t>277660 V1</t>
  </si>
  <si>
    <t>FUNCIONAMIENTO ESTRATEGIA CONSTRUCTORES LOCALES</t>
  </si>
  <si>
    <t>281729 V1; 315085 V2</t>
  </si>
  <si>
    <t>FUNCIONAMIENTO DEL CENTRO DE GOBIERNO LOCAL</t>
  </si>
  <si>
    <t>281767 V1; 315085 V2</t>
  </si>
  <si>
    <t>INSTRUCCIONES PARA LA SOLICITUD DE ACREDITACIÓN DE NO EXISTENCIA O INSUFICIENCIA DE PERSONAL</t>
  </si>
  <si>
    <t>155421 V2; 4571 V3 , 21343 V4; 24748 V5, 30151 V6; 31146 V7, 31578 V8; 33941 V9; 48553 V10; 67747 V11; anulado 76343</t>
  </si>
  <si>
    <t>INSTRUCCIONES PARA LA ELABORACIÓN DEL INFORME DE GESTIÓN PARA LA ENTREGA DEL CARGO DE ALCALDE LOCAL</t>
  </si>
  <si>
    <t>A-564 V1, 18871 AN</t>
  </si>
  <si>
    <t xml:space="preserve">INSTRUCCIONES PARA EL FUNCIONAMIENTO DEL CONSEJO DE ALCALDES (AS) LOCALES </t>
  </si>
  <si>
    <t>22155 V1; 164713 V2</t>
  </si>
  <si>
    <t>INSTRUCCIONES PARA EL DISEÑO, EJECUCIÓN, SEGUIMIENTO Y EVALUACIÓN DEL PLAN ESTRATÉGICO DE FORMACIÓN DE LA ESCUELA DEL CENTRO DE GOBIERNO LOCAL</t>
  </si>
  <si>
    <t>281767 V1</t>
  </si>
  <si>
    <t>ACTA DE INFORME DE GESTIÓN ALCALDES/AS LOCALES</t>
  </si>
  <si>
    <t>142749 VERSIÓN2, 18871 AN</t>
  </si>
  <si>
    <t>1D-GGL-F032</t>
  </si>
  <si>
    <t>INSTRUMENTO DE OBSERVACIÓN CONSEJOS LOCALES DE GOBIERNO</t>
  </si>
  <si>
    <t>MATRIZ DE SEGUIMIENTO A LAS OBLIGACIONES POR PAGAR</t>
  </si>
  <si>
    <t>A-564 V1, 34418 V2; 176017 v3; 264144 V4; 317700 V5; 17441 V6</t>
  </si>
  <si>
    <t>INFORME DE RECOMENDACIONES Y ALERTAS AL SEGUIMIENTO DE LAS OBLIGACIONES POR PAGAR – FONDO DE DESARROLLO LOCAL</t>
  </si>
  <si>
    <t>A-564 V1</t>
  </si>
  <si>
    <t>TABLERO DE CONTROL GERENCIAL</t>
  </si>
  <si>
    <t>A-564 V1; anulacion 184242</t>
  </si>
  <si>
    <t xml:space="preserve">TABLERO DE GESTIÓN DE CONTROL DOCUMENTAL </t>
  </si>
  <si>
    <t xml:space="preserve">TABLERO DE CONTROL DE IMPULSO DEL PROCESO </t>
  </si>
  <si>
    <t>MATRIZ DE SEGUIMIENTO ASISTENCIA TÉCNICA FDL</t>
  </si>
  <si>
    <t>186660 V1; 268037 V2</t>
  </si>
  <si>
    <t>MATRIZ DE SEGUIMIENTO ASISTENCIA TÉCNICA  FDL - ADICIONES Y/O PRÓRROGA</t>
  </si>
  <si>
    <t>268037 V1</t>
  </si>
  <si>
    <t>MATRIZ DE SEGUIMIENTO CONSOLIDADA</t>
  </si>
  <si>
    <t>281729 V1</t>
  </si>
  <si>
    <t>MATRIZ DE SEGUIMIENTO ALCALDÍA LOCAL</t>
  </si>
  <si>
    <t>MATRIZ DE SEGUIMIENTO AL PLAN  DE FORMACIÓN DE LA ESCUELA CENTRO GOBIERNO LOCAL</t>
  </si>
  <si>
    <t>RELACIONES ESTRATÉGICAS</t>
  </si>
  <si>
    <t>CARACTERIZACIÓN DEL PROCESO RELACIONES ESTRATÉGICAS</t>
  </si>
  <si>
    <t>147446 VERSIÓN1; 207300 V2; Se modifica la gráfica del mapa de procesos con ocasión de la creación del proceso Fomento y Protección de los Derechos Étnicos, aprobada por la Resolución No. 0297 de 2023 de la SDG, 319916 V3</t>
  </si>
  <si>
    <t>1D-AAP-C001</t>
  </si>
  <si>
    <t>MATRIZ DE RIESGOS DE RELACIONES ESTRATEGICAS</t>
  </si>
  <si>
    <t>1737 VERSION1; 74392 V2; 86483 V3; 151145 V4; 239742 V5</t>
  </si>
  <si>
    <t>1D-AAP-MR001</t>
  </si>
  <si>
    <t xml:space="preserve">PROCEDIMIENTO GESTIÓN DE ASUNTOS ELECTORALES </t>
  </si>
  <si>
    <t>RF-1451-1-1000 v1; 177190 V2; 55606 V3</t>
  </si>
  <si>
    <t>1D-AAP-P010</t>
  </si>
  <si>
    <t>Dirección de Relaciones Políticas</t>
  </si>
  <si>
    <t>ESTUDIO DEL PROYECTO DE LEY /O ACTO LEGISLATIVO DEL CONGRESO DE LA REPÚBLICA</t>
  </si>
  <si>
    <t>RF-1451-1-1000; 249138 V2; 101781 V3</t>
  </si>
  <si>
    <t>1D-AAP-P002</t>
  </si>
  <si>
    <t>PROCEDIMIENTO PARA EL TRAMITE DE LOS PROYECTOS DE ACUERDO</t>
  </si>
  <si>
    <t>RF-1451-1-1000 V1; 174070 V2; 28629 V3</t>
  </si>
  <si>
    <t>1D-AAP-P004</t>
  </si>
  <si>
    <t>GESTIÓN DE INICIATIVAS DE CONTROL POLITICO - CONCEJO DE BOGOTA D.C</t>
  </si>
  <si>
    <t>RF-1451-1-1000 V1; 191727 V2; 264369 V3; 55598 V4</t>
  </si>
  <si>
    <t>1D-AAP-P007</t>
  </si>
  <si>
    <t>Dirección de Relaciones Políticas, Subsecretaría de Gestión Local</t>
  </si>
  <si>
    <t>GESTIÓN DE INICIATIVAS DE CONTROL POLITICO DEL CONGRESO DE LA REPÚBLICA</t>
  </si>
  <si>
    <t>RF-1451-1-1000; 249144 V2; 103011 V3</t>
  </si>
  <si>
    <t>1D-AAP-P008</t>
  </si>
  <si>
    <t>PROCEDIMIENTO PARA EL TRÁMITE DE LAS MESAS DE GESTIÓN TERRITORIAL</t>
  </si>
  <si>
    <t>101785 V1</t>
  </si>
  <si>
    <t>INSTRUCTIVO PARA LA PREPARACIÓN DE DEBATES DE CONTROL POLÍTICO - CONCEJO DE BOGOTÁ D.C</t>
  </si>
  <si>
    <t>4831 V1: 56121  V2; 264369 AN</t>
  </si>
  <si>
    <t>1D-AAP-P009</t>
  </si>
  <si>
    <t>INSTRUCCIONES PARA GENERAR ACCIONES DE FORTALECIMIENTO DE LAS RELACIONES POLÍTICAS CON LAS JUNTAS ADMINISTRADORAS LOCALES</t>
  </si>
  <si>
    <t>27483 V1</t>
  </si>
  <si>
    <t>FORMATO DE SEGUIMIENTO A TRAMITES DE PROPOSICIONES</t>
  </si>
  <si>
    <t>4831 V1, 11592 V2; 191727 V3</t>
  </si>
  <si>
    <t>1D-AAP-F003</t>
  </si>
  <si>
    <t>FORMATO PERCEPCIÓN DE LA CALIDAD DEL SERVICIO OFRECIDO POR LA SDG DSAE</t>
  </si>
  <si>
    <t>RF-1451-1-1001; 60576 v2; 249145 AN</t>
  </si>
  <si>
    <t>1D-AAP-F011</t>
  </si>
  <si>
    <t>FORMATO PLAN DE ACCIÓN ASUNTOS ELECTORALES.</t>
  </si>
  <si>
    <t>RF-1451-1-1002 V1; 67990 V2; 177190 v3</t>
  </si>
  <si>
    <t>1D-AAP-F009</t>
  </si>
  <si>
    <t>FORMATO UNICO PARA EMISIÓN DE COMENTARIOS PROYECTOS DE ACUERDO</t>
  </si>
  <si>
    <t>RF-2021-1-1433, 19005 V2; 177040 v3</t>
  </si>
  <si>
    <t xml:space="preserve">1D-AAP-F002 </t>
  </si>
  <si>
    <t>ASIGNACIÓN DE INICIATIVAS LEGISLATIVAS A RESPONSABLES Y SECTORES COMPETENTES</t>
  </si>
  <si>
    <t>RF-2021-1-1433, 11592 V2; 249138 V3</t>
  </si>
  <si>
    <t>1D-AAP-F010</t>
  </si>
  <si>
    <t>SEGUIMIENTO A TRAMITE DE PROPOSICIONES DEL CONGRESO</t>
  </si>
  <si>
    <t>RF-2021-1-1433, 11592 V2; 249144 V3</t>
  </si>
  <si>
    <t xml:space="preserve">1D-AAP-F012 </t>
  </si>
  <si>
    <t>FORMATO ÚNICO PARA EMISIÓN DE OBSERVACIONES
PROYECTOS DE LEY O DE ACTO LEGISLATIVO</t>
  </si>
  <si>
    <t>RF-2021-1-1433; 249138 V2; 101781 V3</t>
  </si>
  <si>
    <t>1D-AAP-F013</t>
  </si>
  <si>
    <t>FORMATO CONTROL DE SEGUIMIENTO A COMPROMISOS - JUNTAS ADMINISTRADORAS LOCALES</t>
  </si>
  <si>
    <t>27483 V1; 189803 V2</t>
  </si>
  <si>
    <t>FORMATO SEGUIMIENTO A DERECHOS DE PETICIÓN</t>
  </si>
  <si>
    <t>50708 V1</t>
  </si>
  <si>
    <t>FORMATO ASIGNACIÓN DE RESPONSABLES Y SECTORES COMPETENTES</t>
  </si>
  <si>
    <t>177040 V1</t>
  </si>
  <si>
    <t>DERECHOS HUMANOS</t>
  </si>
  <si>
    <t>CONVIVENCIA Y DIÁLOGO SOCIAL</t>
  </si>
  <si>
    <t>CARACTERIZACIÓN DEL PROCESO CONVIVENCIA Y DIÁLOGO SOCIAL</t>
  </si>
  <si>
    <t>147675 VERSIÓN1; 18798 V2, 35037 V3; 283814 V4; Se modifica la gráfica del mapa de procesos con ocasión de la creación del proceso Fomento y Protección de los Derechos Étnicos, aprobada por la Resolución No. 0297 de 2023 de la SDG, 319916 V5; 105047 V6</t>
  </si>
  <si>
    <t>MATRIZ DE RIESGOS DE CONVIVENCIA Y DIALOGO SOCIAL</t>
  </si>
  <si>
    <t>A-2673 V1, 22304 V2; 73465 V3; 145277 V4; 207967 V5; 240560 V6; 284877 V7; 315919 V8; 357551 V9</t>
  </si>
  <si>
    <t>MANUAL DE ABORDAJE TERRITORIAL</t>
  </si>
  <si>
    <t>68437 V1; 201106 AN</t>
  </si>
  <si>
    <t>MANUAL PROGRAMA DE DIALOGO SOCIAL</t>
  </si>
  <si>
    <t>168589 V1; 284889 V2; 2203 V3; 98562 V4</t>
  </si>
  <si>
    <t>MANUAL PROGRAMA GOLES EN PAZ</t>
  </si>
  <si>
    <t>192112 V1; 98581 V2</t>
  </si>
  <si>
    <t>MANUAL GESTIÓN DE CONFLICTIVIDADES DE BOGOTÁ</t>
  </si>
  <si>
    <t>2203 V1;  44078 V2; 105051 AN</t>
  </si>
  <si>
    <t>PROCEDIMIENTO CONVIVENCIA Y DIÁLOGO SOCIAL</t>
  </si>
  <si>
    <t>35037 V1; 201106 AN</t>
  </si>
  <si>
    <t>PROCEDIMIENTO COMPONENTE DE TERRITORIALIZACIÒN DEL DIÀLOGO</t>
  </si>
  <si>
    <t>183077 V1; 284889 V2; 2203 V3;  44078 V4; 163255  V5</t>
  </si>
  <si>
    <t>IMPLEMENTACIÓN PROGRAMA INICIATIVAS CIUDADANAS</t>
  </si>
  <si>
    <t>268126 V1; 342519 V2; 98785 V3; 163652 V4</t>
  </si>
  <si>
    <t>PROCEDIMIENTO DEL PROGRAMA GOLES EN PAZ</t>
  </si>
  <si>
    <t>268899 V1; 358224 V2; 164432 V3</t>
  </si>
  <si>
    <t>INSTRUCCIONES PARA LA SENSIBILIZACIÓN
EN PREVENCIÓN, GESTIÓN Y TRANSFORMACIÓN DE CONFLICTOS PARA EL FORTALECIMIENTO DE LA CONVIVENCIA CIUDADANA</t>
  </si>
  <si>
    <t>35037 V1; 284435 V2; 190153 V3</t>
  </si>
  <si>
    <t>INSTRUCCIONES INICIATIVAS CIUDADANAS</t>
  </si>
  <si>
    <t>35037 V1; 246100 AN</t>
  </si>
  <si>
    <t xml:space="preserve">INSTRUCCIONES ESTRATEGIA DE PACTOS POR LA CONVIVENCIA Y LA SOSTENIBILIDAD </t>
  </si>
  <si>
    <t>35037 V1; 68437 V2; 145275 V3; 171335 V4; 249204 V5; 322996 V6; 169995 V7</t>
  </si>
  <si>
    <t>INSTRUCCIONES MARCO DE ACTUACIÓN DE LAS Y LOS GESTORES DE DIÁLOGO SOCIAL</t>
  </si>
  <si>
    <t>175703 V1; 268969 V2; 325607 V3; 44078 V4; 163545 V5</t>
  </si>
  <si>
    <t>INSTRUCCIONES ESTRATEGIA MESAS DE TRABAJO Y MESAS DE DIÁLOGO</t>
  </si>
  <si>
    <t>177261 V1; 268276 V2; 163649 V3</t>
  </si>
  <si>
    <t>INSTRUCCIONES DE CARACTERIZACIÓN DE ACTORES SOCIALES</t>
  </si>
  <si>
    <t>203455 V1; 268236 V2; 44078 AN</t>
  </si>
  <si>
    <t>INSTRUCCIONES DE TOMAS BARRIALES</t>
  </si>
  <si>
    <t>2203 V1; 44078 AN</t>
  </si>
  <si>
    <t>INSTRUCCIONES ESTRATEGIA DIÁLOGO ESCOLAR</t>
  </si>
  <si>
    <t>2203 V1; 44078 V2; 82550 V3</t>
  </si>
  <si>
    <t>INSTRUCCIONES ESTRATEGIA CULTURA DEL DIÁLOGO</t>
  </si>
  <si>
    <t>190153 V1</t>
  </si>
  <si>
    <t>INSTRUCCIONES ESTRATEGIA DE PROMOCIÓN DE LA CONVIVENCIA EN ESTADIOS Y ENTORNOS</t>
  </si>
  <si>
    <t>FORMATO DE CARACTERIZACIÓN TERRITORIAL</t>
  </si>
  <si>
    <t xml:space="preserve">INFORME DE EJECUCIÓN DE INICIATIVA CIUDADANA </t>
  </si>
  <si>
    <t>35037 V1; 53338 V2; 109393 V3; 246100 AN</t>
  </si>
  <si>
    <t>INFORME FINAL PROFESIONAL ACOMPAÑANTE INICIATIVA</t>
  </si>
  <si>
    <t>35037 V1; 109396 V2; 246100 AN</t>
  </si>
  <si>
    <t>INFORME DE GOBERNABILIDAD TERRITORIAL</t>
  </si>
  <si>
    <t>PLAN DE INTERVENCIÓN TERRITORIAL</t>
  </si>
  <si>
    <t>FORMATO PARA PRESENTACIÓN DE PROPUESTAS INICIATIVAS CIUDADANAS</t>
  </si>
  <si>
    <t>35037 V1; 53338 V2; 109396 V3; 144575 V4; 246100 AN</t>
  </si>
  <si>
    <t>PLAN DE ACCIÓN Y SEGUIMIENTO COMPROMISOS PACTOS DE ACCIÓN COLECTIVA</t>
  </si>
  <si>
    <t>35037 V1; 145275 V2; 249282 V3; 323636 V4; 163918 AN</t>
  </si>
  <si>
    <t>MATRIZ DIAGNÓSTICO  DE ACCIONES INSTITUCIONALES</t>
  </si>
  <si>
    <t>35037 V1; 68437 V2; 145275 V3; 171335 V4; 247695 AN</t>
  </si>
  <si>
    <t xml:space="preserve">FORMATO PACTO DE CONVIVENCIA Y/O SOSTENIBILIDAD </t>
  </si>
  <si>
    <t>35037 V1; 68437 V2; 145275 V3; 249354 V4; 323636 V5; 169995 V6</t>
  </si>
  <si>
    <t>REGISTRO DE INSCRIPCIÓN PROCESO DE FORMACIÓN/SENSIBILIZACIÓN CIUDADANA</t>
  </si>
  <si>
    <t>35037 V1; 284435 V2</t>
  </si>
  <si>
    <t>FORMATO CONTROL DE ASISTENCIA POR JORNADAS DE FORMACIÓN / SENSIBILIZACIÓN</t>
  </si>
  <si>
    <t>ENCUESTA DE PERCEPCIÓN DE JORNADA(S) DE SENSIBILIZACIÓN</t>
  </si>
  <si>
    <t>35037 V1; 284323 V2; 190153 V3</t>
  </si>
  <si>
    <t>RESULTADO DE ACTIVIDADES SENSIBILIZACIÓN Y/O FORMACIÓN REALIZADAS CON CIUDADANOS EN PREVENCIÓN DE CONFLICTOS Y FORTALECIMIENTO DE LA CONVIVENCIA</t>
  </si>
  <si>
    <t>35037 V1; 284419 AN</t>
  </si>
  <si>
    <t>CARACTERIZACIÓN DE ACTORES SOCIALES PACTOS DE ACCIÓN COLECTIVA</t>
  </si>
  <si>
    <t>68437 V1; 145275 V2; 171335 V3; 247695 AN</t>
  </si>
  <si>
    <t>SEGUIMIENTO COMPROMISOS PACTOS DE ACCIÓN COLECTIVA</t>
  </si>
  <si>
    <t>68437 V1; XXX V2; 145275 V3; 249282 V4; 323636 AN</t>
  </si>
  <si>
    <t>FORMATO ACTA PMU EVENTO SUGA</t>
  </si>
  <si>
    <t>100396 V1; 268891 V2; 76763 V3</t>
  </si>
  <si>
    <t>GET-IVC-F018 Versión: 03</t>
  </si>
  <si>
    <t>FORMATO INFORME PROTESTAS</t>
  </si>
  <si>
    <t>103441 V1; 201106 AN</t>
  </si>
  <si>
    <t>FORMATO ACTA COE</t>
  </si>
  <si>
    <t>DHH</t>
  </si>
  <si>
    <t>CDS</t>
  </si>
  <si>
    <t>DHH-CDS-F019</t>
  </si>
  <si>
    <t>FORMATO INSCRIPCIÓN O ACTUALIZACIÓN A LA RED DISTRITAL DE DERECHOS HUMANOS, DIALOGO Y CONVIVENCIA</t>
  </si>
  <si>
    <t>118949V1; 44078 AN</t>
  </si>
  <si>
    <t>CARACTERIZACIÓN DE LA ORGANIZACIÓN INICIATIVAS CIUDADANAS</t>
  </si>
  <si>
    <t>144575 V1; 246100 AN</t>
  </si>
  <si>
    <t>CARACTERIZACIÓN CONFLICTIVIDAD SOCIAL PACTOS DE ACCIÓN COLECTIVA.</t>
  </si>
  <si>
    <t>145275 V1; 247695 AN</t>
  </si>
  <si>
    <t>REVISIÓN PROPUESTA PACTOS DE ACCIÓN COLECTIVA</t>
  </si>
  <si>
    <t>145275 V1; 249282 V2; 163918 AN</t>
  </si>
  <si>
    <t>SEGUIMIENTO AL DESARROLLO DE LA AGENDA</t>
  </si>
  <si>
    <t>171335 V1; 248139 AN</t>
  </si>
  <si>
    <t>REPORTE MESAS DE DIÁLOGO</t>
  </si>
  <si>
    <t>177261 V1; 246256 V2; 163918 AN</t>
  </si>
  <si>
    <t>IMPLEMENTACION Y DESARROLLO MESA DE DIALOGO</t>
  </si>
  <si>
    <t>177261 V1; 246120 V2; 275398 V3; 163918 AN</t>
  </si>
  <si>
    <t>FORMATO INFORMADOS</t>
  </si>
  <si>
    <t>183077 V1; 268876 V2</t>
  </si>
  <si>
    <t>RESUMEN DE CONTEXTO SEMANAL DE MOVILIZACIONES Y EVENTOS</t>
  </si>
  <si>
    <t>183077 V1; 268874 V2; 44078 AN</t>
  </si>
  <si>
    <t xml:space="preserve">REPORTE ACOMPAÑAMIENTO A ESTADIOS - PROGRAMA GOLES EN PAZ </t>
  </si>
  <si>
    <t>184598 V1; 247715 V2; 105047 V3; 190153 V4</t>
  </si>
  <si>
    <t xml:space="preserve">REGISTRO DE ACOMPAÑAMIENTO A MOVILIZACIONES SOCIALES Y OTROS EVENTOS QUE PUEDEN TENSIONAR LA SANA CONVIVENCIA </t>
  </si>
  <si>
    <t>185993 V1; 248111 V2; 268879 V3; 312095 V4; 40280 V5</t>
  </si>
  <si>
    <t>MATRIZ DE CARACTERIZACIÓN DE ACTORES SOCIALES</t>
  </si>
  <si>
    <t>202054 V1; 268611 V2; 44078 AN</t>
  </si>
  <si>
    <t>INFORME DE CARACTERIZACIÓN DE ACTORES SOCIALES</t>
  </si>
  <si>
    <t>201779 V1; ; 268611 V2; 44078 AN</t>
  </si>
  <si>
    <t>MATRIZ DE PRIORIZACIÓN DE CONFLICTIVIDADES</t>
  </si>
  <si>
    <t>201837 V1; 268608 V2; 44078 AN</t>
  </si>
  <si>
    <t>MATRIZ DE FUENTES DE INFORMACIÓN</t>
  </si>
  <si>
    <t>202054 V1; 268422 V2; 44078 AN</t>
  </si>
  <si>
    <t>ACUERDO DE VOLUNTADES PARA LA CONSTRUCCIÓN DE PACTOS DE ACCIÓN COLECTIVA</t>
  </si>
  <si>
    <t>249264 V1; 323636 AN</t>
  </si>
  <si>
    <t>FORMULARIO ÚNICO DE INSCRIPCIÓN CONCURSO DISTRITAL DE MEDIOS COMUNITARIOS PARA EL FORTALECIMIENTO DE LA CULTURA, DERECHOS HUMANOS, DIÁLOGO Y CONVIVENCIA</t>
  </si>
  <si>
    <t>248144 V1;  44078 AN</t>
  </si>
  <si>
    <t>MATRIZ REGISTRO CONCURSO DE MEDIOS COMUNITARIOS</t>
  </si>
  <si>
    <t>249210 V1; 163918 AN</t>
  </si>
  <si>
    <t xml:space="preserve"> PLAN OPERATIVO</t>
  </si>
  <si>
    <t>268126 V1; 342519 AN</t>
  </si>
  <si>
    <t>FORMATO BITÁCORA DE ALIADOS</t>
  </si>
  <si>
    <t>268126 V1; 98785 AN</t>
  </si>
  <si>
    <t>MATRIZ EVALUACIÓN Y PONDERACIÓN DE INICIATIVAS</t>
  </si>
  <si>
    <t>268126 V1; 342519 V2; 98785 V3</t>
  </si>
  <si>
    <t>FORMATO ESPACIO DE DIÁLOGO</t>
  </si>
  <si>
    <t>268898 V1; 322992 V2; 105047 V3; 190153 V4</t>
  </si>
  <si>
    <t>PERCEPCIÓN DE LA CIUDADANÍA FRENTE A LA IMPLEMENTACIÓN DE ESTRATEGIAS</t>
  </si>
  <si>
    <t>268894 V1; 163649 V2; 163918 AN</t>
  </si>
  <si>
    <t>INFORME REDES DE ACTORES</t>
  </si>
  <si>
    <t>268892 V1; 44078 AN</t>
  </si>
  <si>
    <t>FORMATO PLAN DE ACCIÓN PROGRAMA GOLES EN PAZ 2.0</t>
  </si>
  <si>
    <t>268898 V1</t>
  </si>
  <si>
    <t>REGISTRO ACOMPAÑAMIENTO A INSTANCIAS LOCALES DE BARRAS</t>
  </si>
  <si>
    <t>268898 V1; 105047 V2; 190153 V3</t>
  </si>
  <si>
    <t>REPORTE INTERVENCIONES EN INSTITUCIONES EDUCATIVAS</t>
  </si>
  <si>
    <t xml:space="preserve">REGISTRO LECTURA DE CONTEXTO </t>
  </si>
  <si>
    <t>268899 V1</t>
  </si>
  <si>
    <t>EVALUACIÓN DE PROPUESTA FORMACIÓN/ SENSIBILIZACIÓN A LA CIUDADANÍA</t>
  </si>
  <si>
    <t>284435 V1; 163918 AN</t>
  </si>
  <si>
    <t>FORMATO REGISTRO JORNADA DE SENSIBILIZACIÓN/FORMACIÓN CIUDADANA</t>
  </si>
  <si>
    <t>284435 V1</t>
  </si>
  <si>
    <t>FICHA METODOLÓGICA SESIÓN DE SENSIBILIZACIÓN</t>
  </si>
  <si>
    <t>284435 V1; 190153 V2</t>
  </si>
  <si>
    <t>REGISTRO DE ENCUENTRO, FORMACIÓN, CAPACITACIÓN, SENSIBILIZACIÓN Y/O CUALIFICACIÓN</t>
  </si>
  <si>
    <t>284444 V1</t>
  </si>
  <si>
    <t>PLAN DE TRABAJO TERRITORIAL</t>
  </si>
  <si>
    <t>284889 V1; 326145 V2; 342517 V3; 163649 V4</t>
  </si>
  <si>
    <t>FORMATO DIRECTORIO REFERENTES ENTIDADES</t>
  </si>
  <si>
    <t>284889 V1; 67421 V2</t>
  </si>
  <si>
    <t>GUÍA PARA EL SEGUIMIENTO Y CONTROL DE LA TOMA BARRIAL</t>
  </si>
  <si>
    <t xml:space="preserve">INFORMACIÓN PROTOCOLARIA – TOMAS BARRIALES </t>
  </si>
  <si>
    <t>INFORME SISTEMATIZACIÓN EXPERIENCIA SERVICIO SOCIAL ESTUDIANTIL</t>
  </si>
  <si>
    <t>82550 V1</t>
  </si>
  <si>
    <t xml:space="preserve"> BASE DE DATOS INSCRIPCIONES</t>
  </si>
  <si>
    <t>98785 V1</t>
  </si>
  <si>
    <t>DISEÑO E INSCRIPCIÓN INICIATIVA CIUDADANA</t>
  </si>
  <si>
    <t>98785 V1; 163652 V2</t>
  </si>
  <si>
    <t>REGISTRO DE LA IMPLEMENTACIÓN DE LA INICIATIVA CIUDADANA</t>
  </si>
  <si>
    <t>SEGUIMIENTO A LA IMPLEMENTACIÓN DE LA INICIATIVA CIUDADANA</t>
  </si>
  <si>
    <t>PLAN DE FORTALECIMIENTO ORGANIZACIONAL</t>
  </si>
  <si>
    <t>INHABILIDADES E INCOMPATIBILIDADES</t>
  </si>
  <si>
    <t>163652 V1</t>
  </si>
  <si>
    <t>FOMENTO Y PROTECCIÓN DE LOS DDHH</t>
  </si>
  <si>
    <t>CARACTERIZACIÓN DEL PROCESO FOMENTO Y PROTECCIÓN DE LOS DDHH</t>
  </si>
  <si>
    <t>146907 VERSIÓN1; 205589 V2; 246406 V3; 319575 V4</t>
  </si>
  <si>
    <t>1D-DHP-C001</t>
  </si>
  <si>
    <t>MATRIZ DE RIESGOS DE FOMENTO Y PROTECCIÓN DE LOS DERECHOS HUMANOS</t>
  </si>
  <si>
    <t>A-2673 V1; 73836 V2; 187695 V3; 239474 V4; 333770 V5; 357600 V6</t>
  </si>
  <si>
    <t>1D-DHP-MR001</t>
  </si>
  <si>
    <t>MANUAL DEL SISTEMA DISTRITAL DE DERECHOS HUMANOS</t>
  </si>
  <si>
    <t>26671 V1; 205596 V2; 319575 V3</t>
  </si>
  <si>
    <t>Subsecretaría para la Gobernabilidad y la Garantía de Derechos, Dirección de Derechos Humanos, Subdirección de Asuntos de Libertad Religiosa y de Conciencia, Subdirección de Asuntos Étnicos</t>
  </si>
  <si>
    <t>DISEÑO, IMPLEMENTACIÓN, EVALUACIÓN, MEJORA Y SOSTENIBILIDAD DEL SISTEMA DISTRITAL DE DERECHOS HUMANOS</t>
  </si>
  <si>
    <t>VERSION1; 205589 V2; 246406 V3; 319575 V4; 344174 V5; 82210 V6</t>
  </si>
  <si>
    <t>1D-DHP-P005; 1D-DHP-P7; 1D-DHP-P008; 1D-DHP-P009;</t>
  </si>
  <si>
    <t xml:space="preserve">CONCEPTO TÉCNICO SOBRE LA INCLUSIÓN DEL ENFOQUE BASADO EN DERECHOS HUMANOS Y EL ENFOQUE DIFERENCIAL ÉTNICO </t>
  </si>
  <si>
    <t xml:space="preserve"> 144114 VERSION1; 246406 V2; 343591 V3; 82210 V4</t>
  </si>
  <si>
    <t>FUNCIONAMIENTO DEL ESPACIO DE ATENCIÓN DIFERENCIADA DE LA COMUNIDAD PALENQUERA ‘’POSÁ WIWA’’</t>
  </si>
  <si>
    <t>184561 V1; 323004 AN</t>
  </si>
  <si>
    <t>FUNCIONAMIENTO DEL ESPACIO DE ATENCIÓN DIFERENCIADA “EMANCIPATION RAIZAL PLIES”</t>
  </si>
  <si>
    <t>ESPACIO DE ATENCIÓN DIFERENCIADA – CONFIA – CENTRO DE ORIENTACIÓN Y FORTALECIMIENTO INTEGRAL AFROBOGOTANO</t>
  </si>
  <si>
    <t>FUNCIONAMIENTO DEL ESPACIO DE ATENCIÓN DIFERENCIADA – CASA DEL PENSAMIENTO INDÍGENA</t>
  </si>
  <si>
    <t>184561 V1; 263904 V2; 323004 AN</t>
  </si>
  <si>
    <t>FUNCIONAMIENTO DEL ESPACIO DE ATENCIÓN DIFERENCIADA “CASA GITANA DE LOS DERECHOS DEL PUEBLO RROM’’</t>
  </si>
  <si>
    <t>INSTRUCCIONES PARA EL CENTRO DE DOCUMENTACIÓN EN DERECHOS HUMANOS</t>
  </si>
  <si>
    <t>19761 V1: 201894 V2</t>
  </si>
  <si>
    <t>PROTOCOLO PARA FORMACIÓN EN DERECHOS HUMANOS</t>
  </si>
  <si>
    <t>19761 V1; 187492 V2;</t>
  </si>
  <si>
    <t>159085VERSION1, 22947 AN</t>
  </si>
  <si>
    <t>INSTRUCCIONES PARA ESPACIO DE ATENCION DIFERENCIADA - CONFIA- CENTRO DE ORIENTACIÓN Y FORTALECIMIENTO INTEGRAL AFROBOGOTANO</t>
  </si>
  <si>
    <t xml:space="preserve"> 161194 VERSION 1, 19761 V2; anulacion 184561</t>
  </si>
  <si>
    <t>INSTRUCCIONES PARA ESPACIO DE ATENCIÓN DIFERENCIADA – CASA DEL PENSAMIENTO INDÍGENA</t>
  </si>
  <si>
    <t>161193 VERSION1; 19761 V2; anulacion 184561</t>
  </si>
  <si>
    <t>RUTA DE ATENCIÓN A VÍCTIMAS DE VIOLENCIA(S) EN RAZÓN A SU ORIENTACIÓN SEXUAL E IDENTIDAD DE GÉNERO</t>
  </si>
  <si>
    <t>3546 VERSION1; 201894 V2; 319575 V3; 53116 V4; 164715 V5</t>
  </si>
  <si>
    <t>RUTA PARA LA ATENCIÓN Y PROTECCIÓN DE DEFENSORAS Y DEFENSORES DE DERECHOS HUMANOS</t>
  </si>
  <si>
    <t>3546 VERSION1; 201894 V2; 319575 V3; 96132 V4</t>
  </si>
  <si>
    <t>RUTA PARA LA ATENCIÓN INTERNA DE LAS VÍCTIMAS DE TRATA DE PERSONAS</t>
  </si>
  <si>
    <t>3546 VERSION1; 197388 V2; 281121 V3; 53116 V4; ; 82210 V5</t>
  </si>
  <si>
    <t>INSTRUCCIONES PARA TERRITORIALIZACIÓN DEL SISTEMA DISTRITAL DE DERECHOS HUMANOS</t>
  </si>
  <si>
    <t>26481 V1; 204052 V2</t>
  </si>
  <si>
    <t>INSTRUCCIONES PARA LA ORIENTACIÓN A PERSONAS QUE NO HACEN PARTE DE LOS GRUPOS POBLACIONALES ATENDIDOS EN EL MARCO DEL COMPONENTE DE ATENCIÓN Y PROTECCIÓN</t>
  </si>
  <si>
    <t>26672 V1; 199374 V2; 319575 V3</t>
  </si>
  <si>
    <t>INSTRUCCIONES PARA EJERCER LA SECRETARÍA TÉCNICA DISTRITAL DE DISCAPACIDAD - STDD</t>
  </si>
  <si>
    <t xml:space="preserve"> 139189 V1; 246406 V2</t>
  </si>
  <si>
    <t>INSTRUCCIONES PARA LA EMISIÓN DE CONCEPTO DE LOS ENFOQUES DE DERECHOS HUMANOS Y LOS POBLACIONALES ÉTNICOS Y DE DISCAPACIDAD</t>
  </si>
  <si>
    <t>144114 V1; 246406 V2; 328558 V3; ; 82210 V4</t>
  </si>
  <si>
    <t>RUTA DE PROMOCIÓN Y ATENCIÓN DE DERECHOS FUNDAMENTALES DE RELIGIÓN, CULTO Y CONCIENCIA</t>
  </si>
  <si>
    <t>201894 V1; 246406 V2; 164715 V3</t>
  </si>
  <si>
    <t>RUTA POR LA RECONCILIACIÓN</t>
  </si>
  <si>
    <t>205127 V1; 231888 V2; 319575 V3; ; 82210 V4</t>
  </si>
  <si>
    <t>RUTA DE ATENCIÓN A VÍCTIMAS DE ABUSO DE AUTORIDAD DE LA FUERZA PÚBLICA</t>
  </si>
  <si>
    <t>206575 V1; 319575 V2; ; 82210 V3</t>
  </si>
  <si>
    <t>INSTRUCCIONES PARA LA SENSIBILIZACIÓN EN LIBERTAD RELIGIOSA Y DE CONCIENCIA</t>
  </si>
  <si>
    <t>344174 V1</t>
  </si>
  <si>
    <t>INSTRUCCIONES PARA LA RESPUESTA RÁPIDA A LAS ALERTAS TEMPRANAS ACTIVAS EN EL DISTRITO</t>
  </si>
  <si>
    <t>82210 V1</t>
  </si>
  <si>
    <t>INSTRUCCIONES PARA IMPLEMENTAR EL PROTOCOLO DISTRITAL PARA LA GARANTÍA Y PROTECCIÓN DE LOS DERECHOS A LA REUNIÓN, MANIFESTACIÓN PÚBLICA Y LA PROTESTA SOCIAL PACÍFICA</t>
  </si>
  <si>
    <t>164715 V1</t>
  </si>
  <si>
    <t xml:space="preserve">LISTADO DE ASISTENCIA PARA LA PROMOCIÓN  Y DIFUSIÓN DE DERECHOS HUMANOS </t>
  </si>
  <si>
    <t>145656 y 141461 VERSIÓN1; 52376 V2; 187492 V3</t>
  </si>
  <si>
    <t>1D-DHP-F064</t>
  </si>
  <si>
    <t>FORMATO ÚNICO</t>
  </si>
  <si>
    <t>3546 VERSION1; 201894 AN</t>
  </si>
  <si>
    <t>FORMATO DE SERVICIO DE ALOJAMIENTO</t>
  </si>
  <si>
    <t>3546 VERSION1; 192114 V2</t>
  </si>
  <si>
    <t>FORMATO ACTA DE ENTREGA LGBTI</t>
  </si>
  <si>
    <t>FORMATO DE ACTA DE EGRESO LGBTI</t>
  </si>
  <si>
    <t>FORMATO DE ORIENTACION PROFESIONAL</t>
  </si>
  <si>
    <t>161193VERSION1; 52376 V2; 184561 V3;  260489  V4; 323004 AN</t>
  </si>
  <si>
    <t>FORMATO DE ORIENTACIÓN INICIAL Y/O REGISTRO CASA DEL PENSAMIENTO INDÍGENA.</t>
  </si>
  <si>
    <t>159085VERSION1, 17617 V2; 52376 V3; 184561 V4; 263904 V5; 323004 AN</t>
  </si>
  <si>
    <t>FORMATO DE ENCUESTA DE SATISFACCIÓN DEL SERVICIO</t>
  </si>
  <si>
    <t>159085VERSION1; 184561 V2; 323004 AN</t>
  </si>
  <si>
    <t>FORMATO PARA PRESENTACIÓN DE INFORME SOBRE RECORRIDO EN LAS LOCALIDADES</t>
  </si>
  <si>
    <t>FORMATO GUÍA METODOLÓGICA PARA FORMACIÓN EN DERECHOS HUMANOS</t>
  </si>
  <si>
    <t>17617 V1; 184561 V2</t>
  </si>
  <si>
    <t>FORMATO DE ORIENTACIÓN INICIAL DE LOS ESPACIOS DE ATENCIÓN DIFERENCIADA</t>
  </si>
  <si>
    <t>161193VERSION1, 17617 V2; 52376 V3; 184561 V4; 323004 AN</t>
  </si>
  <si>
    <t>FORMATO DE RESULTADOS DE LA FORMACIÓN EN DERECHOS HUMANOS</t>
  </si>
  <si>
    <t>FORMATO ASESORÍA JURÍDICA</t>
  </si>
  <si>
    <t>ACTA DE ESTUDIO DE CASOS</t>
  </si>
  <si>
    <t>3546 VERSION1; 192037 V2; 270549 V3; 319575 V4; 82210 V5</t>
  </si>
  <si>
    <t>FORMATO APERTURA PSICOLOGÍA</t>
  </si>
  <si>
    <t>FORMATO DE SEGUIMIENTO PSICOSOCIAL</t>
  </si>
  <si>
    <t>3546 VERSION1; 192114 V2; 230788 V3; 53116 AN</t>
  </si>
  <si>
    <t>FORMATO INSTRUMENTO DE CARACTERIZACIÓN PSICOSOCIAL DE CASOS</t>
  </si>
  <si>
    <t>REMISIÓN Y SOLICITUD DE IMPLEMENTACIÓN DE MEDIDAS</t>
  </si>
  <si>
    <t>3546 VERSION1; 197388 V2; 270549 V3; 53116 V4</t>
  </si>
  <si>
    <t>ACTA DE CONSENTIMIENTO Y AUTORIZACIÓN DE INGRESO</t>
  </si>
  <si>
    <t>3546 VERSION1; 192114 V2; 270549 V3</t>
  </si>
  <si>
    <t>FORMATO ACTA DE ENTREGA DEFENSORES</t>
  </si>
  <si>
    <t>FORMATO CIERRE DE CASOS DEFENSORES</t>
  </si>
  <si>
    <t>3546 VERSION1; 67753 Version 2; 201894 AN</t>
  </si>
  <si>
    <t>FORMATO DE ACTA DE EGRESO DEFENSORES</t>
  </si>
  <si>
    <t>ENCUESTA DE SATISFACCIÓN</t>
  </si>
  <si>
    <t>3546 VERSION1; 192114 V2; 270549 V3; 53116 V4; 53116 AN</t>
  </si>
  <si>
    <t>ACTA DE INGRESO Y CONSENTIMIENTO LGBTI</t>
  </si>
  <si>
    <t>FORMATO DE CONSENTIMIENTO Y AUTORIZACIÓN DE INGRESO PVT</t>
  </si>
  <si>
    <t>ACTA DE EGRESO</t>
  </si>
  <si>
    <t>3546 VERSION1; 192114 V2; 270549 V3; 53116 V4</t>
  </si>
  <si>
    <t>ACTA DE CIERRE DE CASO</t>
  </si>
  <si>
    <t>ACTA DE ENTREGA</t>
  </si>
  <si>
    <t>FORMATO PRÉSTAMO A USUARIOS</t>
  </si>
  <si>
    <t>19761 V1; 52376 V2; 201894 V3</t>
  </si>
  <si>
    <t>FORMATO INFORME TRIMESTRAL DE SERVICIOS DEL CENTRO DOCUMENTAL</t>
  </si>
  <si>
    <t>19761 ; 201894 V2</t>
  </si>
  <si>
    <t>FORMATO ACTA COMITÉS LOCALES DE DERECHOS HUMANOS</t>
  </si>
  <si>
    <t xml:space="preserve">V1 58951; 60092 anulacion </t>
  </si>
  <si>
    <t>FORMATO RESULTADOS CUALITATIVOS DEL FORTALECIMIENTO</t>
  </si>
  <si>
    <t>V1 184561; 323004 AN</t>
  </si>
  <si>
    <t xml:space="preserve">FORMATO DE RETROALIMENTACIÓN DEL SERVICIO DE FORTALECIMIENTO </t>
  </si>
  <si>
    <t>FORMATO IMPLEMENTACIÓN DE LABORATORIO DE INTERCAMBIO INTERGENERACIONAL DE SABERES DESDE LA COSMOGONÍA Y COSMOVISIÓN DE LA COMUNIDAD RAIZAL</t>
  </si>
  <si>
    <t xml:space="preserve">FORMATO RESULTADOS DEL DIÁLOGO Y TRANSMISIÓN INTERGENERACIONAL DE SABERES DEL PUEBLO RROM </t>
  </si>
  <si>
    <t>FORMATO APOYO A CONMEMORACIONES Y CELEBRACIONES DEL PUEBLO GITANO</t>
  </si>
  <si>
    <t xml:space="preserve">TABLERO DE PLANEACIÓN ANUAL COMPONENTE DE FORMACIÓN </t>
  </si>
  <si>
    <t xml:space="preserve">V1 187492; </t>
  </si>
  <si>
    <t>SOLICITUD DE PROCESO DE FORMACIÓN EN DERECHOS HUMANOS</t>
  </si>
  <si>
    <t>INSTRUMENTO DE VALORACIÓN DE IMPACTO</t>
  </si>
  <si>
    <t>PLAN DE ABORDAJE</t>
  </si>
  <si>
    <t>V1 192114; 270549 V2; 53116 V3</t>
  </si>
  <si>
    <t>FICHA TÉCNICA PARA EL SEGUIMIENTO DE MEDIDAS PREVENTIVAS TRANSITORIAS</t>
  </si>
  <si>
    <t xml:space="preserve">197388 V1 </t>
  </si>
  <si>
    <t>FICHA TÉCNICA PARA LA PRESENTACIÓN DE CASOS AL COMITÉ DE ESTUDIO DE CASOS</t>
  </si>
  <si>
    <t>197388 V1</t>
  </si>
  <si>
    <t xml:space="preserve">ORIENTACIÓN PROFESIONAL PARA ASUNTOS DE LIBERTAD RELIGIOSA Y DE CONCIENCIA </t>
  </si>
  <si>
    <t>201894 V1; 246406 V2; 164715 AN</t>
  </si>
  <si>
    <t xml:space="preserve">BASE DE DATOS DE LA RUTA DE PROMOCIÓN Y ATENCIÓN DE DERECHOS FUNDAMENTALES DE RELIGIÓN, CULTO Y CONCIENCIA       </t>
  </si>
  <si>
    <t>201894 V1; 246406 V2</t>
  </si>
  <si>
    <t>ACCIONES DE FORTALECIMIENTO INDÍGENA Y ACOMPAÑAMIENTO A PROCESOS POLÍTICO-ORGANIZATIVOS</t>
  </si>
  <si>
    <t>263904 V1; 323004 AN</t>
  </si>
  <si>
    <t>PACTO DE CORRESPONSABILIDAD</t>
  </si>
  <si>
    <t>281121 V1</t>
  </si>
  <si>
    <t>ACTA DE DESISTIMIENTO</t>
  </si>
  <si>
    <t>ACTA DE SUSPENSIÓN TEMPORAL MEDIDAS DE ASISTENCIA</t>
  </si>
  <si>
    <t>281121 V1; 53116 V2</t>
  </si>
  <si>
    <t>REGISTRO DE ASISTENCIA DE LAS ACCIONES DE PROMOCIÓN Y DIFUSIÓN DEL DERECHO A LA LIBERTAD RELIGIOSA Y DE CONCIENCIA</t>
  </si>
  <si>
    <t>ACTA DE ATENCIÓN PSICOSOCIAL Y JURÍDICA</t>
  </si>
  <si>
    <t>82210 V1; 164715 V2</t>
  </si>
  <si>
    <t>FORMATO PARA LA EMISIÓN DE CONCEPTO DE ENFOQUE BASADO EN DERECHOS HUMANOS Y ENFOQUE DIFERENCIAL POBLACIONAL ÉTNICO</t>
  </si>
  <si>
    <t>ACTA DE PUESTO DE MANDO UNIFICADO DISTRITAL</t>
  </si>
  <si>
    <t>FORMATO DE ATENCIÓN A PERSONAS RETENIDAS – DETENIDAS EN ESCENARIOS DE PROTESTA SOCIAL</t>
  </si>
  <si>
    <t>FOMENTO Y PROTECCIÓN DE LOS DERECHOS ÉTNICOS</t>
  </si>
  <si>
    <t>ETN</t>
  </si>
  <si>
    <t>CARACTERIZACIÓN DEL PROCESO FOMENTO Y PROTECCIÓN DE LOS DERECHOS ÉTNICOS</t>
  </si>
  <si>
    <t>Creación del proceso Fomento y Protección de los Derechos Étnicos, aprobada por la Resolución No. 0297 de 2023 de la SDG 321647 V1</t>
  </si>
  <si>
    <t>MATRIZ DE RIESGOS DE FOMENTO Y PROTECCIÓN DE LOS DERECHOS ÉTNICOS</t>
  </si>
  <si>
    <t>333770 V1</t>
  </si>
  <si>
    <t>P</t>
  </si>
  <si>
    <t xml:space="preserve">FUNCIONAMIENTO DEL ESPACIO DE ATENCIÓN DIFERENCIADA – CASA DEL PENSAMIENTO INDÍGENA </t>
  </si>
  <si>
    <t>323004 V1; 190212 V2</t>
  </si>
  <si>
    <t xml:space="preserve">FUNCIONAMIENTO DEL ESPACIO DE ATENCIÓN DIFERENCIADA “CASA GITANA DE LOS DERECHOS DEL PUEBLO RROM’’ </t>
  </si>
  <si>
    <t xml:space="preserve">FUNCIONAMIENTO DEL ESPACIO DE ATENCIÓN DIFERENCIADA DE LA COMUNIDAD PALENQUERA ‘’POSÁ WIWA’’ </t>
  </si>
  <si>
    <t xml:space="preserve">FUNCIONAMIENTO DEL ESPACIO DE ATENCIÓN DIFERENCIADA – CONFIA – CENTRO DE ORIENTACIÓN Y FORTALECIMIENTO INTEGRAL AFROCOLOMBIANO </t>
  </si>
  <si>
    <t xml:space="preserve">FUNCIONAMIENTO DEL ESPACIO DE ATENCIÓN DIFERENCIADA “PIIS A HUOM” </t>
  </si>
  <si>
    <t>FORMULACIÓN, IMPLEMENTACIÓN Y SEGUIMIENTO DE LAS POLÍTICAS PÚBLICAS ÉTNICAS</t>
  </si>
  <si>
    <t>333766 V1; 79664 V2</t>
  </si>
  <si>
    <t>INSTRUCCIONES PARA EJERCER LA SECRETARÍA TÉCNICA DEL CONSEJO CONSULTIVO Y DE CONCERTACIÓN PARA EL PUEBLO RROM O GITANO DE LA KUMPANIA DE BOGOTÁ D.C.</t>
  </si>
  <si>
    <t>79664 V1</t>
  </si>
  <si>
    <t>REGISTRO CASA DEL PENSAMIENTO INDÍGENA</t>
  </si>
  <si>
    <t>323004 V1</t>
  </si>
  <si>
    <t>FORMATO DE ORIENTACIÓN PROFESIONAL</t>
  </si>
  <si>
    <t>323004 V1; 190212 AN</t>
  </si>
  <si>
    <t>FORMATO ENCUESTA DE SATISFACCIÓN DEL SERVICIO</t>
  </si>
  <si>
    <t xml:space="preserve">FORMATO DE ACOMPAÑAMIENTO A PROCESOS COMUNITARIOS Y ORGANIZACIONALES </t>
  </si>
  <si>
    <t>DE APOYO</t>
  </si>
  <si>
    <t>GESTIÓN JURÍDICA</t>
  </si>
  <si>
    <t>CARACTERIZACIÓN DEL PROCESO GESTIÓN JURÍDICA</t>
  </si>
  <si>
    <t>146301 VERSIÓN1; 182001 V2; Se modifica la gráfica del mapa de procesos con ocasión de la creación del proceso Fomento y Protección de los Derechos Étnicos, aprobada por la Resolución No. 0297 de 2023 de la SDG, 319916 V3</t>
  </si>
  <si>
    <t>2L-GNJ-C001</t>
  </si>
  <si>
    <t>MATRIZ DE RIESGOS DE GESTIÓN JURÍDICA</t>
  </si>
  <si>
    <t>146301 VERSIÓN1; 73511 V2; 147817 V3; 241862 V4</t>
  </si>
  <si>
    <t>1D-GSJ-MR01</t>
  </si>
  <si>
    <t>ASESORÍA JURÍDICA Y REPRESENTACIÓN ADMINISTRATIVA, JUDICIAL Y EXTRAJUDICIAL</t>
  </si>
  <si>
    <t>161980 V1; 204596 V2; 344358 V3; 183324 V4</t>
  </si>
  <si>
    <t>1D-GSJ-P001</t>
  </si>
  <si>
    <t>PROCEDIMIENTO PARA LA IDENTIFICACIÓN, ACTUALIZACIÓN, MONITOREO Y EVALUACIÓN DE REQUISITOS LEGALES</t>
  </si>
  <si>
    <t>11163 V1; 208908 V2; 79091 V3</t>
  </si>
  <si>
    <t>PROCEDIMIENTO PARA LA GESTIÓN DE COBRO PERSUASIVO</t>
  </si>
  <si>
    <t>267910 V1; 101616 V2; 9886</t>
  </si>
  <si>
    <t>GESTIÓN Y TRÁMITE DE SOLICITUDES DE DISPONIBILIDAD Y RESERVA DE LA PLAZA DE BOLÍVAR EN EL DISTRITO CAPITAL</t>
  </si>
  <si>
    <t>181565 V1</t>
  </si>
  <si>
    <t>INSTRUCCIONES DE DEFENSA EXTRAJUDICIAL</t>
  </si>
  <si>
    <t>161980 V1; 111140 V2; 308611 V3; 183320 V4</t>
  </si>
  <si>
    <t>1D-GSJ-I004</t>
  </si>
  <si>
    <t xml:space="preserve">INSTRUCTIVO DE PAGO DE SENTENCIAS, DECISIONES JUDICIALES Y ADMINISTRATIVAS, LAUDOS ARBITRALES Y ACUERDOS CONCILIATORIOS </t>
  </si>
  <si>
    <t>161980 V1; 112035 V2; 345806 V3; 176694 V4</t>
  </si>
  <si>
    <t>1D-GSJ-I008</t>
  </si>
  <si>
    <t>INSTRUCCIONES DE RESPUESTA A DERECHOS DE PETICIÓN Y CONSULTA</t>
  </si>
  <si>
    <t>161980, 11454 VERSIÓN2; 112035 V3; 248855 V4; 28139 V5</t>
  </si>
  <si>
    <t>1D-GSJ-IN001</t>
  </si>
  <si>
    <t>INSTRUCCIONES PARA ACCIONES DE REPETICIÓN Y LLAMAMIENTO EN GARANTÍA CON FINES DE REPETICIÓN</t>
  </si>
  <si>
    <t>2485 V1; 19845 V2; 191716 V3; 247555 V4; 50940 V5</t>
  </si>
  <si>
    <t>1D-GSJ-IN002</t>
  </si>
  <si>
    <t>INSTRUCCIONES PARA EL TRÁMITE DE ACCIONES CONSTITUCIONALES</t>
  </si>
  <si>
    <t>161980 V1; 113496 V2; 327211 V3</t>
  </si>
  <si>
    <t>1D-GSJ-I2</t>
  </si>
  <si>
    <t>INSTRUCCIONES DE SUSTANCIACIÓN DE ACTOS ADMINISTRATIVOS</t>
  </si>
  <si>
    <t>161980 V1; 113642 V2; 344358 V3; 183737 V4</t>
  </si>
  <si>
    <t>1D-GSJ-I003</t>
  </si>
  <si>
    <t>INSTRUCCIONES DE DEFENSA JUDICIAL</t>
  </si>
  <si>
    <t>161980 V1; 111140 V2; 327211 V3; 157339 V4</t>
  </si>
  <si>
    <t>1D-GSJ-I6</t>
  </si>
  <si>
    <t>INSTRUCCIONES PARA LA VIABILIDAD Y/O REVISIÓN JURÍDICA DE PROYECTOS DE LEY Y/O ACTOS LEGISLATIVOS, ACUERDOS DISTRITALES, ACTOS Y DOCUMENTOS ADMINISTRATIVOS</t>
  </si>
  <si>
    <t>161980 V1; 112035 V2; 55 V3; 157343 V4</t>
  </si>
  <si>
    <t>1D-GSJ-I005</t>
  </si>
  <si>
    <t>INSTRUCCIONES REVISIÓN JURÍDICA DE ACUERDOS LOCALES</t>
  </si>
  <si>
    <t>161980 V1; 111140 V2; 327211 V3; 79091 V4</t>
  </si>
  <si>
    <t>1D-GSJ-I007</t>
  </si>
  <si>
    <t>MATRIZ DE CONTROL DE REQUISITOS LEGALES Y RESPONSABLES TÉCNICOS DEL NORMOGRAMA</t>
  </si>
  <si>
    <t>208908 V1</t>
  </si>
  <si>
    <t>ACTA DE INICIO COBRO PERSUASIVO</t>
  </si>
  <si>
    <t>267910 V1</t>
  </si>
  <si>
    <t>INVITACIÓN PAGO VOLUNTARIO</t>
  </si>
  <si>
    <t>COMUNICACIÓN INSTRUMENTOS PÚBLICOS</t>
  </si>
  <si>
    <t>COMUNICACIÓN DE MOVILIDAD</t>
  </si>
  <si>
    <t>COMUNICACIÓN CÁMARA DE COMERCIO</t>
  </si>
  <si>
    <t>FORMATO AUTO DE PRÁCTICA DE PRUEBAS</t>
  </si>
  <si>
    <t>183737 V1</t>
  </si>
  <si>
    <t>PLAN DE CUMPLIMIENTO NORMATIVO</t>
  </si>
  <si>
    <t>5266 V1 (Caso HOLA del 25-11-2025)</t>
  </si>
  <si>
    <t>GESTIÓN CORPORATIVA</t>
  </si>
  <si>
    <t>GESTIÓN CORPORATIVA LOCAL</t>
  </si>
  <si>
    <t>CARACTERIZACIÓN DEL PROCESO GESTIÓN CORPORATIVA LOCAL</t>
  </si>
  <si>
    <t>A-10818; anulacion 74529</t>
  </si>
  <si>
    <t>MATRIZ DE RIESGOS DE GESTION CORPORATIVA LOCAL</t>
  </si>
  <si>
    <t>A-2294: Anulado 76709</t>
  </si>
  <si>
    <t>MANUAL DE CONTRATACIÓN LOCAL  </t>
  </si>
  <si>
    <t> 160201; 19652</t>
  </si>
  <si>
    <t>2L-GAR-M001</t>
  </si>
  <si>
    <t>MANUAL DE CAJAS MENORES</t>
  </si>
  <si>
    <t> 160201; 18143</t>
  </si>
  <si>
    <t>2L-GAR-M003</t>
  </si>
  <si>
    <t>MANUAL DE POLÍTICA CONTABLE</t>
  </si>
  <si>
    <t> 160201 V1; 31331 AN</t>
  </si>
  <si>
    <t>2L-GAR-M002</t>
  </si>
  <si>
    <t>PROCEDIMIENTO PARA LA ADQUISICIÓN Y ADMINISTRACIÓN DE BIENES Y SERVICIOS LOCAL</t>
  </si>
  <si>
    <t> 160201 V1; 36582 V2</t>
  </si>
  <si>
    <t>2L-GAR-P1</t>
  </si>
  <si>
    <t>INSTRUCCIONES PARA EL CONTROL DE CONSUMO DE COMBUSTIBLE DE VEHÍCULOS EN EL ÁREA RURAL DE LAS ALCALDÍAS LOCALES.</t>
  </si>
  <si>
    <t>A - 2137; ANULACION 74529</t>
  </si>
  <si>
    <t>1D-PGE-R003</t>
  </si>
  <si>
    <t>INSTRUCTIVO PARA LICITACIÓN PÚBLICA LOCAL</t>
  </si>
  <si>
    <t> 160201 V1; 32277 AN3230; 63230 AN 17/07/2019</t>
  </si>
  <si>
    <t xml:space="preserve">2L-GAR-I9 </t>
  </si>
  <si>
    <t>INSTRUCTIVO PARA SELECCIÓN ABREVIADA SUBASTA INVERSA LOCAL</t>
  </si>
  <si>
    <t>2L-GAR-I11</t>
  </si>
  <si>
    <t>INSTRUCTIVO PARA CONCURSO DE MERITOS LOCAL</t>
  </si>
  <si>
    <t>2L-GAR-I12</t>
  </si>
  <si>
    <t>INSTRUCTIVO PARA CONTRATOS DE PRESTACIÓN DE SERVICIOS Y DE APOYO A LA GESTIÓN</t>
  </si>
  <si>
    <t>2L-GAR-I7</t>
  </si>
  <si>
    <t>INSTRUCTIVO MÍNIMA CUANTÍA</t>
  </si>
  <si>
    <t>2L-GAR-I15</t>
  </si>
  <si>
    <t>INSTRUCTIVO PARA CONTRATOS INTERADMINISTRATIVOS LOCAL</t>
  </si>
  <si>
    <t> 160201; anulacion 37786</t>
  </si>
  <si>
    <t xml:space="preserve">2L-GAR-I8 </t>
  </si>
  <si>
    <t>INSTRUCTIVO PARA SELECCIÓN ABREVIADA DE MENOR CUANTÍA LOCAL</t>
  </si>
  <si>
    <t>2L-GAR-I10</t>
  </si>
  <si>
    <t>INSTRUCTIVO CONVENIOS DE ASOCIACIÓN.</t>
  </si>
  <si>
    <t> 160201;  anulacion 37786</t>
  </si>
  <si>
    <t>2L-GAR-I17</t>
  </si>
  <si>
    <t>INSTRUCTIVO EJECUCIÓN PRESUPUESTAL DE GASTOS E INVERSIÓN LOCAL</t>
  </si>
  <si>
    <t> 160201 V1; 24339 V2; anulado 74529</t>
  </si>
  <si>
    <t xml:space="preserve">2L-GAR-I4 </t>
  </si>
  <si>
    <t>INSTRUCTIVO TRAMITE DE PAGO LOCAL.</t>
  </si>
  <si>
    <t> 160201 V1; 24339 V2</t>
  </si>
  <si>
    <t>2L-GAR-I16</t>
  </si>
  <si>
    <t xml:space="preserve"> INSTRUCTIVO PARA ELABORACIÓN Y APROBACIÓN DEL PRESUPUESTO LOCAL</t>
  </si>
  <si>
    <t>2L-GAR-I1</t>
  </si>
  <si>
    <t>INSTRUCTIVO PARA LA PROGRAMACIÓN, REPROGRAMACIÓN Y LIBERACIÓN DEL PAC</t>
  </si>
  <si>
    <t>160201V1; A - 3756 V2; 16548 V3; anulado 74529</t>
  </si>
  <si>
    <t xml:space="preserve">2L-GAR-I2 </t>
  </si>
  <si>
    <t xml:space="preserve">INSTRUCTIVO CAUSACIÓN DE HECHOS ECONÓMICOS </t>
  </si>
  <si>
    <t> 160201 V1; 24339 V2; anulado 74658</t>
  </si>
  <si>
    <t>2L-GAR- I3</t>
  </si>
  <si>
    <t>INSTRUCTIVO PARA MODIFICACIONES PRESUPUESTALES LOCAL</t>
  </si>
  <si>
    <t> 160201; 37635 V2; anulado 74529</t>
  </si>
  <si>
    <t xml:space="preserve">2L-GAR-I5 </t>
  </si>
  <si>
    <t xml:space="preserve"> INSTRUCTIVO PARA CIERRE PRESUPUESTAL LOCAL</t>
  </si>
  <si>
    <t> 160201; 37786 V2;anulado 74529</t>
  </si>
  <si>
    <t>2L-GAR-I6</t>
  </si>
  <si>
    <t>INSTRUCTIVO PARA SUSCRIPCIÓN, LEGALIZACIÓN Y LIQUIDACIÓN DEL CONTRATO LOCAL</t>
  </si>
  <si>
    <t> 160201; 19474</t>
  </si>
  <si>
    <t>2L-GAR-I13</t>
  </si>
  <si>
    <t>INSTRUCTIVO CONCILIACIONES, ELABORACIÓN DE INFORMES Y CIERRE CONTABLE LOCAL</t>
  </si>
  <si>
    <t>2L-GAR-I14</t>
  </si>
  <si>
    <t>FORMATO CONTROL DE ENTREGA DE COMBUSTIBLE</t>
  </si>
  <si>
    <t>A - 2137; ANULACIÓN 73846</t>
  </si>
  <si>
    <t>1D-PGE-F057</t>
  </si>
  <si>
    <t>FORMATO SOLICITUD SUMINISTRO Y ENTREGA COMBUSTIBLE (PESADOS)</t>
  </si>
  <si>
    <t>1D-PGE-F058</t>
  </si>
  <si>
    <t xml:space="preserve">FORMATO ORDEN DE SUMINISTRO COMBUSTIBLE (LIVIANOS). </t>
  </si>
  <si>
    <t>1D-PGE-F059</t>
  </si>
  <si>
    <t>PLANTILLA ESTUDIOS PREVIOS LICITACIÓN PUBLICA </t>
  </si>
  <si>
    <t> 160201 V1; 22805</t>
  </si>
  <si>
    <t>PLANTILLA ESTUDIOS PREVIOS SELECCIÓN ABREVIADA SUBASTA INVERSA </t>
  </si>
  <si>
    <t>PLANTILLA ESTUDIOS PREVIOS CONCURSO DE MERITOS</t>
  </si>
  <si>
    <t>PLANTILLA ESTUDIOS PREVIOS CONTRATACIÓN DIRECTA PRESTACIÓN DE SERVICIOS</t>
  </si>
  <si>
    <t>PLANTILLA ESTUDIOS PREVIOS MINIMA CUANTIA </t>
  </si>
  <si>
    <t>PLANTILLA ACEPTACIÓN OFERTA MÍNIMA CUANTIA </t>
  </si>
  <si>
    <t> 160201 V1; 22805 CE; Anulacion 74529</t>
  </si>
  <si>
    <t>PLANTILLA ESTUDIOS PREVIOS CONVENIOS DE ASOCIACIÓN </t>
  </si>
  <si>
    <t>FORMATO HOJA DE RUTA –CONTROL DE PAGOS</t>
  </si>
  <si>
    <t> 160201; 18882 CE; Anul 63230</t>
  </si>
  <si>
    <t>2L-GAR-F2</t>
  </si>
  <si>
    <t>SOLICITUD DE CDP PARA PROYECTOS DE INVERSIÓN</t>
  </si>
  <si>
    <t> 160201 V1; 22805 CE; anulado 74529</t>
  </si>
  <si>
    <t>2L-GAR-F4</t>
  </si>
  <si>
    <t>SOLICITUD DE CDP PARA GASTOS DE FUNCIONAMIENTO</t>
  </si>
  <si>
    <t>2L-GAR-F5</t>
  </si>
  <si>
    <t>FORMATO CONTROL DE SESIONES EDILES</t>
  </si>
  <si>
    <t> 160201 V1; 22805 CE; anulación 73721</t>
  </si>
  <si>
    <t>2L-GAR-F009</t>
  </si>
  <si>
    <t>FORMATO RUBRO TASAS E IMPUESTOS</t>
  </si>
  <si>
    <t>1D-GAR-F30</t>
  </si>
  <si>
    <t>FORMATO RUBRO COMBUSTIBLE, LUBRICANTES Y LLANTAS</t>
  </si>
  <si>
    <t>1D-GAR-F31</t>
  </si>
  <si>
    <t>FORMATO DE SOLICITUD DE ELEMENTOS Y SERVICIOS</t>
  </si>
  <si>
    <t> 160201; 19112</t>
  </si>
  <si>
    <t>1D-GAR-F64</t>
  </si>
  <si>
    <t>FORMATO DE ACTA DE LEGALIZACIÓN DE CAJA MENOR ALCALDÍA LOCAL.</t>
  </si>
  <si>
    <t> 160201; 19112 CE; anulación 73721</t>
  </si>
  <si>
    <t>1D-GAR-F84</t>
  </si>
  <si>
    <t>FORMATO ACTA DE ARQUEO DE CAJA MENOR.</t>
  </si>
  <si>
    <t>1D-GAR-F85</t>
  </si>
  <si>
    <t>FORMATO DE ACTA DE APERTURA DE LIBRO OFICIAL.</t>
  </si>
  <si>
    <t>1D-GAR-F86</t>
  </si>
  <si>
    <t>FORMATO DE ACTA DE ANULACIÓN DE CHEQUE.</t>
  </si>
  <si>
    <t>1D-GAR-F87</t>
  </si>
  <si>
    <t>FORMATO DE HOJA DE CONTROL.</t>
  </si>
  <si>
    <t>1D-GAR-F90</t>
  </si>
  <si>
    <t>FORMATO DE HOJA AUXILIAR DE EFECTIVO.</t>
  </si>
  <si>
    <t>1D-GAR-F91</t>
  </si>
  <si>
    <t>FORMATO HOJA AUXILIAR DE BANCOS.</t>
  </si>
  <si>
    <t>1D-GAR-F92</t>
  </si>
  <si>
    <t>FORMATO RECIBO PROVISIONAL CAJA MEJOR ALCALDÍA LOCAL.</t>
  </si>
  <si>
    <t>1D-GAR-F94</t>
  </si>
  <si>
    <t>FORMATO DE CONCILIACIÓN BANCARIA.</t>
  </si>
  <si>
    <t>1D-GAR-F95</t>
  </si>
  <si>
    <t>FORMATO PLANILLA DE TRANSPORTE.</t>
  </si>
  <si>
    <t>1D-GAR-F99</t>
  </si>
  <si>
    <t>FORMATO COMPROBANTE DE INGRESOS.</t>
  </si>
  <si>
    <t>1D-GAR-F101</t>
  </si>
  <si>
    <t>FORMATO DE COMPROBANTE DE EGRESOS.</t>
  </si>
  <si>
    <t> 160201;: 19112</t>
  </si>
  <si>
    <t>1D-GAR-F102</t>
  </si>
  <si>
    <t>FORMATO NO HAY EXISTENCIA DE ELEMENTOS</t>
  </si>
  <si>
    <t>1D-GAR-F124</t>
  </si>
  <si>
    <t>FORMATO RUBRO IMPRESOS Y PUBLICACIONES</t>
  </si>
  <si>
    <t>1D-GAR-F125</t>
  </si>
  <si>
    <t>FORMATO RUBRO MANTENIMIENTO ENTIDAD</t>
  </si>
  <si>
    <t>1D-GAR-F126</t>
  </si>
  <si>
    <t>FORMATO RUBRO MATERIALES Y SUMINISTROS</t>
  </si>
  <si>
    <t>1D-GAR-F127</t>
  </si>
  <si>
    <t>FORMATO LIQUIDACIÓN DE IMPUESTOS NACION</t>
  </si>
  <si>
    <t>1D-GAR-F128</t>
  </si>
  <si>
    <t>FORMATO PLANILLA DE TRANSPORTE UNIDADES</t>
  </si>
  <si>
    <t> 160201 V1; 18143</t>
  </si>
  <si>
    <t>1D-GAR-F148</t>
  </si>
  <si>
    <t xml:space="preserve">FORMATO DE REPROGRAMACIÓN DEL PAC </t>
  </si>
  <si>
    <t> 160201 V1; 16548 V2; 18217 V3; anulado 74529</t>
  </si>
  <si>
    <t>2L-GAR- F1</t>
  </si>
  <si>
    <t xml:space="preserve">FORMATO HOJA DE RUTA - REPROGRAMACIÓN PAC Y PAGOS </t>
  </si>
  <si>
    <t>A - 624</t>
  </si>
  <si>
    <t>2L-GAR- F2</t>
  </si>
  <si>
    <t>FORMATO PARA EL CÁLCULO DE IMPUESTOS</t>
  </si>
  <si>
    <t> 160201; 18882 CE; anulación 73721</t>
  </si>
  <si>
    <t>2L-GAR- F3</t>
  </si>
  <si>
    <t>FORMATO INFORME DE ACTIVIDADES DE EJECUCIÓN Y SUPERVISIÓN</t>
  </si>
  <si>
    <t> 160201 V1; 22805 CE; Anul 63230</t>
  </si>
  <si>
    <t>2L-GAR-F010</t>
  </si>
  <si>
    <t>FORMATO DE SOLICITUD DE MODIFICACIÓN CONTRACTUAL</t>
  </si>
  <si>
    <t> 160201 V1; 22805 CE: 65079 AN</t>
  </si>
  <si>
    <t>2L-GAR-F012</t>
  </si>
  <si>
    <t>PLANTILLA ACTA DE LIQUIDACIÓN </t>
  </si>
  <si>
    <t> 160201 V1; 18217</t>
  </si>
  <si>
    <t>PLANTILLA ACTA DE SUSPENSIÓN </t>
  </si>
  <si>
    <t>PLANTILLA APROBACIÓN DE POLIZA </t>
  </si>
  <si>
    <t>PLANTILLA ADICIÓN DE PRORROGA</t>
  </si>
  <si>
    <t>PLANTILLA CERTIFICACIÓN DE CUMPLIMIENTO PERSONA NATURAL  </t>
  </si>
  <si>
    <t> 160201 V1; 22805 CE; 59734 V2; 62964 V3; 64612 V4; anulación 73721</t>
  </si>
  <si>
    <t>PLANTILA  CERTIFICACIÓN DE CUMPLIMIENTO PERSONA JURIDICA </t>
  </si>
  <si>
    <t>PLANTILLA DESIGNACIÓN DE SUPERVISIÓN </t>
  </si>
  <si>
    <t>PLANTILLA INVITACION PUBLICA </t>
  </si>
  <si>
    <t>PLANTILLA OTROSI </t>
  </si>
  <si>
    <t>PLANTILLA ACTA DE INICIO</t>
  </si>
  <si>
    <t>146134 VERSIÓN1; Anulacion 74529</t>
  </si>
  <si>
    <t>2L-GAR-F006</t>
  </si>
  <si>
    <t>FORMATO SOLICITUD ADICIONAL O MODIFICACIÓN FDL CONTRATOS DE OBRA</t>
  </si>
  <si>
    <t>30945 V1; ANULACION 73429</t>
  </si>
  <si>
    <t xml:space="preserve"> PLANTILLA INCUMPLIMIENTO - ACTA DE AUDIENCIA</t>
  </si>
  <si>
    <t>18134 V1</t>
  </si>
  <si>
    <t>PLANTILLA INCUMPLIMIENTO - CITACIÓN A AUDIENCIA COMPAÑÍA DE SEGUROS</t>
  </si>
  <si>
    <t>PLANTILLA INCUMPLIMIENTO - CITACIÓN A AUDIENCIA CONTRATISTA</t>
  </si>
  <si>
    <t>PLANTILLA INCUMPLIMIENTO - CITACIÓN SUPERVISOR</t>
  </si>
  <si>
    <t xml:space="preserve"> PLANTILLA INCUMPLIMIENTO - COBRO A LA COMPAÑÍA DE SEGUROS</t>
  </si>
  <si>
    <t>PLANTILLA INCUMPLIMIENTO - COBRO AL CONTRATISTA</t>
  </si>
  <si>
    <t>PLANTILLA INCUMPLIMIENTO - INFORME DE SUPERVISIÓN</t>
  </si>
  <si>
    <t>PLANTILLA INCUMPLIMIENTO - MEMORANDO AL DIRECTOR FINANCIERO</t>
  </si>
  <si>
    <t>PLANTILLA INCUMPLIMIENTO - MEMORANDO A OFICINA JURÍDICA - COBRO DE REMANENTES</t>
  </si>
  <si>
    <t>PLANTILLA INCUMPLIMIENTO - OFICIO A PROCURADURÍA GENERAL DE LA NACIÓN</t>
  </si>
  <si>
    <t>PLANTILLA INCUMPLIMIENTO - RESOLUCIÓN DECLARATARORÍA DE INCUMPLIMIENTO</t>
  </si>
  <si>
    <t>GESTIÓN CORPORATIVA INSTITUCIONAL</t>
  </si>
  <si>
    <t>CARACTERIZACIÓN DEL PROCESO GESTIÓN CORPORATIVA INSTITUCIONAL</t>
  </si>
  <si>
    <t>147310 VERSIÓN1; 74526 V2; ; Se modifica la gráfica del mapa de procesos con ocasión de la creación del proceso Fomento y Protección de los Derechos Étnicos, aprobada por la Resolución No. 0297 de 2023 de la SDG, 320153 V3</t>
  </si>
  <si>
    <t>1D-GAR-C001; la version 2 asume la caracterizacion del proceso de gestion corporativa local GCO-CGL-C</t>
  </si>
  <si>
    <t>MATRIZ DE RIESGOS DE GESTIÓN CORPORATIVA INSTITUCIONAL</t>
  </si>
  <si>
    <t>A -2294; V2 76709; 166671 V3; 227658 V4; 242241 V5; 36828 V6</t>
  </si>
  <si>
    <t>A-1227 V1; A-13967 V2; 18143 V3</t>
  </si>
  <si>
    <t>1D-GAR-M001</t>
  </si>
  <si>
    <t>MANUAL DE POLÍTICAS DE OPERACIÓN CONTABLE DE LA SECRETARÍA DISTRITAL DE GOBIERNO Y FONDOS DE DESARROLLO LOCAL</t>
  </si>
  <si>
    <t>VA-1227 V1; 20748 V2; 31331 v3; 283475 V4; 184515 V5</t>
  </si>
  <si>
    <t>1D-GAR-M003</t>
  </si>
  <si>
    <t>MANUAL DE CONTRATACIÓN</t>
  </si>
  <si>
    <t>160201 V1; 19562 V2, 35854 V3; 63230 V4; 78846 V5; 268185 V6</t>
  </si>
  <si>
    <t>1D-GAR-M002</t>
  </si>
  <si>
    <t>MANUAL DE SUPERVISIÓN E INTERVENTORÍA</t>
  </si>
  <si>
    <t>160201 V1; 21554 V2, 35854 V3;63230 V4; 282818 V5</t>
  </si>
  <si>
    <t>1D-GAR-M006</t>
  </si>
  <si>
    <t>MANUAL DE BUENAS PRÁCTICAS EN LA ACTIVIDAD CONTRACTUAL</t>
  </si>
  <si>
    <t>34150 V1; 92869 V2;282818 V3</t>
  </si>
  <si>
    <t>MANUAL DE TRABAJO INTELIGENTE</t>
  </si>
  <si>
    <t>282553 V1; 343602 V2</t>
  </si>
  <si>
    <t>MANUAL DEL SISTEMA DE GESTIÓN ANTISOBORNO</t>
  </si>
  <si>
    <t>346031 V1</t>
  </si>
  <si>
    <t>MANUAL DEL SISTEMA DE ADMINISTRACIÓN DEL RIESGO DE LAVADO DE ACTIVOS Y FINANCIACIÓN DEL TERRORISMO</t>
  </si>
  <si>
    <t>2519 V1</t>
  </si>
  <si>
    <t>M009</t>
  </si>
  <si>
    <t>MANUAL DE SEGURIDAD VIAL</t>
  </si>
  <si>
    <t>12825 V1</t>
  </si>
  <si>
    <t>PROCEDIMIENTO PARA LA ADQUISICIÓN Y ADMINISTRACIÓN DE BIENES Y SERVICIOS</t>
  </si>
  <si>
    <t>A-1227 V1; A-2293 V2; A-10508 V3; 63230 V4; 208915 V5, 337969 V6</t>
  </si>
  <si>
    <t>1D-GAR-P001</t>
  </si>
  <si>
    <t>INGRESOS Y EGRESOS DE BIENES MUEBLES</t>
  </si>
  <si>
    <t>2A-1227 V1; A-2293 V2; 20542 V3;  29700 V4; 52358 V5; 58410 V6; 150542 V7; 189189 V8; 268963 V9; 359376 V10</t>
  </si>
  <si>
    <t>1D-GAR-P004</t>
  </si>
  <si>
    <t>PROCEDIMIENTO PARA LA TOMA Y/O VERIFICACIÓN FÍSICA DE BIENES EN SERVICIO Y EN BODEGA</t>
  </si>
  <si>
    <t>282555 V1; 359376 V2</t>
  </si>
  <si>
    <t>PROCEDIMIENTO PARA LA FORMULACIÓN, IMPLEMENTACIÓN Y SEGUIMIENTO A OBJETIVOS Y RESULTADOS CLAVES (OKR)</t>
  </si>
  <si>
    <t>343602 V1</t>
  </si>
  <si>
    <t>PROCEDIMIENTO PARA GESTIÓN DE PAGOS</t>
  </si>
  <si>
    <t>PROCEDIMIENTO INTERNO CONTABLE DE NÓMINA</t>
  </si>
  <si>
    <t>102334 V1</t>
  </si>
  <si>
    <t>PROCEDIMIENTO INTERNO DE CONCILIACIÓN DE CARTERA CON ÁREAS FUENTE Y DIRECCIÓN FINANCIERA</t>
  </si>
  <si>
    <t>103213 V1</t>
  </si>
  <si>
    <t>GENERACIÓN DE ESTADOS FINANCIEROS CONTRATISTAS, PROVEEDORES Y ASOCIADOS – NIVEL CENTRAL</t>
  </si>
  <si>
    <t>103991 V1</t>
  </si>
  <si>
    <t>PROCEDIMIENTO CONTABLE DE RECAUDO</t>
  </si>
  <si>
    <t>174854 V1</t>
  </si>
  <si>
    <t>PROCEDIMIENTO CONTABLE DE CAUSACIÓN Y PAGO MEDIANTE ARCHIVO PLANO</t>
  </si>
  <si>
    <t>199172 V1</t>
  </si>
  <si>
    <t>FORMULACIÓN, MONITOREO Y SEGUIMIENTO DEL PROGRAMA DE TRANSPARENCIA Y ÉTICA PÚBLICA - PTEP</t>
  </si>
  <si>
    <t>12827 V1</t>
  </si>
  <si>
    <t xml:space="preserve">GUÍA DE CONTRATACIÓN SOSTENIBLE  </t>
  </si>
  <si>
    <t>144883 VERSIÓN1; A-13928 V2; 19033 V3; 217774 V4; 151075 V5</t>
  </si>
  <si>
    <t xml:space="preserve">1D-GAR-G002 </t>
  </si>
  <si>
    <t xml:space="preserve">INSTRUCCIONES PARA LA TOMA Y/O VERIFICACIÓN FÍSICA Y ACTUALIZACIÓN DE REGISTROS DE LOS BIENES DE LA SECRETARÍA DISTRITAL DE GOBIERNO </t>
  </si>
  <si>
    <t>A-1227 V1; 23667 V2; 83180 V3; 150542 V4: 328573 AN</t>
  </si>
  <si>
    <t>1D-GAR-IN017</t>
  </si>
  <si>
    <t>INSTRUCCIONES CONTABLES</t>
  </si>
  <si>
    <t>A-1227 V1;  A 5966 V2: 74659 V3; 99442 v4</t>
  </si>
  <si>
    <t>1D-GAR-I26</t>
  </si>
  <si>
    <t>PROGRAMACIÓN, EJECUCIÓN Y CIERRE PRESUPUESTAL</t>
  </si>
  <si>
    <t>A-1227 V1; A-1871 V2; A-13928 V3; 22737 V4; 74526 V5; 240126 V6</t>
  </si>
  <si>
    <t xml:space="preserve">GCO-GCI-IN004; la version 5 recoge las instrucciones GCO-GCL-IN010, GCO-GCL-IN012, GCO-GCL-IN015, GCO-GCL-IN016, y los formatos GCO-GCL-F012 yGCO-GCL-F013 </t>
  </si>
  <si>
    <t>PROGRAMACIÓN, REPROGRAMACIÓN Y LIBERACIÓN DEL PAC</t>
  </si>
  <si>
    <t>A-1227 V1; A - 5966 V2; 74526 V3; 243686 V4</t>
  </si>
  <si>
    <t>1D-GAR-IN008, la version 3 recoje las instrucciones GCO-CGL-IN013</t>
  </si>
  <si>
    <t>INSTRUCTIVO PARA LA EXPEDICIÓN DEL CERTIFICADO DE DISPONIBILIDAD PRESUPUESTAL CDP</t>
  </si>
  <si>
    <t xml:space="preserve">A-1227 V1; A - 5966 V2; 22737 </t>
  </si>
  <si>
    <t>1D-GAR-I25</t>
  </si>
  <si>
    <t>INSTRUCCIONES PARA LA MODALIDAD CONTRATACIÓN DIRECTA</t>
  </si>
  <si>
    <t>A-1227 V1; A-13928 V2; 32277 V3A; 63230 V3; 73176 V4; 76343 V5; 267982 V6</t>
  </si>
  <si>
    <t>1D-GAR-I19</t>
  </si>
  <si>
    <t>INSTRUCCIONES PARA EL ARRENDAMIENTO DE INMUEBLES PARA SEDES DE LA SECRETARÍA DISTRITAL DE GOBIERNO</t>
  </si>
  <si>
    <t>A-1227 V1; 24835 V2;  150542 V3</t>
  </si>
  <si>
    <t>1D-GAR-IN015</t>
  </si>
  <si>
    <t>INSTRUCCIONES PARA MODALIDAD DE SELECCIÓN LICITACIÓN PÚBLICA</t>
  </si>
  <si>
    <t>A-1227 V1; A-13928 V2; 32277 V3A; 63230 V3; 73176 V4; 205225 V5</t>
  </si>
  <si>
    <t>1D-GAR-I20</t>
  </si>
  <si>
    <t>INSTRUCCIONES PARA MODALIDAD DE SELECCIÓN ABREVIADA POR SUBASTA INVERSA</t>
  </si>
  <si>
    <t>A-1227 V1; A-13928 V2; 32277 V3A; 63230 V3; 73176 V4; 206942 V5</t>
  </si>
  <si>
    <t>1D-GAR-I24</t>
  </si>
  <si>
    <t>INSTRUCCIONES PARA MODALIDAD DE SELECCIÓN CONCURSO DE MERITOS.</t>
  </si>
  <si>
    <t>1D-GAR-I18</t>
  </si>
  <si>
    <t>INSTRUCCIONES PARA MODALIDAD DE SELECCIÓN ABREVIADA - MENOR CUANTÍA</t>
  </si>
  <si>
    <t>1D-GAR-I23</t>
  </si>
  <si>
    <t>INSTRUCCIONES PARA MODALIDAD DE SELECCIÓN MÍNIMA CUANTÍA</t>
  </si>
  <si>
    <t>A-1227 V1; A-13928 V2; 32277 V3A; 63230 V3; 73176 V4; 264561 V5</t>
  </si>
  <si>
    <t>1D-GAR-I37</t>
  </si>
  <si>
    <t>INSTRUCCIONES PARA LIQUIDACIÓN DEL CONTRATO O LIBERACIONES DE SALDO</t>
  </si>
  <si>
    <t>A-1227 V1; A-13928 V2; 17825 V3; 19065 V4; 172503 V5; 243881 V6, 337969 v7; 110521 V8</t>
  </si>
  <si>
    <t>1D-GAR-I21</t>
  </si>
  <si>
    <t>INSTRUCCIONES PARA MODIFICACIONES CONTRACTUALES</t>
  </si>
  <si>
    <t>A-1227 V1; A-13928 V2; V3 63230; 73250 V4; 263596 V5</t>
  </si>
  <si>
    <t>1D-GAR-I22</t>
  </si>
  <si>
    <t>INSTRUCTIVO SUSCRIPCIÓN Y LEGALIZACIÓN DEL CONTRATO</t>
  </si>
  <si>
    <t>A-1227 V1; 23069</t>
  </si>
  <si>
    <t>1D-GAR-I14</t>
  </si>
  <si>
    <t>INSTRUCTIVO PARA LA EXPEDICIÓN DEL CERTIFICADO DE REGISTRO PRESUPUESTAL CRP</t>
  </si>
  <si>
    <t>1D-GAR-I27</t>
  </si>
  <si>
    <t>INSTRUCCIONES PARA EL MANTENIMIENTO Y/O ADECUACIONES DE LA INFRAESTRUCTURA FÍSICA DEL NIVEL CENTRAL Y LAS SEDES COMPLEMENTARIAS DE LA SECRETARÍA DISTRITAL DE GOBIERNO</t>
  </si>
  <si>
    <t>A-1227 V1; 20885 V2; 164822 V3</t>
  </si>
  <si>
    <t>1D-GAR-IN004</t>
  </si>
  <si>
    <t>INSTRUCCIONES PARA PAGOS</t>
  </si>
  <si>
    <t>A-1227 V1; A - 15798 V2; 63230 V3; 63230 V4; 74526 V5; 79127 V6: 99560 V7; 358689 V8</t>
  </si>
  <si>
    <t>1D-GAR-IN009</t>
  </si>
  <si>
    <t>INSTRUCCIONES PARA EL PAGO DE NÓMINA Y APORTES PATRONALES</t>
  </si>
  <si>
    <t>A-1227 V1; A - 5966 V2; 203432 AN</t>
  </si>
  <si>
    <t>1D-GAR-I31</t>
  </si>
  <si>
    <t>INSTRUCCIONES CONTROL ADMINISTRATIVO EDIFICIO LIÉVANO - BICENTENARIO</t>
  </si>
  <si>
    <t>A-1227 V1; 23166 V2; 49094 V3</t>
  </si>
  <si>
    <t>1D-GAR-I43</t>
  </si>
  <si>
    <t>INSTRUCCIONES PARA TRASLADO DE ELEMENTOS</t>
  </si>
  <si>
    <t>A-1227 V1; 25056 V2; 58410 V3; 150542 V4; 264679 V5</t>
  </si>
  <si>
    <t>1D-GAR-I44</t>
  </si>
  <si>
    <t>INSTRUCTIVO PARA DETERMINAR, VERIFICAR Y EVALUAR LOS COMPONENTES FINANCIEROS Y LA CAPACIDAD ORGANIZACIONAL EN LOS PROCESOS DE CONTRATACIÓN</t>
  </si>
  <si>
    <t>A-1227 V1, 28592 V2; 209033 V3; 283384 V4</t>
  </si>
  <si>
    <t>1D-GAR-I047</t>
  </si>
  <si>
    <t>INSTRUCTIVO PARA APLICAR RETENCIONES A LOS CONTRATOS DE PRESTACIÓN DE SERVICIOS</t>
  </si>
  <si>
    <t>A-1227 V1; A- 12976</t>
  </si>
  <si>
    <t>1D-GAR-I048</t>
  </si>
  <si>
    <t>INSTRUCCIONES PARA LA DEPURACIÓN DE PASIVOS EXIGIBLES</t>
  </si>
  <si>
    <t>A-1227V1; A-11080 V2; 189189 V3</t>
  </si>
  <si>
    <t>1D-GAR-IN007</t>
  </si>
  <si>
    <t>INSTRUCTIVO PARA LA ASIGNACIÓN DE PERMISOS EN LA TELEFONÍA FIJA DE LA SECRETARIA DISTRITAL DE GOBIERNO</t>
  </si>
  <si>
    <t>A-1227; 18135 ANULACIÓN</t>
  </si>
  <si>
    <t>1D-GAR-I058</t>
  </si>
  <si>
    <t>INSTRUCTIVO PARA EL MANEJO DE CELULARES CORPORATIVOS EN LA SECRETARIA DISTRITAL DE GOBIERNO</t>
  </si>
  <si>
    <t>1D-GAR-I059</t>
  </si>
  <si>
    <t>IN028</t>
  </si>
  <si>
    <t>INSTRUCTIVO PARA SOLICITUD DE SERVICIO DE TRANSPORTE</t>
  </si>
  <si>
    <t>1D-GAR-I060</t>
  </si>
  <si>
    <t>IN029</t>
  </si>
  <si>
    <t>INSTRUCTIVO DE ADMINISTRACIÓN DEL PARQUE AUTOMOTOR, CONTROL DEL CONSUMO DE COMBUSTIBLE Y MANTENIMIENTO PREVENTIVO Y CORRECTIVO DE LOS VEHÍCULOS DE PROPIEDAD LA SECRETARÍA DISTRITAL DE GOBIERNO</t>
  </si>
  <si>
    <t>A-1227 V1; 20885 V2; 49094 V3; 74526 v4; 246186 V5</t>
  </si>
  <si>
    <t>1D-GAR-IN001; la version 4 recogel el documento GCO-GCL-IN001</t>
  </si>
  <si>
    <t>IN030</t>
  </si>
  <si>
    <t>INSTRUCTIVO PARA LA PROGRAMACIÓN Y REPORTE DE PROCESOS DE CONTRATACIÓN EN CURSO</t>
  </si>
  <si>
    <t>A-1227; A- 12976</t>
  </si>
  <si>
    <t>IN031</t>
  </si>
  <si>
    <t>INSTRUCCIONES PARA LA ENTREGA DE BIENES MUEBLES E INMUEBLES EN COMODATO</t>
  </si>
  <si>
    <t>A-1227 V1; 25205 V2;  49050 V3; 150542 V4; 188098 V5; 328444 V6</t>
  </si>
  <si>
    <t>1D-GAR-IN018</t>
  </si>
  <si>
    <t>IN032</t>
  </si>
  <si>
    <t>INSTRUCCIONES PARA EL PROCEDIMIENTO ADMINISTRATIVO SANCIONATORIO EN MATERIA CONTRACTUAL</t>
  </si>
  <si>
    <t>18060 V1; 268200 V2</t>
  </si>
  <si>
    <t>IN033</t>
  </si>
  <si>
    <t>INSTRUCCIONES PARA LA SOLICITUD DEL INCENTIVO POR PARTE DE LOS SERVIDORES PÚBLICOS QUE HAGAN USO DE LA BICICLETA COMO MEDIO DE TRANSPORTE PARA DESPLAZARSE AL LUGAR DE TRABAJO</t>
  </si>
  <si>
    <t>42749 V1;</t>
  </si>
  <si>
    <t>IN034</t>
  </si>
  <si>
    <t>INSTRUCCIONES PARA LA ELABORACIÓN DE ESTUDIOS PREVIOS DE LOS CONTRATOS DE PRESTACIÓN DE SERVICIOS PROFESIONALES Y APOYO A LA GESTIÓN</t>
  </si>
  <si>
    <t>V1 76343; V2 203420; V3 105240; V4 109922; 272425 V5; 180604 V6</t>
  </si>
  <si>
    <t>Reemplaza al GET- AGL-IN001 V11; Desde la V6 se creó Anexo técnico - Perfiles estándar para contratación por prestación de servicios_V1</t>
  </si>
  <si>
    <t>IN035</t>
  </si>
  <si>
    <t>INSTRUCCIONES PARA LA MODALIDAD DE SELECCIÓN ACUERDO MARCO DE PRECIOS</t>
  </si>
  <si>
    <t>189189 V1; 282818 V2</t>
  </si>
  <si>
    <t>IN036</t>
  </si>
  <si>
    <t>INSTRUCCIONES PARA EL TRÁMITE DE IMPEDIMENTOS Y RECUSACIONES EN LOS CONFLICTOS DE INTERÉS</t>
  </si>
  <si>
    <t>207422 V1</t>
  </si>
  <si>
    <t>IN037</t>
  </si>
  <si>
    <t>RECEPCIÓN, VERIFICACIÓN Y GENERACIÓN DE FACTURAS ELECTRÓNICAS</t>
  </si>
  <si>
    <t>220795 V1</t>
  </si>
  <si>
    <t>IN038</t>
  </si>
  <si>
    <t>GESTIÓN Y RECEPCIÓN DE DONACIONES</t>
  </si>
  <si>
    <t>255344 V1</t>
  </si>
  <si>
    <t>IN039</t>
  </si>
  <si>
    <t>INSTRUCCIONES PARA LA SEÑALIZACIÓN Y DEMARCACIÓN VIAL DE PARQUEADEROS</t>
  </si>
  <si>
    <t>264622 V1</t>
  </si>
  <si>
    <t>IN040</t>
  </si>
  <si>
    <t>INSTRUCCIONES PARA LA MODALIDAD CONTRATACIÓN DIRECTA – CONTRATOS DE PRESTACIÓN DE SERVICIOS PROFESIONALES Y/O DE APOYO A LA GESTIÓN – NIVEL LOCAL</t>
  </si>
  <si>
    <t>280117 V1; 39606 V2; 60095 V3; 6943 V4</t>
  </si>
  <si>
    <t>IN041</t>
  </si>
  <si>
    <t>INSTRUCCIONES PARA EL USO Y MANEJO DE LA HERRAMIENTA DE TOMA FÍSICA DE INVENTARIO</t>
  </si>
  <si>
    <t>IN042</t>
  </si>
  <si>
    <t>INSTRUCCIONES PARA CIERRE DE LOS EXPEDIENTES CONTRACTUALES</t>
  </si>
  <si>
    <t>337969 v1</t>
  </si>
  <si>
    <t>IN043</t>
  </si>
  <si>
    <t>INSTRUCCIONES PARA LA MODALIDAD CONTRATACIÓN DIRECTA – CONTRATOS DE PRESTACIÓN DE SERVICIOS PROFESIONALES Y/O DE APOYO A LA GESTIÓN – NIVEL CENTRAL</t>
  </si>
  <si>
    <t>60095 V1; AJUSTE 60234; 6943 V2</t>
  </si>
  <si>
    <t>IN044</t>
  </si>
  <si>
    <t xml:space="preserve">INSTRUCCIONES PRESENTACIÓN CUENTAS SECOP II </t>
  </si>
  <si>
    <t>101152 V1</t>
  </si>
  <si>
    <t>FORMATO DE CONCILIACIÓN DE GASTOS PERSONALES.</t>
  </si>
  <si>
    <t>A-1227 V1; 20756 CE; anulado 74658</t>
  </si>
  <si>
    <t>1D-GAR-F88</t>
  </si>
  <si>
    <t>FORMATO CONCILIACIÓN DE GASTOS CONTABILIDAD VS PRESUPUESTO – RUBRO.</t>
  </si>
  <si>
    <t>A-1227 V1; 20756 CE; 178816 Anulación</t>
  </si>
  <si>
    <t>1D-GAR-F81</t>
  </si>
  <si>
    <t>FORMATO INFORME SOBRE PRESUNTOS DETRIMENTOS PATRIMONIALES, PÉRDIDAS, HURTOS Y/O PÉRDIDAS DETECTADAS</t>
  </si>
  <si>
    <t>A-1227; A- 12976: 225687 V3</t>
  </si>
  <si>
    <t>1D-GAR-F80</t>
  </si>
  <si>
    <t>FORMATO CONTROL DE AVANCES ANTICIPOS Y DEPÓSITOS ENTREGADOS EN ADMINISTRACIÓN</t>
  </si>
  <si>
    <t>A-1227; A- 12976; 225687 V3</t>
  </si>
  <si>
    <t>1D-GAR-F75</t>
  </si>
  <si>
    <t>FORMATO DE ANÁLISIS DE CUENTAS POR PAGAR.</t>
  </si>
  <si>
    <t>1D-GAR-F74</t>
  </si>
  <si>
    <t>ESTUDIOS PREVIOS  SELECCIÓN ABREVIADA POR SUBASTA INVERSA</t>
  </si>
  <si>
    <t>149357, 155316 VERSIÓN1; 22805 V2; 56649 V3; 236713 V4; 267982 V5; 343604 V6</t>
  </si>
  <si>
    <t>1D-GAR-F67</t>
  </si>
  <si>
    <t>ESTUDIOS PREVIOS  SELECCIÓN ABREVIADA DE MENOR CUANTÍA</t>
  </si>
  <si>
    <t>A-1227 V1; 22805 V2; 56649 V3; 236713 V4; 267982 V5; 343604 V6</t>
  </si>
  <si>
    <t>1D-GAR-F62</t>
  </si>
  <si>
    <t>LISTA DE CHEQUEO - LIQUIDACIÓN DE CONTRATOS</t>
  </si>
  <si>
    <t>A-1227; 19065 V2; 172503 V3; 243881 V4; 109988 V5</t>
  </si>
  <si>
    <t>1D-GAR-F55</t>
  </si>
  <si>
    <t>FORMATO MODELO DE ACTA DE LIQUIDACIÓN PERSONA JURÍDICA.</t>
  </si>
  <si>
    <t>149357, 155316 VERSIÓN1; 18086 V2</t>
  </si>
  <si>
    <t>1D-GAR-F52</t>
  </si>
  <si>
    <t xml:space="preserve">ACTA DE LIQUIDACIÓN DEL CONTRATO </t>
  </si>
  <si>
    <t>149357, 155316 VERSIÓN1; 18086 V2; 19065 V3; 109988 V4</t>
  </si>
  <si>
    <t>1D-GAR-F51</t>
  </si>
  <si>
    <t>ESTUDIOS PREVIOS PRESTACIÓN DE SERVICIOS PROFESIONALES DE APOYO A LA GESTIÓN</t>
  </si>
  <si>
    <t>A-1227 V1; 22805 V2; 56649 V3; 144785 V4; 343604 V5; 56170 V6; 196618 V7</t>
  </si>
  <si>
    <t>1D-GAR-F42</t>
  </si>
  <si>
    <t>FORMATO ACTA DE SORTEO</t>
  </si>
  <si>
    <t>149357, 155316 VERSIÓN1; 22805</t>
  </si>
  <si>
    <t>1D-GAR-F41</t>
  </si>
  <si>
    <t>FORMATO DE RECOMENDACIÓN DEL COMITÉ ASESOR EVALUADOR</t>
  </si>
  <si>
    <t>149357, 155316 VERSIÓN1; 344545 AN</t>
  </si>
  <si>
    <t>1D-GAR-F40</t>
  </si>
  <si>
    <t>FORMATO DE ACTA DE CIERRE</t>
  </si>
  <si>
    <t>1D-GAR-F39</t>
  </si>
  <si>
    <t>ESTUDIOS PREVIOS CONCURSO DE MÉRITOS ABIERTO O CON PRECALIFICACIÓN</t>
  </si>
  <si>
    <t>1D-GAR-F36</t>
  </si>
  <si>
    <t>FORMATO BASE PARA ESTUDIO DE TÍTULOS</t>
  </si>
  <si>
    <t>A-1227V1; 22805 CE; anulacion 162422</t>
  </si>
  <si>
    <t>1D-GAR-F22</t>
  </si>
  <si>
    <t>SOLICITUD DE MODIFICACIÓN CONTRACTUAL</t>
  </si>
  <si>
    <t>149357, 155316 VERSIÓN1; 63230 V2; 249175 V3; 343604 V4; 33544 V5</t>
  </si>
  <si>
    <t>1D-GAR-F193</t>
  </si>
  <si>
    <t>PLANILLA DE ENTREGA DE RESOLUCIONES MOTIVADAS Y SOPORTES PARA PAGO DE PASIVOS EXIGIBLES</t>
  </si>
  <si>
    <t>149357, 155316 VERSIÓN1; 178816 Anulación</t>
  </si>
  <si>
    <t>1D-GAR-F184</t>
  </si>
  <si>
    <t>PLANILLA DE CONTROL DE ENTREGA DE CERTIFICADOS DE REGISTRO PRESUPUESTAL</t>
  </si>
  <si>
    <t>1D-GAR-F183</t>
  </si>
  <si>
    <t>PLANILLA DE CONTROL DE ENTREGA DE CERTIFICADOS DE DISPONIBILIDAD PRESUPUESTAL</t>
  </si>
  <si>
    <t>1D-GAR-F182</t>
  </si>
  <si>
    <t>ESTUDIOS PREVIOS SELECCIÓN ABREVIADA POR EL PROCEDIMIENTO DE BOLSA DE PRODUCTOS</t>
  </si>
  <si>
    <t>149357, 155316 VERSIÓN1; 22805 V2; 282818 V3; 343604 V4</t>
  </si>
  <si>
    <t>1D-GAR-F179</t>
  </si>
  <si>
    <t>149357, 155316 VERSIÓN1;  150542 V2</t>
  </si>
  <si>
    <t xml:space="preserve">1D-GAR-F173 </t>
  </si>
  <si>
    <t>INFORME FINAL DE SUPERVISIÓN/ INTERVENTORÍA</t>
  </si>
  <si>
    <t>149357, 155316 VERSIÓN1; 17825 V2; 18086 V3; 19065 V4; 172503 v5; 110521 V6</t>
  </si>
  <si>
    <t>1D-GAR-F165</t>
  </si>
  <si>
    <t>ESTUDIOS PREVIOS CONTRATOS INTERADMINISTRATIVOS / CONVENIOS INTERADMINISTRATIVO</t>
  </si>
  <si>
    <t>149357, 155316 VERSIÓN1; 22805 V2; 173064 V3; 267982 V4; 343604 V5</t>
  </si>
  <si>
    <t>1D-GAR-F161</t>
  </si>
  <si>
    <t>ESTUDIOS PREVIOS CONTRATACIÓN DIRECTA – CUANDO NO EXISTA PLURALIDAD DE OFERENTES EN EL MERCADO</t>
  </si>
  <si>
    <t>149357, 155316 VERSIÓN1; 22805 V2; 189838 V3; 267982 V4; 343604 V5</t>
  </si>
  <si>
    <t>1D-GAR-F159</t>
  </si>
  <si>
    <t>ESTUDIOS PREVIOS CONTRATO PARA IMPULSAR PROGRAMAS Y ACTIVIDADES DE INTERES PÚBLICO/ CONVENIO DE ASOCIACIÓN CONVENIO ESPECIAL DE COOPERACIÓN PARA ADELANTAR ACTIVIDADES CIENTIFICAS Y TECNOLÓGICAS / CONVENIO DE COOPERACIÓN INTERNACIONAL</t>
  </si>
  <si>
    <t>149357, 155316 VERSIÓN1; 173064 V2; 267982 V3; 343604 V4</t>
  </si>
  <si>
    <t>1D-GAR-F158</t>
  </si>
  <si>
    <t>FORMATO DE SELECCIÓN DE MÍNIMA CUANTÍA INVITACIÓN PÚBLICA</t>
  </si>
  <si>
    <t>149357, 155316 VERSIÓN1; 248323 V2; 343604 V3</t>
  </si>
  <si>
    <t>1D-GAR-F152</t>
  </si>
  <si>
    <t>CERTIFICADO DE IDONEIDAD CONTRATO DE PRESTACIÓN DE SERVICIOS PROFESIONALES Y/O APOYO A LA GESTIÓN</t>
  </si>
  <si>
    <t>149357, 155316 VERSIÓN1; 189475 V2; 60095 V3; 64148 V4</t>
  </si>
  <si>
    <t>1D-GAR-F150</t>
  </si>
  <si>
    <t>TRASLADO, DE CAMBIO RESPONSABLE</t>
  </si>
  <si>
    <t>A-1227 V1; 22805 CE; 58410 V2; 150542 V3; 201352 V4; 268963 V5; 1195 AN</t>
  </si>
  <si>
    <t xml:space="preserve">1D-GAR-F133 </t>
  </si>
  <si>
    <t>FORMATO CONTROL ENTREGA DE CONTRATOS A GESTIÓN DOCUMENTAL</t>
  </si>
  <si>
    <t>A-1227 V1; Anulación A - 15064</t>
  </si>
  <si>
    <t>1D-GAR-F113</t>
  </si>
  <si>
    <t>FORMATO CONTROL DE ENTREGA DE ÓRDENES DE PAGO GIRADAS</t>
  </si>
  <si>
    <t>1D-GAR-F110</t>
  </si>
  <si>
    <t>FORMATO PROGRAMACIÓN INICIAL - REPROGRAMACIÓN PAC</t>
  </si>
  <si>
    <t>149357, 155316 VERSIÓN1; 74526 v2; 183422 v3</t>
  </si>
  <si>
    <t>1D-GAR-F107; recoge el formato GCO-GCL-F036</t>
  </si>
  <si>
    <t>FORMATO DE DEVENGO DE PROVEEDORES - LISTA DE CHEQUEO DE SOPORTES PARA PAGO</t>
  </si>
  <si>
    <t>A-1227 V1; 20756 CE; 74526 V2; 282943 V3; 130936  V4; 184514 V5</t>
  </si>
  <si>
    <t>1D-GAR-F96</t>
  </si>
  <si>
    <t>FORMATO ACTA DE TRASLADO DE ELEMENTOS</t>
  </si>
  <si>
    <t>A-1227 V1; 22805</t>
  </si>
  <si>
    <t>ACTA DE VISITA PARA LA TOMA FÍSICA DE INVENTARIO DE BIENES DEVOLUTIVOS</t>
  </si>
  <si>
    <t>156778,158464 VERSIÓN1; 58410 V2; 189189 V3</t>
  </si>
  <si>
    <t>1D-GAR-F167</t>
  </si>
  <si>
    <t>RELACIÓN BIENES EN SERVICIO</t>
  </si>
  <si>
    <t>156778,158464 V1; 23667 V2; 58410 V3; 150542 V4</t>
  </si>
  <si>
    <t>1D-GAR-F168</t>
  </si>
  <si>
    <t>FORMATO RELACIÓN DE NOVEDADES  – VERIFICACIÓN Y/O TOMA FÍSICA</t>
  </si>
  <si>
    <t>156778,158464 V1: 58410 V2; 189189 V3</t>
  </si>
  <si>
    <t>1D-GAR-F169</t>
  </si>
  <si>
    <t>FORMATO RELACIÓN DE ELEMENTOS FALTANTES –VERIFICACIÓN Y/O TOMA FÍSICA</t>
  </si>
  <si>
    <t>156778,158464 V1; 58410 V2; 188898 V3</t>
  </si>
  <si>
    <t>1D-GAR-F170</t>
  </si>
  <si>
    <t>FORMATO DE RELACIÓN DE ELEMENTOS SOBRANTES – VERIFICACIÓN Y/O TOMA FÍSICA</t>
  </si>
  <si>
    <t>156778,158464 V1; 23667 V2; 58410 V3; 189189 V4</t>
  </si>
  <si>
    <t>A-1227 V1; A-14112</t>
  </si>
  <si>
    <t>FORMATO RELACIÓN DE ELEMENTOS PARA ENTREGA</t>
  </si>
  <si>
    <t>156778,158464 VERSIÓN1; 189508 V2</t>
  </si>
  <si>
    <t xml:space="preserve">1D-GAR-F198 
</t>
  </si>
  <si>
    <t>CRITERIOS MÍNIMOS QUE DEBE CONTENER EL PLIEGO DE CONDICIONES CORRESPONDIENTE AL CONCURSO DE MERITOS.</t>
  </si>
  <si>
    <t>A-1227 V1, 22805 CE; 344545 AN</t>
  </si>
  <si>
    <t>1D-GAR-F35</t>
  </si>
  <si>
    <t>FORMATO ESTUDIO DE TÍTULOS</t>
  </si>
  <si>
    <t>A-1227 V1, 22805 CE; 282818 V2</t>
  </si>
  <si>
    <t>1D-GAR-F194</t>
  </si>
  <si>
    <t>FORMATO CONSOLIDADO DE SOLICITUDES Y/O REQUERIMIENTOS DE MANTENIMIENTO.</t>
  </si>
  <si>
    <t>A-1227; 18324</t>
  </si>
  <si>
    <t xml:space="preserve">1D-GAR-F25 </t>
  </si>
  <si>
    <t>ORDEN PROVISIONAL DE MANTENIMIENTO PREVENTIVO Y/O CORRECTIVO PARQUE AUTOMOTOR</t>
  </si>
  <si>
    <t>156778,158464 V1; 20885 V2; 189189 V3;  246186 V4</t>
  </si>
  <si>
    <t xml:space="preserve">ORDEN DEFINITIVA DE MANTENIMIENTO PREVENTIVO Y/O CORRECTIVO PARQUE AUTOMOTOR </t>
  </si>
  <si>
    <t>156778,158464 V1; 20885 V2; 189508 V3; 246186 V4</t>
  </si>
  <si>
    <t>1D-GAR-F195</t>
  </si>
  <si>
    <t xml:space="preserve">LISTA DE CHEQUEO Y ENTREGA DE VEHÍCULOS PARQUE AUTOMOTOR </t>
  </si>
  <si>
    <t>156778,158464 V1; 20885 V2; 189508 V3</t>
  </si>
  <si>
    <t>1D-GAR-F196</t>
  </si>
  <si>
    <t xml:space="preserve">HOJA DE VIDA VEHÍCULOS PARQUE AUTOMOTOR </t>
  </si>
  <si>
    <t xml:space="preserve"> 1D-GAR-F197</t>
  </si>
  <si>
    <t xml:space="preserve">FORMATO CONTROL SALIDA DE LLAMADAS DE TELEFONÍA FIJA A CELULAR </t>
  </si>
  <si>
    <t>A-1227 V1, 22805 CE; anulacion 189046</t>
  </si>
  <si>
    <t xml:space="preserve"> 1D-GAR-F189</t>
  </si>
  <si>
    <t>A-1227 V1; 18143 V2; 178816 Anulación</t>
  </si>
  <si>
    <t>1D-GAR-F030</t>
  </si>
  <si>
    <t>A-1227; 18143</t>
  </si>
  <si>
    <t>1D-GAR-F031</t>
  </si>
  <si>
    <t>FORMATO DE SOLICITUD DE ELEMENTOS Y/O SERVICIOS</t>
  </si>
  <si>
    <t>A-1227 V1; 22805 CE</t>
  </si>
  <si>
    <t>1D-GAR-F064</t>
  </si>
  <si>
    <t>FORMATO DE ANÁLISIS DE CUENTAS POR PAGAR</t>
  </si>
  <si>
    <t>FORMATO ANEXO CONTROL DE AVANCES ANTICIPADOS Y DEPÓSITOS ENTREGADOS EN ADMINISTRACIÓN</t>
  </si>
  <si>
    <t>A-1227; 19135 CE; anulado 74658</t>
  </si>
  <si>
    <t>FORMATO CONCILIACIÓN CONTINGENTE JUDICIAL SIPROJ</t>
  </si>
  <si>
    <t>A-1227; A- 15064 V2; 225687 V3</t>
  </si>
  <si>
    <t>1D-GAR-F76</t>
  </si>
  <si>
    <t>FORMATO CONCILIACIÓN DE SALDOS EN CARTERA</t>
  </si>
  <si>
    <t>1D-GAR-F080</t>
  </si>
  <si>
    <t>FORMATO LIQUIDACIÓN DE IMPUESTOS NACIONALES Y DISTRITALES</t>
  </si>
  <si>
    <t>A-1227; 19135 CE; 278697 AN</t>
  </si>
  <si>
    <t>FORMATO COMPROBANTE DIARIO</t>
  </si>
  <si>
    <t>A-1227 V1; A-11835 V2</t>
  </si>
  <si>
    <t>ACTA DE ARQUEO DE CAJA MENOR</t>
  </si>
  <si>
    <t>A-1227 V1; 18143 V2; 189189 V3; 282616 V4</t>
  </si>
  <si>
    <t>1D-GAR-F085</t>
  </si>
  <si>
    <t>CAJA MENOR - ACTA DE APERTURA DE LIBRO OFICIAL</t>
  </si>
  <si>
    <t>A-1227 V1; 18143 V2; 282943 V3</t>
  </si>
  <si>
    <t>1D-GAR-F086</t>
  </si>
  <si>
    <t>FORMATO DE ACTA DE ANULACIÓN DE CHEQUE</t>
  </si>
  <si>
    <t>A-1227; 18143 V2; 178816 Anulación</t>
  </si>
  <si>
    <t>1D-GAR-F087</t>
  </si>
  <si>
    <t>FORMATO PLANILLA DEVOLUCIÓN DE DOCUMENTOS SOPORTE DE PAGOS A CONTABILIDAD</t>
  </si>
  <si>
    <t>1D-GAR-F111</t>
  </si>
  <si>
    <t>FORMATO DE HOJA DE CONTROL CAJA MENOR</t>
  </si>
  <si>
    <t>A-1227; 18143 V2; 189508 V3; 282616 V4</t>
  </si>
  <si>
    <t>1D-GAR-F090</t>
  </si>
  <si>
    <t>FORMATO DE HOJA AUXILIAR DE EFECTIVO</t>
  </si>
  <si>
    <t>A-1227; 19112 CE</t>
  </si>
  <si>
    <t>1D-GAR-F091</t>
  </si>
  <si>
    <t>FORMATO HOJA AUXILIAR DE BANCOS</t>
  </si>
  <si>
    <t>A-1227; 18143 V2</t>
  </si>
  <si>
    <t>1D-GAR-F092</t>
  </si>
  <si>
    <t>RECIBO PROVISIONAL DE LA CAJA MEJOR ALCALDÍA LOCAL</t>
  </si>
  <si>
    <t>A-1227; 19112 CE; 189189 V2; 282616 V3</t>
  </si>
  <si>
    <t>1D-GAR-F094</t>
  </si>
  <si>
    <t>FORMATO CONCILIACIÓN BANCARIA</t>
  </si>
  <si>
    <t>A-1227; 19112 CE; 189508 V2; 282616 V3</t>
  </si>
  <si>
    <t>1D-GAR-F095</t>
  </si>
  <si>
    <t>FORMATO DE DEVENGO PRESTACIÓN DE SERVICIOS</t>
  </si>
  <si>
    <t>A-1227; 19135 CE; 74526 V2; 99442 V3; 284106 V4; 335312 V5; 184514 V6</t>
  </si>
  <si>
    <t>1D-GAR-F097</t>
  </si>
  <si>
    <t>FORMATO DE AFECTACIÓN PRESUPUESTAL CAJAS MENORES</t>
  </si>
  <si>
    <t>A-1227; 20439 CE</t>
  </si>
  <si>
    <t>1D-GAR-F098</t>
  </si>
  <si>
    <t>PLANILLA DE TRANSPORTE</t>
  </si>
  <si>
    <t>A-1227; 18143 V2; 189189 V3; 282616 V4</t>
  </si>
  <si>
    <t>1D-GAR-F099</t>
  </si>
  <si>
    <t>FORMATO COMPROBANTE DE INGRESOS</t>
  </si>
  <si>
    <t>COMPROBANTE DE EGRESOS CAJA MENOR</t>
  </si>
  <si>
    <t>A-1227; 19557 CE; 189189 v2; 282616 V3</t>
  </si>
  <si>
    <t>A-1227; 19557 CE; 189508 V2</t>
  </si>
  <si>
    <t>FORMATO HOJA CONTROL DE RETENCIONES</t>
  </si>
  <si>
    <t>A-1227; 19557 CE</t>
  </si>
  <si>
    <t>FORMATO BIENES RECIBIDOS EN COMODATO</t>
  </si>
  <si>
    <t xml:space="preserve">A-1227 V1; 20756 CE; anulado 74658; 189046 anulacion </t>
  </si>
  <si>
    <t>1D-GAR-F162</t>
  </si>
  <si>
    <t>FORMATO LISTA DE CHEQUEO DE SOPORTES PARA PAGO</t>
  </si>
  <si>
    <t>A-1227; 20439 CE; 282943 V2; 335312 V3</t>
  </si>
  <si>
    <t>1D-GAR-F185</t>
  </si>
  <si>
    <t>FORMATO DE DEVOLUCIÓN DE CUENTAS A GESTORES</t>
  </si>
  <si>
    <t>A-1227 V1; 20756 CE; 282943 V2; 344545 AN</t>
  </si>
  <si>
    <t>1D-GAR-F189</t>
  </si>
  <si>
    <t xml:space="preserve">FORMATO ESTUDIOS PREVIOS CONTRATACIÓN DIRECTA ARRENDAMIENTO O ADQUISICIÓN DE INMUEBLES </t>
  </si>
  <si>
    <t>160010; 56649 V2; 280117 V3</t>
  </si>
  <si>
    <t>1D-GAR-F160</t>
  </si>
  <si>
    <t>ESTUDIOS PREVIOS  LICITACIÓN PÚBLICA</t>
  </si>
  <si>
    <t>160137 V1, 22805 V2; 56649 V3; 236713 V4; 267982 V5; 343604 V6</t>
  </si>
  <si>
    <t>1D-GAR-F50</t>
  </si>
  <si>
    <t>LISTA DE CHEQUEO - EXPEDIENTE CONTRACTUAL LICITACIÓN PÚBLICA</t>
  </si>
  <si>
    <t>160137 V1; 20464 V2; 203619 V3; 280117 V4; 343604 V5</t>
  </si>
  <si>
    <t>1D-GAR-F207</t>
  </si>
  <si>
    <t>LISTA DE CHEQUEO - EXPEDIENTE CONTRACTUAL SELECCIÓN ABREVIADA POR SUBASTA INVERSA</t>
  </si>
  <si>
    <t>160137 V1; 20464 V2; 203617 V3; 280117 V4; 343604 V5</t>
  </si>
  <si>
    <t>1D-GAR-F209</t>
  </si>
  <si>
    <t>LISTA DE CHEQUEO - EXPEDIENTE CONTRACTUAL CONCURSO DE MÉRITOS - MODALIDAD ABIERTO</t>
  </si>
  <si>
    <t>1D-GAR-F199</t>
  </si>
  <si>
    <t>LISTA DE CHEQUEO - EXPEDIENTE CONTRACTUAL CONCURSO DE MÉRITOS CON PRECALIFICACIÓN</t>
  </si>
  <si>
    <t>1D-GAR-F210</t>
  </si>
  <si>
    <t>LISTA DE CHEQUEO - EXPEDIENTE CONTRACTUAL SELECCIÓN ABREVIADA MENOR CUANTÍA</t>
  </si>
  <si>
    <t>160137 V1; 20464 V2; 201141 V3; 280117 V4: 343604 V5</t>
  </si>
  <si>
    <t>1D-GAR-F208</t>
  </si>
  <si>
    <t>FORMATO ESTUDIOS PREVIOS MÍNIMA CUANTÍA</t>
  </si>
  <si>
    <t>160137 V1; 22805 V2: 56649 V3; 249175 V4; 343604 V5</t>
  </si>
  <si>
    <t>1D-GAR-F151</t>
  </si>
  <si>
    <t>LISTA DE CHEQUEO - EXPEDIENTE CONTRACTUAL DE CONTRATOS PRESTACIÓN DE SERVICIOS PROFESIONALES Y DE APOYO A LA GESTIÓN</t>
  </si>
  <si>
    <t>160137 V1; 20464 V2; 95020 V3; 159320 V4; 168343 V5; 240128 V6; 280117 V7; 343604 V8; 9683 V9</t>
  </si>
  <si>
    <t>1D-GAR-F9</t>
  </si>
  <si>
    <t>LISTA DE CHEQUEO - EXPEDIENTE CONTRACTUAL DE CONTRATOS DE COMPRAVENTA DE INMUEBLES</t>
  </si>
  <si>
    <t>160137 V1; 20464 V2; 280117 V3; 343604 V4</t>
  </si>
  <si>
    <t>1D-GAR-F201</t>
  </si>
  <si>
    <t>LISTA DE CHEQUEO - EXPEDIENTE CONTRACTUAL DE 
CONTRATOS / CONVENIOS INTERADMINISTRATIVOS</t>
  </si>
  <si>
    <t>160137 V1; 20464 V2; 173064 V3; 343604 V4</t>
  </si>
  <si>
    <t>1D-GAR-F202</t>
  </si>
  <si>
    <t>LISTA DE CHEQUEO - EXPEDIENTE CONTRACTUAL DE CONTRATOS DE ARRENDAMIENTO</t>
  </si>
  <si>
    <t>1D-GAR-F206</t>
  </si>
  <si>
    <t>FORMATO PRESUPUESTO PAC INICIAL VIGENCIA</t>
  </si>
  <si>
    <t>1D-GAR-F106</t>
  </si>
  <si>
    <t>FORMATO PRESUPUESTO PAC INICIAL RESERVAS</t>
  </si>
  <si>
    <t>1D-GAR-F108</t>
  </si>
  <si>
    <t>LISTADO DE ORDEN Y REQUISITOS MÍNIMOS DE PLIEGOS PARA SUBASTA INVERSA.</t>
  </si>
  <si>
    <t>A-1227 V1; 22805 CE; 344545 AN</t>
  </si>
  <si>
    <t>1D-GAR-F66</t>
  </si>
  <si>
    <t>LISTA DE CHEQUEO - EXPEDIENTE CONTRACTUAL SELECCIÓN ABREVIADA PARA LA ADQUISICIÓN DE BIENES Y SERVICIOS - BOLSA DE SERVICIOS O PRODUCTOS</t>
  </si>
  <si>
    <t>A-1227 V1; 20464 V2; 203619 V3;343604 V4</t>
  </si>
  <si>
    <t>1D-GAR-F204</t>
  </si>
  <si>
    <t>LISTA DE CHEQUEO - EXPEDIENTE CONTRACTUAL SELECCIÓN ABREVIADA - PROGRAMAS DE PROTECCIÓN DE DERECHOS HUMANOS Y POBLACIÓN CON ALTO GRADO DE VULNERABILIDAD</t>
  </si>
  <si>
    <t>A-1227 V1; 20464 V2; 203619 V3; 280117 V4; 343604 V5</t>
  </si>
  <si>
    <t>1D-GAR-F205</t>
  </si>
  <si>
    <t>COMUNICACIÓN DE ACEPTACIÓN.</t>
  </si>
  <si>
    <t>A-1227 V1; 22805 anulacion</t>
  </si>
  <si>
    <t>1D-GAR-F153</t>
  </si>
  <si>
    <t>LISTA DE CHEQUEO - EXPEDIENTE CONTRACTUAL MODALIDAD DE SELECCIÓN MÍNIMA CUANTÍA</t>
  </si>
  <si>
    <t>A-1227 V1; 20464 V2; 248323 V3; 343604 V4</t>
  </si>
  <si>
    <t>1D-GAR-F203</t>
  </si>
  <si>
    <t>CERTIFICADO DE IDONEIDAD Y EVALUACION TÉCNICA</t>
  </si>
  <si>
    <t>A-1227 V1; 22805 V2; 189189 V3; 343604 V4</t>
  </si>
  <si>
    <t>1D-GAR-F48</t>
  </si>
  <si>
    <t>FORMATO DE CONTROL DE RETIRO</t>
  </si>
  <si>
    <t>A-1227 V1: 18086 V2; 19065 V3; 189189 V4</t>
  </si>
  <si>
    <t>1D-GAR-F166</t>
  </si>
  <si>
    <t>DOCUMENTO DE SOLICITUD DE MODIFICACIONES</t>
  </si>
  <si>
    <t>1D-GAR-F61</t>
  </si>
  <si>
    <t>FORMATO DE TRABAJO Y EJECUCIÓN DE ACTIVIDADES.</t>
  </si>
  <si>
    <t>A-1227 V1; 20885 V2</t>
  </si>
  <si>
    <t xml:space="preserve">1D-GAR-F26 </t>
  </si>
  <si>
    <t>FORMATO ANÁLISIS DE PRECIOS UNITARIOS</t>
  </si>
  <si>
    <t xml:space="preserve">1D-GAR-F27 </t>
  </si>
  <si>
    <t>FORMATO DE CONTROL DE FIRMAS PLANILLAS DE ORDENES DE PAGO PARA ENVIAR A TESORERÍA DISTRITAL</t>
  </si>
  <si>
    <t>1D-GAR-F112</t>
  </si>
  <si>
    <t>VERIFICACIÓN FINANCIERA Y CAPACIDAD ORGANIZACIONAL</t>
  </si>
  <si>
    <t>A-1227; 18882 CE; 209033 V2; 282943 V3</t>
  </si>
  <si>
    <t>1D-GAR-F181</t>
  </si>
  <si>
    <t>FORMATO CONSOLIDACIÓN MENSUAL DE LLAMADAS TELEFÓNICAS</t>
  </si>
  <si>
    <t>A-1227 V1, 22805</t>
  </si>
  <si>
    <t>FORMATO TRASLADO REINTEGRO ALMACÉN</t>
  </si>
  <si>
    <t>A-1227 V1; 22805 V2; 56649 V3;  150542 V4; 201352 V5; 1195 AN</t>
  </si>
  <si>
    <t xml:space="preserve">1D-GAR-F134 </t>
  </si>
  <si>
    <t>1D-GAR-F70</t>
  </si>
  <si>
    <t>FORMATO ACTA DE BAJA DE BIENES POR HURTO</t>
  </si>
  <si>
    <t>A-1227 V1, 22805 CE; anulación 58694</t>
  </si>
  <si>
    <t>1D-GAR-F121</t>
  </si>
  <si>
    <t>FORMATO RESOLUCIÓN DE BAJA DE BIENES</t>
  </si>
  <si>
    <t>A-1227 V1, 22805 CE; anulación 56685</t>
  </si>
  <si>
    <t>1D-GAR-F141</t>
  </si>
  <si>
    <t>FORMATO ACTA DE BAJA DE BIENES</t>
  </si>
  <si>
    <t>A-1227 V1; 22805 V2; 278354 AN</t>
  </si>
  <si>
    <t>1D-GAR-F142</t>
  </si>
  <si>
    <t>FORMATO DE RELACIÓN DE ELEMENTOS SOBRANTES – VERIFICACIÓN FÍSICA</t>
  </si>
  <si>
    <t>1D-GAR-F135</t>
  </si>
  <si>
    <t>FORMATO RELACIÓN DE NOVEDADES – VERIFICACIÓN FÍSICA</t>
  </si>
  <si>
    <t>1D-GAR-F136</t>
  </si>
  <si>
    <t>FORMATO RELACIÓN DE ELEMENTOS FALTANTES – VERIFICACIÓN FÍSICA</t>
  </si>
  <si>
    <t>A-1227 V1, 22805 CE;  anulación 58694</t>
  </si>
  <si>
    <t>1D-GAR-F137</t>
  </si>
  <si>
    <t>FORMATO ACTA DE VISITA PARA VERIFICACIÓN FÍSICA DE INVENTARIO DE BIENES DEVOLUTIVOS</t>
  </si>
  <si>
    <t>1D-GAR-F138</t>
  </si>
  <si>
    <t>FORMATO CERTIFICACIÓN DE CUMPLIMIENTO</t>
  </si>
  <si>
    <t>1D-GAR-F154</t>
  </si>
  <si>
    <t>FORMATO TABLERO DE CONTROL DECLARACIONES DE INCUMPLIMIENTO DE CONVENIOS Y CONTRATOS A TRAVÉS DE ACTOS ADMINISTRATIVOS.</t>
  </si>
  <si>
    <t>A-1227 V1, 22805 CE</t>
  </si>
  <si>
    <t>1D-GAR-F176</t>
  </si>
  <si>
    <t>FORMATO INFORME FINAL DE ACTIVIDADES</t>
  </si>
  <si>
    <t>1D-GAR-F215</t>
  </si>
  <si>
    <t>FORMATO DE COMPROBANTE DE AJUSTES</t>
  </si>
  <si>
    <t>A-1227; 19135</t>
  </si>
  <si>
    <t>1D-GAR-F103</t>
  </si>
  <si>
    <t>FORMATO CONCILIACIÓN CUENTA ELEMENTOS NO EXPLOTADOS</t>
  </si>
  <si>
    <t xml:space="preserve">A-1227; 20439 </t>
  </si>
  <si>
    <t>1D-GAR-F115</t>
  </si>
  <si>
    <t xml:space="preserve"> FORMATO ESTUDIOS PREVIOS CONTRATO DE APOYO E IMPULSO ACTIVIDADES DE INTERES PÙBLICO/ CONVENIO DE ASOCIACIÓN / CONVENIO INTERADMINISTRATIVO/ CONVENIO ESPECIAL DE COOPERACIÓN PARA EL DESARROLLO O FOMENTO DE ACTIVIDADES CIENTIFICAS Y TECNOLÓGICAS/CONVENIO DE COOPERACION INTERINSTITUCIONAL</t>
  </si>
  <si>
    <t>A-1227 V1, 22805 V2; 56649 V3; 208846 AN</t>
  </si>
  <si>
    <t>1D-GAR-F212</t>
  </si>
  <si>
    <t>ACTA DE INGRESO POR REPOSICIÓN</t>
  </si>
  <si>
    <t>A-1227 V1; 22805 CE; 150542 V2; 247846 V3</t>
  </si>
  <si>
    <t>1D-GAR-F140</t>
  </si>
  <si>
    <t>LISTA DE CHEQUEO PARA SOLICITUD DE REEMBOLSO DE LA CAJA MENOR</t>
  </si>
  <si>
    <t>1D-GAR-F172</t>
  </si>
  <si>
    <t>FORMATO  MODELO MINUTA</t>
  </si>
  <si>
    <t>A-1227 V1; 22805 CE; 63230 V3; 70008 V4; 344545 AN</t>
  </si>
  <si>
    <t>1D-GAR-F216</t>
  </si>
  <si>
    <t>FORMATO ACTA DE REUNIÓN COMITÉ DE CONTRATACIÓN</t>
  </si>
  <si>
    <t>A-1227 V1; 22805 V2; 249175 V3</t>
  </si>
  <si>
    <t>1D-GAR-F213</t>
  </si>
  <si>
    <t>FORMATO ACTO ADMINISTRATIVO DE JUSTIFICACIÓN - CONTRATACIÓN DIRECTA</t>
  </si>
  <si>
    <t>RF-2063-1-1467; 114818 V2; 153761 V3; 163693 V4</t>
  </si>
  <si>
    <t>LISTA DE CHEQUEO - EXPEDIENTE CONTRACTUAL COMODATO PARA BIENES MUEBLES  O INMUEBLES</t>
  </si>
  <si>
    <t>A-1227: 49050 V2; 51328 V3;; 189508 V4; 194875 V5; 201352 V6; 282818 V7; 343604 V8</t>
  </si>
  <si>
    <t>FORMATO ACTA DE DEPURACIÓN PARA PASIVOS</t>
  </si>
  <si>
    <t>A-9204; 264425 V2</t>
  </si>
  <si>
    <t>ACTA DE CIERRE DE EXPEDIENTE CONTRACTUAL</t>
  </si>
  <si>
    <t>A-9656 V1; A 10508 V2; 18086 V3; 63629 V4; 66520 V5; 280117 V6</t>
  </si>
  <si>
    <t>EVALUACIÓN DE CUMPLIMIENTO DE CRITERIOS AMBIENTALES EN EL PROCESO DE CONTRATACIÓN</t>
  </si>
  <si>
    <t>19033 V1; 252997 V2</t>
  </si>
  <si>
    <t>INFORME DE SUPERVISIÓN PARA LOS CONTRATOS CON PROVEEDORES - PERSONA JURÍDICA</t>
  </si>
  <si>
    <t>20656 V1; 248323 V2; 60095 V3; 109988 V4</t>
  </si>
  <si>
    <t xml:space="preserve">CONDICIONES GENERALES CLÁUSULADO COMPLEMENTARIO CONTRATO DE COMODATO- SECOP II  FONDO DE DESARROLLO LOCAL </t>
  </si>
  <si>
    <t>25205 V1: 49050 V2; 51328 V3; 100992 V4; 282818 V5</t>
  </si>
  <si>
    <t>FORMATO BASE DE DATOS INVENTARIO ÚNICO DE CONTRATOS DE COMODATO</t>
  </si>
  <si>
    <t>25205 V1; 150542 V2</t>
  </si>
  <si>
    <t>CERTIFICACIÓN ANUAL</t>
  </si>
  <si>
    <t>29939 V1; 89232 V2; 228550 AN</t>
  </si>
  <si>
    <t>SOLICITUD DE DEDUCCIÓN DE LA BASE DE LA RETENCIÓN EN LA FUENTE POR CONCEPTO DE DEPENDIENTES</t>
  </si>
  <si>
    <t>29939 V1; 89232 V2; 225687 V3; 124431 V4</t>
  </si>
  <si>
    <t>CERTIFICACIÓN CALIDAD TRIBUTARIA DEL CONTRATISTA - DECLARACIÓN JURAMENTADA</t>
  </si>
  <si>
    <t>FORMATO AUTORIZACIÓN PARA EL TRATAMIENTO DE DATOS PERSONALES SENSIBLES</t>
  </si>
  <si>
    <t>49094 V1</t>
  </si>
  <si>
    <t>INSPECCIÓN DE VEHÍCULOS LIVIANOS</t>
  </si>
  <si>
    <t>49094 V1; 189475 V2; 246186 V3; 328444 V4</t>
  </si>
  <si>
    <t>ACTA DE PÉRDIDA O DAÑO Y AVALUO DE BIENES</t>
  </si>
  <si>
    <t>58410 V1; 150542 V2; 247846 V3; 251950 V4</t>
  </si>
  <si>
    <t>TRASLADO, CAMBIO RESPONSABLE  Y/O REINTEGRO DE BIENES</t>
  </si>
  <si>
    <t>58410 V1; 189189 V2; ; 359376 V3</t>
  </si>
  <si>
    <t>F143</t>
  </si>
  <si>
    <t xml:space="preserve">CONDICIONES GENERALES </t>
  </si>
  <si>
    <t>63230 V1; 70008 V2; 107085 V3; 144785 V4; 159320 V5; 172823 V6; 247846 V7; 280117 V8; 343604 V9; 60095 V10; 64148 V11</t>
  </si>
  <si>
    <t>F144</t>
  </si>
  <si>
    <t>LIBERACIÓN DE SALDOS CONTRATOS DE PRESTACIÓN DE SERVICIOS PROFESIONALES Y DE APOYO A LA GESTIÓN</t>
  </si>
  <si>
    <t>63230 V1; 172503 V2; 201140 V3; 109988 V4</t>
  </si>
  <si>
    <t>F145</t>
  </si>
  <si>
    <t>73429 V1</t>
  </si>
  <si>
    <t>F146</t>
  </si>
  <si>
    <t>73721 V1; 74659 V2</t>
  </si>
  <si>
    <t>GCO-GCL-F014</t>
  </si>
  <si>
    <t>F147</t>
  </si>
  <si>
    <t>ACTA DE LEGALIZACIÓN DE CAJA MENOR ALCALDÍA LOCAL</t>
  </si>
  <si>
    <t>73721 V1; 198189 V2; 282616 V3</t>
  </si>
  <si>
    <t>GCO-GCL-F018</t>
  </si>
  <si>
    <t>F148</t>
  </si>
  <si>
    <t>FORMATO CAUSACIÓN CONTABLE</t>
  </si>
  <si>
    <t>73721 V1; 74659 V2; 282943 V3</t>
  </si>
  <si>
    <t>GCO-GCL-F038</t>
  </si>
  <si>
    <t>F149</t>
  </si>
  <si>
    <t>CERTIFICACIÓN DE CUMPLIMIENTO</t>
  </si>
  <si>
    <t>73721 V1; 421 V2</t>
  </si>
  <si>
    <t>GCO-GCL-F045</t>
  </si>
  <si>
    <t>F150</t>
  </si>
  <si>
    <t>PLANTILLA CERTIFICACIÓN DE CUMPLIMIENTO PERSONA JURÍDICA </t>
  </si>
  <si>
    <t>73721 V1</t>
  </si>
  <si>
    <t>GCO-GCL-F046</t>
  </si>
  <si>
    <t>F151</t>
  </si>
  <si>
    <t>FORMATO CONTROL ENTREGA DE COMBUSTIBLE</t>
  </si>
  <si>
    <t>73846 V1</t>
  </si>
  <si>
    <t xml:space="preserve">GCO-GCL-F001 </t>
  </si>
  <si>
    <t>F152</t>
  </si>
  <si>
    <t>FORMATO SOLICITUD SUMINISTRO Y ENTREGA COMBUSTIBLE (PESADOS).</t>
  </si>
  <si>
    <t>73846 V1;  183422 v2</t>
  </si>
  <si>
    <t xml:space="preserve">GCO-GCL-F002 </t>
  </si>
  <si>
    <t>F153</t>
  </si>
  <si>
    <t>FORMATO ORDEN DE SUMINISTRO COMBUSTIBLE (LIVIANOS)</t>
  </si>
  <si>
    <t xml:space="preserve">GCO-GCL-F003 </t>
  </si>
  <si>
    <t>F154</t>
  </si>
  <si>
    <t>FORMATO TRANSITORIO - CERTIFICACIÓN CALIDAD TRIBUTARIA DEL CONTRATISTA</t>
  </si>
  <si>
    <t>104355 V1; anulado 131238</t>
  </si>
  <si>
    <t>F155</t>
  </si>
  <si>
    <t>CERTIFICACIÓN PARA  LA SUSCRIPCIÓN DE CONTRATOS DE PRESTACIÓN DE SERVICIOS PROFESIONALES Y/O DE APOYO A LA GESTIÓN CON OBJETO IGUAL</t>
  </si>
  <si>
    <t>148321 V1; 39220 V2</t>
  </si>
  <si>
    <t>F156</t>
  </si>
  <si>
    <t>RELACIÓN DE CONTRATOS DE PRESTACIÓN DE SERVICIOS VIGENTES CON OTRAS ENTIDADES ESTATALES - APLICACIÓN ART 17 DEL DECRETO 189 DE 2020 - persona Natural</t>
  </si>
  <si>
    <t>152085 V1</t>
  </si>
  <si>
    <t>F157</t>
  </si>
  <si>
    <t>RELACIÓN DE CONTRATOS DE PRESTACIÓN DE SERVICIOS VIGENTES CON OTRAS ENTIDADES ESTATALES - APLICACIÓN ART 17 DEL DECRETO 189 DE 2020 - persona Jurídica</t>
  </si>
  <si>
    <t>159320 V1</t>
  </si>
  <si>
    <t>F158</t>
  </si>
  <si>
    <t>RELACIÓN DE CONTRATOS DE PRESTACIÓN DE SERVICIOS VIGENTES CON OTRAS ENTIDADES ESTATALES - APLICACIÓN ART 17 DEL DECRETO 189 DE 2020 - unión temporal</t>
  </si>
  <si>
    <t>F159</t>
  </si>
  <si>
    <t>CONSULTA INHABILIDADES POR DELITOS SEXUALES CONTRA NIÑOS NIÑAS Y ADOLESCENTES (Ley 1918 de 2018)</t>
  </si>
  <si>
    <t>168343 V1</t>
  </si>
  <si>
    <t>F160</t>
  </si>
  <si>
    <t>LISTA DE CHEQUEO - EXPEDIENTE CONTRACTUAL SELECCIÓN ABREVIADA PARA LA ADQUISICIÓN DE BIENES Y SERVICIOS DE CARACTERÍSTICAS TÉCNICAS UNIFORMES POR COMPRA POR CATÁLOGO DERIVADO DE LA CELEBRACIÓN DE ACUERDOS MARCO DE PRECIOS</t>
  </si>
  <si>
    <t>189189 V1; 282818 V2; 343604 V3</t>
  </si>
  <si>
    <t>F161</t>
  </si>
  <si>
    <t>AFILIACIÓN ADMINISTRADORA DE RIESGOS LABORALES</t>
  </si>
  <si>
    <t>194943 V1; 60095 V2</t>
  </si>
  <si>
    <t>F162</t>
  </si>
  <si>
    <t>ESTUDIO FINANCIERO PARA EL PROCESO CONTRACTUAL</t>
  </si>
  <si>
    <t>194943 V1; 282943 V2</t>
  </si>
  <si>
    <t>GCO</t>
  </si>
  <si>
    <t>GCI</t>
  </si>
  <si>
    <t>F163</t>
  </si>
  <si>
    <t>FORMATO COMITÉ EVALUADOR</t>
  </si>
  <si>
    <t>20173 V1</t>
  </si>
  <si>
    <t>F164</t>
  </si>
  <si>
    <t>MATRIZ DE RIESGOS EN CONTRATACIÓN</t>
  </si>
  <si>
    <t>206942 V1; 280117 V2</t>
  </si>
  <si>
    <t>F165</t>
  </si>
  <si>
    <t>ESTADO DE CUENTA</t>
  </si>
  <si>
    <t>231090 V1</t>
  </si>
  <si>
    <t>F166</t>
  </si>
  <si>
    <t>REGISTRO DE CICLISTAS</t>
  </si>
  <si>
    <t>236714 V1</t>
  </si>
  <si>
    <t>F167</t>
  </si>
  <si>
    <t xml:space="preserve">CONTROL DE ACTIVIDADES DEL PARQUE AUTOMOTOR </t>
  </si>
  <si>
    <t>246186 V1</t>
  </si>
  <si>
    <t>F168</t>
  </si>
  <si>
    <t>INSPECCIÓN DE VEHICULOS PESADOS (VOLQUETAS- MAQUINARIA AMARILLA)</t>
  </si>
  <si>
    <t>F169</t>
  </si>
  <si>
    <t xml:space="preserve">CONTROL DE DOCUMENTACIÓN DE VEHICULOS </t>
  </si>
  <si>
    <t>F170</t>
  </si>
  <si>
    <t>CONTROL DE INFRACCIONES DE TRÁNSITO</t>
  </si>
  <si>
    <t>F171</t>
  </si>
  <si>
    <t>CERTIFICADO DE DONACIÓN – FONDOS DE DESARROLLO LOCAL</t>
  </si>
  <si>
    <t>F172</t>
  </si>
  <si>
    <t>CERTIFICADO DE DONACIÓN – NIVEL CENTRAL</t>
  </si>
  <si>
    <t>F173</t>
  </si>
  <si>
    <t>FORMATO ESTUDIOS PREVIOS CONTRATO DE DONACIÓN</t>
  </si>
  <si>
    <t>F174</t>
  </si>
  <si>
    <t xml:space="preserve">CONDICIONES GENERALES CLÁUSULADO COMPLEMENTARIO CONTRATO DE DONACIÓN - SECOP II </t>
  </si>
  <si>
    <t>F175</t>
  </si>
  <si>
    <t>ACTA DE RECIBO A SATISFACCIÓN - NIVEL CENTRAL</t>
  </si>
  <si>
    <t>F176</t>
  </si>
  <si>
    <t>ENCUESTA DE MEDICIÓN Y CONTROL ANTISOBORNO</t>
  </si>
  <si>
    <t>262451 V1; 311535 V2</t>
  </si>
  <si>
    <t>F177</t>
  </si>
  <si>
    <t>MODIFICACIÓN DE CONDICIONES GENERALES</t>
  </si>
  <si>
    <t>263596 V1</t>
  </si>
  <si>
    <t>F178</t>
  </si>
  <si>
    <t>COMUNICACIÓN DE ACEPTACIÓN DE OFERTA</t>
  </si>
  <si>
    <t>264561 V1</t>
  </si>
  <si>
    <t>F179</t>
  </si>
  <si>
    <t>INSPECCIÓN DE INFRAESTRUCTURA VÍAS INTERNAS</t>
  </si>
  <si>
    <t>F180</t>
  </si>
  <si>
    <t>FORMATO ESTUDIOS PREVIOS CONTRATO DE COMODATO</t>
  </si>
  <si>
    <t>274020 V1</t>
  </si>
  <si>
    <t>F181</t>
  </si>
  <si>
    <t>HERRAMIENTA TOMA DE INVENTARIO FÍSICO</t>
  </si>
  <si>
    <t>282555 V1</t>
  </si>
  <si>
    <t>F182</t>
  </si>
  <si>
    <t>ESTUDIOS PREVIOS SELECCIÓN ABREVIADA - ACUERDO MARCO DE PRECIOS</t>
  </si>
  <si>
    <t>282818 V1</t>
  </si>
  <si>
    <t>F183</t>
  </si>
  <si>
    <t xml:space="preserve">FORMATO CALCULO INDICADORES </t>
  </si>
  <si>
    <t>283384 V1</t>
  </si>
  <si>
    <t>F184</t>
  </si>
  <si>
    <t>CONSENTIMIENTO INFORMADO SISTEMA DE GESTIÓN ANTISOBORNO</t>
  </si>
  <si>
    <t>F185</t>
  </si>
  <si>
    <t xml:space="preserve">REPORTE DE REGALOS Y BENEFICIOS SIMILARES    </t>
  </si>
  <si>
    <t>F186</t>
  </si>
  <si>
    <t>ANALISIS DE BRECHAS ISO 37001 2022</t>
  </si>
  <si>
    <t>F187</t>
  </si>
  <si>
    <t xml:space="preserve">DEBIDA DILIGENCIA, PÓLIZAS Y GARANTÍAS </t>
  </si>
  <si>
    <t>F188</t>
  </si>
  <si>
    <t>PLAN DE ACCION IMPLEMENTACIÓN, SOSTENIBILIDAD O MEJORA DEL SGAS (AÑO)</t>
  </si>
  <si>
    <t>F189</t>
  </si>
  <si>
    <t xml:space="preserve">PLAN DE COMUNICACIONES DEL SGAS </t>
  </si>
  <si>
    <t>F190</t>
  </si>
  <si>
    <t xml:space="preserve">TABLERO DE CONTROL SGAS </t>
  </si>
  <si>
    <t>F191</t>
  </si>
  <si>
    <t xml:space="preserve">
COMPROMISO DE CUMPLIMIENTO DE LA LEY EN MATERIA DE INTEGRIDAD, ÉTICA PÚBLICA, TRANSPARENCIA, RENDICIÓN DE CUENTAS, CONFIDENCIALIDAD Y LUCHA CONTRA EL LAVADO DE ACTIVOS, LA FINANCIACIÓN DEL TERRORISMO, EL SOBORNO Y LA CORRUPCIÓN</t>
  </si>
  <si>
    <t>60095 V1</t>
  </si>
  <si>
    <t>F192</t>
  </si>
  <si>
    <t xml:space="preserve">FORMATO DE CONOCIMIENTO PERSONA NATURAL (CONTRATISTAS DE PRESTACIÓN DE SERVICIOS) </t>
  </si>
  <si>
    <t>F193</t>
  </si>
  <si>
    <t>LISTA DE CHEQUEO - EXPEDIENTE CONTRACTUAL DE 
CONTRATOS DE PRESTACIÓN DE SERVICIOS PROFESIONALES Y/O DE APOYO A LA GESTIÓN - NIVEL CENTRAL</t>
  </si>
  <si>
    <t>60095 V1; AJUSTE 60234; 9683 V2</t>
  </si>
  <si>
    <t>F194</t>
  </si>
  <si>
    <t>PLANILLA DE REMISIÓN DE CUENTAS AL ÁREA FINANCIERA - CONTRATOS DE PRESTACIÓN DE SERVICIOS Y PROVEEDORES</t>
  </si>
  <si>
    <t>F195</t>
  </si>
  <si>
    <t>SOLICITUD DEPURACIÓN CONTABLE EN COMITÉ DE CARTERA</t>
  </si>
  <si>
    <t>103213 V1; 168789 V2</t>
  </si>
  <si>
    <t>F196</t>
  </si>
  <si>
    <t xml:space="preserve"> CREACIÓN TERCEROS SICAPITAL</t>
  </si>
  <si>
    <t>F197</t>
  </si>
  <si>
    <t>FORMATO CREACIÓN DE CUENTAS CONTABLES -SICAPITAL /CONTABILIDAD -LIMAY</t>
  </si>
  <si>
    <t>F198</t>
  </si>
  <si>
    <t>CONCILIACIÓN ZTR_0062 Vs LIMAY</t>
  </si>
  <si>
    <t>F199</t>
  </si>
  <si>
    <t xml:space="preserve">PLAN DE TRABAJO ANUAL DEL PLAN ESTRATÉGICO DE SEGURIDAD VIAL - PESV </t>
  </si>
  <si>
    <t>116080 V1</t>
  </si>
  <si>
    <t>F200</t>
  </si>
  <si>
    <t>FICHA DE INDICADOR PESV</t>
  </si>
  <si>
    <t>F201</t>
  </si>
  <si>
    <t xml:space="preserve">PRESENTACIÓN INFORME DE ACTIVIDADES Y ANEXOS </t>
  </si>
  <si>
    <t>421 V1</t>
  </si>
  <si>
    <t>F202</t>
  </si>
  <si>
    <t>FORMATO DE DEVENGO PRESTACIÓN DE SERVICIOS REGIMEN SIMPLE</t>
  </si>
  <si>
    <t>F203</t>
  </si>
  <si>
    <t>FORMATO DE DEVENGO PRESTACIÓN DE SERVICIOS  NO APLICA ART 383</t>
  </si>
  <si>
    <t>F204</t>
  </si>
  <si>
    <t>SOLICITUD DE REGISTRO Y USO DEL NOMBRE IDENTITARIO</t>
  </si>
  <si>
    <t>6943 V1</t>
  </si>
  <si>
    <t>F205</t>
  </si>
  <si>
    <t>PROGRAMA DE TRANSPARENCIA Y ÉTICA PÚBLICA</t>
  </si>
  <si>
    <t>F206</t>
  </si>
  <si>
    <t>INFORME DEL PROGRAMA DE TRANSPARENCIA Y ÉTICA PÚBLICA – PTEP</t>
  </si>
  <si>
    <t>PLAN ESTRATÉGICO DE SEGURIDAD VIAL - PESV</t>
  </si>
  <si>
    <t>PLANTILLA INCUMPLIMIENTO - COMUNICADO A LA PROCURADURÍA GENERAL DE LA NACIÓN</t>
  </si>
  <si>
    <t>PLANTILLA INCUMPLIMIENTO - COMUNICADO CITACIÓN A SUPERVISOR</t>
  </si>
  <si>
    <t>PLANTILLA INCUMPLIMIENTO - COMUNICADO PARA COBRO DE REMANENTES</t>
  </si>
  <si>
    <t>PLANTILLA INCUMPLIMIENTO - DECLARATORÍA DE INCUMPLIMIENTO</t>
  </si>
  <si>
    <t>PLANTILLAS PROCESO SANCIONATORIO</t>
  </si>
  <si>
    <t>18060 V1</t>
  </si>
  <si>
    <t>GERENCIA DEL TALENTO HUMANO</t>
  </si>
  <si>
    <t>CARACTERIZACIÓN DEL PROCESO GERENCIA DEL TALENTO HUMANO</t>
  </si>
  <si>
    <t>162612 V1; 323395 V2; 328513 V3</t>
  </si>
  <si>
    <t>1D-GTH-C001</t>
  </si>
  <si>
    <t>MATRIZ DE RIESGOS DE GERENCIA DEL TALENTO HUMANO</t>
  </si>
  <si>
    <t>2129 V1; 74567 V2; 143302 v4; 242273 V5; 1730 V6</t>
  </si>
  <si>
    <t>1D-GTH-MR001</t>
  </si>
  <si>
    <t>MANUAL DEL PROTOCOLO DE BIOSEGURIDAD</t>
  </si>
  <si>
    <t>130629 V1; 208890 V2; 244149 V3; 333004 AN</t>
  </si>
  <si>
    <t>MANUAL DEL SISTEMA DE GESTIÓN DE LA SEGURIDAD Y SALUD EN EL TRABAJO – SG-SST</t>
  </si>
  <si>
    <t>12832 V1</t>
  </si>
  <si>
    <t>PROCEDIMIENTO VINCULACIÓN A LA PLANTA DE PERSONAL</t>
  </si>
  <si>
    <t>Conforme a la instrucción de la circular 016-2017 del Secretario de Gobierno sobre el proceso de normalización 161492 V1, 21879 V2, 34921 V3; 134483 V4; 185405 V5; 202074 V6</t>
  </si>
  <si>
    <t>1D-GTH-P001</t>
  </si>
  <si>
    <t>PROCEDIMIENTO PARA INCAPACIDADES y/o LICENCIAS MÉDICAS</t>
  </si>
  <si>
    <t>Conforme a la instrucción de la circular 016-2017 del Secretario de Gobierno sobre el proceso de normalización 161492 V1, 24609 V2; 181418 V3; 337858 V4; 559 V5</t>
  </si>
  <si>
    <t>1D-GTH-P002</t>
  </si>
  <si>
    <t>PROCEDIMIENTO IDENTIFICACIÓN DE PELIGROS, EVALUACIÓN Y VALORACIÓN DE LOS RIESGOS EN EL SISTEMA DE GESTIÓN DE SEGURIDAD Y SALUD EN EL TRABAJO SGSST</t>
  </si>
  <si>
    <t>Conforme a la instrucción de la circular 016-2017 del Secretario de Gobierno sobre el proceso de normalización 161492 V1, 20140 V2; 283987 V3; 53177 V4</t>
  </si>
  <si>
    <t>1D-GTH-P012</t>
  </si>
  <si>
    <t>PROCEDIMIENTO DE PREVENCIÓN, PREPARACIÓN Y RESPUESTA ANTE EMERGENCIAS QUE SE PRESENTAN EN LA SECRETARÍA DISTRITAL DE GOBIERNO</t>
  </si>
  <si>
    <t>Conforme a la instrucción de la circular 016-2017 del Secretario de Gobierno sobre el proceso de normalización 161492 V1, 20140 V2; 281953 V3</t>
  </si>
  <si>
    <t>1D-GTH-P013</t>
  </si>
  <si>
    <t>REPORTE E INVESTIGACIÓN DE INCIDENTES  Y ACCIDENTES DE TRABAJO</t>
  </si>
  <si>
    <t>Conforme a la instrucción de la circular 016-2017 del Secretario de Gobierno sobre el proceso de normalización 161492 V1, 16886,16923 V2; 248997 V3; 271615 V4; 55298 V5</t>
  </si>
  <si>
    <t>1D-GTH-P014</t>
  </si>
  <si>
    <t>PROCEDIMIENTO PARA LA REUBICACIÓN DE SERVIDORES PÚBLICOS.</t>
  </si>
  <si>
    <t>Conforme a la instrucción de la circular 016-2017 del Secretario de Gobierno sobre el proceso de normalización 161492 V1, 26399 V2; 279920 V3</t>
  </si>
  <si>
    <t>1D-GTH-P015</t>
  </si>
  <si>
    <t>EVALUACIÓN DEL DESEMPEÑO LABORAL DE SERVIDORES DE CARRERA ADMINISTRATIVA Y EN PERIODO DE PRUEBA</t>
  </si>
  <si>
    <t>Conforme a la instrucción de la circular 016-2017 del Secretario de Gobierno sobre el proceso de normalización 161492 V1, 23165 V2; 79541 V3; 171000 V4; 77446 V5</t>
  </si>
  <si>
    <t>1D-GTH-P016</t>
  </si>
  <si>
    <t>PROCEDIMIENTO PARA LA IDENTIFICACIÓN Y VERIFICACIÓN AL CUMPLIMIENTO DE REQUISITOS LEGALES EN SEGURIDAD Y SALUD EN EL TRABAJO – SST</t>
  </si>
  <si>
    <t>Conforme a la instrucción de la circular 016-2017 del Secretario de Gobierno sobre el proceso de normalización 161492 V1, 20140 V2; 283987 V3</t>
  </si>
  <si>
    <t>1D-GTH-P017</t>
  </si>
  <si>
    <t>PROCEDIMIENTO PARA EL DESARROLLO DE EXÁMENES MÉDICOS OCUPACIONALES</t>
  </si>
  <si>
    <t>Conforme a la instrucción de la circular 016-2017 del Secretario de Gobierno sobre el proceso de normalización 161492 V1, 24831 V2; 185404 V3; 346339 V4</t>
  </si>
  <si>
    <t>1D-GTH-P018</t>
  </si>
  <si>
    <t xml:space="preserve">PROCEDIMIENTO TRANSITORIO DE VINCULACIÓN VIRTUAL A LA PLANTA DE PERSONAL </t>
  </si>
  <si>
    <t>102647 V1; 208872 AN</t>
  </si>
  <si>
    <t>PROCEDIMIENTO TELETRABAJO SDG</t>
  </si>
  <si>
    <t>209144 V1; 324919 V2</t>
  </si>
  <si>
    <t>GESTIÓN DEL CAMBIO PARA EL SISTEMA DE SEGURIDAD Y SALUD EN EL TRABAJO</t>
  </si>
  <si>
    <t>245210 V1; 346342 V2</t>
  </si>
  <si>
    <t>INDUCCIÓN Y REINDUCCIÓN</t>
  </si>
  <si>
    <t>247834 V1; 328620 V2</t>
  </si>
  <si>
    <t>PROCEDIMIENTO PARA LIQUIDACIÓN DE NÓMINA</t>
  </si>
  <si>
    <t>275296 V1</t>
  </si>
  <si>
    <t>PROCEDIMIENTO PARA EL TRÁMITE ADMINISTRATIVO POR ABANDONO DEL CARGO</t>
  </si>
  <si>
    <t>344957 V1</t>
  </si>
  <si>
    <t>PROCEDIMIENTO PARA EL TRÁMITE DE DEROGATORIA DE UN NOMBRAMIENTO</t>
  </si>
  <si>
    <t>345256 V1</t>
  </si>
  <si>
    <t>PROCEDIMIENTO DE SEGURIDAD, ORDEN, LIMPIEZA Y DESINFECCIÓN (SOL)</t>
  </si>
  <si>
    <t>53175 V1</t>
  </si>
  <si>
    <t xml:space="preserve">PROCEDIMIENTO PARA LA SELECCIÓN, USO Y DISPOSICIÓN FINAL DE ELEMENTOS DE PROTECCIÓN PERSONAL  </t>
  </si>
  <si>
    <t>PROCEDIMIENTO PARA MANEJO SEGURO DE VEHÍCULOS PESADOS (VOLQUETAS - MAQUINARIA AMARILLA)</t>
  </si>
  <si>
    <t>81361 V1</t>
  </si>
  <si>
    <t>PROCEDIMIENTO PARA TRÁMITE DE SITUACIONES ADMINISTRATIVAS</t>
  </si>
  <si>
    <t>81365 V1</t>
  </si>
  <si>
    <t>PROVISIÓN TRANSITORIA DE EMPLEOS MEDIANTE DERECHO PREFERENCIAL A ENCARGO</t>
  </si>
  <si>
    <t>82281 V1; 86217 AN</t>
  </si>
  <si>
    <t>121770 V1; 12364 V2</t>
  </si>
  <si>
    <t>PROCEDIMIENTO PARA LA PROGRAMACIÓN DE VACACIONES</t>
  </si>
  <si>
    <t>132042 V1; 6069 V2</t>
  </si>
  <si>
    <t>ATENCIÓN DE QUEJAS ANTE EL COMITÉ DE CONVIVENCIA LABORAL</t>
  </si>
  <si>
    <t>153024 V1</t>
  </si>
  <si>
    <t>PLAN ESTRATÉGICO DEL TALENTO HUMANO -PETH</t>
  </si>
  <si>
    <t>PLAN ANUAL DE VACANTES-PAV</t>
  </si>
  <si>
    <t>PLAN DE PREVISIÓN DE RECURSOS HUMANOS – PPRH</t>
  </si>
  <si>
    <t>PLAN INSTITUCIONAL DE CAPACITACIÓN-PIC</t>
  </si>
  <si>
    <t>PLAN DE BIENESTAR E INCENTIVOS-PBI</t>
  </si>
  <si>
    <t>PLAN DEL SISTEMA DE GESTIÓN DE SEGURIDAD Y SALUD EN EL TRABAJO-SGSST</t>
  </si>
  <si>
    <t>INSTRUCCIONES PARA LA PROVISIÓN TRANSITORIA DE EMPLEOS MEDIANTE EL DERECHO PREFERENCIAL A ENCARGO</t>
  </si>
  <si>
    <t>142246 VERSIÓN2; 328513 V4; 121770 AN</t>
  </si>
  <si>
    <t xml:space="preserve">1D-GTH-IN001 </t>
  </si>
  <si>
    <t>INSTRUCCIONES PARA LA INDUCCIÓN Y REINDUCCIÓN</t>
  </si>
  <si>
    <t>Conforme a la instrucción de la circular 016-2017 del Secretario de Gobierno sobre el proceso de normalización 161492, 24213 V1; 209144 V2; 247834 AN</t>
  </si>
  <si>
    <t>INSTRUCCIONES PARA LIQUIDACIÓN NÓMINA, PRESTACIONES SOCIALES Y APORTES DE NÓMINA</t>
  </si>
  <si>
    <t>Conforme a la instrucción de la circular 016-2017 del Secretario de Gobierno sobre el proceso de normalización 161492 V1; 83944 V2; 143302 V3; 202074 V4</t>
  </si>
  <si>
    <t>1D-GTH-I004</t>
  </si>
  <si>
    <t>INSTRUCCIONES PARA EL ENTRENAMIENTO EN PUESTO DE TRABAJO</t>
  </si>
  <si>
    <t>Conforme a la instrucción de la circular 016-2017 del Secretario de Gobierno sobre el proceso de normalización 161492 V1; 267856 V2; 342216 V3</t>
  </si>
  <si>
    <t>1D-GTH-IN002</t>
  </si>
  <si>
    <t>INSTRUCCIONES PARA LA SOLICITUD DE PERMISO DE ESTUDIO</t>
  </si>
  <si>
    <t xml:space="preserve">Conforme a la instrucción de la circular 016-2017 del Secretario de Gobierno sobre el proceso de normalización 161492 V1, 21553 V2; 209144 V3; 344954 V4
</t>
  </si>
  <si>
    <t>1D-GTH-IN003</t>
  </si>
  <si>
    <t>INSTRUCCIONES PARA EL DESCUENTO EN NÓMINA DE DÍAS NO LABORADOS SIN JUSTA CAUSA</t>
  </si>
  <si>
    <t>Conforme a la instrucción de la circular 016-2017 del Secretario de Gobierno sobre el proceso de normalización 161492 V1, ; 267856 V2; 328172 V3; 346029 V4</t>
  </si>
  <si>
    <t>1D-GTH-IN004</t>
  </si>
  <si>
    <t>INSTRUCCIONES PARA LA EXPEDICIÓN DE LAS CERTIFICACIONES LABORALES</t>
  </si>
  <si>
    <t>Conforme a la instrucción de la circular 016-2017 del Secretario de Gobierno sobre el proceso de normalización 161492 V1, 21879 V2; 179581 V3</t>
  </si>
  <si>
    <t>1D-GTH-I002</t>
  </si>
  <si>
    <t>INSTRUCCIONES DE PRIMA TÉCNICA</t>
  </si>
  <si>
    <t>Conforme a la instrucción de la circular 016-2017 del Secretario de Gobierno sobre el proceso de normalización 161492 V1, 25908 V2; ANULACION 83944</t>
  </si>
  <si>
    <t>1D-GTH-I005</t>
  </si>
  <si>
    <t>INSTRUCCIONES PARA NOVEDADES ANTE ENTIDADES DE SEGURIDAD SOCIAL</t>
  </si>
  <si>
    <t>Conforme a la instrucción de la circular 016-2017 del Secretario de Gobierno sobre el proceso de normalización 161492 V1, 23165 V2; 176714 V3; 12009 V4</t>
  </si>
  <si>
    <t>1D-GTH-I006</t>
  </si>
  <si>
    <t>INSTRUCCIONES PARA LA ENTREGA DE PUESTO DE TRABAJO SERVIDOR DE PLANTA</t>
  </si>
  <si>
    <t>Conforme a la instrucción de la circular 016-2017 del Secretario de Gobierno sobre el proceso de normalización 161492 V1, 18802 V2; 68699 V3; 101930 V4; 178220 V5</t>
  </si>
  <si>
    <t>1D-GTH-I007</t>
  </si>
  <si>
    <t>INSTRUCCIONES DE VACACIONES PARA NIVEL PROFESIONAL, TÉCNICO Y ASISTENCIAL</t>
  </si>
  <si>
    <t>1D-GTH-I008</t>
  </si>
  <si>
    <t>INSTRUCCIONES DE LIQUIDACIÓN DE CESANTÍAS PARCIALES</t>
  </si>
  <si>
    <t>Conforme a la instrucción de la circular 016-2017 del Secretario de Gobierno sobre el proceso de normalización 161492 V1, 32401 V2; ANULACION 83944</t>
  </si>
  <si>
    <t>1D-GTH-I009</t>
  </si>
  <si>
    <t>INSTRUCCIONES PARA LA POSESIÓN DE JUECES</t>
  </si>
  <si>
    <t>Conforme a la instrucción de la circular 016-2017 del Secretario de Gobierno sobre el proceso de normalización 161492 V1, 28948 V2; ; 267856 V3</t>
  </si>
  <si>
    <t>1D-GTH-I010</t>
  </si>
  <si>
    <t>INSTRUCCIONES PARA VINCULACIÓN DE PRACTICANTES, PASANTES Y JUDICANTES</t>
  </si>
  <si>
    <t>274610 V1; 346340 V2</t>
  </si>
  <si>
    <t>INSTRUCCIONES PARA LA LIQUIDACIÓN DE HORAS EXTRA, COMPENSATORIOS, BONIFICACIONES POR SERVICIOS, PRIMAS TÉCNICAS, RECONOCIMIENTO POR PERMANENCIA Y VACACIONES</t>
  </si>
  <si>
    <t>INSTRUCCIONES PARA RECEPCIÓN Y REGISTRO DE NOVEDADES</t>
  </si>
  <si>
    <t>INSTRUCCIONES PARA EL TRÁMITE DE INSUBSISTENCIA DE UN NOMBRAMIENTO</t>
  </si>
  <si>
    <t>346339 V1</t>
  </si>
  <si>
    <t>INSTRUCCIONES PARA LA ACTUALIZACIÓN O MODIFICACIÓN DEL MANUAL ESPECÍFICO DE FUNCIONES Y COMPETENCIAS LABORALES DE LA PLANTA DE PERSONAL DE LA ENTIDAD</t>
  </si>
  <si>
    <t>346341 V1</t>
  </si>
  <si>
    <t>INSTRUCCIONES PARA LA ELABORACIÓN DE ESTUDIOS TÉCNICOS Y PROYECTOS ADMINISTRATIVOS QUE MODIFIQUEN LA ESTRUCTURA Y LA PLANTA DE PERSONAL DE LA ENTIDAD</t>
  </si>
  <si>
    <t>346438 V1</t>
  </si>
  <si>
    <t>INSTRUCCIONES PARA LA PREVENCIÓN Y ATENCIÓN DEL ACOSO SEXUAL LABORAL</t>
  </si>
  <si>
    <t>FORMATO ENTREVISTA DE ORIENTACIÓN EN SEGURIDAD SOCIAL E INFORMACIÓN FAMILIAR</t>
  </si>
  <si>
    <t>Conforme a la instrucción de la circular 016-2017 del Secretario de Gobierno sobre el proceso de normalización 161492 V1, 17594 V2; 176714 V3; 12009 V4</t>
  </si>
  <si>
    <t>1D-GTH-F001</t>
  </si>
  <si>
    <t>FORMATO LIQUIDACIÓN DE PRIMA TÉCNICA NIVEL DIRECTIVO, ASESOR Y PROFESIONAL</t>
  </si>
  <si>
    <t>Conforme a la instrucción de la circular 016-2017 del Secretario de Gobierno sobre el proceso de normalización 161492 V1, 17594 cambio estado, 25908 V2, anulacion 143302</t>
  </si>
  <si>
    <t>1D-GTH-F002</t>
  </si>
  <si>
    <t>DOCUMENTOS ENVIADOS A REGISTRO Y CONTROL HISTORIAS LABORALES</t>
  </si>
  <si>
    <t>Conforme a la instrucción de la circular 016-2017 del Secretario de Gobierno sobre el proceso de normalización 161492 V1, 17594 V2; 247476 V3</t>
  </si>
  <si>
    <t>1D-GTH-F003</t>
  </si>
  <si>
    <t>SEGUIMIENTO DE INCAPACIDADES</t>
  </si>
  <si>
    <t>Conforme a la instrucción de la circular 016-2017 del Secretario de Gobierno sobre el proceso de normalización 161492 V1; 21460 V2; 248997 V3</t>
  </si>
  <si>
    <t>1D-GTH-F004</t>
  </si>
  <si>
    <t>RELACIÓN DE DOCUMENTOS PARA INICIAR PROCESO DE VINCULACIÓN</t>
  </si>
  <si>
    <t>Conforme a la instrucción de la circular 016-2017 del Secretario de Gobierno sobre el proceso de normalización 161492 V1; 20335 v2; 185405; 238435 V4; 104603 V5</t>
  </si>
  <si>
    <t>1D-GTH-F005</t>
  </si>
  <si>
    <t>LISTA DE CHEQUEO PARA APERTURA DE HISTORIA LABORAL</t>
  </si>
  <si>
    <t>Conforme a la instrucción de la circular 016-2017 del Secretario de Gobierno sobre el proceso de normalización 161492 V1, 21873 V2; 185405 V3; 238435 V4</t>
  </si>
  <si>
    <t>1D-GTH-F006</t>
  </si>
  <si>
    <t>DECLARACIÓN JURAMENTADA SOBRE OBLIGACIONES ALIMENTARIAS</t>
  </si>
  <si>
    <t>Conforme a la instrucción de la circular 016-2017 del Secretario de Gobierno sobre el proceso de normalización 161492 V1,17594 cambio estado; anulacion 185405</t>
  </si>
  <si>
    <t>1D-GTH-F007</t>
  </si>
  <si>
    <t>FORMATO ACTA DE POSESIÓN</t>
  </si>
  <si>
    <t>Conforme a la instrucción de la circular 016-2017 del Secretario de Gobierno sobre el proceso de normalización 161492 V1; 21460 V2, 21873 V3; 185405 V4; 238435 V5</t>
  </si>
  <si>
    <t>1D-GTH-F012 . 1D-GTH-F008</t>
  </si>
  <si>
    <t>LIQUIDACIÓN DE CESANTÍAS</t>
  </si>
  <si>
    <t>1D-GTH-F009</t>
  </si>
  <si>
    <t xml:space="preserve">FORMATO MATRIZ DE IDENTIFICACIÓN DE RIESGOS Y PELIGROS </t>
  </si>
  <si>
    <t>Conforme a la instrucción de la circular 016-2017 del Secretario de Gobierno sobre el proceso de normalización 161492 V1, 17594 cambio estado; 279687 V2; 53177 V3</t>
  </si>
  <si>
    <t>1D-GTH-F010</t>
  </si>
  <si>
    <t>FORMATO PLANILLA DE PROGRAMACIÓN DE VACACIONES</t>
  </si>
  <si>
    <t xml:space="preserve">Conforme a la instrucción de la circular 016-2017 del Secretario de Gobierno sobre el proceso de normalización 161492 V1, 17594 V2; 143302 anulacion </t>
  </si>
  <si>
    <t>1D-GTH-F014</t>
  </si>
  <si>
    <t>FORMATO REGISTRO, VERIFICACIÓN Y ANÁLISIS DE DOCUMENTOS PARA POSESIÓN COMO JUEZ/A DEL CIRCUITO JUDICIAL DE BOGOTÁ</t>
  </si>
  <si>
    <t>139512 VERSIÓN1, 157978 VERSIÓN2; 279407 V3</t>
  </si>
  <si>
    <t>1D-GTH-F013</t>
  </si>
  <si>
    <t>HORAS EXTRAS</t>
  </si>
  <si>
    <t>Conforme a la instrucción de la circular 016-2017 del Secretario de Gobierno sobre el proceso de normalización 161492 V1, 17594 V2; ; 247476 V3</t>
  </si>
  <si>
    <t>1D-GTH-F11</t>
  </si>
  <si>
    <t>PLANILLA DE AJUSTES NOMINA</t>
  </si>
  <si>
    <t>Conforme a la instrucción de la circular 016-2017 del Secretario de Gobierno sobre el proceso de normalización 161492 V1, 17594 V2; 143302 V3; 247834 V4</t>
  </si>
  <si>
    <t>1D-GTH-F15</t>
  </si>
  <si>
    <t>PLANILLA PROGRAMACIÓN DE VACACIONES</t>
  </si>
  <si>
    <t>Conforme a la instrucción de la circular 016-2017 del Secretario de Gobierno sobre el proceso de normalización 161492 V1; 21460 V2; 143302 v3; 247476 V4; 132042 V5; 6069 V6</t>
  </si>
  <si>
    <t>1D-GTH-F22</t>
  </si>
  <si>
    <t>CONTROL DE ASISTENCIA PARA PAGO DE NÓMINA</t>
  </si>
  <si>
    <t>Conforme a la instrucción de la circular 016-2017 del Secretario de Gobierno sobre el proceso de normalización 161492 V1; 247476 V2</t>
  </si>
  <si>
    <t>1D-GTH-F029</t>
  </si>
  <si>
    <t>CERTIFICADO LABORAL</t>
  </si>
  <si>
    <t>Conforme a la instrucción de la circular 016-2017 del Secretario de Gobierno sobre el proceso de normalización 161492 V1, 21873 V2; ; 267856 V3; 348334 V4</t>
  </si>
  <si>
    <t>1D-GTH-F016</t>
  </si>
  <si>
    <t>FORMATO SOLICITUD DE CERTIFICACIONES LABORALES</t>
  </si>
  <si>
    <t>Conforme a la instrucción de la circular 016-2017 del Secretario de Gobierno sobre el proceso de normalización 161492 V1, 21873 V2; anulacion 176104</t>
  </si>
  <si>
    <t>1D-GTH-F017</t>
  </si>
  <si>
    <t>FORMATO DOCUMENTOS ENVIADOS A REGISTRO Y CONTROL HISTORIAS LABORALES</t>
  </si>
  <si>
    <t>Conforme a la instrucción de la circular 016-2017 del Secretario de Gobierno sobre el proceso de normalización 161492 V1, 17594 AN</t>
  </si>
  <si>
    <t>1D-GTH-F018</t>
  </si>
  <si>
    <t xml:space="preserve">FORMATO DE ENCUESTA DE PERCEPCIÓN DE ACTIVIDADES DE BIENESTAR Y  SALUD OCUPACIONAL </t>
  </si>
  <si>
    <t>Conforme a la instrucción de la circular 016-2017 del Secretario de Gobierno sobre el proceso de normalización 161492 V1; 21460 V2</t>
  </si>
  <si>
    <t>1D-GTH-F019</t>
  </si>
  <si>
    <t xml:space="preserve">FORMATO DIGITACIÓN DE ENCUESTA DE PERCEPCIÓN DE ACTIVIDADES DE BIENESTAR Y  SALUD OCUPACIONAL </t>
  </si>
  <si>
    <t>1D-GTH-F020</t>
  </si>
  <si>
    <t>FORMATO REPORTE TELEFÓNICO DE INASISTENCIA POR ENFERMEDAD</t>
  </si>
  <si>
    <t>161492 V1; Anulado 12417</t>
  </si>
  <si>
    <t>1D-GTH-F021</t>
  </si>
  <si>
    <t>SOLICITUD DE REUBICACIÓN LABORAL</t>
  </si>
  <si>
    <t>Conforme a la instrucción de la circular 016-2017 del Secretario de Gobierno sobre el proceso de normalización 161492 V1, 17594 cambio estado; ; 267856 V2</t>
  </si>
  <si>
    <t>1D-GTH-F023</t>
  </si>
  <si>
    <t>FORMATO MATRIZ DE AUSENTISMO LABORAL</t>
  </si>
  <si>
    <t>1D-GTH-F024</t>
  </si>
  <si>
    <t xml:space="preserve">FORMATO DE CITACION A EXAMEN MEDICO OCUPACIONAL </t>
  </si>
  <si>
    <t>1D-GTH-F025</t>
  </si>
  <si>
    <t>INVESTIGACIÓN DE INCIDENTE Y ACCIDENTE DE TRABAJO</t>
  </si>
  <si>
    <t>Conforme a la instrucción de la circular 016-2017 del Secretario de Gobierno sobre el proceso de normalización 161492 V1, 16886, 16923V2; 248997 V3; 271615 V4; 55298 V5</t>
  </si>
  <si>
    <t>1D-GTH-F026</t>
  </si>
  <si>
    <t>FORMATO DE ENTRENAMIENTO EN PUESTO DE TRABAJO</t>
  </si>
  <si>
    <t>Conforme a la instrucción de la circular 016-2017 del Secretario de Gobierno sobre el proceso de normalización 161492 V1, 24374 V2; ANULACIÓN 54113</t>
  </si>
  <si>
    <t>1D-GTH-F027</t>
  </si>
  <si>
    <t>ENTRENAMIENTO PUESTO DE TRABAJO</t>
  </si>
  <si>
    <t>Conforme a la instrucción de la circular 016-2017 del Secretario de Gobierno sobre el proceso de normalización 161492 V1; 54113 V2; 267856 V3; 342216 V4</t>
  </si>
  <si>
    <t>1D-GTH-F028</t>
  </si>
  <si>
    <t xml:space="preserve">VERIFICACIÓN REQUISITOS PERMISO DE ESTUDIO </t>
  </si>
  <si>
    <t>1D-GTH-F030</t>
  </si>
  <si>
    <t>FORMATO PERMISO DE ESTUDIO</t>
  </si>
  <si>
    <t>Conforme a la instrucción de la circular 016-2017 del Secretario de Gobierno sobre el proceso de normalización 161492 V1, 21553 V2; 209144 V3; 344954 V4; 346982 V5</t>
  </si>
  <si>
    <t>1D-GTH-F031</t>
  </si>
  <si>
    <t>INFORME REPOSICIÓN DE TIEMPO AUTORIZADO PARA ESTUDIO</t>
  </si>
  <si>
    <t>Conforme a la instrucción de la circular 016-2017 del Secretario de Gobierno sobre el proceso de normalización 161492 V1; 209144 V2; 344954 V3</t>
  </si>
  <si>
    <t>1D-GTH-F032</t>
  </si>
  <si>
    <t>FORMATO ACEPTACIÓN COMPROMISO COMO AFILIADO INDEPENDIENTE A SALUD</t>
  </si>
  <si>
    <t>Conforme a la instrucción de la circular 016-2017 del Secretario de Gobierno sobre el proceso de normalización 161492 V1, 22636 V2</t>
  </si>
  <si>
    <t xml:space="preserve">MATRIZ DE SEGUIMIENTO INVESTIGACIÓN DE ACCIDENTES E INCIDENTES DE TRABAJO </t>
  </si>
  <si>
    <t>Conforme a la instrucción de la circular 016-2017 del Secretario de Gobierno sobre el proceso de normalización 161492 V1, 16886,16923 V2; 248997 V3; 55298 V4</t>
  </si>
  <si>
    <t>18802 V1; anulacion 101930</t>
  </si>
  <si>
    <t>GET-AGL-F001</t>
  </si>
  <si>
    <t>HOJA DE CONTROL HISTORIA LABORAL</t>
  </si>
  <si>
    <t>21873 V1; ; 247476 V2, 248997 AN</t>
  </si>
  <si>
    <t>ACTA DE INFORME DE GESTION SERVIDORES PUBLICOS</t>
  </si>
  <si>
    <t>30845 V1; 101930 V2; 341066 V3</t>
  </si>
  <si>
    <t>FORMATO DECLARACIÓN DE INHABILIDADES, INCOMPATIBILIDADES E INEXISTENCIAS DE CONFLICTOS DE INTERÉS</t>
  </si>
  <si>
    <t>34921 V1; anulacion 185405</t>
  </si>
  <si>
    <t xml:space="preserve">FORMATO DE DECLARACIÓN PERIÓDICA DE CONFLICTOS DE INTERÉS </t>
  </si>
  <si>
    <t>67430 V1; 238031 AN</t>
  </si>
  <si>
    <t xml:space="preserve">FORMATO DE DECLARACIÓN ANUAL DE CONFLICTOS DE INTERÉS </t>
  </si>
  <si>
    <t>PLAN ANUAL DE TRABAJO SISTEMA DE GESTION SEGURIDAD Y SALUD EN EL TRABAJO</t>
  </si>
  <si>
    <t>89325 V1; 279687 V2; 104386 V3</t>
  </si>
  <si>
    <t>ACTA DE ENTREGA PUESTO DE TRABAJO NIVEL PROFESIONAL, TÉCNICO Y ASISTENCIAL</t>
  </si>
  <si>
    <t>102647 V1</t>
  </si>
  <si>
    <t>FORMATO CONTROL DE RETIRO O TRASLADO PERSONAL DE PLANTA SECRETARÍA DISTRITAL DE GOBIERNO</t>
  </si>
  <si>
    <t>101930 V1; 1778220 V2</t>
  </si>
  <si>
    <t>DECLARACIÓN DEL ESTADO DE SALUD SERVIDORES PÚBLICOS NUEVOS SECRETARÍA DISTRITAL DE GOBIERNO</t>
  </si>
  <si>
    <t>102647 V1; 279687 V2</t>
  </si>
  <si>
    <t>FORMATO VERIFICACIÓN Y CERTIFICACIÓN CUMPLIMIENTO DE REQUISITOS MÍNIMOS</t>
  </si>
  <si>
    <t>134482 V1; 185405 V2; 238435 V3</t>
  </si>
  <si>
    <t>FORMATO RECARGOS NOCTURNOS</t>
  </si>
  <si>
    <t>165589 V1</t>
  </si>
  <si>
    <t>FORMATO DE DECLARACIÓN DE INHABILIDADES, INCOMPATIBILIDADES E INEXISTENCIAS DE CONFLICTO DE INTERÉS Y OBLIGACIONES ALIMENTARIAS</t>
  </si>
  <si>
    <t xml:space="preserve">185405 V1; </t>
  </si>
  <si>
    <t xml:space="preserve">FORMATO DE AUTORIZACIÓN CONSULTA INHABILIDADES POR DELITOS SEXUALES CONTRA NIÑOS, NIÑAS Y ADOLESCENTES SEXUALES   </t>
  </si>
  <si>
    <t>GTH</t>
  </si>
  <si>
    <t>CRITERIOS PARA VERIFICAR EL PLAN ESTRATÉGICO DE SEGURIDAD VIAL</t>
  </si>
  <si>
    <t xml:space="preserve">189189V1; </t>
  </si>
  <si>
    <t>FORMATO CONTROL DE CONDUCTORES  (PLANTA - CONTRATISTAS)</t>
  </si>
  <si>
    <t>FORMATO PRUEBA PRÁCTICA DE CONDUCTORES</t>
  </si>
  <si>
    <t>FORMATO SOLICITUD DE TELETRABAJO</t>
  </si>
  <si>
    <t>209144 V1</t>
  </si>
  <si>
    <t>APROBACIÓN DEL JEFE PARA INGRESO O RENOVACIÓN DE TELETRABAJO</t>
  </si>
  <si>
    <t>CONSENTIMIENTO INFORMADO PARA ENTREVISTA PSICOLÓGICA Y/O VISITA DOMICILIARIA A LOS ASPIRANTES A LA MODALIDAD DE TELETRABAJO</t>
  </si>
  <si>
    <t xml:space="preserve">
INFORME ENTREVISTA PSICOLÓGICA PARA ASPIRANTES A LA MODALIDAD DE TELETRABAJO
</t>
  </si>
  <si>
    <t>INFORME DE VISITA DOMICILIARIA PARA TELETRABAJO</t>
  </si>
  <si>
    <t>VALIDACIÓN CONDICIONES TECNOLÓGICAS PARA EL TELETRABAJO</t>
  </si>
  <si>
    <t xml:space="preserve">ACUERDO DE VOLUNTARIEDAD MODALIDAD LABORAL DE TELETRABAJO SUPLEMENTARIO </t>
  </si>
  <si>
    <t>209144 V1; 238435 V2</t>
  </si>
  <si>
    <t>CERTIFICACIÓN DE DÍAS EFECTIVAMENTE TELETRABAJADOS</t>
  </si>
  <si>
    <t>SOLICITUD DE PASANTES, PRACTICANTES Y/O JUDICANTES</t>
  </si>
  <si>
    <t>274610 V1</t>
  </si>
  <si>
    <t>CONSUMO INSUMOS DE BOTIQUÍN  DE PRIMEROS AUXILIOS</t>
  </si>
  <si>
    <t xml:space="preserve">INSPECCIÓN DE SEGURIDAD, ORDEN, LIMPIEZA Y DESINFECCIÓN </t>
  </si>
  <si>
    <t>INSPECCIÓN DE MÁQUINAS, EQUIPOS Y HERRAMIENTAS</t>
  </si>
  <si>
    <t>INSPECCIÓN BOTIQUÍN DE PRIMEROS AUXILIOS</t>
  </si>
  <si>
    <t>INSPECCIÓN CAMILLA DE EMERGENCIAS</t>
  </si>
  <si>
    <t>INSPECCIÓN EXTINTOR CONTRA INCENDIOS</t>
  </si>
  <si>
    <t>MATRIZ DE IDENTIFICACIÓN DE ELEMENTOS DE PROTECCIÓN PERSONAL</t>
  </si>
  <si>
    <t>53179 V1</t>
  </si>
  <si>
    <t>SOLICITUD DE ELEMENTOS DE PROTECCIÓN PERSONAL</t>
  </si>
  <si>
    <t>ACTA DE ENTREGA DE ELEMENTOS DE PROTECCION PERSONAL (EPP)</t>
  </si>
  <si>
    <t>INSPECCIÓN ESTADO Y USO DE ELEMENTOS DE PROTECCIÓN PERSONAL</t>
  </si>
  <si>
    <t>FORMATO ANÁLISIS DE TRABAJO SEGURO (ATS)</t>
  </si>
  <si>
    <t>FORMATO PERMISO DE TRABAJO PARA MAQUINARIA AMARILLA (VOLQUETAS-MAQUINARIA AMARILLA)</t>
  </si>
  <si>
    <t xml:space="preserve">FORMATO PLAN DE PREVENCIÓN, PREPARACIÓN Y RESPUESTA ANTE EMERGENCIAS </t>
  </si>
  <si>
    <t>81925 V1</t>
  </si>
  <si>
    <t>FORMATO MANIFESTACIÓN DE INTERÉS PROCESO DE ENCARGOS</t>
  </si>
  <si>
    <t>121770 V1; 12514 AN</t>
  </si>
  <si>
    <t>ASIGNACIÓN DE RECURSOS PARA EL SISTEMA DE GESTIÓN DE LA SEGURIDAD Y SALUD EN EL TRABAJO</t>
  </si>
  <si>
    <t>AUTOEVALUACIÓN DE ESTÁNDARES MÍNIMOS DEL SISTEMA DE GESTIÓN DE LA SEGURIDAD Y SALUD EN EL TRABAJO</t>
  </si>
  <si>
    <t>INDICADORES DEL SG-SST</t>
  </si>
  <si>
    <t>INFORME DE REVISIÓN DEL SISTEMA DE GESTIÓN DE LA SEGURIDAD Y SALUD EN EL TRABAJO POR PARTE DE LA ALTA DIRECCIÓN</t>
  </si>
  <si>
    <t>POLÍTICA DEL SISTEMA DE GESTIÓN DE LA SEGURIDAD Y SALUD EN EL TRABAJO</t>
  </si>
  <si>
    <t>CONTROL DISCIPLINARIO</t>
  </si>
  <si>
    <t>CARACTERIZACIÓN DEL PROCESO CONTROL DISCIPLINARIO</t>
  </si>
  <si>
    <t>161894 V2; 342405 V3</t>
  </si>
  <si>
    <t>MATRIZ DE RIESGOS DE CONTROL DISCIPLINARIO</t>
  </si>
  <si>
    <t>74114 V2; 149212 V3; 238926 V4</t>
  </si>
  <si>
    <t>FORMATO DE REVISIÓN DE DECISIONES INTERLOCUTORIAS (FALLOS)</t>
  </si>
  <si>
    <t>33617 V1; 183980 V2</t>
  </si>
  <si>
    <t>CONTROL DE PROCESOS DISCIPLINARIOS</t>
  </si>
  <si>
    <t>201982 V1; 248004 V2</t>
  </si>
  <si>
    <t>AUTO INHIBITORIO</t>
  </si>
  <si>
    <t>345000 V1</t>
  </si>
  <si>
    <t>AUTO QUE DECRETA PRUEBAS</t>
  </si>
  <si>
    <t>AUTO DE ARCHIVO DE INDAGACIÓN PREVIA</t>
  </si>
  <si>
    <t xml:space="preserve">AUTO APERTURA DE INVESTIGACIÓN DISCIPLINARIA </t>
  </si>
  <si>
    <t>AUTO DE CIERRE DE LA INVESTIGACIÓN DISCIPLINARIA</t>
  </si>
  <si>
    <t>AUTO DE ARCHIVO INVESTIGACIÓN DISCIPLINARIA</t>
  </si>
  <si>
    <t>AUTO DE ASIGNACIÓN Y COMISIÓN A UN ABOGADO</t>
  </si>
  <si>
    <t>1115 V1</t>
  </si>
  <si>
    <t>AUTO DE FIJACIÓN JUICIO ORDINARIO</t>
  </si>
  <si>
    <t>AUTO QUE RESUELVE NULIDADES Y DECRETA PRÁCTICA DE PRUEBAS</t>
  </si>
  <si>
    <t>AUTO QUE ORDENA TRASLADO COMÚN PARA PRESENTAR ALEGATOS DE CONCLUSIÓN</t>
  </si>
  <si>
    <t>FALLO DE PRIMERA INSTANCIA</t>
  </si>
  <si>
    <t>AUTO DE FIJACIÓN JUICIO VERBAL</t>
  </si>
  <si>
    <t>ACTA DE AUDIENCIA VERBAL</t>
  </si>
  <si>
    <t xml:space="preserve">AUTO QUE CONCEDE  RECURSO DE APELACIÓN </t>
  </si>
  <si>
    <t>CONTROL DISCIPLINARIO PRIMERA INSTANCIA – ETAPA DE INSTRUCCIÓN</t>
  </si>
  <si>
    <t>285887 V1; 345000 V2</t>
  </si>
  <si>
    <t>PROCEDIMIENTO CONTROL DISCIPLINARIO PRIMERA INSTANCIA – ETAPA DE JUZGAMIENTO</t>
  </si>
  <si>
    <t>PROCEDIMIENTO CONTROL DISCIPLINARIO SEGUNDA INSTANCIA</t>
  </si>
  <si>
    <t>81723 V1</t>
  </si>
  <si>
    <t>EVALUACIÓN Y MEJORA</t>
  </si>
  <si>
    <t>GESTIÓN DEL CONOCIMIENTO</t>
  </si>
  <si>
    <t>CARACTERIZACIÓN DEL PROCESO GESTIÓN DEL CONOCIMIENTO</t>
  </si>
  <si>
    <t>GLPI 159457 VERSIÓN 1; 169520 V2; 248420 V3; Se modifica la gráfica del mapa de procesos con ocasión de la creación del proceso Fomento y Protección de los Derechos Étnicos, aprobada por la Resolución No. 0297 de 2023 de la SDG, 319916 V4; 7601 V5</t>
  </si>
  <si>
    <t>MATRIZ DE RIESGO DE GESTIÓN DEL CONOCIMIENTO</t>
  </si>
  <si>
    <t>156373 VERSIÓN1; 83889 V2; 144936 V3; 197028 V4; 238128 V5; 346062 V6</t>
  </si>
  <si>
    <t>MANUAL PARA LA PROMOCIÓN Y CAPTURA DE NUEVAS PRACTICAS INNOVADORAS</t>
  </si>
  <si>
    <t>154138 VERSIÓN1; anulacion 68586</t>
  </si>
  <si>
    <t>MANUAL PARA LA GESTIÓN DE PLANES DE MEJORAMIENTO</t>
  </si>
  <si>
    <t>18441 V1; 192115 V2; 358425 V3; 77377 V4</t>
  </si>
  <si>
    <t>DOCUMENTO TÉCNICO DE SOPORTE DEL OBSERVATORIO DE ASUNTOS POLÍTICOS</t>
  </si>
  <si>
    <t>36461 V1; 239180 V2; 325053 V3; 136123 V4</t>
  </si>
  <si>
    <t>DOCUMENTO TÉCNICO DE SOPORTE DEL OBSERVATORIO DE GESTIÓN LOCAL</t>
  </si>
  <si>
    <t>36488 V1; 239180 V2; 359376 V3; 135778 V4</t>
  </si>
  <si>
    <t>MANUAL GESTIÓN DEL CONOCIMIENTO</t>
  </si>
  <si>
    <t>192131 V1; 245225 V2; 283003 V3; 79075 V4; 104548 V5</t>
  </si>
  <si>
    <t>DOCUMENTO TÉCNICO DE SOPORTE DEL OBSERVATORIO DE CONFLICTIVIDAD SOCIAL Y DERECHOS HUMANOS</t>
  </si>
  <si>
    <t>239180 V1; 358425 V2; 137010 V3</t>
  </si>
  <si>
    <t>MANUAL DEL LABORATORIO DE INNOVACIÓN GOLAB</t>
  </si>
  <si>
    <t>267765 V1; 79075 V2</t>
  </si>
  <si>
    <t>MANUAL DE ANALÍTICA INSTITUCIONAL</t>
  </si>
  <si>
    <t>272858 V1; 104548 V2</t>
  </si>
  <si>
    <t>MANUAL PARA LA PRESENTACIÓN DE INFORMACIÓN A LA CONTRALORÍA DE BOGOTÁ A TRAVÉS DEL SISTEMA DE VIGILANCIA Y CONTROL FISCAL SIVICOF – NIVEL CENTRAL</t>
  </si>
  <si>
    <t>47353 V1</t>
  </si>
  <si>
    <t>PROCEDIMIENTO DE GESTIÓN PARA LA MEJORA</t>
  </si>
  <si>
    <t>154138 VERSIÓN1; 18441</t>
  </si>
  <si>
    <t>1D-SEM-P001</t>
  </si>
  <si>
    <t>PROCEDIMIENTO AUDITORÍA INTERNA DEL SIG</t>
  </si>
  <si>
    <t>154138 VERSIÓN1, 17215 AN</t>
  </si>
  <si>
    <t>1D-SEM-P002</t>
  </si>
  <si>
    <t>PROCEDIMIENTO PARA LA GENERACIÓN DEL CONOCIMIENTO</t>
  </si>
  <si>
    <t>34826 V1; anulación 71267</t>
  </si>
  <si>
    <t>PROCEDIMIENTO GENERACIÓN Y PRODUCCIÓN DEL CONOCIMIENTO DE LA ENTIDAD</t>
  </si>
  <si>
    <t>56397 V1; anulación 71267</t>
  </si>
  <si>
    <t>GENERACIÓN, PRODUCCIÓN Y CULTURA DE COMPARTIR Y DIFUNDIR EL CONOCIMIENTO DENTRO DE LA ENTIDAD</t>
  </si>
  <si>
    <t>71267 V1; 209905 V2; 245225 V3; 328040 V4</t>
  </si>
  <si>
    <t>HERRAMIENTAS PARA USO Y APROPIACIÓN Y ANALÍTICA INSTITUCIONAL</t>
  </si>
  <si>
    <t>71267 V1; 208870 V2; 248459 V3; 312622 V4; 320917 V5; 104548 V6</t>
  </si>
  <si>
    <t>LEVANTAMIENTO DEL CATÁLOGO DE COMPONENTES DE LA INFORMACIÓN</t>
  </si>
  <si>
    <t>130855 V1; 247821 AN</t>
  </si>
  <si>
    <t>MAPA DE CONOCIMIENTO</t>
  </si>
  <si>
    <t>191977 V1;  48226 V2</t>
  </si>
  <si>
    <t>GESTIÓN DE INFORMACIÓN ESTADÍSTICA</t>
  </si>
  <si>
    <t>209905 V1; 312622 V2</t>
  </si>
  <si>
    <t>EVALUACIÓN DE POLÍTICAS, PROGRAMAS Y/O PROYECTOS ESTRATÉGICOS</t>
  </si>
  <si>
    <t>248420 V1; 307533 V2, 161782 V3; 190033 V4</t>
  </si>
  <si>
    <t>MEDICIONES INSTITUCIONALES</t>
  </si>
  <si>
    <t>307533 V1; 1899984 AN</t>
  </si>
  <si>
    <t>GUÍA DE FORMULACIÓN DE HALLAZGOS Y ANÁLISIS DE CAUSAS</t>
  </si>
  <si>
    <t>1D-PGE-IN009</t>
  </si>
  <si>
    <t xml:space="preserve">INSTRUCCIONES PARA LA PRODUCCIÓN Y DIFUSIÓN DEL CONOCIMIENTO </t>
  </si>
  <si>
    <t>26875 V1</t>
  </si>
  <si>
    <t>INSTRUCCIONES PARA LA IDENTIFICACIÓN Y CAPTURA DE BUENAS PRÁCTICAS</t>
  </si>
  <si>
    <t>68586 V1; 125311 V2; 246542 AN</t>
  </si>
  <si>
    <t>INSTRUCCIONES PARA EL TRÁMITE INTERNO EN LA PRESENTACIÓN DE INFORMACIÓN A LA CONTRALORÍA DE BOGOTÁ, D.C.</t>
  </si>
  <si>
    <t>77574 V1; 47353 V2</t>
  </si>
  <si>
    <t>INSTRUCCIONES PARA EL DISEÑO DE TABLEROS POWER BI</t>
  </si>
  <si>
    <t>208108 V1; 121795 V2</t>
  </si>
  <si>
    <t>INSTRUCCIONES PARA LA CALIDAD DE LOS DATOS</t>
  </si>
  <si>
    <t>312622 V1</t>
  </si>
  <si>
    <t>CREACIÓN DE UNIDADES LOCALES DE INNOVACIÓN</t>
  </si>
  <si>
    <t>328040 V1</t>
  </si>
  <si>
    <t>CAJA DE HERRAMIENTAS DE INNOVACIÓN - GOLAB</t>
  </si>
  <si>
    <t>FORMULARIO DE IDENTIFICACIÓN Y CAPTURA DE BUENAS PRACTICAS</t>
  </si>
  <si>
    <t>154138 VERSIÓN1; anulacion 68744</t>
  </si>
  <si>
    <t>FORMATO PLAN ESPECÍFICO DE AUDITORÍA</t>
  </si>
  <si>
    <t>1D-SEM-F002</t>
  </si>
  <si>
    <t>FORMATO INFORME DE AUDITORIAS INTERNAS AL SIG</t>
  </si>
  <si>
    <t>1D-SEM-F004</t>
  </si>
  <si>
    <t>FORMATO DE EVALUACIÓN DE AUDITORES ACOMPAÑANTES</t>
  </si>
  <si>
    <t>1D-SEM-F005</t>
  </si>
  <si>
    <t>FORMATO CERTIFICACIÓN DE PARTICIPACIÓN EN EL CICLO DE AUDITORÍA</t>
  </si>
  <si>
    <t>1D-SEM-F006</t>
  </si>
  <si>
    <t>FORMATIO DE EVALUACIÓN DE AUDITOR LÍDER</t>
  </si>
  <si>
    <t>1D-SEM-F007</t>
  </si>
  <si>
    <t>CONSENTIMIENTO INFORMADO ENTREVISTA</t>
  </si>
  <si>
    <t xml:space="preserve"> 44376: V1; 208152 V2; 283003 V3</t>
  </si>
  <si>
    <t>FORMATO COMPONENTE DE SERVICIOS</t>
  </si>
  <si>
    <t>130855: V1; 247821 AN</t>
  </si>
  <si>
    <t>FORMATO COMPONENTES DE ATRIBUTOS DE INFORMACION</t>
  </si>
  <si>
    <t>FORMATO COMPONENTE DE FLUJOS DE INFORMACIÓN</t>
  </si>
  <si>
    <t>FORMATO COMPONENTE DATOS - DICCIONARIO DE DATOS</t>
  </si>
  <si>
    <t>FORMATO MAPA DE CONOCIMIENTO</t>
  </si>
  <si>
    <t>190557 V1;  48226 V2</t>
  </si>
  <si>
    <t>FICHA TÉCNICA DE VISUALIZACIÓN DE DATOS O TABLEROS DE CONTROL</t>
  </si>
  <si>
    <t>208108 V1; 248459 V2; 121795 V3</t>
  </si>
  <si>
    <t>BUENAS PRÁCTICAS</t>
  </si>
  <si>
    <t>245225 V1</t>
  </si>
  <si>
    <t>LECCIONES APRENDIDAS</t>
  </si>
  <si>
    <t>DIAGNÓSTICO Y SCORE DE ANALÍTICA DE DATOS</t>
  </si>
  <si>
    <t>248459 V1; 348727 V2; 104548 V3</t>
  </si>
  <si>
    <t>MATRIZ DE CRITERIOS DE SELECCIÓN</t>
  </si>
  <si>
    <t>248420 V1; 312175 V2</t>
  </si>
  <si>
    <t>AGENDA DE EVALUACIÓN</t>
  </si>
  <si>
    <t>248420 V1</t>
  </si>
  <si>
    <t>PLAN DE TRABAJO DE ANALITICA INSTITUCIONAL</t>
  </si>
  <si>
    <t>248459 V1; 104548 V2</t>
  </si>
  <si>
    <t xml:space="preserve">DOCUMENTO DE ANÁLISIS DE INFERENCIA ESTADÍSTICA </t>
  </si>
  <si>
    <t>248459 V1; 104548 AN</t>
  </si>
  <si>
    <t>DOCUMENTO DE ANALÍTICA DE DATOS Y REPORTE DE RESULTADOS</t>
  </si>
  <si>
    <t>MATRIZ DE VALIDACIÓN DE INFORMACIÓN DIAGNÓSTICO DE ANALÍTICA INSTITUCIONAL</t>
  </si>
  <si>
    <t>272858 V1; 104548 AN</t>
  </si>
  <si>
    <t>MATRIZ DE CRITERIOS DE PONDERACIÓN ANALÍTICA SDG</t>
  </si>
  <si>
    <t>PLAN GENERAL DE RECOLECCIÓN DE INFORMACIÓN Y/O DATOS</t>
  </si>
  <si>
    <t>INSTRUMENTO DE GESTIÓN DE LA CALIDAD DE LA INFORMACIÓN PARA EL OBSERVATORIO ASUNTOS POLÍTICOS DE LA SDG</t>
  </si>
  <si>
    <t>325053 V1</t>
  </si>
  <si>
    <t xml:space="preserve">FORMULACIÓN Y SEGUIMIENTO DE ACCIONES DE LAS UNIDADES DE INNOVACIÓN </t>
  </si>
  <si>
    <t>CONTROL DE LA CALIDAD DE LA INFORMACIÓN DEL OBSERVATORIO CONFLICTIVIDAD SOCIAL Y DERECHOS HUMANOS</t>
  </si>
  <si>
    <t>358425 V1</t>
  </si>
  <si>
    <t xml:space="preserve"> INSTRUMENTO  DE GESTIÓN  DE LA CALIDAD DE LA INFORMACIÓN DEL OBSERVATORIO DE GESTIÓN LOCAL  </t>
  </si>
  <si>
    <t>359376 V1</t>
  </si>
  <si>
    <t>BASE DE DATOS PARA EL ÍNDICE DE GESTIÓN PÚBLICA</t>
  </si>
  <si>
    <t>PLAN GENERAL DE LAS OPERACIONES ESTADISTICAS</t>
  </si>
  <si>
    <t>FORMATO FICHA METODOLÓGICA OPERACIONES ESTADÍSTICAS SDG</t>
  </si>
  <si>
    <t>FORMATO DOCUMENTO METODOLÓGICO OPERACIONES ESTADÍSTICAS SDG</t>
  </si>
  <si>
    <t>DICCIONARIO DE DATOS</t>
  </si>
  <si>
    <t>INFORME DE EVALUACIÓN DEL PROCESO ESTADÍSTICO</t>
  </si>
  <si>
    <t>ENCUESTA DE NECESIDADES O DE SATISFACCIÓN DE INFORMACIÓN ESTADÍSTICA DE LOS GRUPOS DE VALOR DE LA SDG</t>
  </si>
  <si>
    <t>EVALUACIONES DE LA 
SECRETARIA DISTRITAL DE GOBIERNO</t>
  </si>
  <si>
    <t>161782 V1</t>
  </si>
  <si>
    <t>TABLA DE CONTROL DE EVALUACIÓN DE POLÍTICAS, PROGRAMAS O PROYECTOS ESTRATÉGICOS</t>
  </si>
  <si>
    <t>EVALUACIÓN INDEPENDIENTE</t>
  </si>
  <si>
    <t>CARACTERIZACIÓN DEL PROCESO EVALUACIÓN INDEPENDIENTE</t>
  </si>
  <si>
    <t>151840 V1; 23103 V2; 190123 V3:  260042 V4; Se modifica la gráfica del mapa de procesos con ocasión de la creación del proceso Fomento y Protección de los Derechos Étnicos, aprobada por la Resolución No. 0297 de 2023 de la SDG, 319916 V5</t>
  </si>
  <si>
    <t>1D-SEM-C001</t>
  </si>
  <si>
    <t>MATRIZ DE RIESGOS DE EVALUACIÓN INDEPENDIENTE</t>
  </si>
  <si>
    <t>151840 VERSIÓN1, 23103 V2; 73699 V4;  143204 V5; 235246 V6</t>
  </si>
  <si>
    <t>1D-SEM-MR001</t>
  </si>
  <si>
    <t>AUDITORÍA INTERNA DE GESTIÓN</t>
  </si>
  <si>
    <t>151840 VERSIÓN1, 23103 V2; 73696 V3; 152541 V4; 267512 V5; 322552 V6; 24521 V7; 164727 V8</t>
  </si>
  <si>
    <t>ELABORACIÓN DE INFORMES DE LEY Y/O SEGUIMIENTO</t>
  </si>
  <si>
    <t>245173 V1; 52667 V2</t>
  </si>
  <si>
    <t>ESTATUTO DE AUDITORIA INTERNA</t>
  </si>
  <si>
    <t>17527 V1; 176934 V2</t>
  </si>
  <si>
    <t>CÓDIGO DE ÉTICA DE AUDITORES INTERNOS</t>
  </si>
  <si>
    <t>17527 V1; 204671 V2</t>
  </si>
  <si>
    <t>INSTRUCCIONES PARA LA EVALUACIÓN DE LA GESTIÓN POR ÁREAS O DEPENDENCIAS</t>
  </si>
  <si>
    <t>20650 V1, 33430 V2; anulacion 140431</t>
  </si>
  <si>
    <t>FORMATO PLAN ANUAL DE AUDITORÍA INTERNA PAAI</t>
  </si>
  <si>
    <t>151840 VERSIÓN1, 23103 V2; 221556 V3; 345154 V4; 185785 V5</t>
  </si>
  <si>
    <t>1D-SEM-F001</t>
  </si>
  <si>
    <t>FORMATO PLANEACIÓN DE AUDITORÍA</t>
  </si>
  <si>
    <t>151840 VERSIÓN1, 23103 AN</t>
  </si>
  <si>
    <t>1D-SEM-F008</t>
  </si>
  <si>
    <t>FORMATO LISTA DE VERIFICACIÓN</t>
  </si>
  <si>
    <t>1D-SEM-F003</t>
  </si>
  <si>
    <t>FORMATO COMPROMISO ÉTICO DEL AUDITOR INTERNO</t>
  </si>
  <si>
    <t>17496 V1; 190473 V2</t>
  </si>
  <si>
    <t>FORMATO DE VERIFICACIÓN CUMPLIMIENTO LEY 951 DE 2005 ACTA INFORME DE GESTIÓN ENTREGA ALCALDES LOCALES Y DIRECTIVOS</t>
  </si>
  <si>
    <t>23103 V1; 204671 V2; 39070 V3</t>
  </si>
  <si>
    <t>PLANEACIÓN DE LA AUDITORÍA</t>
  </si>
  <si>
    <t>33430 V1; 281810 V2</t>
  </si>
  <si>
    <t>FORMATO INFORME DE AUDITORÍA</t>
  </si>
  <si>
    <t>V1 73696;  V2 260038; 91319 V3</t>
  </si>
  <si>
    <t xml:space="preserve">PLANEACIÓN DEL INFORME DE LEY Y/O SEGUIMIENTO </t>
  </si>
  <si>
    <t>244494 V1</t>
  </si>
  <si>
    <t>INFORME DE LEY Y/O SEGUIMIENTO</t>
  </si>
  <si>
    <t xml:space="preserve">ACOMPAÑAMIENTO Y ASESORIAS OFICINA DE CONTROL INTERNO </t>
  </si>
  <si>
    <t>255753 V1</t>
  </si>
  <si>
    <t>SEGUIMIENTO PLANES DE MEJORA INTERNO</t>
  </si>
  <si>
    <t>309610 V1</t>
  </si>
  <si>
    <t>ACUERDO DE CONFIDENCIALIDAD Y DECLARACIÓN DE NO CONFLICTO DE INTERESES</t>
  </si>
  <si>
    <t>322552 V1</t>
  </si>
  <si>
    <t>ACTA DE REUNIÓN DE APERTURA DE AUDITORÍA</t>
  </si>
  <si>
    <t>24521 V1</t>
  </si>
  <si>
    <t xml:space="preserve">ACTA DE REUNIÓN DE CIERRE DE AUDITORÍA </t>
  </si>
  <si>
    <t>PLANTILLA CARTA DE REPRESENTACIÓN</t>
  </si>
  <si>
    <t>33430 V1; 247411 V2</t>
  </si>
  <si>
    <t>TRANSVERSAL</t>
  </si>
  <si>
    <t>SERVICIO A LA CIUDADANÍA</t>
  </si>
  <si>
    <t>CARACTERIZACIÓN DEL PROCESO SERVICIO A LA CIUDADANÍA</t>
  </si>
  <si>
    <t>148930 V1; 273534 V2; Se modifica la gráfica del mapa de procesos con ocasión de la creación del proceso Fomento y Protección de los Derechos Étnicos, aprobada por la Resolución No. 0297 de 2023 de la SDG, 319916 V3; 22880 V4; 129823 V5</t>
  </si>
  <si>
    <t>1D-SAC-C001</t>
  </si>
  <si>
    <t>MATRIZ DE RIESGOS DE SERVICIO A LA CIUDADANÍA</t>
  </si>
  <si>
    <t>160 407 V1; A - 2471 V1; 74391 V2; 143874 V3; 240527 V3; 442 V4</t>
  </si>
  <si>
    <t>1D-SAC-MR001</t>
  </si>
  <si>
    <t>MANUAL DE ATENCIÓN A LA CIUDADANIA</t>
  </si>
  <si>
    <t>160 407 V1; A- 2493 V2, 23167 V3; 80479 V4; 206970 V5; 267696 V6; 335782 V7; 183174 V8</t>
  </si>
  <si>
    <t>MANUAL DE ATENCIÓN DIFERENCIAL Y PREFERENCIAL PARA PERSONAS CON DISCAPACIDAD</t>
  </si>
  <si>
    <t>36667 V1; 267696 V2; 310617 V3; 358691 V4; 161437 V5</t>
  </si>
  <si>
    <t>MANUAL PARA LA CARACTERIZACIÓN DE LA CIUDADANÍA, USUARIOS Y GRUPOS DE INTERÉS</t>
  </si>
  <si>
    <t>135327 V1; 286269 V2; 41283 V3; 131419 V4</t>
  </si>
  <si>
    <t>MANUAL OPERATIVO DEL DEFENSOR DE LA CIUDADANÍA</t>
  </si>
  <si>
    <t>206970 V1; 323434 V2; 155638 V3</t>
  </si>
  <si>
    <t>MANUAL DE ATENCIÓN DIFERENCIAL PARA GRUPOS POBLACIONALES</t>
  </si>
  <si>
    <t>352723 V1;  161437  V2</t>
  </si>
  <si>
    <t>PROCEDIMIENTO PARA LA GESTIÓN DE LOS REQUERIMIENTOS PRESENTADOS POR LA CIUDADANÍA</t>
  </si>
  <si>
    <t>160 407 V1; A- 2659 V1, 36667 V3; 189314 V4; 267994 V5; 328434 V6; 103896 V7; 127879 V8; 14461 V9</t>
  </si>
  <si>
    <t>1D-SAC-P001</t>
  </si>
  <si>
    <t>PROCEDIMIENTO PARA LA RECEPCIÓN, REGISTRO, CUSTODIA, ENTREGA O DEVOLUCIÓN DE DOCUMENTOS DE IDENTIFICACIÓN EXTRAVIADOS</t>
  </si>
  <si>
    <t>160 407 V1; A- 2659 V2; 183158 V3; 267698 V4; 348793 V5</t>
  </si>
  <si>
    <t>PROCEDIMIENTO PARA EL TRÁMITE DE CERTIFICADO DE RESIDENCIA</t>
  </si>
  <si>
    <t>349377 V1; 66847 V2; 10469 V3</t>
  </si>
  <si>
    <t>PROCEDIMIENTO PARA LA RECEPCIÓN, VERIFICACIÓN, RECHAZO O APROBACIÓN DE SOLICITUDES RELACIONADAS CON LOS TRÁMITES DE PROPIEDAD HORIZONTAL</t>
  </si>
  <si>
    <t>352724 V1; 75423 V2</t>
  </si>
  <si>
    <t>INSTRUCCIONES PARA LA RECEPCIÓN DE PERSONAS Y PROTECCIÓN DE DATOS</t>
  </si>
  <si>
    <t>160 407 V1, 14870 ANULADO</t>
  </si>
  <si>
    <t>INSTRUCCIONES PARA LA EXPEDICIÓN DE CERTIFICADOS DE RESIDENCIA A TRAVÉS DEL APLICATIVO BIZAGI</t>
  </si>
  <si>
    <t>160 407 V1, 21946 V2; 50138 V3; 183158 V4; 349377 V5; 66845 V6; 10469 V7</t>
  </si>
  <si>
    <t>INSTRUCCIONES PARA LA ATENCIÓN TELEFÓNICA</t>
  </si>
  <si>
    <t>INSTRUCCIONES DE ACTITUD PERSONAL EN LOS PUNTOS DE SERVICIO Y ATENCIÓN A LA CIUDADANÍA</t>
  </si>
  <si>
    <t>INSTRUCCIONES PARA LA EXPEDICIÓN CERTIFICADO DE PROPIEDAD HORIZONTAL, EXTINCIÓN DE LA PROPIEDAD Y ACTUALIZACIÓN DE LA REPRESENTACIÓN LEGAL A TRAVÉS DEL APLICATIVO BIZAGI</t>
  </si>
  <si>
    <t>64754 V1; 190490 V2; 271193 V3; 358219 V4; 75423 V5</t>
  </si>
  <si>
    <t>GET-IVC-P008</t>
  </si>
  <si>
    <t xml:space="preserve">INSTRUCCIONES PARA EL REGISTRO, CUSTODIA, ENTREGA O DEVOLUCIÓN DE DOCUMENTOS DE IDENTIFICACIÓN EXTRAVIADOS </t>
  </si>
  <si>
    <t>267698 V1; 348792 V2</t>
  </si>
  <si>
    <t>INSTRUCCIONES PARA EL TRATAMIENTO DE PETICIONES A TRAVÉS DE REDES SOCIALES</t>
  </si>
  <si>
    <t>267994 V1; 161437  V2</t>
  </si>
  <si>
    <t>FORMATO DE REGISTRO DE SOLICITUD DE INFORMACIÓN</t>
  </si>
  <si>
    <t>160119 VERSIÓN 1, 14870 ANULADO</t>
  </si>
  <si>
    <t>1D-SAC-F008</t>
  </si>
  <si>
    <t>FORMATO DE SOPORTE PARA LA GESTIÓN DE REQUERIMIENTO</t>
  </si>
  <si>
    <t xml:space="preserve">FORMATO INFORME MENSUAL </t>
  </si>
  <si>
    <t>MATRIZ DE SEGUIMIENTO A REQUERIMIENTOS TRAMITADOS POR EL SDQS Y ORFEO</t>
  </si>
  <si>
    <t>160 407 V1, 22219 AN</t>
  </si>
  <si>
    <t>FORMATO VISITA ALCALDÍA LOCAL</t>
  </si>
  <si>
    <t>ENCUESTA PARA EVALUAR Y MEJORAR LOS SERVICIOS PRESTADOS EN LAS OFICINAS DE ATENCIÓN AL CIUDADANO DE LA SECRETARÍA DISTRITAL DE GOBIERNO</t>
  </si>
  <si>
    <t>FORMATO RECOLECCIÓN DOCUMENTOS DE IDENTIFICACIÓN EXTRAVIADOS</t>
  </si>
  <si>
    <t>160119 VERSIÓN 1; 206520 V2; 267994 AN</t>
  </si>
  <si>
    <t xml:space="preserve">1D-SAC-F019 </t>
  </si>
  <si>
    <t>REPORTE PREVENTIVO DE GESTIÓN</t>
  </si>
  <si>
    <t>1D-SAC-F012</t>
  </si>
  <si>
    <t>CARACTERIZACIÓN DE CIUDADANOS, USUARIOS Y GRUPOS DE INTERÉS</t>
  </si>
  <si>
    <t>135327 v1; 286269 V2; 132760 V3</t>
  </si>
  <si>
    <t>ENCUESTA DE PERCEPCIÓN Y SATISFACCIÓN CIUDADANA</t>
  </si>
  <si>
    <t>250337 V1; 131421 V2</t>
  </si>
  <si>
    <t>SAC</t>
  </si>
  <si>
    <t>GPL</t>
  </si>
  <si>
    <t>AGL</t>
  </si>
  <si>
    <t>FPD</t>
  </si>
  <si>
    <t>RES</t>
  </si>
  <si>
    <t>GCL</t>
  </si>
  <si>
    <t>GJR</t>
  </si>
  <si>
    <t>PGS</t>
  </si>
  <si>
    <t>TIC</t>
  </si>
  <si>
    <t>GPD</t>
  </si>
  <si>
    <t>CES</t>
  </si>
  <si>
    <t>EIN</t>
  </si>
  <si>
    <t>GCN</t>
  </si>
  <si>
    <t>EN APROBACIÓN</t>
  </si>
  <si>
    <t>AJUSTADO POR NORMALIZACIÓN</t>
  </si>
  <si>
    <t>CERTIFICACIÓN DE CUMPLIMIENTO E  INFORME DE ACTIVIDADES</t>
  </si>
  <si>
    <t>358689 V1; 101152 V2; 162574 V3; 421 V4; 22935 V5</t>
  </si>
  <si>
    <t>A-1227 V1; 22805 V4, 35854 V5; 63230 V6; 421 V7; corrección del formato 2427 V7; 22935 V8</t>
  </si>
  <si>
    <t>29939 V1; 89232 V2; 225687 V3; 235998 V4; 240129 V5; 66704 V6; 124431 V7; 22935 V8</t>
  </si>
  <si>
    <t>101152 V1; 22935 V2</t>
  </si>
  <si>
    <t>9738 V1; 33550 V2; 48201 V3; 23088 V4</t>
  </si>
  <si>
    <t>9738 V1; 33550 V2; 60962 V3; 23088 V4</t>
  </si>
  <si>
    <t>Plan aprobado en el comité institucional de gestion y desempeño del 30 de enero de 2020. Caso HOLA 89377 V3. aprobado sesion CIGD del 20 de marzo 2020 V4 103234; aprobado version 5 en sesion 2 del comité CIGD del 29 de enero de 2021 caso 151627; aprobado version 6 en sesion 1 del comité CIGD del 31 de enero de 2022 caso 223331; aprobado version 7 en sesion 1 del comité CIGD del 30 de enero de 2024 caso 14743: Aprobado CIGD sesión No. 2-2024 32663 V9; Aprobado CIGD sesión 1 del 28 de enero de 2025 Caso HOLA 116102 V10; Aprobado en sesión de comité CIGD del
27 de enero de 2026 caso HOLA 23926 V11</t>
  </si>
  <si>
    <t>91678 V1, 155123 V2; aprobado v3 en sesión 1 CIGD y publicado bajo caso HOLA 223388; aprobada v4 en sesión 1 CIGD del 27 de enero 2023 y publicado bajo caso HOLA 292879; aprobada versión 5 en sesión del CIGD del 30 de enero de 2024, Caso HOLA 14425; aprobada versión 6 en sesión del CIGD del 28 de enero de 2025, Caso HOLA 116096; Aprobado en sesión de comité CIGD del 27 de enero de 2026 caso en HOLA No. 24021 V7</t>
  </si>
  <si>
    <t>91678 V1, 155123 V2; 172095 V3; aprobado v4 en sesión 1 CIGD y publicado bajo caso HOLA 223388; aprobada v5 en sesión 1 CIGD del 27 de enero 2023 y publicado bajo caso HOLA 292879; aprobada versión 6 en sesión del CIGD del 30 de enero de 2024, Caso HOLA 14425; aprobada versión 7 en sesión del CIGD del 28 de enero de 2025, Caso HOLA 116096; Aprobado en sesión de comité CIGD del 27 de enero de 2026 caso en HOLA No. 24021 V8</t>
  </si>
  <si>
    <t>aprobado en comité institucional de gestión y desempeño del 30 de enero de 2020 Caso HOLA V2 89325: aprobado versión 3, en sesion 2 del comité CIGD del 29 de enero de 2021 caso 151553; aprobado versión 4, en sesion 1 del comité CIGD del 31 de enero de 2022 caso 223269; en sesion 1 del comité CIGD del 27 de enero de 2023 caso 292564; aprobada versión 6 en sesión del CIGD del 30 de enero de 2024, Caso HOLA 14729; aprobada versión 7 en sesión del CIGD del 26 de septiembre de 2024, Caso HOLA 81519; aprobada versión 8 en sesión del CIGD del 28 de enero de 2025, Caso HOLA 116135; Documento aprobado en Comité Institucional de Gestión y Desempeño el 27 de enero de 2026, Caso Hola No. 24029 V9</t>
  </si>
  <si>
    <t>aprobado en comité institucional de gestión y desempeño del 30 de enero de 2020 Caso HOLA V2 89325; aprobado versión 3, en sesion 2 del comité CIGD del 29 de enero de 2021 caso 151553;  aprobado versión 4, en sesion 1 del comité CIGD del 31 de enero de 2022 caso 223269;  aprobada versión 5 en sesion 1 del comité CIGD del 27 de enero de 2023 caso 292564; aprobada versión 6 en sesión del CIGD del 30 de enero de 2024, Caso HOLA 14729; aprobada versión 7 en sesión del CIGD del 26 de septiembre de 2024, Caso HOLA 81519; aprobada versión 8 en sesión del CIGD del 28 de enero de 2025, Caso HOLA 116135; Documento aprobado en Comité Institucional de Gestión y Desempeño el 27 de enero de 2026, Caso Hola No. 24029 V9</t>
  </si>
  <si>
    <t>aprobado en comité institucional de gestión y desempeño del 30 de enero de 2020 Caso HOLA V2 89325; aprobado versión 3, en sesion 2 del comité CIGD del 29 de enero de 2021 caso 151553; aprobado versión 4, en sesion 1 del comité CIGD del 31 de enero de 2022 caso 223269;  aprobada versión 5, en sesion 1 del comité CIGD del 27 de enero de 2023 caso 292564; aprobada versión 6 en sesión del CIGD del 30 de enero de 2024, Caso HOLA 14729; aprobada versión 7 en sesión del CIGD del 26 de septiembre de 2024, Caso HOLA 81519; aprobada versión 8 en sesión del CIGD del 28 de enero de 2025, Caso HOLA 116135; Documento aprobado en Comité Institucional de Gestión y Desempeño el 27 de enero de 2026, Caso Hola No. 24029 V9</t>
  </si>
  <si>
    <t>aprobado en comité institucional de gestión y desempeño del 30 de enero de 2020 Caso HOLA V1 89325; 139189 V2; aprobado versión 3, en sesion 2 del comité CIGD del 29 de enero de 2021 caso 151553; aprobado versión 4, en sesion 1 del comité CIGD del 31 de enero de 2022 caso 22326; ; aprobada versión 5, en sesion 1 del comité CIGD del 27 de enero de 2023 caso 292564; aprobada versión 6 en sesión del CIGD del  31 de mayo de 2023; ; aprobada versión 7 en sesión del CIGD del 30 de enero de 2024, Caso HOLA 14729; aprobada versión 8 en sesión del CIGD del 03 de julio de 2024, Caso HOLA 58617; aprobada versión 9 en sesión del CIGD del 28 de enero de 2025, Caso HOLA 116135; Documento aprobado en Comité Institucional de Gestión y Desempeño el 27 de enero de 2026, Caso Hola No. 24029 V10</t>
  </si>
  <si>
    <t>aprobado en comité institucional de gestión y desempeño del 30 de enero de 2020 Caso HOLA V1 89325; aprobado versión 2, en sesion 2 del comité CIGD del 29 de enero de 2021 caso 151553; aprobado versión 3, en sesion 1 del comité CIGD del 31 de enero de 2022 caso 223269;  aprobada versión 4, en sesion 1 del comité CIGD del 27 de enero de 2023 caso 292564; aprobada versión 5 en sesión del CIGD del 30 de enero de 2024, Caso HOLA 14729; aprobada versión 6 en sesión del CIGD del 26 de septiembre de 2024, Caso HOLA 81519; aprobada versión 7 en sesión del CIGD del 28 de enero de 2025, Caso HOLA 116135; Documento aprobado en Comité Institucional de Gestión y Desempeño el 27 de enero de 2026, Caso Hola No. 24029 V8</t>
  </si>
  <si>
    <t>aprobado en comité institucional de gestión y desempeño del 30 de enero de 2020 Caso HOLA V1 89325; 143302 V2; aprobado versión 3, en sesion 2 del comité CIGD del 29 de enero de 2021 caso 151553; aprobado versión 4, en sesion 1 del comité CIGD del 31 de enero de 2022 caso 223269; aprobada versión 5, en sesion 1 del comité CIGD del 27 de enero de 2023 caso 292564; El documento fue aprobado en sesión del Comité Institucional de Gestión y Desempeño-CIGD del 29 de septiembre caso HOLA 346500 V6; aprobada versión 7 en sesión del CIGD del 30 de enero de 2024, Caso HOLA 14729; aprobada versión 8 en sesión del CIGD del 26 de septiembre de 2024, Caso HOLA 81519; aprobada versión 9 en sesión del CIGD del 28 de enero de 2025, Caso HOLA 116135; Documento aprobado en Comité Institucional de Gestión y Desempeño el 27 de enero de 2026, Caso Hola No. 24029 V10</t>
  </si>
  <si>
    <t>Aprobado en sesión 1 de CIGD 2022 caso HOLA 223567; 264622 V2; Aprobado en sesión 1 de CIGD 2023 caso HOLA 292329 V3; El documento fue aprobado 
en sesión del Comité Institucional de Gestión y Desempeño-CIGD del 29 de septiembre caso HOLA 346500 V4; aprobada versión 5 en sesión del CIGD del 30 de enero de 2024, Caso HOLA 14729; aprobada versión 6 en sesión del CIGD del 28 de enero de 2025, Caso HOLA 116080: ; aprobada versión 6 en sesión del CIGD del 28 de enero de 2025 Caso HOLA V7 181951; Aprobado en sesión de comité CIGD del 27 de enero de 2026
HOLA No. 24200 V8</t>
  </si>
  <si>
    <t>142242 V1; 37603 V2</t>
  </si>
  <si>
    <t>248414 V1; 318888 V2; 133484 V3; 30743 V4; 38577 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</si>
</sst>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10"/>
      <name val="Garamond"/>
      <family val="1"/>
    </font>
    <font>
      <sz val="7"/>
      <name val="Garamond"/>
      <family val="1"/>
    </font>
    <font>
      <b/>
      <sz val="7"/>
      <name val="Garamond"/>
      <family val="1"/>
    </font>
    <font>
      <b/>
      <sz val="6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0"/>
      <name val="Garamond"/>
      <family val="1"/>
    </font>
    <font>
      <sz val="10"/>
      <color theme="1"/>
      <name val="Arial"/>
      <family val="2"/>
    </font>
    <font>
      <b/>
      <sz val="24"/>
      <color theme="0"/>
      <name val="Garamond"/>
      <family val="1"/>
    </font>
    <font>
      <sz val="8"/>
      <name val="Arial"/>
      <family val="2"/>
    </font>
    <font>
      <sz val="7"/>
      <color rgb="FFFF0000"/>
      <name val="Garamond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7"/>
      <color theme="1"/>
      <name val="Garamond"/>
      <family val="1"/>
    </font>
    <font>
      <b/>
      <sz val="7"/>
      <color theme="1"/>
      <name val="Garamond"/>
      <family val="1"/>
    </font>
    <font>
      <b/>
      <sz val="6"/>
      <color theme="1"/>
      <name val="Garamond"/>
      <family val="1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46">
    <xf numFmtId="0" fontId="0" fillId="0" borderId="0" xfId="0"/>
    <xf numFmtId="0" fontId="5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wrapText="1"/>
      <protection hidden="1"/>
    </xf>
    <xf numFmtId="164" fontId="5" fillId="0" borderId="1" xfId="0" applyNumberFormat="1" applyFont="1" applyBorder="1" applyAlignment="1" applyProtection="1">
      <alignment wrapText="1"/>
      <protection locked="0" hidden="1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right" wrapText="1"/>
      <protection hidden="1"/>
    </xf>
    <xf numFmtId="0" fontId="10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wrapText="1"/>
      <protection hidden="1"/>
    </xf>
    <xf numFmtId="164" fontId="5" fillId="0" borderId="1" xfId="1" applyNumberFormat="1" applyFont="1" applyBorder="1" applyAlignment="1" applyProtection="1">
      <alignment wrapText="1"/>
      <protection locked="0" hidden="1"/>
    </xf>
    <xf numFmtId="0" fontId="8" fillId="0" borderId="0" xfId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2" fillId="0" borderId="1" xfId="1" applyFont="1" applyBorder="1" applyAlignment="1" applyProtection="1">
      <alignment horizontal="center" wrapText="1"/>
      <protection locked="0"/>
    </xf>
    <xf numFmtId="0" fontId="0" fillId="4" borderId="0" xfId="0" applyFill="1" applyAlignment="1" applyProtection="1">
      <alignment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0" fontId="0" fillId="5" borderId="0" xfId="0" applyFill="1" applyAlignment="1" applyProtection="1">
      <alignment wrapText="1"/>
      <protection locked="0"/>
    </xf>
    <xf numFmtId="0" fontId="5" fillId="5" borderId="0" xfId="0" applyFont="1" applyFill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14" fillId="4" borderId="0" xfId="0" applyFont="1" applyFill="1" applyAlignment="1" applyProtection="1">
      <alignment wrapText="1"/>
      <protection locked="0"/>
    </xf>
    <xf numFmtId="0" fontId="13" fillId="4" borderId="0" xfId="0" applyFont="1" applyFill="1" applyAlignment="1" applyProtection="1">
      <alignment wrapText="1"/>
      <protection locked="0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0" fontId="0" fillId="6" borderId="0" xfId="0" applyFill="1" applyAlignment="1" applyProtection="1">
      <alignment wrapText="1"/>
      <protection locked="0"/>
    </xf>
    <xf numFmtId="0" fontId="5" fillId="6" borderId="0" xfId="0" applyFont="1" applyFill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9" fillId="2" borderId="2" xfId="0" applyNumberFormat="1" applyFont="1" applyFill="1" applyBorder="1" applyAlignment="1" applyProtection="1">
      <alignment horizontal="center" wrapText="1"/>
      <protection locked="0"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horizontal="center" wrapText="1"/>
      <protection locked="0" hidden="1"/>
    </xf>
    <xf numFmtId="164" fontId="5" fillId="0" borderId="1" xfId="0" applyNumberFormat="1" applyFont="1" applyBorder="1" applyAlignment="1" applyProtection="1">
      <alignment horizontal="center" wrapText="1"/>
      <protection hidden="1"/>
    </xf>
    <xf numFmtId="14" fontId="5" fillId="0" borderId="1" xfId="0" applyNumberFormat="1" applyFont="1" applyBorder="1" applyAlignment="1" applyProtection="1">
      <alignment horizontal="center" wrapText="1"/>
      <protection locked="0" hidden="1"/>
    </xf>
    <xf numFmtId="0" fontId="7" fillId="0" borderId="1" xfId="0" applyFont="1" applyBorder="1" applyAlignment="1" applyProtection="1">
      <alignment horizontal="center" wrapText="1"/>
      <protection locked="0" hidden="1"/>
    </xf>
    <xf numFmtId="0" fontId="0" fillId="0" borderId="1" xfId="0" applyBorder="1"/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locked="0" hidden="1"/>
    </xf>
    <xf numFmtId="0" fontId="7" fillId="0" borderId="1" xfId="0" applyFont="1" applyBorder="1" applyAlignment="1" applyProtection="1">
      <alignment horizontal="center"/>
      <protection locked="0" hidden="1"/>
    </xf>
    <xf numFmtId="0" fontId="0" fillId="0" borderId="1" xfId="0" applyBorder="1" applyProtection="1">
      <protection locked="0"/>
    </xf>
    <xf numFmtId="0" fontId="5" fillId="0" borderId="4" xfId="0" applyFont="1" applyBorder="1" applyAlignment="1" applyProtection="1">
      <alignment wrapText="1"/>
      <protection locked="0" hidden="1"/>
    </xf>
    <xf numFmtId="0" fontId="6" fillId="0" borderId="4" xfId="0" applyFont="1" applyBorder="1" applyAlignment="1" applyProtection="1">
      <alignment horizontal="center" wrapText="1"/>
      <protection locked="0" hidden="1"/>
    </xf>
    <xf numFmtId="0" fontId="5" fillId="0" borderId="1" xfId="0" applyFont="1" applyBorder="1" applyAlignment="1">
      <alignment wrapText="1"/>
    </xf>
    <xf numFmtId="0" fontId="5" fillId="0" borderId="6" xfId="0" applyFont="1" applyBorder="1" applyAlignment="1" applyProtection="1">
      <alignment horizontal="center" wrapText="1"/>
      <protection locked="0" hidden="1"/>
    </xf>
    <xf numFmtId="0" fontId="6" fillId="0" borderId="1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 applyProtection="1">
      <alignment wrapText="1"/>
      <protection locked="0" hidden="1"/>
    </xf>
    <xf numFmtId="0" fontId="6" fillId="0" borderId="5" xfId="0" applyFont="1" applyBorder="1" applyAlignment="1" applyProtection="1">
      <alignment horizontal="center" wrapText="1"/>
      <protection locked="0" hidden="1"/>
    </xf>
    <xf numFmtId="0" fontId="6" fillId="0" borderId="1" xfId="1" applyFont="1" applyBorder="1" applyAlignment="1" applyProtection="1">
      <alignment horizontal="center" wrapText="1"/>
      <protection hidden="1"/>
    </xf>
    <xf numFmtId="0" fontId="6" fillId="0" borderId="1" xfId="1" applyFont="1" applyBorder="1" applyAlignment="1" applyProtection="1">
      <alignment horizontal="center" wrapText="1"/>
      <protection locked="0" hidden="1"/>
    </xf>
    <xf numFmtId="0" fontId="5" fillId="0" borderId="1" xfId="1" applyFont="1" applyBorder="1" applyAlignment="1" applyProtection="1">
      <alignment wrapText="1"/>
      <protection locked="0" hidden="1"/>
    </xf>
    <xf numFmtId="14" fontId="5" fillId="0" borderId="1" xfId="1" applyNumberFormat="1" applyFont="1" applyBorder="1" applyAlignment="1" applyProtection="1">
      <alignment horizontal="center" wrapText="1"/>
      <protection locked="0" hidden="1"/>
    </xf>
    <xf numFmtId="0" fontId="7" fillId="0" borderId="1" xfId="1" applyFont="1" applyBorder="1" applyAlignment="1" applyProtection="1">
      <alignment horizontal="center" wrapText="1"/>
      <protection locked="0" hidden="1"/>
    </xf>
    <xf numFmtId="0" fontId="5" fillId="0" borderId="1" xfId="1" applyFont="1" applyBorder="1" applyAlignment="1" applyProtection="1">
      <alignment horizontal="center" wrapText="1"/>
      <protection locked="0" hidden="1"/>
    </xf>
    <xf numFmtId="0" fontId="3" fillId="0" borderId="1" xfId="0" applyFont="1" applyBorder="1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5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5" fillId="0" borderId="1" xfId="0" applyNumberFormat="1" applyFont="1" applyBorder="1" applyAlignment="1" applyProtection="1">
      <alignment vertical="center" wrapText="1"/>
      <protection locked="0" hidden="1"/>
    </xf>
    <xf numFmtId="0" fontId="0" fillId="5" borderId="0" xfId="0" applyFill="1"/>
    <xf numFmtId="0" fontId="8" fillId="5" borderId="0" xfId="1" applyFill="1" applyAlignment="1" applyProtection="1">
      <alignment wrapText="1"/>
      <protection locked="0"/>
    </xf>
    <xf numFmtId="0" fontId="5" fillId="5" borderId="0" xfId="1" applyFont="1" applyFill="1" applyAlignment="1" applyProtection="1">
      <alignment wrapText="1"/>
      <protection locked="0"/>
    </xf>
    <xf numFmtId="0" fontId="2" fillId="5" borderId="1" xfId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wrapText="1"/>
      <protection hidden="1"/>
    </xf>
    <xf numFmtId="0" fontId="0" fillId="5" borderId="1" xfId="0" applyFill="1" applyBorder="1"/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16" fillId="5" borderId="0" xfId="0" applyFont="1" applyFill="1" applyAlignment="1" applyProtection="1">
      <alignment wrapText="1"/>
      <protection locked="0"/>
    </xf>
    <xf numFmtId="0" fontId="19" fillId="5" borderId="1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locked="0" hidden="1"/>
    </xf>
    <xf numFmtId="0" fontId="16" fillId="0" borderId="1" xfId="0" applyFont="1" applyBorder="1" applyAlignment="1" applyProtection="1">
      <alignment wrapText="1"/>
      <protection locked="0" hidden="1"/>
    </xf>
    <xf numFmtId="0" fontId="16" fillId="0" borderId="1" xfId="0" applyFont="1" applyBorder="1" applyAlignment="1" applyProtection="1">
      <alignment horizontal="center" wrapText="1"/>
      <protection locked="0" hidden="1"/>
    </xf>
    <xf numFmtId="164" fontId="16" fillId="0" borderId="1" xfId="0" applyNumberFormat="1" applyFont="1" applyBorder="1" applyAlignment="1" applyProtection="1">
      <alignment horizontal="center" wrapText="1"/>
      <protection hidden="1"/>
    </xf>
    <xf numFmtId="14" fontId="16" fillId="0" borderId="1" xfId="0" applyNumberFormat="1" applyFont="1" applyBorder="1" applyAlignment="1" applyProtection="1">
      <alignment horizontal="center" wrapText="1"/>
      <protection locked="0" hidden="1"/>
    </xf>
    <xf numFmtId="164" fontId="16" fillId="0" borderId="1" xfId="0" applyNumberFormat="1" applyFont="1" applyBorder="1" applyAlignment="1" applyProtection="1">
      <alignment wrapText="1"/>
      <protection locked="0" hidden="1"/>
    </xf>
    <xf numFmtId="0" fontId="18" fillId="0" borderId="1" xfId="0" applyFont="1" applyBorder="1" applyAlignment="1" applyProtection="1">
      <alignment horizontal="center" wrapText="1"/>
      <protection locked="0" hidden="1"/>
    </xf>
    <xf numFmtId="0" fontId="10" fillId="0" borderId="0" xfId="0" applyFont="1" applyAlignment="1" applyProtection="1">
      <alignment wrapText="1"/>
      <protection locked="0"/>
    </xf>
    <xf numFmtId="0" fontId="5" fillId="0" borderId="1" xfId="0" applyFont="1" applyBorder="1" applyProtection="1">
      <protection locked="0" hidden="1"/>
    </xf>
    <xf numFmtId="0" fontId="0" fillId="7" borderId="0" xfId="0" applyFill="1" applyAlignment="1" applyProtection="1">
      <alignment wrapText="1"/>
      <protection locked="0"/>
    </xf>
    <xf numFmtId="0" fontId="5" fillId="7" borderId="0" xfId="0" applyFont="1" applyFill="1" applyAlignment="1" applyProtection="1">
      <alignment wrapText="1"/>
      <protection locked="0"/>
    </xf>
    <xf numFmtId="0" fontId="2" fillId="7" borderId="1" xfId="0" applyFont="1" applyFill="1" applyBorder="1" applyAlignment="1" applyProtection="1">
      <alignment horizontal="center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16" fillId="0" borderId="1" xfId="0" applyFont="1" applyBorder="1" applyAlignment="1">
      <alignment wrapText="1"/>
    </xf>
    <xf numFmtId="0" fontId="16" fillId="0" borderId="5" xfId="0" applyFont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horizontal="right" vertical="center" wrapText="1"/>
      <protection hidden="1"/>
    </xf>
    <xf numFmtId="0" fontId="11" fillId="2" borderId="0" xfId="0" applyFont="1" applyFill="1" applyAlignment="1" applyProtection="1">
      <alignment horizontal="center"/>
      <protection locked="0" hidden="1"/>
    </xf>
    <xf numFmtId="0" fontId="11" fillId="2" borderId="0" xfId="0" applyFont="1" applyFill="1" applyAlignment="1" applyProtection="1">
      <alignment horizontal="center" wrapText="1"/>
      <protection locked="0" hidden="1"/>
    </xf>
    <xf numFmtId="0" fontId="9" fillId="2" borderId="3" xfId="0" applyFont="1" applyFill="1" applyBorder="1" applyAlignment="1" applyProtection="1">
      <alignment horizontal="right" wrapText="1"/>
      <protection locked="0" hidden="1"/>
    </xf>
    <xf numFmtId="0" fontId="9" fillId="2" borderId="2" xfId="0" applyFont="1" applyFill="1" applyBorder="1" applyAlignment="1" applyProtection="1">
      <alignment horizontal="right" wrapText="1"/>
      <protection locked="0" hidden="1"/>
    </xf>
    <xf numFmtId="0" fontId="5" fillId="2" borderId="2" xfId="0" applyFont="1" applyFill="1" applyBorder="1" applyAlignment="1" applyProtection="1">
      <alignment horizontal="center"/>
      <protection locked="0" hidden="1"/>
    </xf>
    <xf numFmtId="0" fontId="5" fillId="2" borderId="2" xfId="0" applyFont="1" applyFill="1" applyBorder="1" applyAlignment="1" applyProtection="1">
      <alignment horizontal="center" wrapText="1"/>
      <protection locked="0" hidden="1"/>
    </xf>
    <xf numFmtId="0" fontId="9" fillId="3" borderId="3" xfId="0" applyFont="1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wrapText="1"/>
      <protection hidden="1"/>
    </xf>
    <xf numFmtId="0" fontId="6" fillId="0" borderId="1" xfId="0" applyFont="1" applyFill="1" applyBorder="1" applyAlignment="1" applyProtection="1">
      <alignment wrapText="1"/>
      <protection hidden="1"/>
    </xf>
    <xf numFmtId="0" fontId="6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wrapText="1"/>
      <protection locked="0" hidden="1"/>
    </xf>
    <xf numFmtId="0" fontId="5" fillId="0" borderId="1" xfId="0" applyFont="1" applyFill="1" applyBorder="1" applyAlignment="1" applyProtection="1">
      <alignment wrapText="1"/>
      <protection locked="0" hidden="1"/>
    </xf>
    <xf numFmtId="0" fontId="5" fillId="0" borderId="1" xfId="0" applyFont="1" applyFill="1" applyBorder="1" applyAlignment="1" applyProtection="1">
      <alignment horizontal="center" wrapText="1"/>
      <protection locked="0" hidden="1"/>
    </xf>
    <xf numFmtId="164" fontId="5" fillId="0" borderId="1" xfId="0" applyNumberFormat="1" applyFont="1" applyFill="1" applyBorder="1" applyAlignment="1" applyProtection="1">
      <alignment horizontal="center" wrapText="1"/>
      <protection hidden="1"/>
    </xf>
    <xf numFmtId="14" fontId="5" fillId="0" borderId="1" xfId="0" applyNumberFormat="1" applyFont="1" applyFill="1" applyBorder="1" applyAlignment="1" applyProtection="1">
      <alignment horizontal="center" wrapText="1"/>
      <protection locked="0" hidden="1"/>
    </xf>
    <xf numFmtId="164" fontId="5" fillId="0" borderId="1" xfId="0" applyNumberFormat="1" applyFont="1" applyFill="1" applyBorder="1" applyAlignment="1" applyProtection="1">
      <alignment wrapText="1"/>
      <protection locked="0" hidden="1"/>
    </xf>
    <xf numFmtId="0" fontId="7" fillId="0" borderId="1" xfId="0" applyFont="1" applyFill="1" applyBorder="1" applyAlignment="1" applyProtection="1">
      <alignment horizontal="center" wrapText="1"/>
      <protection locked="0" hidden="1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theme="0"/>
      </font>
      <fill>
        <patternFill patternType="solid">
          <fgColor theme="0"/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55" name="Picture 1" descr="https://mail.google.com/mail/images/cleardot.gif">
          <a:extLst>
            <a:ext uri="{FF2B5EF4-FFF2-40B4-BE49-F238E27FC236}">
              <a16:creationId xmlns:a16="http://schemas.microsoft.com/office/drawing/2014/main" id="{CB054287-3D52-4BA0-A648-00AA5FA6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56" name="Picture 1" descr="https://mail.google.com/mail/images/cleardot.gif">
          <a:extLst>
            <a:ext uri="{FF2B5EF4-FFF2-40B4-BE49-F238E27FC236}">
              <a16:creationId xmlns:a16="http://schemas.microsoft.com/office/drawing/2014/main" id="{2BDECD5A-FAFD-4194-9C60-FACA71C2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57" name="Picture 1" descr="https://mail.google.com/mail/images/cleardot.gif">
          <a:extLst>
            <a:ext uri="{FF2B5EF4-FFF2-40B4-BE49-F238E27FC236}">
              <a16:creationId xmlns:a16="http://schemas.microsoft.com/office/drawing/2014/main" id="{9F52D8B1-EAFE-4F5B-BE6D-2F71CBE5E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58" name="Picture 1" descr="https://mail.google.com/mail/images/cleardot.gif">
          <a:extLst>
            <a:ext uri="{FF2B5EF4-FFF2-40B4-BE49-F238E27FC236}">
              <a16:creationId xmlns:a16="http://schemas.microsoft.com/office/drawing/2014/main" id="{3BDE5269-61EB-4C1D-93ED-C1A7CD23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59" name="Picture 1" descr="https://mail.google.com/mail/images/cleardot.gif">
          <a:extLst>
            <a:ext uri="{FF2B5EF4-FFF2-40B4-BE49-F238E27FC236}">
              <a16:creationId xmlns:a16="http://schemas.microsoft.com/office/drawing/2014/main" id="{14E21016-A40E-429F-8964-45607247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0" name="Picture 1" descr="https://mail.google.com/mail/images/cleardot.gif">
          <a:extLst>
            <a:ext uri="{FF2B5EF4-FFF2-40B4-BE49-F238E27FC236}">
              <a16:creationId xmlns:a16="http://schemas.microsoft.com/office/drawing/2014/main" id="{4468C095-56F6-4043-8174-1418C183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1" name="Picture 1" descr="https://mail.google.com/mail/images/cleardot.gif">
          <a:extLst>
            <a:ext uri="{FF2B5EF4-FFF2-40B4-BE49-F238E27FC236}">
              <a16:creationId xmlns:a16="http://schemas.microsoft.com/office/drawing/2014/main" id="{72EE2B6B-28AA-4734-B10E-BF610A96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2" name="Picture 1" descr="https://mail.google.com/mail/images/cleardot.gif">
          <a:extLst>
            <a:ext uri="{FF2B5EF4-FFF2-40B4-BE49-F238E27FC236}">
              <a16:creationId xmlns:a16="http://schemas.microsoft.com/office/drawing/2014/main" id="{7805E01D-928A-44D4-8D7C-60FEC1F0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3" name="Picture 1" descr="https://mail.google.com/mail/images/cleardot.gif">
          <a:extLst>
            <a:ext uri="{FF2B5EF4-FFF2-40B4-BE49-F238E27FC236}">
              <a16:creationId xmlns:a16="http://schemas.microsoft.com/office/drawing/2014/main" id="{8C665542-094D-4BDA-8E11-09B70845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4" name="Picture 1" descr="https://mail.google.com/mail/images/cleardot.gif">
          <a:extLst>
            <a:ext uri="{FF2B5EF4-FFF2-40B4-BE49-F238E27FC236}">
              <a16:creationId xmlns:a16="http://schemas.microsoft.com/office/drawing/2014/main" id="{067DDD67-6A35-4CBD-8D23-F355EEC4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5" name="Picture 1" descr="https://mail.google.com/mail/images/cleardot.gif">
          <a:extLst>
            <a:ext uri="{FF2B5EF4-FFF2-40B4-BE49-F238E27FC236}">
              <a16:creationId xmlns:a16="http://schemas.microsoft.com/office/drawing/2014/main" id="{F6D324CA-BA1C-4072-A91B-34502B75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6" name="Picture 1" descr="https://mail.google.com/mail/images/cleardot.gif">
          <a:extLst>
            <a:ext uri="{FF2B5EF4-FFF2-40B4-BE49-F238E27FC236}">
              <a16:creationId xmlns:a16="http://schemas.microsoft.com/office/drawing/2014/main" id="{C95CFC53-06F0-4A04-BB58-8E39140B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7" name="Picture 1" descr="https://mail.google.com/mail/images/cleardot.gif">
          <a:extLst>
            <a:ext uri="{FF2B5EF4-FFF2-40B4-BE49-F238E27FC236}">
              <a16:creationId xmlns:a16="http://schemas.microsoft.com/office/drawing/2014/main" id="{24D2E4F7-CA62-400C-9F25-4472E4D39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8" name="Picture 1" descr="https://mail.google.com/mail/images/cleardot.gif">
          <a:extLst>
            <a:ext uri="{FF2B5EF4-FFF2-40B4-BE49-F238E27FC236}">
              <a16:creationId xmlns:a16="http://schemas.microsoft.com/office/drawing/2014/main" id="{53DE7DD8-3BF0-4380-9BC2-E24F9D0B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69" name="Picture 1" descr="https://mail.google.com/mail/images/cleardot.gif">
          <a:extLst>
            <a:ext uri="{FF2B5EF4-FFF2-40B4-BE49-F238E27FC236}">
              <a16:creationId xmlns:a16="http://schemas.microsoft.com/office/drawing/2014/main" id="{1DEBCA3E-8F12-4FC4-BE09-1C48AA45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70" name="Picture 1" descr="https://mail.google.com/mail/images/cleardot.gif">
          <a:extLst>
            <a:ext uri="{FF2B5EF4-FFF2-40B4-BE49-F238E27FC236}">
              <a16:creationId xmlns:a16="http://schemas.microsoft.com/office/drawing/2014/main" id="{567FB6C6-3CFC-4937-8121-D748553F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71" name="Picture 1" descr="https://mail.google.com/mail/images/cleardot.gif">
          <a:extLst>
            <a:ext uri="{FF2B5EF4-FFF2-40B4-BE49-F238E27FC236}">
              <a16:creationId xmlns:a16="http://schemas.microsoft.com/office/drawing/2014/main" id="{B14F8B50-6DE8-4AE6-A12B-BB284B18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72" name="Picture 905" descr="https://mail.google.com/mail/images/cleardot.gif">
          <a:extLst>
            <a:ext uri="{FF2B5EF4-FFF2-40B4-BE49-F238E27FC236}">
              <a16:creationId xmlns:a16="http://schemas.microsoft.com/office/drawing/2014/main" id="{FD82A1C9-B9C8-48E4-9811-33D740DFC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73" name="Picture 906" descr="https://mail.google.com/mail/images/cleardot.gif">
          <a:extLst>
            <a:ext uri="{FF2B5EF4-FFF2-40B4-BE49-F238E27FC236}">
              <a16:creationId xmlns:a16="http://schemas.microsoft.com/office/drawing/2014/main" id="{44585F76-BACC-4B70-A35C-E9FB5182E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74" name="Picture 909" descr="https://mail.google.com/mail/images/cleardot.gif">
          <a:extLst>
            <a:ext uri="{FF2B5EF4-FFF2-40B4-BE49-F238E27FC236}">
              <a16:creationId xmlns:a16="http://schemas.microsoft.com/office/drawing/2014/main" id="{209F9620-7C2F-41C2-8A6A-5F997502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75" name="Picture 908" descr="https://mail.google.com/mail/images/cleardot.gif">
          <a:extLst>
            <a:ext uri="{FF2B5EF4-FFF2-40B4-BE49-F238E27FC236}">
              <a16:creationId xmlns:a16="http://schemas.microsoft.com/office/drawing/2014/main" id="{47331381-F33E-4556-BF77-65F1A91A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76" name="Picture 909" descr="https://mail.google.com/mail/images/cleardot.gif">
          <a:extLst>
            <a:ext uri="{FF2B5EF4-FFF2-40B4-BE49-F238E27FC236}">
              <a16:creationId xmlns:a16="http://schemas.microsoft.com/office/drawing/2014/main" id="{3624BEB2-B2FB-4307-A26B-010D41DC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77" name="Picture 1" descr="https://mail.google.com/mail/images/cleardot.gif">
          <a:extLst>
            <a:ext uri="{FF2B5EF4-FFF2-40B4-BE49-F238E27FC236}">
              <a16:creationId xmlns:a16="http://schemas.microsoft.com/office/drawing/2014/main" id="{20C356B5-467A-4E2E-8985-990C218B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78" name="Picture 1" descr="https://mail.google.com/mail/images/cleardot.gif">
          <a:extLst>
            <a:ext uri="{FF2B5EF4-FFF2-40B4-BE49-F238E27FC236}">
              <a16:creationId xmlns:a16="http://schemas.microsoft.com/office/drawing/2014/main" id="{04BE8B65-485C-43EA-84CF-F3223E7A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79" name="Picture 1" descr="https://mail.google.com/mail/images/cleardot.gif">
          <a:extLst>
            <a:ext uri="{FF2B5EF4-FFF2-40B4-BE49-F238E27FC236}">
              <a16:creationId xmlns:a16="http://schemas.microsoft.com/office/drawing/2014/main" id="{7DE5EE8D-C94A-466B-A97F-817EDB6F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0" name="Picture 1" descr="https://mail.google.com/mail/images/cleardot.gif">
          <a:extLst>
            <a:ext uri="{FF2B5EF4-FFF2-40B4-BE49-F238E27FC236}">
              <a16:creationId xmlns:a16="http://schemas.microsoft.com/office/drawing/2014/main" id="{3B1993C3-64B6-4CB6-9918-4FBD090B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1" name="Picture 1" descr="https://mail.google.com/mail/images/cleardot.gif">
          <a:extLst>
            <a:ext uri="{FF2B5EF4-FFF2-40B4-BE49-F238E27FC236}">
              <a16:creationId xmlns:a16="http://schemas.microsoft.com/office/drawing/2014/main" id="{486000C0-0454-4285-A64F-E8D67328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2" name="Picture 1" descr="https://mail.google.com/mail/images/cleardot.gif">
          <a:extLst>
            <a:ext uri="{FF2B5EF4-FFF2-40B4-BE49-F238E27FC236}">
              <a16:creationId xmlns:a16="http://schemas.microsoft.com/office/drawing/2014/main" id="{472FE52A-B3E1-4725-8598-E4A2CA4A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3" name="Picture 1" descr="https://mail.google.com/mail/images/cleardot.gif">
          <a:extLst>
            <a:ext uri="{FF2B5EF4-FFF2-40B4-BE49-F238E27FC236}">
              <a16:creationId xmlns:a16="http://schemas.microsoft.com/office/drawing/2014/main" id="{E65EE3DC-802A-4BC5-9D96-D2CF85A9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4" name="Picture 1" descr="https://mail.google.com/mail/images/cleardot.gif">
          <a:extLst>
            <a:ext uri="{FF2B5EF4-FFF2-40B4-BE49-F238E27FC236}">
              <a16:creationId xmlns:a16="http://schemas.microsoft.com/office/drawing/2014/main" id="{39229BFA-13F2-4690-B6EB-CE21482B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5" name="Picture 1" descr="https://mail.google.com/mail/images/cleardot.gif">
          <a:extLst>
            <a:ext uri="{FF2B5EF4-FFF2-40B4-BE49-F238E27FC236}">
              <a16:creationId xmlns:a16="http://schemas.microsoft.com/office/drawing/2014/main" id="{ADC1476C-9A11-4402-8758-0221F4BA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6" name="Picture 1" descr="https://mail.google.com/mail/images/cleardot.gif">
          <a:extLst>
            <a:ext uri="{FF2B5EF4-FFF2-40B4-BE49-F238E27FC236}">
              <a16:creationId xmlns:a16="http://schemas.microsoft.com/office/drawing/2014/main" id="{2815AFAB-1FBF-49A4-A4CC-04AAFB56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7" name="Picture 1" descr="https://mail.google.com/mail/images/cleardot.gif">
          <a:extLst>
            <a:ext uri="{FF2B5EF4-FFF2-40B4-BE49-F238E27FC236}">
              <a16:creationId xmlns:a16="http://schemas.microsoft.com/office/drawing/2014/main" id="{4793694B-E1AA-4D8D-B10C-8FFA527D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8" name="Picture 1" descr="https://mail.google.com/mail/images/cleardot.gif">
          <a:extLst>
            <a:ext uri="{FF2B5EF4-FFF2-40B4-BE49-F238E27FC236}">
              <a16:creationId xmlns:a16="http://schemas.microsoft.com/office/drawing/2014/main" id="{D530D5CD-8322-4E64-8F74-7DDD33D16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89" name="Picture 1" descr="https://mail.google.com/mail/images/cleardot.gif">
          <a:extLst>
            <a:ext uri="{FF2B5EF4-FFF2-40B4-BE49-F238E27FC236}">
              <a16:creationId xmlns:a16="http://schemas.microsoft.com/office/drawing/2014/main" id="{CE2E188D-5C6F-4E24-91F3-1265C880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90" name="Picture 1" descr="https://mail.google.com/mail/images/cleardot.gif">
          <a:extLst>
            <a:ext uri="{FF2B5EF4-FFF2-40B4-BE49-F238E27FC236}">
              <a16:creationId xmlns:a16="http://schemas.microsoft.com/office/drawing/2014/main" id="{4B897965-9C67-4BA3-9D99-36757C5F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91" name="Picture 1" descr="https://mail.google.com/mail/images/cleardot.gif">
          <a:extLst>
            <a:ext uri="{FF2B5EF4-FFF2-40B4-BE49-F238E27FC236}">
              <a16:creationId xmlns:a16="http://schemas.microsoft.com/office/drawing/2014/main" id="{D004EF43-1C18-480E-A7EE-DFA8E2BB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92" name="Picture 1" descr="https://mail.google.com/mail/images/cleardot.gif">
          <a:extLst>
            <a:ext uri="{FF2B5EF4-FFF2-40B4-BE49-F238E27FC236}">
              <a16:creationId xmlns:a16="http://schemas.microsoft.com/office/drawing/2014/main" id="{BF764E2E-2564-4DA0-BF4C-CC50FAF6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93" name="Picture 1" descr="https://mail.google.com/mail/images/cleardot.gif">
          <a:extLst>
            <a:ext uri="{FF2B5EF4-FFF2-40B4-BE49-F238E27FC236}">
              <a16:creationId xmlns:a16="http://schemas.microsoft.com/office/drawing/2014/main" id="{F9BA1BCF-9760-483D-AEF9-FB2A6E0F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94" name="Picture 905" descr="https://mail.google.com/mail/images/cleardot.gif">
          <a:extLst>
            <a:ext uri="{FF2B5EF4-FFF2-40B4-BE49-F238E27FC236}">
              <a16:creationId xmlns:a16="http://schemas.microsoft.com/office/drawing/2014/main" id="{8D751A2A-9828-437A-B737-25BD6CDEF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95" name="Picture 906" descr="https://mail.google.com/mail/images/cleardot.gif">
          <a:extLst>
            <a:ext uri="{FF2B5EF4-FFF2-40B4-BE49-F238E27FC236}">
              <a16:creationId xmlns:a16="http://schemas.microsoft.com/office/drawing/2014/main" id="{6B8C434D-A290-4F37-A25B-3F3109B37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96" name="Picture 909" descr="https://mail.google.com/mail/images/cleardot.gif">
          <a:extLst>
            <a:ext uri="{FF2B5EF4-FFF2-40B4-BE49-F238E27FC236}">
              <a16:creationId xmlns:a16="http://schemas.microsoft.com/office/drawing/2014/main" id="{EE0414DC-9BA0-4919-BF89-BF224043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197" name="Picture 908" descr="https://mail.google.com/mail/images/cleardot.gif">
          <a:extLst>
            <a:ext uri="{FF2B5EF4-FFF2-40B4-BE49-F238E27FC236}">
              <a16:creationId xmlns:a16="http://schemas.microsoft.com/office/drawing/2014/main" id="{EC068F6F-BC97-45AC-BC88-B53969F1D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198" name="Picture 1" descr="https://mail.google.com/mail/images/cleardot.gif">
          <a:extLst>
            <a:ext uri="{FF2B5EF4-FFF2-40B4-BE49-F238E27FC236}">
              <a16:creationId xmlns:a16="http://schemas.microsoft.com/office/drawing/2014/main" id="{DEB9E564-7BD4-4472-96C1-E5E3A9FB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1529</xdr:row>
      <xdr:rowOff>100215</xdr:rowOff>
    </xdr:to>
    <xdr:pic>
      <xdr:nvPicPr>
        <xdr:cNvPr id="22672199" name="Picture 1" descr="https://mail.google.com/mail/images/cleardot.gif">
          <a:extLst>
            <a:ext uri="{FF2B5EF4-FFF2-40B4-BE49-F238E27FC236}">
              <a16:creationId xmlns:a16="http://schemas.microsoft.com/office/drawing/2014/main" id="{9CD36500-8041-4896-8A41-3C672DC6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721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1537</xdr:row>
      <xdr:rowOff>132499</xdr:rowOff>
    </xdr:to>
    <xdr:pic>
      <xdr:nvPicPr>
        <xdr:cNvPr id="22672200" name="Picture 1" descr="https://mail.google.com/mail/images/cleardot.gif">
          <a:extLst>
            <a:ext uri="{FF2B5EF4-FFF2-40B4-BE49-F238E27FC236}">
              <a16:creationId xmlns:a16="http://schemas.microsoft.com/office/drawing/2014/main" id="{25E233DB-A03F-46FF-9340-25CFA2D1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851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1537</xdr:row>
      <xdr:rowOff>132499</xdr:rowOff>
    </xdr:to>
    <xdr:pic>
      <xdr:nvPicPr>
        <xdr:cNvPr id="22672201" name="Picture 1" descr="https://mail.google.com/mail/images/cleardot.gif">
          <a:extLst>
            <a:ext uri="{FF2B5EF4-FFF2-40B4-BE49-F238E27FC236}">
              <a16:creationId xmlns:a16="http://schemas.microsoft.com/office/drawing/2014/main" id="{A10146AD-DE9C-469D-BAB0-0A39B008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851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1529</xdr:row>
      <xdr:rowOff>100215</xdr:rowOff>
    </xdr:to>
    <xdr:pic>
      <xdr:nvPicPr>
        <xdr:cNvPr id="22672202" name="Picture 1" descr="https://mail.google.com/mail/images/cleardot.gif">
          <a:extLst>
            <a:ext uri="{FF2B5EF4-FFF2-40B4-BE49-F238E27FC236}">
              <a16:creationId xmlns:a16="http://schemas.microsoft.com/office/drawing/2014/main" id="{E5400406-6A8B-4FF0-9DD2-53FA7C86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721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03" name="Picture 1" descr="https://mail.google.com/mail/images/cleardot.gif">
          <a:extLst>
            <a:ext uri="{FF2B5EF4-FFF2-40B4-BE49-F238E27FC236}">
              <a16:creationId xmlns:a16="http://schemas.microsoft.com/office/drawing/2014/main" id="{E1632445-68B7-4E4C-A9FC-0ADF3168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1529</xdr:row>
      <xdr:rowOff>100215</xdr:rowOff>
    </xdr:to>
    <xdr:pic>
      <xdr:nvPicPr>
        <xdr:cNvPr id="22672204" name="Picture 1" descr="https://mail.google.com/mail/images/cleardot.gif">
          <a:extLst>
            <a:ext uri="{FF2B5EF4-FFF2-40B4-BE49-F238E27FC236}">
              <a16:creationId xmlns:a16="http://schemas.microsoft.com/office/drawing/2014/main" id="{FAE791AB-55D3-4947-89F7-E162E6B7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721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1537</xdr:row>
      <xdr:rowOff>132499</xdr:rowOff>
    </xdr:to>
    <xdr:pic>
      <xdr:nvPicPr>
        <xdr:cNvPr id="22672205" name="Picture 1" descr="https://mail.google.com/mail/images/cleardot.gif">
          <a:extLst>
            <a:ext uri="{FF2B5EF4-FFF2-40B4-BE49-F238E27FC236}">
              <a16:creationId xmlns:a16="http://schemas.microsoft.com/office/drawing/2014/main" id="{B95CF2CE-25E0-48F6-A49F-AC022582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851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1537</xdr:row>
      <xdr:rowOff>132499</xdr:rowOff>
    </xdr:to>
    <xdr:pic>
      <xdr:nvPicPr>
        <xdr:cNvPr id="22672206" name="Picture 1" descr="https://mail.google.com/mail/images/cleardot.gif">
          <a:extLst>
            <a:ext uri="{FF2B5EF4-FFF2-40B4-BE49-F238E27FC236}">
              <a16:creationId xmlns:a16="http://schemas.microsoft.com/office/drawing/2014/main" id="{714DEAA5-DA23-4BB9-BE77-AB1C6B2C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851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1227</xdr:row>
      <xdr:rowOff>0</xdr:rowOff>
    </xdr:from>
    <xdr:to>
      <xdr:col>4</xdr:col>
      <xdr:colOff>0</xdr:colOff>
      <xdr:row>1529</xdr:row>
      <xdr:rowOff>100215</xdr:rowOff>
    </xdr:to>
    <xdr:pic>
      <xdr:nvPicPr>
        <xdr:cNvPr id="22672207" name="Picture 1" descr="https://mail.google.com/mail/images/cleardot.gif">
          <a:extLst>
            <a:ext uri="{FF2B5EF4-FFF2-40B4-BE49-F238E27FC236}">
              <a16:creationId xmlns:a16="http://schemas.microsoft.com/office/drawing/2014/main" id="{473AE247-0BD0-4973-883C-3416A9BD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07340200"/>
          <a:ext cx="0" cy="721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08" name="Picture 1" descr="https://mail.google.com/mail/images/cleardot.gif">
          <a:extLst>
            <a:ext uri="{FF2B5EF4-FFF2-40B4-BE49-F238E27FC236}">
              <a16:creationId xmlns:a16="http://schemas.microsoft.com/office/drawing/2014/main" id="{361292F9-7847-495E-9D96-03B94A9E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09" name="Picture 1" descr="https://mail.google.com/mail/images/cleardot.gif">
          <a:extLst>
            <a:ext uri="{FF2B5EF4-FFF2-40B4-BE49-F238E27FC236}">
              <a16:creationId xmlns:a16="http://schemas.microsoft.com/office/drawing/2014/main" id="{A4A0C833-906D-46BF-97DA-D866EDA2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10" name="Picture 1" descr="https://mail.google.com/mail/images/cleardot.gif">
          <a:extLst>
            <a:ext uri="{FF2B5EF4-FFF2-40B4-BE49-F238E27FC236}">
              <a16:creationId xmlns:a16="http://schemas.microsoft.com/office/drawing/2014/main" id="{E9DDD143-491B-4298-83EA-E4E96355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11" name="Picture 1" descr="https://mail.google.com/mail/images/cleardot.gif">
          <a:extLst>
            <a:ext uri="{FF2B5EF4-FFF2-40B4-BE49-F238E27FC236}">
              <a16:creationId xmlns:a16="http://schemas.microsoft.com/office/drawing/2014/main" id="{4E471C2D-2156-40A8-B7F9-7C9CF6E9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12" name="Picture 1" descr="https://mail.google.com/mail/images/cleardot.gif">
          <a:extLst>
            <a:ext uri="{FF2B5EF4-FFF2-40B4-BE49-F238E27FC236}">
              <a16:creationId xmlns:a16="http://schemas.microsoft.com/office/drawing/2014/main" id="{813F5FD0-1394-46B3-B54A-12DD0545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13" name="Picture 1" descr="https://mail.google.com/mail/images/cleardot.gif">
          <a:extLst>
            <a:ext uri="{FF2B5EF4-FFF2-40B4-BE49-F238E27FC236}">
              <a16:creationId xmlns:a16="http://schemas.microsoft.com/office/drawing/2014/main" id="{649B7D45-91D5-4EC3-B7CA-93E9EE9A3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14" name="Picture 1" descr="https://mail.google.com/mail/images/cleardot.gif">
          <a:extLst>
            <a:ext uri="{FF2B5EF4-FFF2-40B4-BE49-F238E27FC236}">
              <a16:creationId xmlns:a16="http://schemas.microsoft.com/office/drawing/2014/main" id="{A32079DA-7C87-43B6-9793-42A4A136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15" name="Picture 905" descr="https://mail.google.com/mail/images/cleardot.gif">
          <a:extLst>
            <a:ext uri="{FF2B5EF4-FFF2-40B4-BE49-F238E27FC236}">
              <a16:creationId xmlns:a16="http://schemas.microsoft.com/office/drawing/2014/main" id="{7BA969DD-DE34-4BB5-ADAD-281B84357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16" name="Picture 906" descr="https://mail.google.com/mail/images/cleardot.gif">
          <a:extLst>
            <a:ext uri="{FF2B5EF4-FFF2-40B4-BE49-F238E27FC236}">
              <a16:creationId xmlns:a16="http://schemas.microsoft.com/office/drawing/2014/main" id="{D211EBFE-088D-4FED-AFE4-7ECC1D696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17" name="Picture 909" descr="https://mail.google.com/mail/images/cleardot.gif">
          <a:extLst>
            <a:ext uri="{FF2B5EF4-FFF2-40B4-BE49-F238E27FC236}">
              <a16:creationId xmlns:a16="http://schemas.microsoft.com/office/drawing/2014/main" id="{88AA5A8C-38DA-4812-B626-B428A8B57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18" name="Picture 908" descr="https://mail.google.com/mail/images/cleardot.gif">
          <a:extLst>
            <a:ext uri="{FF2B5EF4-FFF2-40B4-BE49-F238E27FC236}">
              <a16:creationId xmlns:a16="http://schemas.microsoft.com/office/drawing/2014/main" id="{EF081E14-D508-41D3-A81B-8191E8BD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19" name="Picture 1" descr="https://mail.google.com/mail/images/cleardot.gif">
          <a:extLst>
            <a:ext uri="{FF2B5EF4-FFF2-40B4-BE49-F238E27FC236}">
              <a16:creationId xmlns:a16="http://schemas.microsoft.com/office/drawing/2014/main" id="{7B529CE1-856D-484E-9D72-74FE0E1F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0" name="Picture 1" descr="https://mail.google.com/mail/images/cleardot.gif">
          <a:extLst>
            <a:ext uri="{FF2B5EF4-FFF2-40B4-BE49-F238E27FC236}">
              <a16:creationId xmlns:a16="http://schemas.microsoft.com/office/drawing/2014/main" id="{FF6FE0FD-A804-4531-B950-B219FEFB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1" name="Picture 1" descr="https://mail.google.com/mail/images/cleardot.gif">
          <a:extLst>
            <a:ext uri="{FF2B5EF4-FFF2-40B4-BE49-F238E27FC236}">
              <a16:creationId xmlns:a16="http://schemas.microsoft.com/office/drawing/2014/main" id="{9C7DBB02-B08F-4FC6-AF5B-417E79FD9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2" name="Picture 1" descr="https://mail.google.com/mail/images/cleardot.gif">
          <a:extLst>
            <a:ext uri="{FF2B5EF4-FFF2-40B4-BE49-F238E27FC236}">
              <a16:creationId xmlns:a16="http://schemas.microsoft.com/office/drawing/2014/main" id="{526CF786-98EF-4B16-93F4-695E6C8A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3" name="Picture 1" descr="https://mail.google.com/mail/images/cleardot.gif">
          <a:extLst>
            <a:ext uri="{FF2B5EF4-FFF2-40B4-BE49-F238E27FC236}">
              <a16:creationId xmlns:a16="http://schemas.microsoft.com/office/drawing/2014/main" id="{6DF70F19-60CF-4EBB-B726-386C70BA1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4" name="Picture 1" descr="https://mail.google.com/mail/images/cleardot.gif">
          <a:extLst>
            <a:ext uri="{FF2B5EF4-FFF2-40B4-BE49-F238E27FC236}">
              <a16:creationId xmlns:a16="http://schemas.microsoft.com/office/drawing/2014/main" id="{4C96A7C9-488D-427A-9F4C-57E49C054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5" name="Picture 1" descr="https://mail.google.com/mail/images/cleardot.gif">
          <a:extLst>
            <a:ext uri="{FF2B5EF4-FFF2-40B4-BE49-F238E27FC236}">
              <a16:creationId xmlns:a16="http://schemas.microsoft.com/office/drawing/2014/main" id="{44897C38-556C-4FC7-917B-6801AD2A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6" name="Picture 1" descr="https://mail.google.com/mail/images/cleardot.gif">
          <a:extLst>
            <a:ext uri="{FF2B5EF4-FFF2-40B4-BE49-F238E27FC236}">
              <a16:creationId xmlns:a16="http://schemas.microsoft.com/office/drawing/2014/main" id="{CD41E32C-A40C-48EF-8C2D-F064FFDBB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7" name="Picture 1" descr="https://mail.google.com/mail/images/cleardot.gif">
          <a:extLst>
            <a:ext uri="{FF2B5EF4-FFF2-40B4-BE49-F238E27FC236}">
              <a16:creationId xmlns:a16="http://schemas.microsoft.com/office/drawing/2014/main" id="{20F6C3D5-7007-4828-BF7E-185CB6E2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8" name="Picture 1" descr="https://mail.google.com/mail/images/cleardot.gif">
          <a:extLst>
            <a:ext uri="{FF2B5EF4-FFF2-40B4-BE49-F238E27FC236}">
              <a16:creationId xmlns:a16="http://schemas.microsoft.com/office/drawing/2014/main" id="{0482D372-2D9B-470F-BDD5-46C3F46C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29" name="Picture 1" descr="https://mail.google.com/mail/images/cleardot.gif">
          <a:extLst>
            <a:ext uri="{FF2B5EF4-FFF2-40B4-BE49-F238E27FC236}">
              <a16:creationId xmlns:a16="http://schemas.microsoft.com/office/drawing/2014/main" id="{9A2A038B-1154-4055-9BC5-A8A3B54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30" name="Picture 1" descr="https://mail.google.com/mail/images/cleardot.gif">
          <a:extLst>
            <a:ext uri="{FF2B5EF4-FFF2-40B4-BE49-F238E27FC236}">
              <a16:creationId xmlns:a16="http://schemas.microsoft.com/office/drawing/2014/main" id="{0722AE2C-19B8-4997-9CEC-DDD25B55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31" name="Picture 1" descr="https://mail.google.com/mail/images/cleardot.gif">
          <a:extLst>
            <a:ext uri="{FF2B5EF4-FFF2-40B4-BE49-F238E27FC236}">
              <a16:creationId xmlns:a16="http://schemas.microsoft.com/office/drawing/2014/main" id="{AAE3ED4B-A8D5-4BDD-B418-886B7F7E3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32" name="Picture 1" descr="https://mail.google.com/mail/images/cleardot.gif">
          <a:extLst>
            <a:ext uri="{FF2B5EF4-FFF2-40B4-BE49-F238E27FC236}">
              <a16:creationId xmlns:a16="http://schemas.microsoft.com/office/drawing/2014/main" id="{1D0BF698-8B43-466C-A681-F9E96F9A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33" name="Picture 1" descr="https://mail.google.com/mail/images/cleardot.gif">
          <a:extLst>
            <a:ext uri="{FF2B5EF4-FFF2-40B4-BE49-F238E27FC236}">
              <a16:creationId xmlns:a16="http://schemas.microsoft.com/office/drawing/2014/main" id="{2CF8F79C-6B33-49F7-BF0A-CEEEB312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34" name="Picture 1" descr="https://mail.google.com/mail/images/cleardot.gif">
          <a:extLst>
            <a:ext uri="{FF2B5EF4-FFF2-40B4-BE49-F238E27FC236}">
              <a16:creationId xmlns:a16="http://schemas.microsoft.com/office/drawing/2014/main" id="{9CB400ED-7367-4F24-A2A9-0E53C2FD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35" name="Picture 1" descr="https://mail.google.com/mail/images/cleardot.gif">
          <a:extLst>
            <a:ext uri="{FF2B5EF4-FFF2-40B4-BE49-F238E27FC236}">
              <a16:creationId xmlns:a16="http://schemas.microsoft.com/office/drawing/2014/main" id="{465251AB-8CB2-4CB0-9634-FFADDB0D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36" name="Picture 905" descr="https://mail.google.com/mail/images/cleardot.gif">
          <a:extLst>
            <a:ext uri="{FF2B5EF4-FFF2-40B4-BE49-F238E27FC236}">
              <a16:creationId xmlns:a16="http://schemas.microsoft.com/office/drawing/2014/main" id="{5871270A-1066-4714-A7AD-B1D837738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37" name="Picture 906" descr="https://mail.google.com/mail/images/cleardot.gif">
          <a:extLst>
            <a:ext uri="{FF2B5EF4-FFF2-40B4-BE49-F238E27FC236}">
              <a16:creationId xmlns:a16="http://schemas.microsoft.com/office/drawing/2014/main" id="{45FBCE76-A6D3-4F11-90F6-AF64A14D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38" name="Picture 909" descr="https://mail.google.com/mail/images/cleardot.gif">
          <a:extLst>
            <a:ext uri="{FF2B5EF4-FFF2-40B4-BE49-F238E27FC236}">
              <a16:creationId xmlns:a16="http://schemas.microsoft.com/office/drawing/2014/main" id="{19FA9751-0389-439D-A9AC-F2E5CBAC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39" name="Picture 908" descr="https://mail.google.com/mail/images/cleardot.gif">
          <a:extLst>
            <a:ext uri="{FF2B5EF4-FFF2-40B4-BE49-F238E27FC236}">
              <a16:creationId xmlns:a16="http://schemas.microsoft.com/office/drawing/2014/main" id="{10E59F8A-47D4-4D4B-8A35-55B51187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40" name="Picture 909" descr="https://mail.google.com/mail/images/cleardot.gif">
          <a:extLst>
            <a:ext uri="{FF2B5EF4-FFF2-40B4-BE49-F238E27FC236}">
              <a16:creationId xmlns:a16="http://schemas.microsoft.com/office/drawing/2014/main" id="{F9379CEF-7CB6-4BE9-8958-307AB3DF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1" name="Picture 1" descr="https://mail.google.com/mail/images/cleardot.gif">
          <a:extLst>
            <a:ext uri="{FF2B5EF4-FFF2-40B4-BE49-F238E27FC236}">
              <a16:creationId xmlns:a16="http://schemas.microsoft.com/office/drawing/2014/main" id="{AF0ABBD8-6074-466F-8F26-BEB913F3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2" name="Picture 1" descr="https://mail.google.com/mail/images/cleardot.gif">
          <a:extLst>
            <a:ext uri="{FF2B5EF4-FFF2-40B4-BE49-F238E27FC236}">
              <a16:creationId xmlns:a16="http://schemas.microsoft.com/office/drawing/2014/main" id="{0D388AA7-FD28-4A24-B7DB-D6DE5225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3" name="Picture 1" descr="https://mail.google.com/mail/images/cleardot.gif">
          <a:extLst>
            <a:ext uri="{FF2B5EF4-FFF2-40B4-BE49-F238E27FC236}">
              <a16:creationId xmlns:a16="http://schemas.microsoft.com/office/drawing/2014/main" id="{333B5819-94CD-4BBB-AD93-FD7C820A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4" name="Picture 1" descr="https://mail.google.com/mail/images/cleardot.gif">
          <a:extLst>
            <a:ext uri="{FF2B5EF4-FFF2-40B4-BE49-F238E27FC236}">
              <a16:creationId xmlns:a16="http://schemas.microsoft.com/office/drawing/2014/main" id="{2C752549-E1AC-432F-B9E7-99E005867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5" name="Picture 1" descr="https://mail.google.com/mail/images/cleardot.gif">
          <a:extLst>
            <a:ext uri="{FF2B5EF4-FFF2-40B4-BE49-F238E27FC236}">
              <a16:creationId xmlns:a16="http://schemas.microsoft.com/office/drawing/2014/main" id="{4D7BF055-C53D-4478-9D72-152BE117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6" name="Picture 1" descr="https://mail.google.com/mail/images/cleardot.gif">
          <a:extLst>
            <a:ext uri="{FF2B5EF4-FFF2-40B4-BE49-F238E27FC236}">
              <a16:creationId xmlns:a16="http://schemas.microsoft.com/office/drawing/2014/main" id="{F8994077-2EF5-4723-8183-C79F8A39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7" name="Picture 1" descr="https://mail.google.com/mail/images/cleardot.gif">
          <a:extLst>
            <a:ext uri="{FF2B5EF4-FFF2-40B4-BE49-F238E27FC236}">
              <a16:creationId xmlns:a16="http://schemas.microsoft.com/office/drawing/2014/main" id="{FAA047F2-4D5C-4F9D-9CE9-0459C4E2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8" name="Picture 1" descr="https://mail.google.com/mail/images/cleardot.gif">
          <a:extLst>
            <a:ext uri="{FF2B5EF4-FFF2-40B4-BE49-F238E27FC236}">
              <a16:creationId xmlns:a16="http://schemas.microsoft.com/office/drawing/2014/main" id="{CAE44BD7-DFDE-4E95-BBD1-9C2310E5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49" name="Picture 1" descr="https://mail.google.com/mail/images/cleardot.gif">
          <a:extLst>
            <a:ext uri="{FF2B5EF4-FFF2-40B4-BE49-F238E27FC236}">
              <a16:creationId xmlns:a16="http://schemas.microsoft.com/office/drawing/2014/main" id="{C3D08228-1157-4992-9914-0DA456230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0" name="Picture 1" descr="https://mail.google.com/mail/images/cleardot.gif">
          <a:extLst>
            <a:ext uri="{FF2B5EF4-FFF2-40B4-BE49-F238E27FC236}">
              <a16:creationId xmlns:a16="http://schemas.microsoft.com/office/drawing/2014/main" id="{2C73AA5E-DCA3-4D49-94AC-FD9577F8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1" name="Picture 1" descr="https://mail.google.com/mail/images/cleardot.gif">
          <a:extLst>
            <a:ext uri="{FF2B5EF4-FFF2-40B4-BE49-F238E27FC236}">
              <a16:creationId xmlns:a16="http://schemas.microsoft.com/office/drawing/2014/main" id="{EBF54996-4815-4F3C-8829-CF55BD5EC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2" name="Picture 1" descr="https://mail.google.com/mail/images/cleardot.gif">
          <a:extLst>
            <a:ext uri="{FF2B5EF4-FFF2-40B4-BE49-F238E27FC236}">
              <a16:creationId xmlns:a16="http://schemas.microsoft.com/office/drawing/2014/main" id="{ECC54503-E4F1-4A76-B5DD-FF18C200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3" name="Picture 1" descr="https://mail.google.com/mail/images/cleardot.gif">
          <a:extLst>
            <a:ext uri="{FF2B5EF4-FFF2-40B4-BE49-F238E27FC236}">
              <a16:creationId xmlns:a16="http://schemas.microsoft.com/office/drawing/2014/main" id="{D5E4C563-DC15-4A21-B6A8-2FE2F3947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4" name="Picture 1" descr="https://mail.google.com/mail/images/cleardot.gif">
          <a:extLst>
            <a:ext uri="{FF2B5EF4-FFF2-40B4-BE49-F238E27FC236}">
              <a16:creationId xmlns:a16="http://schemas.microsoft.com/office/drawing/2014/main" id="{DE36B859-2C01-42FA-82AB-D3B67E51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5" name="Picture 1" descr="https://mail.google.com/mail/images/cleardot.gif">
          <a:extLst>
            <a:ext uri="{FF2B5EF4-FFF2-40B4-BE49-F238E27FC236}">
              <a16:creationId xmlns:a16="http://schemas.microsoft.com/office/drawing/2014/main" id="{7A005F5E-21CF-4E5F-B8FD-ECAA29749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6" name="Picture 1" descr="https://mail.google.com/mail/images/cleardot.gif">
          <a:extLst>
            <a:ext uri="{FF2B5EF4-FFF2-40B4-BE49-F238E27FC236}">
              <a16:creationId xmlns:a16="http://schemas.microsoft.com/office/drawing/2014/main" id="{306104C6-6459-4161-8998-9D2295FA6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57" name="Picture 1" descr="https://mail.google.com/mail/images/cleardot.gif">
          <a:extLst>
            <a:ext uri="{FF2B5EF4-FFF2-40B4-BE49-F238E27FC236}">
              <a16:creationId xmlns:a16="http://schemas.microsoft.com/office/drawing/2014/main" id="{75C70E28-F73F-4C69-A3E9-F47D7EF6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58" name="Picture 905" descr="https://mail.google.com/mail/images/cleardot.gif">
          <a:extLst>
            <a:ext uri="{FF2B5EF4-FFF2-40B4-BE49-F238E27FC236}">
              <a16:creationId xmlns:a16="http://schemas.microsoft.com/office/drawing/2014/main" id="{FD96F3AC-1086-40DA-BB1C-1DA67EDC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59" name="Picture 906" descr="https://mail.google.com/mail/images/cleardot.gif">
          <a:extLst>
            <a:ext uri="{FF2B5EF4-FFF2-40B4-BE49-F238E27FC236}">
              <a16:creationId xmlns:a16="http://schemas.microsoft.com/office/drawing/2014/main" id="{4281CD87-BAA3-43AB-B343-9616E2DF8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60" name="Picture 909" descr="https://mail.google.com/mail/images/cleardot.gif">
          <a:extLst>
            <a:ext uri="{FF2B5EF4-FFF2-40B4-BE49-F238E27FC236}">
              <a16:creationId xmlns:a16="http://schemas.microsoft.com/office/drawing/2014/main" id="{182EFAC7-CB1E-4218-BFC8-37C14CF2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61" name="Picture 908" descr="https://mail.google.com/mail/images/cleardot.gif">
          <a:extLst>
            <a:ext uri="{FF2B5EF4-FFF2-40B4-BE49-F238E27FC236}">
              <a16:creationId xmlns:a16="http://schemas.microsoft.com/office/drawing/2014/main" id="{CF4B75B5-C9BF-468C-AE42-A55868BC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62" name="Picture 909" descr="https://mail.google.com/mail/images/cleardot.gif">
          <a:extLst>
            <a:ext uri="{FF2B5EF4-FFF2-40B4-BE49-F238E27FC236}">
              <a16:creationId xmlns:a16="http://schemas.microsoft.com/office/drawing/2014/main" id="{2DA64F9A-6AC1-4813-9736-FD8C267B4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63" name="Picture 1" descr="https://mail.google.com/mail/images/cleardot.gif">
          <a:extLst>
            <a:ext uri="{FF2B5EF4-FFF2-40B4-BE49-F238E27FC236}">
              <a16:creationId xmlns:a16="http://schemas.microsoft.com/office/drawing/2014/main" id="{84327045-A330-4980-8423-ED9D7519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64" name="Picture 1" descr="https://mail.google.com/mail/images/cleardot.gif">
          <a:extLst>
            <a:ext uri="{FF2B5EF4-FFF2-40B4-BE49-F238E27FC236}">
              <a16:creationId xmlns:a16="http://schemas.microsoft.com/office/drawing/2014/main" id="{B3CB0027-B5F9-4C64-964E-7734F3BA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65" name="Picture 1" descr="https://mail.google.com/mail/images/cleardot.gif">
          <a:extLst>
            <a:ext uri="{FF2B5EF4-FFF2-40B4-BE49-F238E27FC236}">
              <a16:creationId xmlns:a16="http://schemas.microsoft.com/office/drawing/2014/main" id="{BF1C7F4D-C92F-4AC2-BD9B-4EF37941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66" name="Picture 1" descr="https://mail.google.com/mail/images/cleardot.gif">
          <a:extLst>
            <a:ext uri="{FF2B5EF4-FFF2-40B4-BE49-F238E27FC236}">
              <a16:creationId xmlns:a16="http://schemas.microsoft.com/office/drawing/2014/main" id="{FC80788E-933F-4CDF-B59C-4280E6C8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67" name="Picture 1" descr="https://mail.google.com/mail/images/cleardot.gif">
          <a:extLst>
            <a:ext uri="{FF2B5EF4-FFF2-40B4-BE49-F238E27FC236}">
              <a16:creationId xmlns:a16="http://schemas.microsoft.com/office/drawing/2014/main" id="{270A4CE9-99D4-44B5-BFB3-93E7B476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68" name="Picture 1" descr="https://mail.google.com/mail/images/cleardot.gif">
          <a:extLst>
            <a:ext uri="{FF2B5EF4-FFF2-40B4-BE49-F238E27FC236}">
              <a16:creationId xmlns:a16="http://schemas.microsoft.com/office/drawing/2014/main" id="{BB496935-0ACF-423F-810C-063B8223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69" name="Picture 1" descr="https://mail.google.com/mail/images/cleardot.gif">
          <a:extLst>
            <a:ext uri="{FF2B5EF4-FFF2-40B4-BE49-F238E27FC236}">
              <a16:creationId xmlns:a16="http://schemas.microsoft.com/office/drawing/2014/main" id="{62469108-C7E1-4DAE-AAB3-303FFF1E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0" name="Picture 1" descr="https://mail.google.com/mail/images/cleardot.gif">
          <a:extLst>
            <a:ext uri="{FF2B5EF4-FFF2-40B4-BE49-F238E27FC236}">
              <a16:creationId xmlns:a16="http://schemas.microsoft.com/office/drawing/2014/main" id="{465080A0-D12A-40D1-990D-F2B718AF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1" name="Picture 1" descr="https://mail.google.com/mail/images/cleardot.gif">
          <a:extLst>
            <a:ext uri="{FF2B5EF4-FFF2-40B4-BE49-F238E27FC236}">
              <a16:creationId xmlns:a16="http://schemas.microsoft.com/office/drawing/2014/main" id="{4AE48CF6-6B7A-4F29-A028-1933858B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2" name="Picture 1" descr="https://mail.google.com/mail/images/cleardot.gif">
          <a:extLst>
            <a:ext uri="{FF2B5EF4-FFF2-40B4-BE49-F238E27FC236}">
              <a16:creationId xmlns:a16="http://schemas.microsoft.com/office/drawing/2014/main" id="{92FFE358-D9CC-4880-85BE-A9FA8EA51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3" name="Picture 1" descr="https://mail.google.com/mail/images/cleardot.gif">
          <a:extLst>
            <a:ext uri="{FF2B5EF4-FFF2-40B4-BE49-F238E27FC236}">
              <a16:creationId xmlns:a16="http://schemas.microsoft.com/office/drawing/2014/main" id="{015898BA-AE06-4749-8B0F-BCDE2BFC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4" name="Picture 1" descr="https://mail.google.com/mail/images/cleardot.gif">
          <a:extLst>
            <a:ext uri="{FF2B5EF4-FFF2-40B4-BE49-F238E27FC236}">
              <a16:creationId xmlns:a16="http://schemas.microsoft.com/office/drawing/2014/main" id="{2C70FF5D-59A1-4239-86E7-C90AC279C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5" name="Picture 1" descr="https://mail.google.com/mail/images/cleardot.gif">
          <a:extLst>
            <a:ext uri="{FF2B5EF4-FFF2-40B4-BE49-F238E27FC236}">
              <a16:creationId xmlns:a16="http://schemas.microsoft.com/office/drawing/2014/main" id="{2BF0F19B-E47F-41F5-872E-97309F80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6" name="Picture 1" descr="https://mail.google.com/mail/images/cleardot.gif">
          <a:extLst>
            <a:ext uri="{FF2B5EF4-FFF2-40B4-BE49-F238E27FC236}">
              <a16:creationId xmlns:a16="http://schemas.microsoft.com/office/drawing/2014/main" id="{D5A8DE77-6337-4A39-AB0D-7B72B79B8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7" name="Picture 1" descr="https://mail.google.com/mail/images/cleardot.gif">
          <a:extLst>
            <a:ext uri="{FF2B5EF4-FFF2-40B4-BE49-F238E27FC236}">
              <a16:creationId xmlns:a16="http://schemas.microsoft.com/office/drawing/2014/main" id="{EE1504F4-42D3-4BA5-8BA4-1F7C14E0B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8" name="Picture 1" descr="https://mail.google.com/mail/images/cleardot.gif">
          <a:extLst>
            <a:ext uri="{FF2B5EF4-FFF2-40B4-BE49-F238E27FC236}">
              <a16:creationId xmlns:a16="http://schemas.microsoft.com/office/drawing/2014/main" id="{0E868500-4336-4103-A632-BE44843A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79" name="Picture 1" descr="https://mail.google.com/mail/images/cleardot.gif">
          <a:extLst>
            <a:ext uri="{FF2B5EF4-FFF2-40B4-BE49-F238E27FC236}">
              <a16:creationId xmlns:a16="http://schemas.microsoft.com/office/drawing/2014/main" id="{3A9D58BE-661D-4D1A-A7B9-D0480C6F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80" name="Picture 905" descr="https://mail.google.com/mail/images/cleardot.gif">
          <a:extLst>
            <a:ext uri="{FF2B5EF4-FFF2-40B4-BE49-F238E27FC236}">
              <a16:creationId xmlns:a16="http://schemas.microsoft.com/office/drawing/2014/main" id="{57047509-F2D1-4E44-AC02-D82967560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81" name="Picture 906" descr="https://mail.google.com/mail/images/cleardot.gif">
          <a:extLst>
            <a:ext uri="{FF2B5EF4-FFF2-40B4-BE49-F238E27FC236}">
              <a16:creationId xmlns:a16="http://schemas.microsoft.com/office/drawing/2014/main" id="{3B0AD014-A0EE-44BF-BF23-FF70D6A9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82" name="Picture 909" descr="https://mail.google.com/mail/images/cleardot.gif">
          <a:extLst>
            <a:ext uri="{FF2B5EF4-FFF2-40B4-BE49-F238E27FC236}">
              <a16:creationId xmlns:a16="http://schemas.microsoft.com/office/drawing/2014/main" id="{225AD5EE-412C-4033-9D7C-0C9E94FC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83" name="Picture 908" descr="https://mail.google.com/mail/images/cleardot.gif">
          <a:extLst>
            <a:ext uri="{FF2B5EF4-FFF2-40B4-BE49-F238E27FC236}">
              <a16:creationId xmlns:a16="http://schemas.microsoft.com/office/drawing/2014/main" id="{EB7759E6-4FD0-4056-982A-F26D7F5C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84" name="Picture 909" descr="https://mail.google.com/mail/images/cleardot.gif">
          <a:extLst>
            <a:ext uri="{FF2B5EF4-FFF2-40B4-BE49-F238E27FC236}">
              <a16:creationId xmlns:a16="http://schemas.microsoft.com/office/drawing/2014/main" id="{4CD088C7-98B7-4F9F-8D8D-E058254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85" name="Picture 1" descr="https://mail.google.com/mail/images/cleardot.gif">
          <a:extLst>
            <a:ext uri="{FF2B5EF4-FFF2-40B4-BE49-F238E27FC236}">
              <a16:creationId xmlns:a16="http://schemas.microsoft.com/office/drawing/2014/main" id="{B1394B64-A527-43CD-9A4D-A6915ABA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86" name="Picture 1" descr="https://mail.google.com/mail/images/cleardot.gif">
          <a:extLst>
            <a:ext uri="{FF2B5EF4-FFF2-40B4-BE49-F238E27FC236}">
              <a16:creationId xmlns:a16="http://schemas.microsoft.com/office/drawing/2014/main" id="{91E2514F-6E7F-43FA-BE02-C0148879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87" name="Picture 1" descr="https://mail.google.com/mail/images/cleardot.gif">
          <a:extLst>
            <a:ext uri="{FF2B5EF4-FFF2-40B4-BE49-F238E27FC236}">
              <a16:creationId xmlns:a16="http://schemas.microsoft.com/office/drawing/2014/main" id="{A05EF06A-5DB2-45BC-8CCA-DF26A8A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88" name="Picture 1" descr="https://mail.google.com/mail/images/cleardot.gif">
          <a:extLst>
            <a:ext uri="{FF2B5EF4-FFF2-40B4-BE49-F238E27FC236}">
              <a16:creationId xmlns:a16="http://schemas.microsoft.com/office/drawing/2014/main" id="{AE6241F5-AB6F-40A5-89BA-496E96F4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89" name="Picture 1" descr="https://mail.google.com/mail/images/cleardot.gif">
          <a:extLst>
            <a:ext uri="{FF2B5EF4-FFF2-40B4-BE49-F238E27FC236}">
              <a16:creationId xmlns:a16="http://schemas.microsoft.com/office/drawing/2014/main" id="{A8CB1763-F23E-4525-85A1-5D7CDE3E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0" name="Picture 1" descr="https://mail.google.com/mail/images/cleardot.gif">
          <a:extLst>
            <a:ext uri="{FF2B5EF4-FFF2-40B4-BE49-F238E27FC236}">
              <a16:creationId xmlns:a16="http://schemas.microsoft.com/office/drawing/2014/main" id="{C2C68069-C40D-4FC1-ABE9-E604F86F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1" name="Picture 1" descr="https://mail.google.com/mail/images/cleardot.gif">
          <a:extLst>
            <a:ext uri="{FF2B5EF4-FFF2-40B4-BE49-F238E27FC236}">
              <a16:creationId xmlns:a16="http://schemas.microsoft.com/office/drawing/2014/main" id="{0B1150BD-89D7-4F36-A386-81395A2F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2" name="Picture 1" descr="https://mail.google.com/mail/images/cleardot.gif">
          <a:extLst>
            <a:ext uri="{FF2B5EF4-FFF2-40B4-BE49-F238E27FC236}">
              <a16:creationId xmlns:a16="http://schemas.microsoft.com/office/drawing/2014/main" id="{96FEC410-28DF-4AE2-B998-D46B230A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293" name="Picture 909" descr="https://mail.google.com/mail/images/cleardot.gif">
          <a:extLst>
            <a:ext uri="{FF2B5EF4-FFF2-40B4-BE49-F238E27FC236}">
              <a16:creationId xmlns:a16="http://schemas.microsoft.com/office/drawing/2014/main" id="{A3B92E46-DE24-4965-AEF8-F2655537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4" name="Picture 1" descr="https://mail.google.com/mail/images/cleardot.gif">
          <a:extLst>
            <a:ext uri="{FF2B5EF4-FFF2-40B4-BE49-F238E27FC236}">
              <a16:creationId xmlns:a16="http://schemas.microsoft.com/office/drawing/2014/main" id="{C46186BB-D343-4970-B857-2655CB219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5" name="Picture 1" descr="https://mail.google.com/mail/images/cleardot.gif">
          <a:extLst>
            <a:ext uri="{FF2B5EF4-FFF2-40B4-BE49-F238E27FC236}">
              <a16:creationId xmlns:a16="http://schemas.microsoft.com/office/drawing/2014/main" id="{1A133EC2-0BD6-4AB9-AC8C-F13E16B2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6" name="Picture 1" descr="https://mail.google.com/mail/images/cleardot.gif">
          <a:extLst>
            <a:ext uri="{FF2B5EF4-FFF2-40B4-BE49-F238E27FC236}">
              <a16:creationId xmlns:a16="http://schemas.microsoft.com/office/drawing/2014/main" id="{ADFDBD43-D5D7-40E0-94B3-A2F79A01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7" name="Picture 1" descr="https://mail.google.com/mail/images/cleardot.gif">
          <a:extLst>
            <a:ext uri="{FF2B5EF4-FFF2-40B4-BE49-F238E27FC236}">
              <a16:creationId xmlns:a16="http://schemas.microsoft.com/office/drawing/2014/main" id="{9AF1960C-C761-4BF5-95D9-DC25F92C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8" name="Picture 1" descr="https://mail.google.com/mail/images/cleardot.gif">
          <a:extLst>
            <a:ext uri="{FF2B5EF4-FFF2-40B4-BE49-F238E27FC236}">
              <a16:creationId xmlns:a16="http://schemas.microsoft.com/office/drawing/2014/main" id="{D93833F3-31F8-4229-916D-3225681E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299" name="Picture 1" descr="https://mail.google.com/mail/images/cleardot.gif">
          <a:extLst>
            <a:ext uri="{FF2B5EF4-FFF2-40B4-BE49-F238E27FC236}">
              <a16:creationId xmlns:a16="http://schemas.microsoft.com/office/drawing/2014/main" id="{88958D6F-66F3-4398-AC05-C347F532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0" name="Picture 1" descr="https://mail.google.com/mail/images/cleardot.gif">
          <a:extLst>
            <a:ext uri="{FF2B5EF4-FFF2-40B4-BE49-F238E27FC236}">
              <a16:creationId xmlns:a16="http://schemas.microsoft.com/office/drawing/2014/main" id="{D4259B09-318A-4A21-8573-CD8D7F9C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1" name="Picture 1" descr="https://mail.google.com/mail/images/cleardot.gif">
          <a:extLst>
            <a:ext uri="{FF2B5EF4-FFF2-40B4-BE49-F238E27FC236}">
              <a16:creationId xmlns:a16="http://schemas.microsoft.com/office/drawing/2014/main" id="{C3862B53-A562-47F7-A75E-56B65F094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02" name="Picture 909" descr="https://mail.google.com/mail/images/cleardot.gif">
          <a:extLst>
            <a:ext uri="{FF2B5EF4-FFF2-40B4-BE49-F238E27FC236}">
              <a16:creationId xmlns:a16="http://schemas.microsoft.com/office/drawing/2014/main" id="{82691B80-C468-41F5-A288-E210864E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3" name="Picture 1" descr="https://mail.google.com/mail/images/cleardot.gif">
          <a:extLst>
            <a:ext uri="{FF2B5EF4-FFF2-40B4-BE49-F238E27FC236}">
              <a16:creationId xmlns:a16="http://schemas.microsoft.com/office/drawing/2014/main" id="{EBC2B836-1A80-4DD4-B753-B0082D66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4" name="Picture 1" descr="https://mail.google.com/mail/images/cleardot.gif">
          <a:extLst>
            <a:ext uri="{FF2B5EF4-FFF2-40B4-BE49-F238E27FC236}">
              <a16:creationId xmlns:a16="http://schemas.microsoft.com/office/drawing/2014/main" id="{668809A5-9E9B-42AA-B7A2-A1C63E5B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5" name="Picture 1" descr="https://mail.google.com/mail/images/cleardot.gif">
          <a:extLst>
            <a:ext uri="{FF2B5EF4-FFF2-40B4-BE49-F238E27FC236}">
              <a16:creationId xmlns:a16="http://schemas.microsoft.com/office/drawing/2014/main" id="{E3CC8F84-9CFE-4B90-82FC-BF5B939E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6" name="Picture 1" descr="https://mail.google.com/mail/images/cleardot.gif">
          <a:extLst>
            <a:ext uri="{FF2B5EF4-FFF2-40B4-BE49-F238E27FC236}">
              <a16:creationId xmlns:a16="http://schemas.microsoft.com/office/drawing/2014/main" id="{DB0806CB-06E7-4905-AA6B-17C6F462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7" name="Picture 1" descr="https://mail.google.com/mail/images/cleardot.gif">
          <a:extLst>
            <a:ext uri="{FF2B5EF4-FFF2-40B4-BE49-F238E27FC236}">
              <a16:creationId xmlns:a16="http://schemas.microsoft.com/office/drawing/2014/main" id="{9CAB21C8-31C1-4451-BCC6-2DAA2CA9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8" name="Picture 1" descr="https://mail.google.com/mail/images/cleardot.gif">
          <a:extLst>
            <a:ext uri="{FF2B5EF4-FFF2-40B4-BE49-F238E27FC236}">
              <a16:creationId xmlns:a16="http://schemas.microsoft.com/office/drawing/2014/main" id="{179ECF92-2F4B-42A1-8CFE-A20ADD27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09" name="Picture 1" descr="https://mail.google.com/mail/images/cleardot.gif">
          <a:extLst>
            <a:ext uri="{FF2B5EF4-FFF2-40B4-BE49-F238E27FC236}">
              <a16:creationId xmlns:a16="http://schemas.microsoft.com/office/drawing/2014/main" id="{10AE1609-F547-4C68-A1F1-5A824CDD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0" name="Picture 1" descr="https://mail.google.com/mail/images/cleardot.gif">
          <a:extLst>
            <a:ext uri="{FF2B5EF4-FFF2-40B4-BE49-F238E27FC236}">
              <a16:creationId xmlns:a16="http://schemas.microsoft.com/office/drawing/2014/main" id="{1633E6CE-FA2E-4293-9432-42F00011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11" name="Picture 909" descr="https://mail.google.com/mail/images/cleardot.gif">
          <a:extLst>
            <a:ext uri="{FF2B5EF4-FFF2-40B4-BE49-F238E27FC236}">
              <a16:creationId xmlns:a16="http://schemas.microsoft.com/office/drawing/2014/main" id="{07130F31-EBD3-49F4-A27F-68F9CB18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1227</xdr:row>
      <xdr:rowOff>0</xdr:rowOff>
    </xdr:from>
    <xdr:to>
      <xdr:col>5</xdr:col>
      <xdr:colOff>63501</xdr:colOff>
      <xdr:row>1489</xdr:row>
      <xdr:rowOff>2623</xdr:rowOff>
    </xdr:to>
    <xdr:pic>
      <xdr:nvPicPr>
        <xdr:cNvPr id="22672312" name="Picture 1" descr="https://mail.google.com/mail/images/cleardot.gif">
          <a:extLst>
            <a:ext uri="{FF2B5EF4-FFF2-40B4-BE49-F238E27FC236}">
              <a16:creationId xmlns:a16="http://schemas.microsoft.com/office/drawing/2014/main" id="{53182AFD-42FD-423E-90EC-00B90C854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207340200"/>
          <a:ext cx="635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3" name="Picture 1" descr="https://mail.google.com/mail/images/cleardot.gif">
          <a:extLst>
            <a:ext uri="{FF2B5EF4-FFF2-40B4-BE49-F238E27FC236}">
              <a16:creationId xmlns:a16="http://schemas.microsoft.com/office/drawing/2014/main" id="{F001052A-18D8-40BA-899F-46EE9875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4" name="Picture 1" descr="https://mail.google.com/mail/images/cleardot.gif">
          <a:extLst>
            <a:ext uri="{FF2B5EF4-FFF2-40B4-BE49-F238E27FC236}">
              <a16:creationId xmlns:a16="http://schemas.microsoft.com/office/drawing/2014/main" id="{BA7DF61B-FDB3-4F80-BD37-B96A79CE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5" name="Picture 1" descr="https://mail.google.com/mail/images/cleardot.gif">
          <a:extLst>
            <a:ext uri="{FF2B5EF4-FFF2-40B4-BE49-F238E27FC236}">
              <a16:creationId xmlns:a16="http://schemas.microsoft.com/office/drawing/2014/main" id="{2BC0600F-5047-41E0-8213-A018F930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6" name="Picture 1" descr="https://mail.google.com/mail/images/cleardot.gif">
          <a:extLst>
            <a:ext uri="{FF2B5EF4-FFF2-40B4-BE49-F238E27FC236}">
              <a16:creationId xmlns:a16="http://schemas.microsoft.com/office/drawing/2014/main" id="{4D363707-C8D7-4EF1-829B-254B4584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7" name="Picture 1" descr="https://mail.google.com/mail/images/cleardot.gif">
          <a:extLst>
            <a:ext uri="{FF2B5EF4-FFF2-40B4-BE49-F238E27FC236}">
              <a16:creationId xmlns:a16="http://schemas.microsoft.com/office/drawing/2014/main" id="{642CAB19-B24B-4D4F-8A0E-48A98B70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8" name="Picture 1" descr="https://mail.google.com/mail/images/cleardot.gif">
          <a:extLst>
            <a:ext uri="{FF2B5EF4-FFF2-40B4-BE49-F238E27FC236}">
              <a16:creationId xmlns:a16="http://schemas.microsoft.com/office/drawing/2014/main" id="{99194DF6-47E2-4329-BF97-21E79E8EA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19" name="Picture 1" descr="https://mail.google.com/mail/images/cleardot.gif">
          <a:extLst>
            <a:ext uri="{FF2B5EF4-FFF2-40B4-BE49-F238E27FC236}">
              <a16:creationId xmlns:a16="http://schemas.microsoft.com/office/drawing/2014/main" id="{98D3A908-0333-4855-B88E-4C3B0314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0" name="Picture 1" descr="https://mail.google.com/mail/images/cleardot.gif">
          <a:extLst>
            <a:ext uri="{FF2B5EF4-FFF2-40B4-BE49-F238E27FC236}">
              <a16:creationId xmlns:a16="http://schemas.microsoft.com/office/drawing/2014/main" id="{05A2250B-6F5B-4BF8-959D-3448998F8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1" name="Picture 1" descr="https://mail.google.com/mail/images/cleardot.gif">
          <a:extLst>
            <a:ext uri="{FF2B5EF4-FFF2-40B4-BE49-F238E27FC236}">
              <a16:creationId xmlns:a16="http://schemas.microsoft.com/office/drawing/2014/main" id="{0D926C57-2232-4FBF-A048-820A162D2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2" name="Picture 1" descr="https://mail.google.com/mail/images/cleardot.gif">
          <a:extLst>
            <a:ext uri="{FF2B5EF4-FFF2-40B4-BE49-F238E27FC236}">
              <a16:creationId xmlns:a16="http://schemas.microsoft.com/office/drawing/2014/main" id="{14F4B5A0-F3A9-429C-938E-201F037C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3" name="Picture 1" descr="https://mail.google.com/mail/images/cleardot.gif">
          <a:extLst>
            <a:ext uri="{FF2B5EF4-FFF2-40B4-BE49-F238E27FC236}">
              <a16:creationId xmlns:a16="http://schemas.microsoft.com/office/drawing/2014/main" id="{E7DEE0B4-0A28-446A-BC86-236D04C7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4" name="Picture 1" descr="https://mail.google.com/mail/images/cleardot.gif">
          <a:extLst>
            <a:ext uri="{FF2B5EF4-FFF2-40B4-BE49-F238E27FC236}">
              <a16:creationId xmlns:a16="http://schemas.microsoft.com/office/drawing/2014/main" id="{5C7BC9DA-2C41-44F5-80A5-A4E4F7CA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5" name="Picture 1" descr="https://mail.google.com/mail/images/cleardot.gif">
          <a:extLst>
            <a:ext uri="{FF2B5EF4-FFF2-40B4-BE49-F238E27FC236}">
              <a16:creationId xmlns:a16="http://schemas.microsoft.com/office/drawing/2014/main" id="{7B18F4DE-36BF-45BF-AC59-E1405AD5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6" name="Picture 1" descr="https://mail.google.com/mail/images/cleardot.gif">
          <a:extLst>
            <a:ext uri="{FF2B5EF4-FFF2-40B4-BE49-F238E27FC236}">
              <a16:creationId xmlns:a16="http://schemas.microsoft.com/office/drawing/2014/main" id="{05B6EC4B-15C6-434D-B034-CAD9A514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7" name="Picture 1" descr="https://mail.google.com/mail/images/cleardot.gif">
          <a:extLst>
            <a:ext uri="{FF2B5EF4-FFF2-40B4-BE49-F238E27FC236}">
              <a16:creationId xmlns:a16="http://schemas.microsoft.com/office/drawing/2014/main" id="{B21E271C-88DC-409F-93E7-5AD49B0D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28" name="Picture 1" descr="https://mail.google.com/mail/images/cleardot.gif">
          <a:extLst>
            <a:ext uri="{FF2B5EF4-FFF2-40B4-BE49-F238E27FC236}">
              <a16:creationId xmlns:a16="http://schemas.microsoft.com/office/drawing/2014/main" id="{73AB1488-3A6C-42B4-A111-D085BABC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29" name="Picture 905" descr="https://mail.google.com/mail/images/cleardot.gif">
          <a:extLst>
            <a:ext uri="{FF2B5EF4-FFF2-40B4-BE49-F238E27FC236}">
              <a16:creationId xmlns:a16="http://schemas.microsoft.com/office/drawing/2014/main" id="{6A649E3D-70B1-4F72-870F-F7EAF114C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30" name="Picture 906" descr="https://mail.google.com/mail/images/cleardot.gif">
          <a:extLst>
            <a:ext uri="{FF2B5EF4-FFF2-40B4-BE49-F238E27FC236}">
              <a16:creationId xmlns:a16="http://schemas.microsoft.com/office/drawing/2014/main" id="{2F825626-A894-4456-96A6-698ED31C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31" name="Picture 909" descr="https://mail.google.com/mail/images/cleardot.gif">
          <a:extLst>
            <a:ext uri="{FF2B5EF4-FFF2-40B4-BE49-F238E27FC236}">
              <a16:creationId xmlns:a16="http://schemas.microsoft.com/office/drawing/2014/main" id="{AB64452B-BDDA-4678-A7F0-891EBB09B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32" name="Picture 908" descr="https://mail.google.com/mail/images/cleardot.gif">
          <a:extLst>
            <a:ext uri="{FF2B5EF4-FFF2-40B4-BE49-F238E27FC236}">
              <a16:creationId xmlns:a16="http://schemas.microsoft.com/office/drawing/2014/main" id="{9ACB7D54-82E8-4DB5-A5B3-E4AD8A0C5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33" name="Picture 909" descr="https://mail.google.com/mail/images/cleardot.gif">
          <a:extLst>
            <a:ext uri="{FF2B5EF4-FFF2-40B4-BE49-F238E27FC236}">
              <a16:creationId xmlns:a16="http://schemas.microsoft.com/office/drawing/2014/main" id="{CE94E6AF-563B-43A5-BACC-B6F80F093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34" name="Picture 1" descr="https://mail.google.com/mail/images/cleardot.gif">
          <a:extLst>
            <a:ext uri="{FF2B5EF4-FFF2-40B4-BE49-F238E27FC236}">
              <a16:creationId xmlns:a16="http://schemas.microsoft.com/office/drawing/2014/main" id="{541BA843-24F4-4765-9CFB-0D63E62B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35" name="Picture 1" descr="https://mail.google.com/mail/images/cleardot.gif">
          <a:extLst>
            <a:ext uri="{FF2B5EF4-FFF2-40B4-BE49-F238E27FC236}">
              <a16:creationId xmlns:a16="http://schemas.microsoft.com/office/drawing/2014/main" id="{713D9052-3B0B-4181-BBA6-2E272B28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36" name="Picture 1" descr="https://mail.google.com/mail/images/cleardot.gif">
          <a:extLst>
            <a:ext uri="{FF2B5EF4-FFF2-40B4-BE49-F238E27FC236}">
              <a16:creationId xmlns:a16="http://schemas.microsoft.com/office/drawing/2014/main" id="{32E71152-D0D6-4E40-8072-122232915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37" name="Picture 1" descr="https://mail.google.com/mail/images/cleardot.gif">
          <a:extLst>
            <a:ext uri="{FF2B5EF4-FFF2-40B4-BE49-F238E27FC236}">
              <a16:creationId xmlns:a16="http://schemas.microsoft.com/office/drawing/2014/main" id="{EB9C7DB0-14BC-4847-9380-99404B9B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38" name="Picture 1" descr="https://mail.google.com/mail/images/cleardot.gif">
          <a:extLst>
            <a:ext uri="{FF2B5EF4-FFF2-40B4-BE49-F238E27FC236}">
              <a16:creationId xmlns:a16="http://schemas.microsoft.com/office/drawing/2014/main" id="{6A3D8390-47DB-48BC-8B22-6924F22F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39" name="Picture 1" descr="https://mail.google.com/mail/images/cleardot.gif">
          <a:extLst>
            <a:ext uri="{FF2B5EF4-FFF2-40B4-BE49-F238E27FC236}">
              <a16:creationId xmlns:a16="http://schemas.microsoft.com/office/drawing/2014/main" id="{DC45258D-A4E9-4FC9-8219-43BA9B1D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0" name="Picture 1" descr="https://mail.google.com/mail/images/cleardot.gif">
          <a:extLst>
            <a:ext uri="{FF2B5EF4-FFF2-40B4-BE49-F238E27FC236}">
              <a16:creationId xmlns:a16="http://schemas.microsoft.com/office/drawing/2014/main" id="{3040A8D8-6BE2-45FB-903B-264DF7E9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1" name="Picture 1" descr="https://mail.google.com/mail/images/cleardot.gif">
          <a:extLst>
            <a:ext uri="{FF2B5EF4-FFF2-40B4-BE49-F238E27FC236}">
              <a16:creationId xmlns:a16="http://schemas.microsoft.com/office/drawing/2014/main" id="{4A20DEBE-8A86-494E-AD3F-28C7A51F2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42" name="Picture 909" descr="https://mail.google.com/mail/images/cleardot.gif">
          <a:extLst>
            <a:ext uri="{FF2B5EF4-FFF2-40B4-BE49-F238E27FC236}">
              <a16:creationId xmlns:a16="http://schemas.microsoft.com/office/drawing/2014/main" id="{96B9A7BF-A7E0-4A15-991B-888C046C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3" name="Picture 1" descr="https://mail.google.com/mail/images/cleardot.gif">
          <a:extLst>
            <a:ext uri="{FF2B5EF4-FFF2-40B4-BE49-F238E27FC236}">
              <a16:creationId xmlns:a16="http://schemas.microsoft.com/office/drawing/2014/main" id="{41541082-F2C5-4191-B10E-F8F0D6748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4" name="Picture 1" descr="https://mail.google.com/mail/images/cleardot.gif">
          <a:extLst>
            <a:ext uri="{FF2B5EF4-FFF2-40B4-BE49-F238E27FC236}">
              <a16:creationId xmlns:a16="http://schemas.microsoft.com/office/drawing/2014/main" id="{6B9467DF-02BA-4D7E-9914-DE13E586F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5" name="Picture 1" descr="https://mail.google.com/mail/images/cleardot.gif">
          <a:extLst>
            <a:ext uri="{FF2B5EF4-FFF2-40B4-BE49-F238E27FC236}">
              <a16:creationId xmlns:a16="http://schemas.microsoft.com/office/drawing/2014/main" id="{A4AE0709-D33E-4FF0-92ED-8BFB9FA0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6" name="Picture 1" descr="https://mail.google.com/mail/images/cleardot.gif">
          <a:extLst>
            <a:ext uri="{FF2B5EF4-FFF2-40B4-BE49-F238E27FC236}">
              <a16:creationId xmlns:a16="http://schemas.microsoft.com/office/drawing/2014/main" id="{F6E702C3-FC7D-4C76-A652-CC9C7B810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7" name="Picture 1" descr="https://mail.google.com/mail/images/cleardot.gif">
          <a:extLst>
            <a:ext uri="{FF2B5EF4-FFF2-40B4-BE49-F238E27FC236}">
              <a16:creationId xmlns:a16="http://schemas.microsoft.com/office/drawing/2014/main" id="{7E2099CB-436E-4001-8C4F-7216A7BE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8" name="Picture 1" descr="https://mail.google.com/mail/images/cleardot.gif">
          <a:extLst>
            <a:ext uri="{FF2B5EF4-FFF2-40B4-BE49-F238E27FC236}">
              <a16:creationId xmlns:a16="http://schemas.microsoft.com/office/drawing/2014/main" id="{ED43EEA5-0B58-499C-8A18-7BC7BE1B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49" name="Picture 1" descr="https://mail.google.com/mail/images/cleardot.gif">
          <a:extLst>
            <a:ext uri="{FF2B5EF4-FFF2-40B4-BE49-F238E27FC236}">
              <a16:creationId xmlns:a16="http://schemas.microsoft.com/office/drawing/2014/main" id="{F9F35727-7A03-4D85-9957-636E186E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0" name="Picture 1" descr="https://mail.google.com/mail/images/cleardot.gif">
          <a:extLst>
            <a:ext uri="{FF2B5EF4-FFF2-40B4-BE49-F238E27FC236}">
              <a16:creationId xmlns:a16="http://schemas.microsoft.com/office/drawing/2014/main" id="{393A4DD3-A42A-421E-8DD7-2A6474FB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51" name="Picture 909" descr="https://mail.google.com/mail/images/cleardot.gif">
          <a:extLst>
            <a:ext uri="{FF2B5EF4-FFF2-40B4-BE49-F238E27FC236}">
              <a16:creationId xmlns:a16="http://schemas.microsoft.com/office/drawing/2014/main" id="{B06EC628-5725-4FDA-8BD2-BD0B9743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2" name="Picture 1" descr="https://mail.google.com/mail/images/cleardot.gif">
          <a:extLst>
            <a:ext uri="{FF2B5EF4-FFF2-40B4-BE49-F238E27FC236}">
              <a16:creationId xmlns:a16="http://schemas.microsoft.com/office/drawing/2014/main" id="{C25259C3-093E-4F55-A448-4443416B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3" name="Picture 1" descr="https://mail.google.com/mail/images/cleardot.gif">
          <a:extLst>
            <a:ext uri="{FF2B5EF4-FFF2-40B4-BE49-F238E27FC236}">
              <a16:creationId xmlns:a16="http://schemas.microsoft.com/office/drawing/2014/main" id="{6D6656B0-6696-43AA-A62C-4DB00D85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4" name="Picture 1" descr="https://mail.google.com/mail/images/cleardot.gif">
          <a:extLst>
            <a:ext uri="{FF2B5EF4-FFF2-40B4-BE49-F238E27FC236}">
              <a16:creationId xmlns:a16="http://schemas.microsoft.com/office/drawing/2014/main" id="{3F5AF3C3-BB5E-4D3C-B7C8-981A09409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5" name="Picture 1" descr="https://mail.google.com/mail/images/cleardot.gif">
          <a:extLst>
            <a:ext uri="{FF2B5EF4-FFF2-40B4-BE49-F238E27FC236}">
              <a16:creationId xmlns:a16="http://schemas.microsoft.com/office/drawing/2014/main" id="{E3499BA6-68AF-4484-9EB5-78A261F2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6" name="Picture 1" descr="https://mail.google.com/mail/images/cleardot.gif">
          <a:extLst>
            <a:ext uri="{FF2B5EF4-FFF2-40B4-BE49-F238E27FC236}">
              <a16:creationId xmlns:a16="http://schemas.microsoft.com/office/drawing/2014/main" id="{CA5BBBFF-2302-450A-A797-CAE92DCDC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7" name="Picture 1" descr="https://mail.google.com/mail/images/cleardot.gif">
          <a:extLst>
            <a:ext uri="{FF2B5EF4-FFF2-40B4-BE49-F238E27FC236}">
              <a16:creationId xmlns:a16="http://schemas.microsoft.com/office/drawing/2014/main" id="{59086E52-4316-45B7-B2D5-CE9ACB29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8" name="Picture 1" descr="https://mail.google.com/mail/images/cleardot.gif">
          <a:extLst>
            <a:ext uri="{FF2B5EF4-FFF2-40B4-BE49-F238E27FC236}">
              <a16:creationId xmlns:a16="http://schemas.microsoft.com/office/drawing/2014/main" id="{974D4452-25C0-40CB-AEBC-36575B76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59" name="Picture 1" descr="https://mail.google.com/mail/images/cleardot.gif">
          <a:extLst>
            <a:ext uri="{FF2B5EF4-FFF2-40B4-BE49-F238E27FC236}">
              <a16:creationId xmlns:a16="http://schemas.microsoft.com/office/drawing/2014/main" id="{2A39B2E6-62E6-4385-800F-F2D11A94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60" name="Picture 909" descr="https://mail.google.com/mail/images/cleardot.gif">
          <a:extLst>
            <a:ext uri="{FF2B5EF4-FFF2-40B4-BE49-F238E27FC236}">
              <a16:creationId xmlns:a16="http://schemas.microsoft.com/office/drawing/2014/main" id="{972998C8-E5E8-43A3-8531-745A66F1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1" name="Picture 1" descr="https://mail.google.com/mail/images/cleardot.gif">
          <a:extLst>
            <a:ext uri="{FF2B5EF4-FFF2-40B4-BE49-F238E27FC236}">
              <a16:creationId xmlns:a16="http://schemas.microsoft.com/office/drawing/2014/main" id="{5ED8D39A-C32B-4835-86CC-F74CAB79A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2" name="Picture 1" descr="https://mail.google.com/mail/images/cleardot.gif">
          <a:extLst>
            <a:ext uri="{FF2B5EF4-FFF2-40B4-BE49-F238E27FC236}">
              <a16:creationId xmlns:a16="http://schemas.microsoft.com/office/drawing/2014/main" id="{BD463FD3-AD79-4FA3-AD3E-30D098B0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3" name="Picture 1" descr="https://mail.google.com/mail/images/cleardot.gif">
          <a:extLst>
            <a:ext uri="{FF2B5EF4-FFF2-40B4-BE49-F238E27FC236}">
              <a16:creationId xmlns:a16="http://schemas.microsoft.com/office/drawing/2014/main" id="{8824BBE7-C7CA-4EE8-8D61-1D4140BC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4" name="Picture 1" descr="https://mail.google.com/mail/images/cleardot.gif">
          <a:extLst>
            <a:ext uri="{FF2B5EF4-FFF2-40B4-BE49-F238E27FC236}">
              <a16:creationId xmlns:a16="http://schemas.microsoft.com/office/drawing/2014/main" id="{EE818561-6BE0-4328-AB14-A80948255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5" name="Picture 1" descr="https://mail.google.com/mail/images/cleardot.gif">
          <a:extLst>
            <a:ext uri="{FF2B5EF4-FFF2-40B4-BE49-F238E27FC236}">
              <a16:creationId xmlns:a16="http://schemas.microsoft.com/office/drawing/2014/main" id="{5ED33FB3-01FF-4A5F-94BB-6E91A8CC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6" name="Picture 1" descr="https://mail.google.com/mail/images/cleardot.gif">
          <a:extLst>
            <a:ext uri="{FF2B5EF4-FFF2-40B4-BE49-F238E27FC236}">
              <a16:creationId xmlns:a16="http://schemas.microsoft.com/office/drawing/2014/main" id="{6EA874D0-5BED-4777-8DE5-3D286F39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7" name="Picture 1" descr="https://mail.google.com/mail/images/cleardot.gif">
          <a:extLst>
            <a:ext uri="{FF2B5EF4-FFF2-40B4-BE49-F238E27FC236}">
              <a16:creationId xmlns:a16="http://schemas.microsoft.com/office/drawing/2014/main" id="{BC36C552-2924-467F-A986-54E075BA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8" name="Picture 1" descr="https://mail.google.com/mail/images/cleardot.gif">
          <a:extLst>
            <a:ext uri="{FF2B5EF4-FFF2-40B4-BE49-F238E27FC236}">
              <a16:creationId xmlns:a16="http://schemas.microsoft.com/office/drawing/2014/main" id="{B3BE4991-3B46-437A-9818-58160AB66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69" name="Picture 1" descr="https://mail.google.com/mail/images/cleardot.gif">
          <a:extLst>
            <a:ext uri="{FF2B5EF4-FFF2-40B4-BE49-F238E27FC236}">
              <a16:creationId xmlns:a16="http://schemas.microsoft.com/office/drawing/2014/main" id="{CB4470D5-1D7D-4737-A922-3D0E2990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0" name="Picture 1" descr="https://mail.google.com/mail/images/cleardot.gif">
          <a:extLst>
            <a:ext uri="{FF2B5EF4-FFF2-40B4-BE49-F238E27FC236}">
              <a16:creationId xmlns:a16="http://schemas.microsoft.com/office/drawing/2014/main" id="{A26A0AD5-ADB2-41BA-8E94-B85A0F8F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1" name="Picture 1" descr="https://mail.google.com/mail/images/cleardot.gif">
          <a:extLst>
            <a:ext uri="{FF2B5EF4-FFF2-40B4-BE49-F238E27FC236}">
              <a16:creationId xmlns:a16="http://schemas.microsoft.com/office/drawing/2014/main" id="{5DF7D3AD-A646-4808-A744-139C7CF0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2" name="Picture 1" descr="https://mail.google.com/mail/images/cleardot.gif">
          <a:extLst>
            <a:ext uri="{FF2B5EF4-FFF2-40B4-BE49-F238E27FC236}">
              <a16:creationId xmlns:a16="http://schemas.microsoft.com/office/drawing/2014/main" id="{D6C76C0E-8182-4BC6-B1DD-FA5EB87D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3" name="Picture 1" descr="https://mail.google.com/mail/images/cleardot.gif">
          <a:extLst>
            <a:ext uri="{FF2B5EF4-FFF2-40B4-BE49-F238E27FC236}">
              <a16:creationId xmlns:a16="http://schemas.microsoft.com/office/drawing/2014/main" id="{0B7E9FDD-ABF2-4463-8E59-A7448491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4" name="Picture 1" descr="https://mail.google.com/mail/images/cleardot.gif">
          <a:extLst>
            <a:ext uri="{FF2B5EF4-FFF2-40B4-BE49-F238E27FC236}">
              <a16:creationId xmlns:a16="http://schemas.microsoft.com/office/drawing/2014/main" id="{429A36E0-39E8-4AC3-A5AB-213AD990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5" name="Picture 1" descr="https://mail.google.com/mail/images/cleardot.gif">
          <a:extLst>
            <a:ext uri="{FF2B5EF4-FFF2-40B4-BE49-F238E27FC236}">
              <a16:creationId xmlns:a16="http://schemas.microsoft.com/office/drawing/2014/main" id="{DFAC2011-DC27-4FDC-8BA8-8424C066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6" name="Picture 1" descr="https://mail.google.com/mail/images/cleardot.gif">
          <a:extLst>
            <a:ext uri="{FF2B5EF4-FFF2-40B4-BE49-F238E27FC236}">
              <a16:creationId xmlns:a16="http://schemas.microsoft.com/office/drawing/2014/main" id="{53D02499-2F40-460B-82CA-9AE2EC91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77" name="Picture 1" descr="https://mail.google.com/mail/images/cleardot.gif">
          <a:extLst>
            <a:ext uri="{FF2B5EF4-FFF2-40B4-BE49-F238E27FC236}">
              <a16:creationId xmlns:a16="http://schemas.microsoft.com/office/drawing/2014/main" id="{87DFB64B-7E25-4B42-886F-9BA2ED68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78" name="Picture 905" descr="https://mail.google.com/mail/images/cleardot.gif">
          <a:extLst>
            <a:ext uri="{FF2B5EF4-FFF2-40B4-BE49-F238E27FC236}">
              <a16:creationId xmlns:a16="http://schemas.microsoft.com/office/drawing/2014/main" id="{D01F0935-DD8B-484F-8F70-B7832E34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79" name="Picture 906" descr="https://mail.google.com/mail/images/cleardot.gif">
          <a:extLst>
            <a:ext uri="{FF2B5EF4-FFF2-40B4-BE49-F238E27FC236}">
              <a16:creationId xmlns:a16="http://schemas.microsoft.com/office/drawing/2014/main" id="{1E7E84D3-D1DF-4BC3-9287-08BE0AA0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80" name="Picture 909" descr="https://mail.google.com/mail/images/cleardot.gif">
          <a:extLst>
            <a:ext uri="{FF2B5EF4-FFF2-40B4-BE49-F238E27FC236}">
              <a16:creationId xmlns:a16="http://schemas.microsoft.com/office/drawing/2014/main" id="{A8EFCA39-82DE-4A4E-BB2F-7F72797E5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81" name="Picture 908" descr="https://mail.google.com/mail/images/cleardot.gif">
          <a:extLst>
            <a:ext uri="{FF2B5EF4-FFF2-40B4-BE49-F238E27FC236}">
              <a16:creationId xmlns:a16="http://schemas.microsoft.com/office/drawing/2014/main" id="{2AAFCB13-0D42-4591-BFAC-65BB74F6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2382" name="Picture 909" descr="https://mail.google.com/mail/images/cleardot.gif">
          <a:extLst>
            <a:ext uri="{FF2B5EF4-FFF2-40B4-BE49-F238E27FC236}">
              <a16:creationId xmlns:a16="http://schemas.microsoft.com/office/drawing/2014/main" id="{EB62FB76-0ED1-4F5A-AAF0-65304194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2383" name="Picture 1" descr="https://mail.google.com/mail/images/cleardot.gif">
          <a:extLst>
            <a:ext uri="{FF2B5EF4-FFF2-40B4-BE49-F238E27FC236}">
              <a16:creationId xmlns:a16="http://schemas.microsoft.com/office/drawing/2014/main" id="{69F6E545-BEF5-4D38-AB1D-7BB95DC3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2" name="Picture 1" descr="https://mail.google.com/mail/images/cleardot.gif">
          <a:extLst>
            <a:ext uri="{FF2B5EF4-FFF2-40B4-BE49-F238E27FC236}">
              <a16:creationId xmlns:a16="http://schemas.microsoft.com/office/drawing/2014/main" id="{F05F9370-352E-4E65-9DAA-81329F9E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3" name="Picture 1" descr="https://mail.google.com/mail/images/cleardot.gif">
          <a:extLst>
            <a:ext uri="{FF2B5EF4-FFF2-40B4-BE49-F238E27FC236}">
              <a16:creationId xmlns:a16="http://schemas.microsoft.com/office/drawing/2014/main" id="{2102CB29-E85E-4FED-9F88-B5BCBD46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4" name="Picture 1" descr="https://mail.google.com/mail/images/cleardot.gif">
          <a:extLst>
            <a:ext uri="{FF2B5EF4-FFF2-40B4-BE49-F238E27FC236}">
              <a16:creationId xmlns:a16="http://schemas.microsoft.com/office/drawing/2014/main" id="{B2DD88A0-6929-4B2B-BC85-CC2F3F1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5" name="Picture 1" descr="https://mail.google.com/mail/images/cleardot.gif">
          <a:extLst>
            <a:ext uri="{FF2B5EF4-FFF2-40B4-BE49-F238E27FC236}">
              <a16:creationId xmlns:a16="http://schemas.microsoft.com/office/drawing/2014/main" id="{0AE4241E-4917-483C-A334-25A3F7A2D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6" name="Picture 1" descr="https://mail.google.com/mail/images/cleardot.gif">
          <a:extLst>
            <a:ext uri="{FF2B5EF4-FFF2-40B4-BE49-F238E27FC236}">
              <a16:creationId xmlns:a16="http://schemas.microsoft.com/office/drawing/2014/main" id="{A5ED775E-F777-4513-AA6E-B33D939A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7" name="Picture 1" descr="https://mail.google.com/mail/images/cleardot.gif">
          <a:extLst>
            <a:ext uri="{FF2B5EF4-FFF2-40B4-BE49-F238E27FC236}">
              <a16:creationId xmlns:a16="http://schemas.microsoft.com/office/drawing/2014/main" id="{01D037C4-0836-4674-BD0A-A3527242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8" name="Picture 1" descr="https://mail.google.com/mail/images/cleardot.gif">
          <a:extLst>
            <a:ext uri="{FF2B5EF4-FFF2-40B4-BE49-F238E27FC236}">
              <a16:creationId xmlns:a16="http://schemas.microsoft.com/office/drawing/2014/main" id="{C9617C3F-C2F8-4110-B986-7887DD63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39" name="Picture 1" descr="https://mail.google.com/mail/images/cleardot.gif">
          <a:extLst>
            <a:ext uri="{FF2B5EF4-FFF2-40B4-BE49-F238E27FC236}">
              <a16:creationId xmlns:a16="http://schemas.microsoft.com/office/drawing/2014/main" id="{563F8887-EA00-462F-92CC-50FCAA1F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0" name="Picture 1" descr="https://mail.google.com/mail/images/cleardot.gif">
          <a:extLst>
            <a:ext uri="{FF2B5EF4-FFF2-40B4-BE49-F238E27FC236}">
              <a16:creationId xmlns:a16="http://schemas.microsoft.com/office/drawing/2014/main" id="{10D28DB5-B953-47CE-ADE6-2D315336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1" name="Picture 1" descr="https://mail.google.com/mail/images/cleardot.gif">
          <a:extLst>
            <a:ext uri="{FF2B5EF4-FFF2-40B4-BE49-F238E27FC236}">
              <a16:creationId xmlns:a16="http://schemas.microsoft.com/office/drawing/2014/main" id="{57DE1A46-BDEC-4ED6-B313-45623EBF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2" name="Picture 1" descr="https://mail.google.com/mail/images/cleardot.gif">
          <a:extLst>
            <a:ext uri="{FF2B5EF4-FFF2-40B4-BE49-F238E27FC236}">
              <a16:creationId xmlns:a16="http://schemas.microsoft.com/office/drawing/2014/main" id="{94FF112A-C564-4543-83CE-0D78EAAE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3" name="Picture 1" descr="https://mail.google.com/mail/images/cleardot.gif">
          <a:extLst>
            <a:ext uri="{FF2B5EF4-FFF2-40B4-BE49-F238E27FC236}">
              <a16:creationId xmlns:a16="http://schemas.microsoft.com/office/drawing/2014/main" id="{9C66E53E-5F90-466D-88D4-28816B77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4" name="Picture 1" descr="https://mail.google.com/mail/images/cleardot.gif">
          <a:extLst>
            <a:ext uri="{FF2B5EF4-FFF2-40B4-BE49-F238E27FC236}">
              <a16:creationId xmlns:a16="http://schemas.microsoft.com/office/drawing/2014/main" id="{2F852582-D348-4E23-84D3-0B2E155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5" name="Picture 1" descr="https://mail.google.com/mail/images/cleardot.gif">
          <a:extLst>
            <a:ext uri="{FF2B5EF4-FFF2-40B4-BE49-F238E27FC236}">
              <a16:creationId xmlns:a16="http://schemas.microsoft.com/office/drawing/2014/main" id="{811BA410-7084-494A-BC30-F68C13C1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6" name="Picture 1" descr="https://mail.google.com/mail/images/cleardot.gif">
          <a:extLst>
            <a:ext uri="{FF2B5EF4-FFF2-40B4-BE49-F238E27FC236}">
              <a16:creationId xmlns:a16="http://schemas.microsoft.com/office/drawing/2014/main" id="{40D48C42-C720-4A2A-BC7D-7095C89C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7" name="Picture 1" descr="https://mail.google.com/mail/images/cleardot.gif">
          <a:extLst>
            <a:ext uri="{FF2B5EF4-FFF2-40B4-BE49-F238E27FC236}">
              <a16:creationId xmlns:a16="http://schemas.microsoft.com/office/drawing/2014/main" id="{B3611395-067C-4A91-AAFA-24D83E03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8" name="Picture 1" descr="https://mail.google.com/mail/images/cleardot.gif">
          <a:extLst>
            <a:ext uri="{FF2B5EF4-FFF2-40B4-BE49-F238E27FC236}">
              <a16:creationId xmlns:a16="http://schemas.microsoft.com/office/drawing/2014/main" id="{C31EBB0B-FBB3-42FC-AB34-8C8C2BAFE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49" name="Picture 1" descr="https://mail.google.com/mail/images/cleardot.gif">
          <a:extLst>
            <a:ext uri="{FF2B5EF4-FFF2-40B4-BE49-F238E27FC236}">
              <a16:creationId xmlns:a16="http://schemas.microsoft.com/office/drawing/2014/main" id="{5794D270-B430-417F-B6BF-CB7A360D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0" name="Picture 1" descr="https://mail.google.com/mail/images/cleardot.gif">
          <a:extLst>
            <a:ext uri="{FF2B5EF4-FFF2-40B4-BE49-F238E27FC236}">
              <a16:creationId xmlns:a16="http://schemas.microsoft.com/office/drawing/2014/main" id="{0E407C1A-FFBB-422D-9A88-67707BA4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1" name="Picture 1" descr="https://mail.google.com/mail/images/cleardot.gif">
          <a:extLst>
            <a:ext uri="{FF2B5EF4-FFF2-40B4-BE49-F238E27FC236}">
              <a16:creationId xmlns:a16="http://schemas.microsoft.com/office/drawing/2014/main" id="{A376FDE8-B55D-4FA6-B8CE-BE3516F2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2" name="Picture 1" descr="https://mail.google.com/mail/images/cleardot.gif">
          <a:extLst>
            <a:ext uri="{FF2B5EF4-FFF2-40B4-BE49-F238E27FC236}">
              <a16:creationId xmlns:a16="http://schemas.microsoft.com/office/drawing/2014/main" id="{6E3E0869-E0D8-4FA6-9F6A-37585E2F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3" name="Picture 1" descr="https://mail.google.com/mail/images/cleardot.gif">
          <a:extLst>
            <a:ext uri="{FF2B5EF4-FFF2-40B4-BE49-F238E27FC236}">
              <a16:creationId xmlns:a16="http://schemas.microsoft.com/office/drawing/2014/main" id="{4FA318CC-99B7-4A5F-ADA0-CCCD056F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4" name="Picture 1" descr="https://mail.google.com/mail/images/cleardot.gif">
          <a:extLst>
            <a:ext uri="{FF2B5EF4-FFF2-40B4-BE49-F238E27FC236}">
              <a16:creationId xmlns:a16="http://schemas.microsoft.com/office/drawing/2014/main" id="{832FD19A-4440-49BF-8AB2-4837B2AF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5" name="Picture 1" descr="https://mail.google.com/mail/images/cleardot.gif">
          <a:extLst>
            <a:ext uri="{FF2B5EF4-FFF2-40B4-BE49-F238E27FC236}">
              <a16:creationId xmlns:a16="http://schemas.microsoft.com/office/drawing/2014/main" id="{4BD5156E-6D5F-4D20-B526-01DB2BA2D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6" name="Picture 1" descr="https://mail.google.com/mail/images/cleardot.gif">
          <a:extLst>
            <a:ext uri="{FF2B5EF4-FFF2-40B4-BE49-F238E27FC236}">
              <a16:creationId xmlns:a16="http://schemas.microsoft.com/office/drawing/2014/main" id="{032FBD40-B00B-4803-8855-A2934EC4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7" name="Picture 1" descr="https://mail.google.com/mail/images/cleardot.gif">
          <a:extLst>
            <a:ext uri="{FF2B5EF4-FFF2-40B4-BE49-F238E27FC236}">
              <a16:creationId xmlns:a16="http://schemas.microsoft.com/office/drawing/2014/main" id="{B540CF66-0996-469F-AB0A-686EB13B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8" name="Picture 1" descr="https://mail.google.com/mail/images/cleardot.gif">
          <a:extLst>
            <a:ext uri="{FF2B5EF4-FFF2-40B4-BE49-F238E27FC236}">
              <a16:creationId xmlns:a16="http://schemas.microsoft.com/office/drawing/2014/main" id="{18F9AFE9-1E07-44BF-BE3B-4858939D3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59" name="Picture 1" descr="https://mail.google.com/mail/images/cleardot.gif">
          <a:extLst>
            <a:ext uri="{FF2B5EF4-FFF2-40B4-BE49-F238E27FC236}">
              <a16:creationId xmlns:a16="http://schemas.microsoft.com/office/drawing/2014/main" id="{F7BC8A24-E7A7-4068-8C87-378788B9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0" name="Picture 1" descr="https://mail.google.com/mail/images/cleardot.gif">
          <a:extLst>
            <a:ext uri="{FF2B5EF4-FFF2-40B4-BE49-F238E27FC236}">
              <a16:creationId xmlns:a16="http://schemas.microsoft.com/office/drawing/2014/main" id="{F152B08E-CDFA-4B3E-A96D-7D02C6DD5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1" name="Picture 1" descr="https://mail.google.com/mail/images/cleardot.gif">
          <a:extLst>
            <a:ext uri="{FF2B5EF4-FFF2-40B4-BE49-F238E27FC236}">
              <a16:creationId xmlns:a16="http://schemas.microsoft.com/office/drawing/2014/main" id="{33D50DFA-08B6-4AEE-BC29-AF1E149E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2" name="Picture 1" descr="https://mail.google.com/mail/images/cleardot.gif">
          <a:extLst>
            <a:ext uri="{FF2B5EF4-FFF2-40B4-BE49-F238E27FC236}">
              <a16:creationId xmlns:a16="http://schemas.microsoft.com/office/drawing/2014/main" id="{59F26466-140B-4048-951A-8660FF8E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3" name="Picture 1" descr="https://mail.google.com/mail/images/cleardot.gif">
          <a:extLst>
            <a:ext uri="{FF2B5EF4-FFF2-40B4-BE49-F238E27FC236}">
              <a16:creationId xmlns:a16="http://schemas.microsoft.com/office/drawing/2014/main" id="{DD043A34-69B2-4AC9-A1D8-297A7EB2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4" name="Picture 1" descr="https://mail.google.com/mail/images/cleardot.gif">
          <a:extLst>
            <a:ext uri="{FF2B5EF4-FFF2-40B4-BE49-F238E27FC236}">
              <a16:creationId xmlns:a16="http://schemas.microsoft.com/office/drawing/2014/main" id="{95C967C5-C723-436A-B88F-7B875685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5" name="Picture 1" descr="https://mail.google.com/mail/images/cleardot.gif">
          <a:extLst>
            <a:ext uri="{FF2B5EF4-FFF2-40B4-BE49-F238E27FC236}">
              <a16:creationId xmlns:a16="http://schemas.microsoft.com/office/drawing/2014/main" id="{4BDBA7D0-460A-4DF1-B35D-FAFCF243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6" name="Picture 1" descr="https://mail.google.com/mail/images/cleardot.gif">
          <a:extLst>
            <a:ext uri="{FF2B5EF4-FFF2-40B4-BE49-F238E27FC236}">
              <a16:creationId xmlns:a16="http://schemas.microsoft.com/office/drawing/2014/main" id="{F32D1F79-1128-44D6-A806-2E3FF22B6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7" name="Picture 1" descr="https://mail.google.com/mail/images/cleardot.gif">
          <a:extLst>
            <a:ext uri="{FF2B5EF4-FFF2-40B4-BE49-F238E27FC236}">
              <a16:creationId xmlns:a16="http://schemas.microsoft.com/office/drawing/2014/main" id="{F1744F1F-D13B-4E63-B5B7-45EDE7BB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8" name="Picture 1" descr="https://mail.google.com/mail/images/cleardot.gif">
          <a:extLst>
            <a:ext uri="{FF2B5EF4-FFF2-40B4-BE49-F238E27FC236}">
              <a16:creationId xmlns:a16="http://schemas.microsoft.com/office/drawing/2014/main" id="{21A63009-1808-468B-A778-07D9345A5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69" name="Picture 1" descr="https://mail.google.com/mail/images/cleardot.gif">
          <a:extLst>
            <a:ext uri="{FF2B5EF4-FFF2-40B4-BE49-F238E27FC236}">
              <a16:creationId xmlns:a16="http://schemas.microsoft.com/office/drawing/2014/main" id="{BB1A8F72-7BA3-4293-AD54-A84EE24E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0" name="Picture 1" descr="https://mail.google.com/mail/images/cleardot.gif">
          <a:extLst>
            <a:ext uri="{FF2B5EF4-FFF2-40B4-BE49-F238E27FC236}">
              <a16:creationId xmlns:a16="http://schemas.microsoft.com/office/drawing/2014/main" id="{3AC475B5-A573-442A-8B2D-C8648879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1" name="Picture 1" descr="https://mail.google.com/mail/images/cleardot.gif">
          <a:extLst>
            <a:ext uri="{FF2B5EF4-FFF2-40B4-BE49-F238E27FC236}">
              <a16:creationId xmlns:a16="http://schemas.microsoft.com/office/drawing/2014/main" id="{9E7D7E47-D996-45F4-8FF7-9CDC2C1A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2" name="Picture 1" descr="https://mail.google.com/mail/images/cleardot.gif">
          <a:extLst>
            <a:ext uri="{FF2B5EF4-FFF2-40B4-BE49-F238E27FC236}">
              <a16:creationId xmlns:a16="http://schemas.microsoft.com/office/drawing/2014/main" id="{FEDC7068-B3C9-42C7-850C-E3C19D9D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3" name="Picture 1" descr="https://mail.google.com/mail/images/cleardot.gif">
          <a:extLst>
            <a:ext uri="{FF2B5EF4-FFF2-40B4-BE49-F238E27FC236}">
              <a16:creationId xmlns:a16="http://schemas.microsoft.com/office/drawing/2014/main" id="{6B917DC0-C146-4F8D-A5F2-015D26A52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4" name="Picture 1" descr="https://mail.google.com/mail/images/cleardot.gif">
          <a:extLst>
            <a:ext uri="{FF2B5EF4-FFF2-40B4-BE49-F238E27FC236}">
              <a16:creationId xmlns:a16="http://schemas.microsoft.com/office/drawing/2014/main" id="{8F505794-D0EF-4C25-A32B-BA399B86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5" name="Picture 1" descr="https://mail.google.com/mail/images/cleardot.gif">
          <a:extLst>
            <a:ext uri="{FF2B5EF4-FFF2-40B4-BE49-F238E27FC236}">
              <a16:creationId xmlns:a16="http://schemas.microsoft.com/office/drawing/2014/main" id="{02F22284-7A16-42FB-85BF-E30FC3807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6" name="Picture 1" descr="https://mail.google.com/mail/images/cleardot.gif">
          <a:extLst>
            <a:ext uri="{FF2B5EF4-FFF2-40B4-BE49-F238E27FC236}">
              <a16:creationId xmlns:a16="http://schemas.microsoft.com/office/drawing/2014/main" id="{450163BF-002C-499F-B825-46C9B6CA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7" name="Picture 1" descr="https://mail.google.com/mail/images/cleardot.gif">
          <a:extLst>
            <a:ext uri="{FF2B5EF4-FFF2-40B4-BE49-F238E27FC236}">
              <a16:creationId xmlns:a16="http://schemas.microsoft.com/office/drawing/2014/main" id="{CF639EBC-8A17-43E3-9D0C-F6641650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8" name="Picture 1" descr="https://mail.google.com/mail/images/cleardot.gif">
          <a:extLst>
            <a:ext uri="{FF2B5EF4-FFF2-40B4-BE49-F238E27FC236}">
              <a16:creationId xmlns:a16="http://schemas.microsoft.com/office/drawing/2014/main" id="{C736DAE7-EBB8-46DF-9BF4-640BF8F7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79" name="Picture 1" descr="https://mail.google.com/mail/images/cleardot.gif">
          <a:extLst>
            <a:ext uri="{FF2B5EF4-FFF2-40B4-BE49-F238E27FC236}">
              <a16:creationId xmlns:a16="http://schemas.microsoft.com/office/drawing/2014/main" id="{FE46E2EC-B12A-48C5-A95E-84A1B765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0" name="Picture 1" descr="https://mail.google.com/mail/images/cleardot.gif">
          <a:extLst>
            <a:ext uri="{FF2B5EF4-FFF2-40B4-BE49-F238E27FC236}">
              <a16:creationId xmlns:a16="http://schemas.microsoft.com/office/drawing/2014/main" id="{6170D943-883B-41D5-BB8B-5ABFB3D6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1" name="Picture 1" descr="https://mail.google.com/mail/images/cleardot.gif">
          <a:extLst>
            <a:ext uri="{FF2B5EF4-FFF2-40B4-BE49-F238E27FC236}">
              <a16:creationId xmlns:a16="http://schemas.microsoft.com/office/drawing/2014/main" id="{C49FF01F-49E2-4657-B662-D8FB5BD6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2" name="Picture 1" descr="https://mail.google.com/mail/images/cleardot.gif">
          <a:extLst>
            <a:ext uri="{FF2B5EF4-FFF2-40B4-BE49-F238E27FC236}">
              <a16:creationId xmlns:a16="http://schemas.microsoft.com/office/drawing/2014/main" id="{9B6FFF9F-BEB7-401F-A5D2-9A6191E8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3" name="Picture 1" descr="https://mail.google.com/mail/images/cleardot.gif">
          <a:extLst>
            <a:ext uri="{FF2B5EF4-FFF2-40B4-BE49-F238E27FC236}">
              <a16:creationId xmlns:a16="http://schemas.microsoft.com/office/drawing/2014/main" id="{4AA94219-8FA4-448B-BFEF-0EA7FA92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4" name="Picture 1" descr="https://mail.google.com/mail/images/cleardot.gif">
          <a:extLst>
            <a:ext uri="{FF2B5EF4-FFF2-40B4-BE49-F238E27FC236}">
              <a16:creationId xmlns:a16="http://schemas.microsoft.com/office/drawing/2014/main" id="{C66AAB5B-37AF-48E6-B468-7DE5C02B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5" name="Picture 1" descr="https://mail.google.com/mail/images/cleardot.gif">
          <a:extLst>
            <a:ext uri="{FF2B5EF4-FFF2-40B4-BE49-F238E27FC236}">
              <a16:creationId xmlns:a16="http://schemas.microsoft.com/office/drawing/2014/main" id="{8365C919-BB97-42F6-BC53-C824E983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6" name="Picture 1" descr="https://mail.google.com/mail/images/cleardot.gif">
          <a:extLst>
            <a:ext uri="{FF2B5EF4-FFF2-40B4-BE49-F238E27FC236}">
              <a16:creationId xmlns:a16="http://schemas.microsoft.com/office/drawing/2014/main" id="{F8C1E943-82A1-41D4-A2FC-7B1C0E16A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7" name="Picture 1" descr="https://mail.google.com/mail/images/cleardot.gif">
          <a:extLst>
            <a:ext uri="{FF2B5EF4-FFF2-40B4-BE49-F238E27FC236}">
              <a16:creationId xmlns:a16="http://schemas.microsoft.com/office/drawing/2014/main" id="{00DA2E3B-96B6-49AF-BD59-A60AD376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8" name="Picture 1" descr="https://mail.google.com/mail/images/cleardot.gif">
          <a:extLst>
            <a:ext uri="{FF2B5EF4-FFF2-40B4-BE49-F238E27FC236}">
              <a16:creationId xmlns:a16="http://schemas.microsoft.com/office/drawing/2014/main" id="{8C9CE650-03ED-40FA-B536-31487C0FE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89" name="Picture 1" descr="https://mail.google.com/mail/images/cleardot.gif">
          <a:extLst>
            <a:ext uri="{FF2B5EF4-FFF2-40B4-BE49-F238E27FC236}">
              <a16:creationId xmlns:a16="http://schemas.microsoft.com/office/drawing/2014/main" id="{D1ADC26E-892A-4CA3-99F6-7BAA0E2F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0" name="Picture 1" descr="https://mail.google.com/mail/images/cleardot.gif">
          <a:extLst>
            <a:ext uri="{FF2B5EF4-FFF2-40B4-BE49-F238E27FC236}">
              <a16:creationId xmlns:a16="http://schemas.microsoft.com/office/drawing/2014/main" id="{BD2BB5BD-280A-4BA1-99DD-E9C49483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1" name="Picture 1" descr="https://mail.google.com/mail/images/cleardot.gif">
          <a:extLst>
            <a:ext uri="{FF2B5EF4-FFF2-40B4-BE49-F238E27FC236}">
              <a16:creationId xmlns:a16="http://schemas.microsoft.com/office/drawing/2014/main" id="{62D438FC-45E8-4B4D-80A9-05D90DC61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2" name="Picture 1" descr="https://mail.google.com/mail/images/cleardot.gif">
          <a:extLst>
            <a:ext uri="{FF2B5EF4-FFF2-40B4-BE49-F238E27FC236}">
              <a16:creationId xmlns:a16="http://schemas.microsoft.com/office/drawing/2014/main" id="{385B254C-4244-4580-9C16-DD260060B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3" name="Picture 1" descr="https://mail.google.com/mail/images/cleardot.gif">
          <a:extLst>
            <a:ext uri="{FF2B5EF4-FFF2-40B4-BE49-F238E27FC236}">
              <a16:creationId xmlns:a16="http://schemas.microsoft.com/office/drawing/2014/main" id="{06383406-E3FB-4B81-92BE-93925436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4" name="Picture 1" descr="https://mail.google.com/mail/images/cleardot.gif">
          <a:extLst>
            <a:ext uri="{FF2B5EF4-FFF2-40B4-BE49-F238E27FC236}">
              <a16:creationId xmlns:a16="http://schemas.microsoft.com/office/drawing/2014/main" id="{BDA0147D-DA17-466D-9ACD-E7AB3AC1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5" name="Picture 1" descr="https://mail.google.com/mail/images/cleardot.gif">
          <a:extLst>
            <a:ext uri="{FF2B5EF4-FFF2-40B4-BE49-F238E27FC236}">
              <a16:creationId xmlns:a16="http://schemas.microsoft.com/office/drawing/2014/main" id="{B6BB210F-69BA-4C5F-B1FA-1A93BF88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6" name="Picture 1" descr="https://mail.google.com/mail/images/cleardot.gif">
          <a:extLst>
            <a:ext uri="{FF2B5EF4-FFF2-40B4-BE49-F238E27FC236}">
              <a16:creationId xmlns:a16="http://schemas.microsoft.com/office/drawing/2014/main" id="{F1326390-08E9-49C0-971C-125FCF5F3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7" name="Picture 1" descr="https://mail.google.com/mail/images/cleardot.gif">
          <a:extLst>
            <a:ext uri="{FF2B5EF4-FFF2-40B4-BE49-F238E27FC236}">
              <a16:creationId xmlns:a16="http://schemas.microsoft.com/office/drawing/2014/main" id="{8E3F6259-0C48-45B4-940E-AA07CF70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8" name="Picture 1" descr="https://mail.google.com/mail/images/cleardot.gif">
          <a:extLst>
            <a:ext uri="{FF2B5EF4-FFF2-40B4-BE49-F238E27FC236}">
              <a16:creationId xmlns:a16="http://schemas.microsoft.com/office/drawing/2014/main" id="{8E61F773-6C42-4637-9E12-77B53478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499" name="Picture 1" descr="https://mail.google.com/mail/images/cleardot.gif">
          <a:extLst>
            <a:ext uri="{FF2B5EF4-FFF2-40B4-BE49-F238E27FC236}">
              <a16:creationId xmlns:a16="http://schemas.microsoft.com/office/drawing/2014/main" id="{C1B1AB40-82B2-4580-A924-B95031D35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0" name="Picture 1" descr="https://mail.google.com/mail/images/cleardot.gif">
          <a:extLst>
            <a:ext uri="{FF2B5EF4-FFF2-40B4-BE49-F238E27FC236}">
              <a16:creationId xmlns:a16="http://schemas.microsoft.com/office/drawing/2014/main" id="{F806425D-776A-408C-BCC8-AB35AB656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1" name="Picture 1" descr="https://mail.google.com/mail/images/cleardot.gif">
          <a:extLst>
            <a:ext uri="{FF2B5EF4-FFF2-40B4-BE49-F238E27FC236}">
              <a16:creationId xmlns:a16="http://schemas.microsoft.com/office/drawing/2014/main" id="{6D11D295-7365-4429-ACB1-CC46BA59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2" name="Picture 1" descr="https://mail.google.com/mail/images/cleardot.gif">
          <a:extLst>
            <a:ext uri="{FF2B5EF4-FFF2-40B4-BE49-F238E27FC236}">
              <a16:creationId xmlns:a16="http://schemas.microsoft.com/office/drawing/2014/main" id="{B4A92729-4640-437E-8306-84AC8DD4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3" name="Picture 1" descr="https://mail.google.com/mail/images/cleardot.gif">
          <a:extLst>
            <a:ext uri="{FF2B5EF4-FFF2-40B4-BE49-F238E27FC236}">
              <a16:creationId xmlns:a16="http://schemas.microsoft.com/office/drawing/2014/main" id="{7EE5CC72-887B-4F0A-A0D5-F6410D3D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4" name="Picture 1" descr="https://mail.google.com/mail/images/cleardot.gif">
          <a:extLst>
            <a:ext uri="{FF2B5EF4-FFF2-40B4-BE49-F238E27FC236}">
              <a16:creationId xmlns:a16="http://schemas.microsoft.com/office/drawing/2014/main" id="{664C900B-0F23-4BE1-8865-8CC8F0D8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5" name="Picture 1" descr="https://mail.google.com/mail/images/cleardot.gif">
          <a:extLst>
            <a:ext uri="{FF2B5EF4-FFF2-40B4-BE49-F238E27FC236}">
              <a16:creationId xmlns:a16="http://schemas.microsoft.com/office/drawing/2014/main" id="{4EAAF0BD-4605-4209-9CAC-E8A411F4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6" name="Picture 1" descr="https://mail.google.com/mail/images/cleardot.gif">
          <a:extLst>
            <a:ext uri="{FF2B5EF4-FFF2-40B4-BE49-F238E27FC236}">
              <a16:creationId xmlns:a16="http://schemas.microsoft.com/office/drawing/2014/main" id="{CFA9CC5A-5AF2-4E05-9E87-7EADACD3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7" name="Picture 1" descr="https://mail.google.com/mail/images/cleardot.gif">
          <a:extLst>
            <a:ext uri="{FF2B5EF4-FFF2-40B4-BE49-F238E27FC236}">
              <a16:creationId xmlns:a16="http://schemas.microsoft.com/office/drawing/2014/main" id="{4846B91A-47F2-4A12-858D-D089C9CCE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8" name="Picture 1" descr="https://mail.google.com/mail/images/cleardot.gif">
          <a:extLst>
            <a:ext uri="{FF2B5EF4-FFF2-40B4-BE49-F238E27FC236}">
              <a16:creationId xmlns:a16="http://schemas.microsoft.com/office/drawing/2014/main" id="{F6407B63-7F93-4E0B-8241-1811FC80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09" name="Picture 1" descr="https://mail.google.com/mail/images/cleardot.gif">
          <a:extLst>
            <a:ext uri="{FF2B5EF4-FFF2-40B4-BE49-F238E27FC236}">
              <a16:creationId xmlns:a16="http://schemas.microsoft.com/office/drawing/2014/main" id="{6EB09FCB-C7CC-43D7-B4F0-F68B78EA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0" name="Picture 1" descr="https://mail.google.com/mail/images/cleardot.gif">
          <a:extLst>
            <a:ext uri="{FF2B5EF4-FFF2-40B4-BE49-F238E27FC236}">
              <a16:creationId xmlns:a16="http://schemas.microsoft.com/office/drawing/2014/main" id="{73026853-95A6-4BC1-AC19-1E216D98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1" name="Picture 1" descr="https://mail.google.com/mail/images/cleardot.gif">
          <a:extLst>
            <a:ext uri="{FF2B5EF4-FFF2-40B4-BE49-F238E27FC236}">
              <a16:creationId xmlns:a16="http://schemas.microsoft.com/office/drawing/2014/main" id="{E6AC9CFD-124A-41B4-862B-B1B2BE3D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2" name="Picture 1" descr="https://mail.google.com/mail/images/cleardot.gif">
          <a:extLst>
            <a:ext uri="{FF2B5EF4-FFF2-40B4-BE49-F238E27FC236}">
              <a16:creationId xmlns:a16="http://schemas.microsoft.com/office/drawing/2014/main" id="{AFDCE0B5-9B31-463A-93D6-ECCEB8984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3" name="Picture 1" descr="https://mail.google.com/mail/images/cleardot.gif">
          <a:extLst>
            <a:ext uri="{FF2B5EF4-FFF2-40B4-BE49-F238E27FC236}">
              <a16:creationId xmlns:a16="http://schemas.microsoft.com/office/drawing/2014/main" id="{7296876D-4DB0-44A9-89FE-FA954D82B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4" name="Picture 1" descr="https://mail.google.com/mail/images/cleardot.gif">
          <a:extLst>
            <a:ext uri="{FF2B5EF4-FFF2-40B4-BE49-F238E27FC236}">
              <a16:creationId xmlns:a16="http://schemas.microsoft.com/office/drawing/2014/main" id="{2441946A-9BC7-4B2B-BBC3-47C2C59A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5" name="Picture 1" descr="https://mail.google.com/mail/images/cleardot.gif">
          <a:extLst>
            <a:ext uri="{FF2B5EF4-FFF2-40B4-BE49-F238E27FC236}">
              <a16:creationId xmlns:a16="http://schemas.microsoft.com/office/drawing/2014/main" id="{6EA45A2D-7A22-4193-8AB2-2A8D035C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6" name="Picture 1" descr="https://mail.google.com/mail/images/cleardot.gif">
          <a:extLst>
            <a:ext uri="{FF2B5EF4-FFF2-40B4-BE49-F238E27FC236}">
              <a16:creationId xmlns:a16="http://schemas.microsoft.com/office/drawing/2014/main" id="{49F95937-51B6-42F8-82EF-66413B86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7" name="Picture 1" descr="https://mail.google.com/mail/images/cleardot.gif">
          <a:extLst>
            <a:ext uri="{FF2B5EF4-FFF2-40B4-BE49-F238E27FC236}">
              <a16:creationId xmlns:a16="http://schemas.microsoft.com/office/drawing/2014/main" id="{B61790F1-3366-4632-AE30-57BFAA16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8" name="Picture 1" descr="https://mail.google.com/mail/images/cleardot.gif">
          <a:extLst>
            <a:ext uri="{FF2B5EF4-FFF2-40B4-BE49-F238E27FC236}">
              <a16:creationId xmlns:a16="http://schemas.microsoft.com/office/drawing/2014/main" id="{45E48D80-37FA-4709-8B67-373AB771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19" name="Picture 1" descr="https://mail.google.com/mail/images/cleardot.gif">
          <a:extLst>
            <a:ext uri="{FF2B5EF4-FFF2-40B4-BE49-F238E27FC236}">
              <a16:creationId xmlns:a16="http://schemas.microsoft.com/office/drawing/2014/main" id="{B7F8EE05-B32F-4C9B-924B-3589F020D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0" name="Picture 1" descr="https://mail.google.com/mail/images/cleardot.gif">
          <a:extLst>
            <a:ext uri="{FF2B5EF4-FFF2-40B4-BE49-F238E27FC236}">
              <a16:creationId xmlns:a16="http://schemas.microsoft.com/office/drawing/2014/main" id="{B122C03D-7C45-44BC-B607-65009CCA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1" name="Picture 1" descr="https://mail.google.com/mail/images/cleardot.gif">
          <a:extLst>
            <a:ext uri="{FF2B5EF4-FFF2-40B4-BE49-F238E27FC236}">
              <a16:creationId xmlns:a16="http://schemas.microsoft.com/office/drawing/2014/main" id="{B76F6879-0971-4596-82AB-23F953C3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2" name="Picture 1" descr="https://mail.google.com/mail/images/cleardot.gif">
          <a:extLst>
            <a:ext uri="{FF2B5EF4-FFF2-40B4-BE49-F238E27FC236}">
              <a16:creationId xmlns:a16="http://schemas.microsoft.com/office/drawing/2014/main" id="{56C774B5-7620-4F1A-A5CD-A4E74786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3" name="Picture 1" descr="https://mail.google.com/mail/images/cleardot.gif">
          <a:extLst>
            <a:ext uri="{FF2B5EF4-FFF2-40B4-BE49-F238E27FC236}">
              <a16:creationId xmlns:a16="http://schemas.microsoft.com/office/drawing/2014/main" id="{22222E90-33B9-4D54-9836-F8435FA9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4" name="Picture 1" descr="https://mail.google.com/mail/images/cleardot.gif">
          <a:extLst>
            <a:ext uri="{FF2B5EF4-FFF2-40B4-BE49-F238E27FC236}">
              <a16:creationId xmlns:a16="http://schemas.microsoft.com/office/drawing/2014/main" id="{CC66FC9B-023D-4B7B-B68E-3502C3F3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5" name="Picture 1" descr="https://mail.google.com/mail/images/cleardot.gif">
          <a:extLst>
            <a:ext uri="{FF2B5EF4-FFF2-40B4-BE49-F238E27FC236}">
              <a16:creationId xmlns:a16="http://schemas.microsoft.com/office/drawing/2014/main" id="{9944FE6E-2638-468D-B037-C559971EA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6" name="Picture 1" descr="https://mail.google.com/mail/images/cleardot.gif">
          <a:extLst>
            <a:ext uri="{FF2B5EF4-FFF2-40B4-BE49-F238E27FC236}">
              <a16:creationId xmlns:a16="http://schemas.microsoft.com/office/drawing/2014/main" id="{C2279DEC-A110-4BCD-9DF6-16A12B674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7" name="Picture 1" descr="https://mail.google.com/mail/images/cleardot.gif">
          <a:extLst>
            <a:ext uri="{FF2B5EF4-FFF2-40B4-BE49-F238E27FC236}">
              <a16:creationId xmlns:a16="http://schemas.microsoft.com/office/drawing/2014/main" id="{2A4C38AC-E1EB-4E69-9F31-2E9A8E45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8" name="Picture 1" descr="https://mail.google.com/mail/images/cleardot.gif">
          <a:extLst>
            <a:ext uri="{FF2B5EF4-FFF2-40B4-BE49-F238E27FC236}">
              <a16:creationId xmlns:a16="http://schemas.microsoft.com/office/drawing/2014/main" id="{D93CD371-937F-4C0F-8711-E215DC275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29" name="Picture 1" descr="https://mail.google.com/mail/images/cleardot.gif">
          <a:extLst>
            <a:ext uri="{FF2B5EF4-FFF2-40B4-BE49-F238E27FC236}">
              <a16:creationId xmlns:a16="http://schemas.microsoft.com/office/drawing/2014/main" id="{81311036-AEB0-40DA-9ECA-7D8B4CD5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0" name="Picture 1" descr="https://mail.google.com/mail/images/cleardot.gif">
          <a:extLst>
            <a:ext uri="{FF2B5EF4-FFF2-40B4-BE49-F238E27FC236}">
              <a16:creationId xmlns:a16="http://schemas.microsoft.com/office/drawing/2014/main" id="{4DE69527-CBA9-4A72-BD83-8039BACE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1" name="Picture 1" descr="https://mail.google.com/mail/images/cleardot.gif">
          <a:extLst>
            <a:ext uri="{FF2B5EF4-FFF2-40B4-BE49-F238E27FC236}">
              <a16:creationId xmlns:a16="http://schemas.microsoft.com/office/drawing/2014/main" id="{879C36CF-F7D7-4827-A95D-83927EEE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2" name="Picture 1" descr="https://mail.google.com/mail/images/cleardot.gif">
          <a:extLst>
            <a:ext uri="{FF2B5EF4-FFF2-40B4-BE49-F238E27FC236}">
              <a16:creationId xmlns:a16="http://schemas.microsoft.com/office/drawing/2014/main" id="{85EEA815-C507-4DC1-A0C7-03326AA5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3" name="Picture 1" descr="https://mail.google.com/mail/images/cleardot.gif">
          <a:extLst>
            <a:ext uri="{FF2B5EF4-FFF2-40B4-BE49-F238E27FC236}">
              <a16:creationId xmlns:a16="http://schemas.microsoft.com/office/drawing/2014/main" id="{B97B9233-A5C8-4B85-9C39-7158F66B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4" name="Picture 1" descr="https://mail.google.com/mail/images/cleardot.gif">
          <a:extLst>
            <a:ext uri="{FF2B5EF4-FFF2-40B4-BE49-F238E27FC236}">
              <a16:creationId xmlns:a16="http://schemas.microsoft.com/office/drawing/2014/main" id="{009EFBDF-7697-4F76-9A03-EEFE3AD6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5" name="Picture 1" descr="https://mail.google.com/mail/images/cleardot.gif">
          <a:extLst>
            <a:ext uri="{FF2B5EF4-FFF2-40B4-BE49-F238E27FC236}">
              <a16:creationId xmlns:a16="http://schemas.microsoft.com/office/drawing/2014/main" id="{AD8FB3C1-BD12-4CA6-BBBA-A38D84B5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6" name="Picture 1" descr="https://mail.google.com/mail/images/cleardot.gif">
          <a:extLst>
            <a:ext uri="{FF2B5EF4-FFF2-40B4-BE49-F238E27FC236}">
              <a16:creationId xmlns:a16="http://schemas.microsoft.com/office/drawing/2014/main" id="{D39EBDA0-1B2D-4965-A046-76B20F31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7" name="Picture 1" descr="https://mail.google.com/mail/images/cleardot.gif">
          <a:extLst>
            <a:ext uri="{FF2B5EF4-FFF2-40B4-BE49-F238E27FC236}">
              <a16:creationId xmlns:a16="http://schemas.microsoft.com/office/drawing/2014/main" id="{EE64B117-7379-4AB5-A3D1-6F54B6197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8" name="Picture 1" descr="https://mail.google.com/mail/images/cleardot.gif">
          <a:extLst>
            <a:ext uri="{FF2B5EF4-FFF2-40B4-BE49-F238E27FC236}">
              <a16:creationId xmlns:a16="http://schemas.microsoft.com/office/drawing/2014/main" id="{AE87C71C-E046-4C9E-A65E-462073C6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39" name="Picture 1" descr="https://mail.google.com/mail/images/cleardot.gif">
          <a:extLst>
            <a:ext uri="{FF2B5EF4-FFF2-40B4-BE49-F238E27FC236}">
              <a16:creationId xmlns:a16="http://schemas.microsoft.com/office/drawing/2014/main" id="{C685C2D2-BF49-49D5-B221-8DAFC613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0" name="Picture 1" descr="https://mail.google.com/mail/images/cleardot.gif">
          <a:extLst>
            <a:ext uri="{FF2B5EF4-FFF2-40B4-BE49-F238E27FC236}">
              <a16:creationId xmlns:a16="http://schemas.microsoft.com/office/drawing/2014/main" id="{FE45FE3A-7972-4561-8E34-6DB1E2A6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1" name="Picture 1" descr="https://mail.google.com/mail/images/cleardot.gif">
          <a:extLst>
            <a:ext uri="{FF2B5EF4-FFF2-40B4-BE49-F238E27FC236}">
              <a16:creationId xmlns:a16="http://schemas.microsoft.com/office/drawing/2014/main" id="{3B94460A-C9FC-4D6F-8FE6-AC3473F24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2" name="Picture 1" descr="https://mail.google.com/mail/images/cleardot.gif">
          <a:extLst>
            <a:ext uri="{FF2B5EF4-FFF2-40B4-BE49-F238E27FC236}">
              <a16:creationId xmlns:a16="http://schemas.microsoft.com/office/drawing/2014/main" id="{4C2C1F8B-8E66-4314-B39C-DA629B46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3" name="Picture 1" descr="https://mail.google.com/mail/images/cleardot.gif">
          <a:extLst>
            <a:ext uri="{FF2B5EF4-FFF2-40B4-BE49-F238E27FC236}">
              <a16:creationId xmlns:a16="http://schemas.microsoft.com/office/drawing/2014/main" id="{B5630772-04F3-418D-B716-3124D69D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4" name="Picture 1" descr="https://mail.google.com/mail/images/cleardot.gif">
          <a:extLst>
            <a:ext uri="{FF2B5EF4-FFF2-40B4-BE49-F238E27FC236}">
              <a16:creationId xmlns:a16="http://schemas.microsoft.com/office/drawing/2014/main" id="{65C06B05-BED5-41A7-BD21-20C9E8031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5" name="Picture 1" descr="https://mail.google.com/mail/images/cleardot.gif">
          <a:extLst>
            <a:ext uri="{FF2B5EF4-FFF2-40B4-BE49-F238E27FC236}">
              <a16:creationId xmlns:a16="http://schemas.microsoft.com/office/drawing/2014/main" id="{CFFB62D9-C3D6-4B89-B288-6A4D77E5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6" name="Picture 1" descr="https://mail.google.com/mail/images/cleardot.gif">
          <a:extLst>
            <a:ext uri="{FF2B5EF4-FFF2-40B4-BE49-F238E27FC236}">
              <a16:creationId xmlns:a16="http://schemas.microsoft.com/office/drawing/2014/main" id="{B72A45DC-4594-4877-90FF-D367C19B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7" name="Picture 1" descr="https://mail.google.com/mail/images/cleardot.gif">
          <a:extLst>
            <a:ext uri="{FF2B5EF4-FFF2-40B4-BE49-F238E27FC236}">
              <a16:creationId xmlns:a16="http://schemas.microsoft.com/office/drawing/2014/main" id="{7736AA4A-2D2D-413C-A74A-A530187B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8" name="Picture 1" descr="https://mail.google.com/mail/images/cleardot.gif">
          <a:extLst>
            <a:ext uri="{FF2B5EF4-FFF2-40B4-BE49-F238E27FC236}">
              <a16:creationId xmlns:a16="http://schemas.microsoft.com/office/drawing/2014/main" id="{4F7507C4-625C-4E4A-9625-E827CDF65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49" name="Picture 1" descr="https://mail.google.com/mail/images/cleardot.gif">
          <a:extLst>
            <a:ext uri="{FF2B5EF4-FFF2-40B4-BE49-F238E27FC236}">
              <a16:creationId xmlns:a16="http://schemas.microsoft.com/office/drawing/2014/main" id="{C5F4302A-6632-461E-8B36-BF88F753A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0" name="Picture 1" descr="https://mail.google.com/mail/images/cleardot.gif">
          <a:extLst>
            <a:ext uri="{FF2B5EF4-FFF2-40B4-BE49-F238E27FC236}">
              <a16:creationId xmlns:a16="http://schemas.microsoft.com/office/drawing/2014/main" id="{20151E61-8CB8-4160-82DC-45D0CFF9B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1" name="Picture 1" descr="https://mail.google.com/mail/images/cleardot.gif">
          <a:extLst>
            <a:ext uri="{FF2B5EF4-FFF2-40B4-BE49-F238E27FC236}">
              <a16:creationId xmlns:a16="http://schemas.microsoft.com/office/drawing/2014/main" id="{B8DD5F77-7CBA-430A-BFBD-FA85706D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2" name="Picture 1" descr="https://mail.google.com/mail/images/cleardot.gif">
          <a:extLst>
            <a:ext uri="{FF2B5EF4-FFF2-40B4-BE49-F238E27FC236}">
              <a16:creationId xmlns:a16="http://schemas.microsoft.com/office/drawing/2014/main" id="{EDB75BA5-F2A7-4CFF-8960-9AC1F89C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3" name="Picture 1" descr="https://mail.google.com/mail/images/cleardot.gif">
          <a:extLst>
            <a:ext uri="{FF2B5EF4-FFF2-40B4-BE49-F238E27FC236}">
              <a16:creationId xmlns:a16="http://schemas.microsoft.com/office/drawing/2014/main" id="{57D29FB9-B0E8-4961-B440-9468466D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4" name="Picture 1" descr="https://mail.google.com/mail/images/cleardot.gif">
          <a:extLst>
            <a:ext uri="{FF2B5EF4-FFF2-40B4-BE49-F238E27FC236}">
              <a16:creationId xmlns:a16="http://schemas.microsoft.com/office/drawing/2014/main" id="{CD94DF08-C40D-48EE-92C5-984AF247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5" name="Picture 1" descr="https://mail.google.com/mail/images/cleardot.gif">
          <a:extLst>
            <a:ext uri="{FF2B5EF4-FFF2-40B4-BE49-F238E27FC236}">
              <a16:creationId xmlns:a16="http://schemas.microsoft.com/office/drawing/2014/main" id="{4CE550C3-CEAF-43E2-82B3-3589331C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6" name="Picture 1" descr="https://mail.google.com/mail/images/cleardot.gif">
          <a:extLst>
            <a:ext uri="{FF2B5EF4-FFF2-40B4-BE49-F238E27FC236}">
              <a16:creationId xmlns:a16="http://schemas.microsoft.com/office/drawing/2014/main" id="{29F58DDA-60F7-4B18-8A2A-655B58F5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7" name="Picture 1" descr="https://mail.google.com/mail/images/cleardot.gif">
          <a:extLst>
            <a:ext uri="{FF2B5EF4-FFF2-40B4-BE49-F238E27FC236}">
              <a16:creationId xmlns:a16="http://schemas.microsoft.com/office/drawing/2014/main" id="{BAE2977F-771D-4757-AAEC-8595F95FC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8" name="Picture 1" descr="https://mail.google.com/mail/images/cleardot.gif">
          <a:extLst>
            <a:ext uri="{FF2B5EF4-FFF2-40B4-BE49-F238E27FC236}">
              <a16:creationId xmlns:a16="http://schemas.microsoft.com/office/drawing/2014/main" id="{F75F4082-BF4E-4D4A-96EC-8DC54AC5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59" name="Picture 1" descr="https://mail.google.com/mail/images/cleardot.gif">
          <a:extLst>
            <a:ext uri="{FF2B5EF4-FFF2-40B4-BE49-F238E27FC236}">
              <a16:creationId xmlns:a16="http://schemas.microsoft.com/office/drawing/2014/main" id="{84CF8065-541F-4D11-9377-B5050C5F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0" name="Picture 1" descr="https://mail.google.com/mail/images/cleardot.gif">
          <a:extLst>
            <a:ext uri="{FF2B5EF4-FFF2-40B4-BE49-F238E27FC236}">
              <a16:creationId xmlns:a16="http://schemas.microsoft.com/office/drawing/2014/main" id="{50E12F52-9908-4810-BCC4-252E30E1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1" name="Picture 1" descr="https://mail.google.com/mail/images/cleardot.gif">
          <a:extLst>
            <a:ext uri="{FF2B5EF4-FFF2-40B4-BE49-F238E27FC236}">
              <a16:creationId xmlns:a16="http://schemas.microsoft.com/office/drawing/2014/main" id="{EBBB75C1-91A5-4E85-93FF-EE644EDC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2" name="Picture 1" descr="https://mail.google.com/mail/images/cleardot.gif">
          <a:extLst>
            <a:ext uri="{FF2B5EF4-FFF2-40B4-BE49-F238E27FC236}">
              <a16:creationId xmlns:a16="http://schemas.microsoft.com/office/drawing/2014/main" id="{7EAA4B5B-99E3-4DFF-997B-CB3CB4FA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3" name="Picture 1" descr="https://mail.google.com/mail/images/cleardot.gif">
          <a:extLst>
            <a:ext uri="{FF2B5EF4-FFF2-40B4-BE49-F238E27FC236}">
              <a16:creationId xmlns:a16="http://schemas.microsoft.com/office/drawing/2014/main" id="{8193B2F6-4C41-456D-A324-7AF71136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4" name="Picture 1" descr="https://mail.google.com/mail/images/cleardot.gif">
          <a:extLst>
            <a:ext uri="{FF2B5EF4-FFF2-40B4-BE49-F238E27FC236}">
              <a16:creationId xmlns:a16="http://schemas.microsoft.com/office/drawing/2014/main" id="{5A4AF7AB-C19D-4743-AFFF-EDC51388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5" name="Picture 1" descr="https://mail.google.com/mail/images/cleardot.gif">
          <a:extLst>
            <a:ext uri="{FF2B5EF4-FFF2-40B4-BE49-F238E27FC236}">
              <a16:creationId xmlns:a16="http://schemas.microsoft.com/office/drawing/2014/main" id="{8A9B25DF-BB0C-4666-A8F6-2FF87123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6" name="Picture 1" descr="https://mail.google.com/mail/images/cleardot.gif">
          <a:extLst>
            <a:ext uri="{FF2B5EF4-FFF2-40B4-BE49-F238E27FC236}">
              <a16:creationId xmlns:a16="http://schemas.microsoft.com/office/drawing/2014/main" id="{BB6D1193-8FB7-4CCC-9C9D-2EA038DA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7" name="Picture 1" descr="https://mail.google.com/mail/images/cleardot.gif">
          <a:extLst>
            <a:ext uri="{FF2B5EF4-FFF2-40B4-BE49-F238E27FC236}">
              <a16:creationId xmlns:a16="http://schemas.microsoft.com/office/drawing/2014/main" id="{1A83EBB0-66E1-40E6-94FA-34DB7324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8" name="Picture 1" descr="https://mail.google.com/mail/images/cleardot.gif">
          <a:extLst>
            <a:ext uri="{FF2B5EF4-FFF2-40B4-BE49-F238E27FC236}">
              <a16:creationId xmlns:a16="http://schemas.microsoft.com/office/drawing/2014/main" id="{6ECBF271-1E9A-43F8-B294-686ADDAC2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69" name="Picture 1" descr="https://mail.google.com/mail/images/cleardot.gif">
          <a:extLst>
            <a:ext uri="{FF2B5EF4-FFF2-40B4-BE49-F238E27FC236}">
              <a16:creationId xmlns:a16="http://schemas.microsoft.com/office/drawing/2014/main" id="{1A1B5E9F-DBD2-40BD-9270-9072C489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0" name="Picture 1" descr="https://mail.google.com/mail/images/cleardot.gif">
          <a:extLst>
            <a:ext uri="{FF2B5EF4-FFF2-40B4-BE49-F238E27FC236}">
              <a16:creationId xmlns:a16="http://schemas.microsoft.com/office/drawing/2014/main" id="{D8E8DA3E-9635-4508-9F91-3B4DF0BE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1" name="Picture 1" descr="https://mail.google.com/mail/images/cleardot.gif">
          <a:extLst>
            <a:ext uri="{FF2B5EF4-FFF2-40B4-BE49-F238E27FC236}">
              <a16:creationId xmlns:a16="http://schemas.microsoft.com/office/drawing/2014/main" id="{69B28D77-DC26-4A42-9C25-9A230D75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2" name="Picture 1" descr="https://mail.google.com/mail/images/cleardot.gif">
          <a:extLst>
            <a:ext uri="{FF2B5EF4-FFF2-40B4-BE49-F238E27FC236}">
              <a16:creationId xmlns:a16="http://schemas.microsoft.com/office/drawing/2014/main" id="{3C1F34D7-C0DC-4E29-B874-08DBBA4B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3" name="Picture 1" descr="https://mail.google.com/mail/images/cleardot.gif">
          <a:extLst>
            <a:ext uri="{FF2B5EF4-FFF2-40B4-BE49-F238E27FC236}">
              <a16:creationId xmlns:a16="http://schemas.microsoft.com/office/drawing/2014/main" id="{4BBB5266-5F20-4457-A331-C78ACE6A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4" name="Picture 1" descr="https://mail.google.com/mail/images/cleardot.gif">
          <a:extLst>
            <a:ext uri="{FF2B5EF4-FFF2-40B4-BE49-F238E27FC236}">
              <a16:creationId xmlns:a16="http://schemas.microsoft.com/office/drawing/2014/main" id="{A98792A8-4563-4C06-8148-7DBF8C76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5" name="Picture 1" descr="https://mail.google.com/mail/images/cleardot.gif">
          <a:extLst>
            <a:ext uri="{FF2B5EF4-FFF2-40B4-BE49-F238E27FC236}">
              <a16:creationId xmlns:a16="http://schemas.microsoft.com/office/drawing/2014/main" id="{898FA333-DB10-4A04-B7B5-694DBCF28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6" name="Picture 1" descr="https://mail.google.com/mail/images/cleardot.gif">
          <a:extLst>
            <a:ext uri="{FF2B5EF4-FFF2-40B4-BE49-F238E27FC236}">
              <a16:creationId xmlns:a16="http://schemas.microsoft.com/office/drawing/2014/main" id="{AC21B158-944A-4A8A-895A-1E106142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7" name="Picture 1" descr="https://mail.google.com/mail/images/cleardot.gif">
          <a:extLst>
            <a:ext uri="{FF2B5EF4-FFF2-40B4-BE49-F238E27FC236}">
              <a16:creationId xmlns:a16="http://schemas.microsoft.com/office/drawing/2014/main" id="{BF3E4F26-E640-4793-B0C6-2E01276F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8" name="Picture 1" descr="https://mail.google.com/mail/images/cleardot.gif">
          <a:extLst>
            <a:ext uri="{FF2B5EF4-FFF2-40B4-BE49-F238E27FC236}">
              <a16:creationId xmlns:a16="http://schemas.microsoft.com/office/drawing/2014/main" id="{876060B4-7ED6-4CF1-880A-C05101905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79" name="Picture 1" descr="https://mail.google.com/mail/images/cleardot.gif">
          <a:extLst>
            <a:ext uri="{FF2B5EF4-FFF2-40B4-BE49-F238E27FC236}">
              <a16:creationId xmlns:a16="http://schemas.microsoft.com/office/drawing/2014/main" id="{3A314E81-608C-445A-A349-01465DE6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0" name="Picture 1" descr="https://mail.google.com/mail/images/cleardot.gif">
          <a:extLst>
            <a:ext uri="{FF2B5EF4-FFF2-40B4-BE49-F238E27FC236}">
              <a16:creationId xmlns:a16="http://schemas.microsoft.com/office/drawing/2014/main" id="{AE6A90D6-21A0-4B3D-A1E5-EBBB1DA0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1" name="Picture 1" descr="https://mail.google.com/mail/images/cleardot.gif">
          <a:extLst>
            <a:ext uri="{FF2B5EF4-FFF2-40B4-BE49-F238E27FC236}">
              <a16:creationId xmlns:a16="http://schemas.microsoft.com/office/drawing/2014/main" id="{436CCA5F-E3AF-433C-BC78-4ED43DC6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2" name="Picture 1" descr="https://mail.google.com/mail/images/cleardot.gif">
          <a:extLst>
            <a:ext uri="{FF2B5EF4-FFF2-40B4-BE49-F238E27FC236}">
              <a16:creationId xmlns:a16="http://schemas.microsoft.com/office/drawing/2014/main" id="{C49BAA28-DE95-45F3-9612-CB0ADA7D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3" name="Picture 1" descr="https://mail.google.com/mail/images/cleardot.gif">
          <a:extLst>
            <a:ext uri="{FF2B5EF4-FFF2-40B4-BE49-F238E27FC236}">
              <a16:creationId xmlns:a16="http://schemas.microsoft.com/office/drawing/2014/main" id="{C70212D0-01BF-4FC5-B6D2-118FEFCD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4" name="Picture 1" descr="https://mail.google.com/mail/images/cleardot.gif">
          <a:extLst>
            <a:ext uri="{FF2B5EF4-FFF2-40B4-BE49-F238E27FC236}">
              <a16:creationId xmlns:a16="http://schemas.microsoft.com/office/drawing/2014/main" id="{48FCD0DF-3469-42DC-A796-0AEABEC9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5" name="Picture 1" descr="https://mail.google.com/mail/images/cleardot.gif">
          <a:extLst>
            <a:ext uri="{FF2B5EF4-FFF2-40B4-BE49-F238E27FC236}">
              <a16:creationId xmlns:a16="http://schemas.microsoft.com/office/drawing/2014/main" id="{F7F859D8-2901-4A64-9588-CD064387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6" name="Picture 1" descr="https://mail.google.com/mail/images/cleardot.gif">
          <a:extLst>
            <a:ext uri="{FF2B5EF4-FFF2-40B4-BE49-F238E27FC236}">
              <a16:creationId xmlns:a16="http://schemas.microsoft.com/office/drawing/2014/main" id="{A5D116C5-21B5-402D-B4A5-AA1D4235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7" name="Picture 1" descr="https://mail.google.com/mail/images/cleardot.gif">
          <a:extLst>
            <a:ext uri="{FF2B5EF4-FFF2-40B4-BE49-F238E27FC236}">
              <a16:creationId xmlns:a16="http://schemas.microsoft.com/office/drawing/2014/main" id="{263E11A3-1CD5-45FE-A96B-1D3D0382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8" name="Picture 1" descr="https://mail.google.com/mail/images/cleardot.gif">
          <a:extLst>
            <a:ext uri="{FF2B5EF4-FFF2-40B4-BE49-F238E27FC236}">
              <a16:creationId xmlns:a16="http://schemas.microsoft.com/office/drawing/2014/main" id="{9CA928E1-9542-4D8E-BADA-3B9F9964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89" name="Picture 1" descr="https://mail.google.com/mail/images/cleardot.gif">
          <a:extLst>
            <a:ext uri="{FF2B5EF4-FFF2-40B4-BE49-F238E27FC236}">
              <a16:creationId xmlns:a16="http://schemas.microsoft.com/office/drawing/2014/main" id="{BAF50F3C-4F25-4A23-A361-66556B53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0" name="Picture 1" descr="https://mail.google.com/mail/images/cleardot.gif">
          <a:extLst>
            <a:ext uri="{FF2B5EF4-FFF2-40B4-BE49-F238E27FC236}">
              <a16:creationId xmlns:a16="http://schemas.microsoft.com/office/drawing/2014/main" id="{44A24B5C-93DB-4E77-8C26-BFE549E7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1" name="Picture 1" descr="https://mail.google.com/mail/images/cleardot.gif">
          <a:extLst>
            <a:ext uri="{FF2B5EF4-FFF2-40B4-BE49-F238E27FC236}">
              <a16:creationId xmlns:a16="http://schemas.microsoft.com/office/drawing/2014/main" id="{4E5159FD-1919-4246-A8DF-7C028111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2" name="Picture 1" descr="https://mail.google.com/mail/images/cleardot.gif">
          <a:extLst>
            <a:ext uri="{FF2B5EF4-FFF2-40B4-BE49-F238E27FC236}">
              <a16:creationId xmlns:a16="http://schemas.microsoft.com/office/drawing/2014/main" id="{C1182681-A790-4466-8889-2B3264D6D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3" name="Picture 1" descr="https://mail.google.com/mail/images/cleardot.gif">
          <a:extLst>
            <a:ext uri="{FF2B5EF4-FFF2-40B4-BE49-F238E27FC236}">
              <a16:creationId xmlns:a16="http://schemas.microsoft.com/office/drawing/2014/main" id="{71412950-F5A9-4DC5-A6F4-0B017F0F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4" name="Picture 1" descr="https://mail.google.com/mail/images/cleardot.gif">
          <a:extLst>
            <a:ext uri="{FF2B5EF4-FFF2-40B4-BE49-F238E27FC236}">
              <a16:creationId xmlns:a16="http://schemas.microsoft.com/office/drawing/2014/main" id="{586742CA-DB17-4EB1-8ABE-8B1E577DA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5" name="Picture 1" descr="https://mail.google.com/mail/images/cleardot.gif">
          <a:extLst>
            <a:ext uri="{FF2B5EF4-FFF2-40B4-BE49-F238E27FC236}">
              <a16:creationId xmlns:a16="http://schemas.microsoft.com/office/drawing/2014/main" id="{1E235F4A-382C-4386-B735-8AC84404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6" name="Picture 1" descr="https://mail.google.com/mail/images/cleardot.gif">
          <a:extLst>
            <a:ext uri="{FF2B5EF4-FFF2-40B4-BE49-F238E27FC236}">
              <a16:creationId xmlns:a16="http://schemas.microsoft.com/office/drawing/2014/main" id="{6082EE3E-615C-4910-8C97-915D64CE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7" name="Picture 1" descr="https://mail.google.com/mail/images/cleardot.gif">
          <a:extLst>
            <a:ext uri="{FF2B5EF4-FFF2-40B4-BE49-F238E27FC236}">
              <a16:creationId xmlns:a16="http://schemas.microsoft.com/office/drawing/2014/main" id="{140393DD-546A-4C54-B3D9-F86021BAD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8" name="Picture 1" descr="https://mail.google.com/mail/images/cleardot.gif">
          <a:extLst>
            <a:ext uri="{FF2B5EF4-FFF2-40B4-BE49-F238E27FC236}">
              <a16:creationId xmlns:a16="http://schemas.microsoft.com/office/drawing/2014/main" id="{740CDA38-E388-43FD-AB1E-98EA46B0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599" name="Picture 1" descr="https://mail.google.com/mail/images/cleardot.gif">
          <a:extLst>
            <a:ext uri="{FF2B5EF4-FFF2-40B4-BE49-F238E27FC236}">
              <a16:creationId xmlns:a16="http://schemas.microsoft.com/office/drawing/2014/main" id="{F36D1A02-6C62-4C0E-A63C-6EF53453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0" name="Picture 1" descr="https://mail.google.com/mail/images/cleardot.gif">
          <a:extLst>
            <a:ext uri="{FF2B5EF4-FFF2-40B4-BE49-F238E27FC236}">
              <a16:creationId xmlns:a16="http://schemas.microsoft.com/office/drawing/2014/main" id="{B59396DA-3DD7-4208-A35F-6FFE8CB7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1" name="Picture 1" descr="https://mail.google.com/mail/images/cleardot.gif">
          <a:extLst>
            <a:ext uri="{FF2B5EF4-FFF2-40B4-BE49-F238E27FC236}">
              <a16:creationId xmlns:a16="http://schemas.microsoft.com/office/drawing/2014/main" id="{C2179333-589E-4D5E-AC5F-B0AE5988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2" name="Picture 1" descr="https://mail.google.com/mail/images/cleardot.gif">
          <a:extLst>
            <a:ext uri="{FF2B5EF4-FFF2-40B4-BE49-F238E27FC236}">
              <a16:creationId xmlns:a16="http://schemas.microsoft.com/office/drawing/2014/main" id="{309C428E-DCCF-469B-A0C4-5CF7B508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3" name="Picture 1" descr="https://mail.google.com/mail/images/cleardot.gif">
          <a:extLst>
            <a:ext uri="{FF2B5EF4-FFF2-40B4-BE49-F238E27FC236}">
              <a16:creationId xmlns:a16="http://schemas.microsoft.com/office/drawing/2014/main" id="{50BA04D7-9DD7-4407-B2E8-4F05FC54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4" name="Picture 1" descr="https://mail.google.com/mail/images/cleardot.gif">
          <a:extLst>
            <a:ext uri="{FF2B5EF4-FFF2-40B4-BE49-F238E27FC236}">
              <a16:creationId xmlns:a16="http://schemas.microsoft.com/office/drawing/2014/main" id="{8B59F15E-EDC9-4784-892D-9E2C4A72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5" name="Picture 1" descr="https://mail.google.com/mail/images/cleardot.gif">
          <a:extLst>
            <a:ext uri="{FF2B5EF4-FFF2-40B4-BE49-F238E27FC236}">
              <a16:creationId xmlns:a16="http://schemas.microsoft.com/office/drawing/2014/main" id="{C4D02BF5-6D92-414E-AF8C-6311C695E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6" name="Picture 1" descr="https://mail.google.com/mail/images/cleardot.gif">
          <a:extLst>
            <a:ext uri="{FF2B5EF4-FFF2-40B4-BE49-F238E27FC236}">
              <a16:creationId xmlns:a16="http://schemas.microsoft.com/office/drawing/2014/main" id="{B279310F-E3C6-414E-B0D4-1A64F35C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7" name="Picture 1" descr="https://mail.google.com/mail/images/cleardot.gif">
          <a:extLst>
            <a:ext uri="{FF2B5EF4-FFF2-40B4-BE49-F238E27FC236}">
              <a16:creationId xmlns:a16="http://schemas.microsoft.com/office/drawing/2014/main" id="{70578C7C-48F7-494A-BF45-0D323B4F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8" name="Picture 1" descr="https://mail.google.com/mail/images/cleardot.gif">
          <a:extLst>
            <a:ext uri="{FF2B5EF4-FFF2-40B4-BE49-F238E27FC236}">
              <a16:creationId xmlns:a16="http://schemas.microsoft.com/office/drawing/2014/main" id="{CD620BE9-6E62-4A4B-BCBF-0E8643CB4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09" name="Picture 1" descr="https://mail.google.com/mail/images/cleardot.gif">
          <a:extLst>
            <a:ext uri="{FF2B5EF4-FFF2-40B4-BE49-F238E27FC236}">
              <a16:creationId xmlns:a16="http://schemas.microsoft.com/office/drawing/2014/main" id="{3966B781-DDCC-4E20-ACB3-C1C543AE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0" name="Picture 1" descr="https://mail.google.com/mail/images/cleardot.gif">
          <a:extLst>
            <a:ext uri="{FF2B5EF4-FFF2-40B4-BE49-F238E27FC236}">
              <a16:creationId xmlns:a16="http://schemas.microsoft.com/office/drawing/2014/main" id="{1E88E5A0-C14F-4293-9013-6CD53455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1" name="Picture 1" descr="https://mail.google.com/mail/images/cleardot.gif">
          <a:extLst>
            <a:ext uri="{FF2B5EF4-FFF2-40B4-BE49-F238E27FC236}">
              <a16:creationId xmlns:a16="http://schemas.microsoft.com/office/drawing/2014/main" id="{785D3EB6-2107-409B-82A4-B3774923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2" name="Picture 1" descr="https://mail.google.com/mail/images/cleardot.gif">
          <a:extLst>
            <a:ext uri="{FF2B5EF4-FFF2-40B4-BE49-F238E27FC236}">
              <a16:creationId xmlns:a16="http://schemas.microsoft.com/office/drawing/2014/main" id="{86D8A18D-A89F-443B-8243-732A0BB5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3" name="Picture 1" descr="https://mail.google.com/mail/images/cleardot.gif">
          <a:extLst>
            <a:ext uri="{FF2B5EF4-FFF2-40B4-BE49-F238E27FC236}">
              <a16:creationId xmlns:a16="http://schemas.microsoft.com/office/drawing/2014/main" id="{B000093F-6049-4B26-B5EA-D47FF4B9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4" name="Picture 1" descr="https://mail.google.com/mail/images/cleardot.gif">
          <a:extLst>
            <a:ext uri="{FF2B5EF4-FFF2-40B4-BE49-F238E27FC236}">
              <a16:creationId xmlns:a16="http://schemas.microsoft.com/office/drawing/2014/main" id="{A90CC1D6-047E-457D-8FD4-8806D68A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5" name="Picture 1" descr="https://mail.google.com/mail/images/cleardot.gif">
          <a:extLst>
            <a:ext uri="{FF2B5EF4-FFF2-40B4-BE49-F238E27FC236}">
              <a16:creationId xmlns:a16="http://schemas.microsoft.com/office/drawing/2014/main" id="{F47797F9-E2F9-4348-8721-F29CDE15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6" name="Picture 1" descr="https://mail.google.com/mail/images/cleardot.gif">
          <a:extLst>
            <a:ext uri="{FF2B5EF4-FFF2-40B4-BE49-F238E27FC236}">
              <a16:creationId xmlns:a16="http://schemas.microsoft.com/office/drawing/2014/main" id="{22CCC48D-DA46-4A17-9E85-03F6C13F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17" name="Picture 1" descr="https://mail.google.com/mail/images/cleardot.gif">
          <a:extLst>
            <a:ext uri="{FF2B5EF4-FFF2-40B4-BE49-F238E27FC236}">
              <a16:creationId xmlns:a16="http://schemas.microsoft.com/office/drawing/2014/main" id="{5452AE54-9CC2-404B-8322-ACC64966C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1227</xdr:row>
      <xdr:rowOff>0</xdr:rowOff>
    </xdr:from>
    <xdr:to>
      <xdr:col>4</xdr:col>
      <xdr:colOff>15875</xdr:colOff>
      <xdr:row>1489</xdr:row>
      <xdr:rowOff>150743</xdr:rowOff>
    </xdr:to>
    <xdr:pic>
      <xdr:nvPicPr>
        <xdr:cNvPr id="22674618" name="Picture 905" descr="https://mail.google.com/mail/images/cleardot.gif">
          <a:extLst>
            <a:ext uri="{FF2B5EF4-FFF2-40B4-BE49-F238E27FC236}">
              <a16:creationId xmlns:a16="http://schemas.microsoft.com/office/drawing/2014/main" id="{D4284AE7-99C8-4CB8-8CC9-A9B1E1CC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07340200"/>
          <a:ext cx="6350" cy="36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1227</xdr:row>
      <xdr:rowOff>0</xdr:rowOff>
    </xdr:from>
    <xdr:to>
      <xdr:col>4</xdr:col>
      <xdr:colOff>15875</xdr:colOff>
      <xdr:row>1489</xdr:row>
      <xdr:rowOff>150743</xdr:rowOff>
    </xdr:to>
    <xdr:pic>
      <xdr:nvPicPr>
        <xdr:cNvPr id="22674619" name="Picture 906" descr="https://mail.google.com/mail/images/cleardot.gif">
          <a:extLst>
            <a:ext uri="{FF2B5EF4-FFF2-40B4-BE49-F238E27FC236}">
              <a16:creationId xmlns:a16="http://schemas.microsoft.com/office/drawing/2014/main" id="{D22300EC-EB37-4108-94F7-F6C64178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07340200"/>
          <a:ext cx="6350" cy="36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1227</xdr:row>
      <xdr:rowOff>0</xdr:rowOff>
    </xdr:from>
    <xdr:to>
      <xdr:col>4</xdr:col>
      <xdr:colOff>15875</xdr:colOff>
      <xdr:row>1489</xdr:row>
      <xdr:rowOff>150743</xdr:rowOff>
    </xdr:to>
    <xdr:pic>
      <xdr:nvPicPr>
        <xdr:cNvPr id="22674620" name="Picture 909" descr="https://mail.google.com/mail/images/cleardot.gif">
          <a:extLst>
            <a:ext uri="{FF2B5EF4-FFF2-40B4-BE49-F238E27FC236}">
              <a16:creationId xmlns:a16="http://schemas.microsoft.com/office/drawing/2014/main" id="{D439F374-8BDC-4796-847A-30E749F0D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07340200"/>
          <a:ext cx="6350" cy="36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1227</xdr:row>
      <xdr:rowOff>0</xdr:rowOff>
    </xdr:from>
    <xdr:to>
      <xdr:col>4</xdr:col>
      <xdr:colOff>15875</xdr:colOff>
      <xdr:row>1489</xdr:row>
      <xdr:rowOff>150743</xdr:rowOff>
    </xdr:to>
    <xdr:pic>
      <xdr:nvPicPr>
        <xdr:cNvPr id="22674621" name="Picture 908" descr="https://mail.google.com/mail/images/cleardot.gif">
          <a:extLst>
            <a:ext uri="{FF2B5EF4-FFF2-40B4-BE49-F238E27FC236}">
              <a16:creationId xmlns:a16="http://schemas.microsoft.com/office/drawing/2014/main" id="{0C3580DE-174A-4DBB-8816-08A3E2D5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07340200"/>
          <a:ext cx="6350" cy="36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1227</xdr:row>
      <xdr:rowOff>0</xdr:rowOff>
    </xdr:from>
    <xdr:to>
      <xdr:col>4</xdr:col>
      <xdr:colOff>15875</xdr:colOff>
      <xdr:row>1506</xdr:row>
      <xdr:rowOff>20494</xdr:rowOff>
    </xdr:to>
    <xdr:pic>
      <xdr:nvPicPr>
        <xdr:cNvPr id="22674622" name="Picture 909" descr="https://mail.google.com/mail/images/cleardot.gif">
          <a:extLst>
            <a:ext uri="{FF2B5EF4-FFF2-40B4-BE49-F238E27FC236}">
              <a16:creationId xmlns:a16="http://schemas.microsoft.com/office/drawing/2014/main" id="{9C9AE0BC-EDB5-4162-BC91-4E0A8C1A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07340200"/>
          <a:ext cx="6350" cy="3524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23" name="Picture 1" descr="https://mail.google.com/mail/images/cleardot.gif">
          <a:extLst>
            <a:ext uri="{FF2B5EF4-FFF2-40B4-BE49-F238E27FC236}">
              <a16:creationId xmlns:a16="http://schemas.microsoft.com/office/drawing/2014/main" id="{F8646F49-CB1B-416C-8B36-BBE5FEEF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24" name="Picture 1" descr="https://mail.google.com/mail/images/cleardot.gif">
          <a:extLst>
            <a:ext uri="{FF2B5EF4-FFF2-40B4-BE49-F238E27FC236}">
              <a16:creationId xmlns:a16="http://schemas.microsoft.com/office/drawing/2014/main" id="{17002971-3813-4D6F-96DF-572745E6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25" name="Picture 1" descr="https://mail.google.com/mail/images/cleardot.gif">
          <a:extLst>
            <a:ext uri="{FF2B5EF4-FFF2-40B4-BE49-F238E27FC236}">
              <a16:creationId xmlns:a16="http://schemas.microsoft.com/office/drawing/2014/main" id="{EB02D0EF-39E5-4518-A795-DF10A80D2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26" name="Picture 1" descr="https://mail.google.com/mail/images/cleardot.gif">
          <a:extLst>
            <a:ext uri="{FF2B5EF4-FFF2-40B4-BE49-F238E27FC236}">
              <a16:creationId xmlns:a16="http://schemas.microsoft.com/office/drawing/2014/main" id="{07710584-F2CC-4D3E-AFC6-42404798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27" name="Picture 1" descr="https://mail.google.com/mail/images/cleardot.gif">
          <a:extLst>
            <a:ext uri="{FF2B5EF4-FFF2-40B4-BE49-F238E27FC236}">
              <a16:creationId xmlns:a16="http://schemas.microsoft.com/office/drawing/2014/main" id="{6F398DA1-D05A-40B6-9487-8931E5F4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28" name="Picture 1" descr="https://mail.google.com/mail/images/cleardot.gif">
          <a:extLst>
            <a:ext uri="{FF2B5EF4-FFF2-40B4-BE49-F238E27FC236}">
              <a16:creationId xmlns:a16="http://schemas.microsoft.com/office/drawing/2014/main" id="{5222E44E-DC3D-4FD2-B5CE-14BFB360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29" name="Picture 1" descr="https://mail.google.com/mail/images/cleardot.gif">
          <a:extLst>
            <a:ext uri="{FF2B5EF4-FFF2-40B4-BE49-F238E27FC236}">
              <a16:creationId xmlns:a16="http://schemas.microsoft.com/office/drawing/2014/main" id="{46500C37-BE4D-47FF-A089-F4842C92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0" name="Picture 1" descr="https://mail.google.com/mail/images/cleardot.gif">
          <a:extLst>
            <a:ext uri="{FF2B5EF4-FFF2-40B4-BE49-F238E27FC236}">
              <a16:creationId xmlns:a16="http://schemas.microsoft.com/office/drawing/2014/main" id="{B47D1218-E897-45A5-B60A-C940540B9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1" name="Picture 1" descr="https://mail.google.com/mail/images/cleardot.gif">
          <a:extLst>
            <a:ext uri="{FF2B5EF4-FFF2-40B4-BE49-F238E27FC236}">
              <a16:creationId xmlns:a16="http://schemas.microsoft.com/office/drawing/2014/main" id="{696B6704-6B42-4A60-B4B2-856823EE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2" name="Picture 1" descr="https://mail.google.com/mail/images/cleardot.gif">
          <a:extLst>
            <a:ext uri="{FF2B5EF4-FFF2-40B4-BE49-F238E27FC236}">
              <a16:creationId xmlns:a16="http://schemas.microsoft.com/office/drawing/2014/main" id="{9BD72907-F6A3-406D-B7B8-F1F206FE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3" name="Picture 1" descr="https://mail.google.com/mail/images/cleardot.gif">
          <a:extLst>
            <a:ext uri="{FF2B5EF4-FFF2-40B4-BE49-F238E27FC236}">
              <a16:creationId xmlns:a16="http://schemas.microsoft.com/office/drawing/2014/main" id="{3EE69A3C-7533-4229-B4FD-92728772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4" name="Picture 1" descr="https://mail.google.com/mail/images/cleardot.gif">
          <a:extLst>
            <a:ext uri="{FF2B5EF4-FFF2-40B4-BE49-F238E27FC236}">
              <a16:creationId xmlns:a16="http://schemas.microsoft.com/office/drawing/2014/main" id="{1DD8CE61-48DD-438A-90A0-DDA52AE29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5" name="Picture 1" descr="https://mail.google.com/mail/images/cleardot.gif">
          <a:extLst>
            <a:ext uri="{FF2B5EF4-FFF2-40B4-BE49-F238E27FC236}">
              <a16:creationId xmlns:a16="http://schemas.microsoft.com/office/drawing/2014/main" id="{A15B25DC-11DB-4856-86F0-1EFEB455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6" name="Picture 1" descr="https://mail.google.com/mail/images/cleardot.gif">
          <a:extLst>
            <a:ext uri="{FF2B5EF4-FFF2-40B4-BE49-F238E27FC236}">
              <a16:creationId xmlns:a16="http://schemas.microsoft.com/office/drawing/2014/main" id="{A00B9997-21F2-4652-8E14-57AF09136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7" name="Picture 1" descr="https://mail.google.com/mail/images/cleardot.gif">
          <a:extLst>
            <a:ext uri="{FF2B5EF4-FFF2-40B4-BE49-F238E27FC236}">
              <a16:creationId xmlns:a16="http://schemas.microsoft.com/office/drawing/2014/main" id="{DFB55B64-BD76-4B51-A3E7-C9D3F9B3B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8" name="Picture 1" descr="https://mail.google.com/mail/images/cleardot.gif">
          <a:extLst>
            <a:ext uri="{FF2B5EF4-FFF2-40B4-BE49-F238E27FC236}">
              <a16:creationId xmlns:a16="http://schemas.microsoft.com/office/drawing/2014/main" id="{FDF01B10-D15D-4C92-9B24-D8B65D50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39" name="Picture 1" descr="https://mail.google.com/mail/images/cleardot.gif">
          <a:extLst>
            <a:ext uri="{FF2B5EF4-FFF2-40B4-BE49-F238E27FC236}">
              <a16:creationId xmlns:a16="http://schemas.microsoft.com/office/drawing/2014/main" id="{3FC49FD9-8255-479B-BD5B-CE8382C7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0" name="Picture 1" descr="https://mail.google.com/mail/images/cleardot.gif">
          <a:extLst>
            <a:ext uri="{FF2B5EF4-FFF2-40B4-BE49-F238E27FC236}">
              <a16:creationId xmlns:a16="http://schemas.microsoft.com/office/drawing/2014/main" id="{52DDF3A3-5C5D-4268-80C5-9CE8D76E0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1" name="Picture 1" descr="https://mail.google.com/mail/images/cleardot.gif">
          <a:extLst>
            <a:ext uri="{FF2B5EF4-FFF2-40B4-BE49-F238E27FC236}">
              <a16:creationId xmlns:a16="http://schemas.microsoft.com/office/drawing/2014/main" id="{1EDEF967-DBF6-4906-BF81-92AD6E22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2" name="Picture 1" descr="https://mail.google.com/mail/images/cleardot.gif">
          <a:extLst>
            <a:ext uri="{FF2B5EF4-FFF2-40B4-BE49-F238E27FC236}">
              <a16:creationId xmlns:a16="http://schemas.microsoft.com/office/drawing/2014/main" id="{5473683A-BF8A-4C64-9912-FC281837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643" name="Picture 909" descr="https://mail.google.com/mail/images/cleardot.gif">
          <a:extLst>
            <a:ext uri="{FF2B5EF4-FFF2-40B4-BE49-F238E27FC236}">
              <a16:creationId xmlns:a16="http://schemas.microsoft.com/office/drawing/2014/main" id="{D209F3CF-6F8F-4849-BA06-6357CC5C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4" name="Picture 1" descr="https://mail.google.com/mail/images/cleardot.gif">
          <a:extLst>
            <a:ext uri="{FF2B5EF4-FFF2-40B4-BE49-F238E27FC236}">
              <a16:creationId xmlns:a16="http://schemas.microsoft.com/office/drawing/2014/main" id="{A82B0216-A2EE-4098-A5C6-58E2515E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5" name="Picture 1" descr="https://mail.google.com/mail/images/cleardot.gif">
          <a:extLst>
            <a:ext uri="{FF2B5EF4-FFF2-40B4-BE49-F238E27FC236}">
              <a16:creationId xmlns:a16="http://schemas.microsoft.com/office/drawing/2014/main" id="{7503EAAF-EF2B-4D89-9B92-8BC25383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6" name="Picture 1" descr="https://mail.google.com/mail/images/cleardot.gif">
          <a:extLst>
            <a:ext uri="{FF2B5EF4-FFF2-40B4-BE49-F238E27FC236}">
              <a16:creationId xmlns:a16="http://schemas.microsoft.com/office/drawing/2014/main" id="{B53176AC-DDE0-4B70-90FC-8D149943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7" name="Picture 1" descr="https://mail.google.com/mail/images/cleardot.gif">
          <a:extLst>
            <a:ext uri="{FF2B5EF4-FFF2-40B4-BE49-F238E27FC236}">
              <a16:creationId xmlns:a16="http://schemas.microsoft.com/office/drawing/2014/main" id="{C6D43BBF-59EB-4A2E-AF66-443ABD42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8" name="Picture 1" descr="https://mail.google.com/mail/images/cleardot.gif">
          <a:extLst>
            <a:ext uri="{FF2B5EF4-FFF2-40B4-BE49-F238E27FC236}">
              <a16:creationId xmlns:a16="http://schemas.microsoft.com/office/drawing/2014/main" id="{C5F344A0-FE7F-4633-8851-4DB29ADF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49" name="Picture 1" descr="https://mail.google.com/mail/images/cleardot.gif">
          <a:extLst>
            <a:ext uri="{FF2B5EF4-FFF2-40B4-BE49-F238E27FC236}">
              <a16:creationId xmlns:a16="http://schemas.microsoft.com/office/drawing/2014/main" id="{B73D64A5-2554-4ED9-B355-1A1DAA8D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0" name="Picture 1" descr="https://mail.google.com/mail/images/cleardot.gif">
          <a:extLst>
            <a:ext uri="{FF2B5EF4-FFF2-40B4-BE49-F238E27FC236}">
              <a16:creationId xmlns:a16="http://schemas.microsoft.com/office/drawing/2014/main" id="{8E1364DB-7457-46B7-A648-80E4C1D87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1" name="Picture 1" descr="https://mail.google.com/mail/images/cleardot.gif">
          <a:extLst>
            <a:ext uri="{FF2B5EF4-FFF2-40B4-BE49-F238E27FC236}">
              <a16:creationId xmlns:a16="http://schemas.microsoft.com/office/drawing/2014/main" id="{CB54C6EB-FDE7-4C08-833C-DA046182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2" name="Picture 1" descr="https://mail.google.com/mail/images/cleardot.gif">
          <a:extLst>
            <a:ext uri="{FF2B5EF4-FFF2-40B4-BE49-F238E27FC236}">
              <a16:creationId xmlns:a16="http://schemas.microsoft.com/office/drawing/2014/main" id="{CA91F539-E5AC-44EF-9305-CB18FA283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3" name="Picture 1" descr="https://mail.google.com/mail/images/cleardot.gif">
          <a:extLst>
            <a:ext uri="{FF2B5EF4-FFF2-40B4-BE49-F238E27FC236}">
              <a16:creationId xmlns:a16="http://schemas.microsoft.com/office/drawing/2014/main" id="{0467B35A-B367-4F43-9984-957B5002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4" name="Picture 1" descr="https://mail.google.com/mail/images/cleardot.gif">
          <a:extLst>
            <a:ext uri="{FF2B5EF4-FFF2-40B4-BE49-F238E27FC236}">
              <a16:creationId xmlns:a16="http://schemas.microsoft.com/office/drawing/2014/main" id="{D984D754-24B6-4F48-AFE3-EA9CE37E1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5" name="Picture 1" descr="https://mail.google.com/mail/images/cleardot.gif">
          <a:extLst>
            <a:ext uri="{FF2B5EF4-FFF2-40B4-BE49-F238E27FC236}">
              <a16:creationId xmlns:a16="http://schemas.microsoft.com/office/drawing/2014/main" id="{F37DE12C-EAF3-4105-9BFB-BB0248030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6" name="Picture 1" descr="https://mail.google.com/mail/images/cleardot.gif">
          <a:extLst>
            <a:ext uri="{FF2B5EF4-FFF2-40B4-BE49-F238E27FC236}">
              <a16:creationId xmlns:a16="http://schemas.microsoft.com/office/drawing/2014/main" id="{90DAAC5A-1DF4-4940-AC0E-43FC6BAE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7" name="Picture 1" descr="https://mail.google.com/mail/images/cleardot.gif">
          <a:extLst>
            <a:ext uri="{FF2B5EF4-FFF2-40B4-BE49-F238E27FC236}">
              <a16:creationId xmlns:a16="http://schemas.microsoft.com/office/drawing/2014/main" id="{032AEA59-BD11-44BF-8465-F45373F8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168468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658" name="Picture 909" descr="https://mail.google.com/mail/images/cleardot.gif">
          <a:extLst>
            <a:ext uri="{FF2B5EF4-FFF2-40B4-BE49-F238E27FC236}">
              <a16:creationId xmlns:a16="http://schemas.microsoft.com/office/drawing/2014/main" id="{67E31BB4-BE6B-460C-8D36-FF16D4B1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84210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59" name="Picture 1" descr="https://mail.google.com/mail/images/cleardot.gif">
          <a:extLst>
            <a:ext uri="{FF2B5EF4-FFF2-40B4-BE49-F238E27FC236}">
              <a16:creationId xmlns:a16="http://schemas.microsoft.com/office/drawing/2014/main" id="{FF7576BA-A39B-4EC2-9AB8-9F4895FE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0" name="Picture 1" descr="https://mail.google.com/mail/images/cleardot.gif">
          <a:extLst>
            <a:ext uri="{FF2B5EF4-FFF2-40B4-BE49-F238E27FC236}">
              <a16:creationId xmlns:a16="http://schemas.microsoft.com/office/drawing/2014/main" id="{5C529E31-D9D1-4F0A-AE35-DFEB3A8B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1" name="Picture 1" descr="https://mail.google.com/mail/images/cleardot.gif">
          <a:extLst>
            <a:ext uri="{FF2B5EF4-FFF2-40B4-BE49-F238E27FC236}">
              <a16:creationId xmlns:a16="http://schemas.microsoft.com/office/drawing/2014/main" id="{E94BA9D0-71D1-4646-8754-A5DE3720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2" name="Picture 1" descr="https://mail.google.com/mail/images/cleardot.gif">
          <a:extLst>
            <a:ext uri="{FF2B5EF4-FFF2-40B4-BE49-F238E27FC236}">
              <a16:creationId xmlns:a16="http://schemas.microsoft.com/office/drawing/2014/main" id="{BBD9329D-C2B1-4AFC-90C2-25BE4FC0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3" name="Picture 1" descr="https://mail.google.com/mail/images/cleardot.gif">
          <a:extLst>
            <a:ext uri="{FF2B5EF4-FFF2-40B4-BE49-F238E27FC236}">
              <a16:creationId xmlns:a16="http://schemas.microsoft.com/office/drawing/2014/main" id="{7FC00AEA-095C-4C25-A5FB-7639A274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4" name="Picture 1" descr="https://mail.google.com/mail/images/cleardot.gif">
          <a:extLst>
            <a:ext uri="{FF2B5EF4-FFF2-40B4-BE49-F238E27FC236}">
              <a16:creationId xmlns:a16="http://schemas.microsoft.com/office/drawing/2014/main" id="{EF2FC7CB-B4E1-4D2E-B28B-47373A81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5" name="Picture 1" descr="https://mail.google.com/mail/images/cleardot.gif">
          <a:extLst>
            <a:ext uri="{FF2B5EF4-FFF2-40B4-BE49-F238E27FC236}">
              <a16:creationId xmlns:a16="http://schemas.microsoft.com/office/drawing/2014/main" id="{90012618-5394-4BB0-B9E1-4F9B63FC0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6" name="Picture 1" descr="https://mail.google.com/mail/images/cleardot.gif">
          <a:extLst>
            <a:ext uri="{FF2B5EF4-FFF2-40B4-BE49-F238E27FC236}">
              <a16:creationId xmlns:a16="http://schemas.microsoft.com/office/drawing/2014/main" id="{0E88D813-DAE6-46EF-88B6-48C2A455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7" name="Picture 1" descr="https://mail.google.com/mail/images/cleardot.gif">
          <a:extLst>
            <a:ext uri="{FF2B5EF4-FFF2-40B4-BE49-F238E27FC236}">
              <a16:creationId xmlns:a16="http://schemas.microsoft.com/office/drawing/2014/main" id="{EC7991A8-4548-4689-B279-6A951ADF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8" name="Picture 1" descr="https://mail.google.com/mail/images/cleardot.gif">
          <a:extLst>
            <a:ext uri="{FF2B5EF4-FFF2-40B4-BE49-F238E27FC236}">
              <a16:creationId xmlns:a16="http://schemas.microsoft.com/office/drawing/2014/main" id="{576B84CE-C0E1-4ECB-ABEB-85769376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69" name="Picture 1" descr="https://mail.google.com/mail/images/cleardot.gif">
          <a:extLst>
            <a:ext uri="{FF2B5EF4-FFF2-40B4-BE49-F238E27FC236}">
              <a16:creationId xmlns:a16="http://schemas.microsoft.com/office/drawing/2014/main" id="{4F14CA77-DED6-4537-9B58-8D061F386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0" name="Picture 1" descr="https://mail.google.com/mail/images/cleardot.gif">
          <a:extLst>
            <a:ext uri="{FF2B5EF4-FFF2-40B4-BE49-F238E27FC236}">
              <a16:creationId xmlns:a16="http://schemas.microsoft.com/office/drawing/2014/main" id="{19EA3EDF-B792-4BD5-BCDC-D903944E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1" name="Picture 1" descr="https://mail.google.com/mail/images/cleardot.gif">
          <a:extLst>
            <a:ext uri="{FF2B5EF4-FFF2-40B4-BE49-F238E27FC236}">
              <a16:creationId xmlns:a16="http://schemas.microsoft.com/office/drawing/2014/main" id="{CF17C32A-6880-482C-BAA6-7A937653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2" name="Picture 1" descr="https://mail.google.com/mail/images/cleardot.gif">
          <a:extLst>
            <a:ext uri="{FF2B5EF4-FFF2-40B4-BE49-F238E27FC236}">
              <a16:creationId xmlns:a16="http://schemas.microsoft.com/office/drawing/2014/main" id="{F0AC9ABA-6E58-49A3-BF49-A906CBF22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3" name="Picture 1" descr="https://mail.google.com/mail/images/cleardot.gif">
          <a:extLst>
            <a:ext uri="{FF2B5EF4-FFF2-40B4-BE49-F238E27FC236}">
              <a16:creationId xmlns:a16="http://schemas.microsoft.com/office/drawing/2014/main" id="{0CA20689-CF2B-4D6A-82F0-7CBAAA0F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4" name="Picture 1" descr="https://mail.google.com/mail/images/cleardot.gif">
          <a:extLst>
            <a:ext uri="{FF2B5EF4-FFF2-40B4-BE49-F238E27FC236}">
              <a16:creationId xmlns:a16="http://schemas.microsoft.com/office/drawing/2014/main" id="{314D6E0B-3C3C-45D7-B8FC-45879137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5" name="Picture 1" descr="https://mail.google.com/mail/images/cleardot.gif">
          <a:extLst>
            <a:ext uri="{FF2B5EF4-FFF2-40B4-BE49-F238E27FC236}">
              <a16:creationId xmlns:a16="http://schemas.microsoft.com/office/drawing/2014/main" id="{76760AA9-9B52-4321-BEF9-E0C3C816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6" name="Picture 1" descr="https://mail.google.com/mail/images/cleardot.gif">
          <a:extLst>
            <a:ext uri="{FF2B5EF4-FFF2-40B4-BE49-F238E27FC236}">
              <a16:creationId xmlns:a16="http://schemas.microsoft.com/office/drawing/2014/main" id="{462F65DF-5E33-498C-A29C-E6859F49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7" name="Picture 1" descr="https://mail.google.com/mail/images/cleardot.gif">
          <a:extLst>
            <a:ext uri="{FF2B5EF4-FFF2-40B4-BE49-F238E27FC236}">
              <a16:creationId xmlns:a16="http://schemas.microsoft.com/office/drawing/2014/main" id="{86586FDD-C46C-4BEA-B7F5-71F62C87D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8" name="Picture 1" descr="https://mail.google.com/mail/images/cleardot.gif">
          <a:extLst>
            <a:ext uri="{FF2B5EF4-FFF2-40B4-BE49-F238E27FC236}">
              <a16:creationId xmlns:a16="http://schemas.microsoft.com/office/drawing/2014/main" id="{6A11BC0F-6C49-4890-BEA0-9365FA41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79" name="Picture 1" descr="https://mail.google.com/mail/images/cleardot.gif">
          <a:extLst>
            <a:ext uri="{FF2B5EF4-FFF2-40B4-BE49-F238E27FC236}">
              <a16:creationId xmlns:a16="http://schemas.microsoft.com/office/drawing/2014/main" id="{D00876E2-1B39-4345-8E05-94966A513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0" name="Picture 1" descr="https://mail.google.com/mail/images/cleardot.gif">
          <a:extLst>
            <a:ext uri="{FF2B5EF4-FFF2-40B4-BE49-F238E27FC236}">
              <a16:creationId xmlns:a16="http://schemas.microsoft.com/office/drawing/2014/main" id="{D6C0FC29-2646-427A-8AC2-217977BB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1" name="Picture 1" descr="https://mail.google.com/mail/images/cleardot.gif">
          <a:extLst>
            <a:ext uri="{FF2B5EF4-FFF2-40B4-BE49-F238E27FC236}">
              <a16:creationId xmlns:a16="http://schemas.microsoft.com/office/drawing/2014/main" id="{62B9F53F-7269-4DD2-865B-23E6DB33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2" name="Picture 1" descr="https://mail.google.com/mail/images/cleardot.gif">
          <a:extLst>
            <a:ext uri="{FF2B5EF4-FFF2-40B4-BE49-F238E27FC236}">
              <a16:creationId xmlns:a16="http://schemas.microsoft.com/office/drawing/2014/main" id="{9EE368EF-6B78-401C-8F36-A045CF23A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3" name="Picture 1" descr="https://mail.google.com/mail/images/cleardot.gif">
          <a:extLst>
            <a:ext uri="{FF2B5EF4-FFF2-40B4-BE49-F238E27FC236}">
              <a16:creationId xmlns:a16="http://schemas.microsoft.com/office/drawing/2014/main" id="{6BF3A3FE-516E-4FC0-A05D-FA6D2B72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4" name="Picture 1" descr="https://mail.google.com/mail/images/cleardot.gif">
          <a:extLst>
            <a:ext uri="{FF2B5EF4-FFF2-40B4-BE49-F238E27FC236}">
              <a16:creationId xmlns:a16="http://schemas.microsoft.com/office/drawing/2014/main" id="{7B3DE26A-188A-4B14-9CD3-93093FDA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5" name="Picture 1" descr="https://mail.google.com/mail/images/cleardot.gif">
          <a:extLst>
            <a:ext uri="{FF2B5EF4-FFF2-40B4-BE49-F238E27FC236}">
              <a16:creationId xmlns:a16="http://schemas.microsoft.com/office/drawing/2014/main" id="{A85CF140-1CDC-4D7A-81BC-5BEEF6F0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6" name="Picture 1" descr="https://mail.google.com/mail/images/cleardot.gif">
          <a:extLst>
            <a:ext uri="{FF2B5EF4-FFF2-40B4-BE49-F238E27FC236}">
              <a16:creationId xmlns:a16="http://schemas.microsoft.com/office/drawing/2014/main" id="{D2460404-929E-4328-95E9-EE21E566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7" name="Picture 1" descr="https://mail.google.com/mail/images/cleardot.gif">
          <a:extLst>
            <a:ext uri="{FF2B5EF4-FFF2-40B4-BE49-F238E27FC236}">
              <a16:creationId xmlns:a16="http://schemas.microsoft.com/office/drawing/2014/main" id="{B22BFBD9-E7B6-46D3-9956-10F5EF59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8" name="Picture 1" descr="https://mail.google.com/mail/images/cleardot.gif">
          <a:extLst>
            <a:ext uri="{FF2B5EF4-FFF2-40B4-BE49-F238E27FC236}">
              <a16:creationId xmlns:a16="http://schemas.microsoft.com/office/drawing/2014/main" id="{BE2A0FBB-3DA1-4BE6-9638-E7157061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89" name="Picture 1" descr="https://mail.google.com/mail/images/cleardot.gif">
          <a:extLst>
            <a:ext uri="{FF2B5EF4-FFF2-40B4-BE49-F238E27FC236}">
              <a16:creationId xmlns:a16="http://schemas.microsoft.com/office/drawing/2014/main" id="{1B8BF08A-B7C0-41CF-BD4E-6374E9768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0" name="Picture 1" descr="https://mail.google.com/mail/images/cleardot.gif">
          <a:extLst>
            <a:ext uri="{FF2B5EF4-FFF2-40B4-BE49-F238E27FC236}">
              <a16:creationId xmlns:a16="http://schemas.microsoft.com/office/drawing/2014/main" id="{5D96A017-B62D-42A9-9BD0-EEFC624B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1" name="Picture 1" descr="https://mail.google.com/mail/images/cleardot.gif">
          <a:extLst>
            <a:ext uri="{FF2B5EF4-FFF2-40B4-BE49-F238E27FC236}">
              <a16:creationId xmlns:a16="http://schemas.microsoft.com/office/drawing/2014/main" id="{46C833BB-0B6B-434E-9C64-833F117C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2" name="Picture 1" descr="https://mail.google.com/mail/images/cleardot.gif">
          <a:extLst>
            <a:ext uri="{FF2B5EF4-FFF2-40B4-BE49-F238E27FC236}">
              <a16:creationId xmlns:a16="http://schemas.microsoft.com/office/drawing/2014/main" id="{B908C33E-A9F0-49F7-A1A6-F0CB89B1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3" name="Picture 1" descr="https://mail.google.com/mail/images/cleardot.gif">
          <a:extLst>
            <a:ext uri="{FF2B5EF4-FFF2-40B4-BE49-F238E27FC236}">
              <a16:creationId xmlns:a16="http://schemas.microsoft.com/office/drawing/2014/main" id="{7918C75B-744D-4D27-897B-7603F86A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4" name="Picture 1" descr="https://mail.google.com/mail/images/cleardot.gif">
          <a:extLst>
            <a:ext uri="{FF2B5EF4-FFF2-40B4-BE49-F238E27FC236}">
              <a16:creationId xmlns:a16="http://schemas.microsoft.com/office/drawing/2014/main" id="{F49F720F-DD01-4570-B269-484A0599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5" name="Picture 1" descr="https://mail.google.com/mail/images/cleardot.gif">
          <a:extLst>
            <a:ext uri="{FF2B5EF4-FFF2-40B4-BE49-F238E27FC236}">
              <a16:creationId xmlns:a16="http://schemas.microsoft.com/office/drawing/2014/main" id="{88D27B9F-3616-4724-AA03-97E840DE9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6" name="Picture 1" descr="https://mail.google.com/mail/images/cleardot.gif">
          <a:extLst>
            <a:ext uri="{FF2B5EF4-FFF2-40B4-BE49-F238E27FC236}">
              <a16:creationId xmlns:a16="http://schemas.microsoft.com/office/drawing/2014/main" id="{DA24E705-EE50-4437-91C2-6308A13F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7" name="Picture 1" descr="https://mail.google.com/mail/images/cleardot.gif">
          <a:extLst>
            <a:ext uri="{FF2B5EF4-FFF2-40B4-BE49-F238E27FC236}">
              <a16:creationId xmlns:a16="http://schemas.microsoft.com/office/drawing/2014/main" id="{95C7E1FC-0DD9-4E66-92B5-700490B5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8" name="Picture 1" descr="https://mail.google.com/mail/images/cleardot.gif">
          <a:extLst>
            <a:ext uri="{FF2B5EF4-FFF2-40B4-BE49-F238E27FC236}">
              <a16:creationId xmlns:a16="http://schemas.microsoft.com/office/drawing/2014/main" id="{84AE7F7B-9A27-4CF9-A3A2-4BFC0D51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699" name="Picture 1" descr="https://mail.google.com/mail/images/cleardot.gif">
          <a:extLst>
            <a:ext uri="{FF2B5EF4-FFF2-40B4-BE49-F238E27FC236}">
              <a16:creationId xmlns:a16="http://schemas.microsoft.com/office/drawing/2014/main" id="{0B1B190B-3E57-4A35-B2F4-21934E81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0" name="Picture 1" descr="https://mail.google.com/mail/images/cleardot.gif">
          <a:extLst>
            <a:ext uri="{FF2B5EF4-FFF2-40B4-BE49-F238E27FC236}">
              <a16:creationId xmlns:a16="http://schemas.microsoft.com/office/drawing/2014/main" id="{C686A5B1-71C8-4937-BEA0-67F60B87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1" name="Picture 1" descr="https://mail.google.com/mail/images/cleardot.gif">
          <a:extLst>
            <a:ext uri="{FF2B5EF4-FFF2-40B4-BE49-F238E27FC236}">
              <a16:creationId xmlns:a16="http://schemas.microsoft.com/office/drawing/2014/main" id="{ACB4BCD2-13D9-43A2-A39A-39C3B970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2" name="Picture 1" descr="https://mail.google.com/mail/images/cleardot.gif">
          <a:extLst>
            <a:ext uri="{FF2B5EF4-FFF2-40B4-BE49-F238E27FC236}">
              <a16:creationId xmlns:a16="http://schemas.microsoft.com/office/drawing/2014/main" id="{018B2F62-4AFE-49F5-97D2-592B715B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3" name="Picture 1" descr="https://mail.google.com/mail/images/cleardot.gif">
          <a:extLst>
            <a:ext uri="{FF2B5EF4-FFF2-40B4-BE49-F238E27FC236}">
              <a16:creationId xmlns:a16="http://schemas.microsoft.com/office/drawing/2014/main" id="{C94076E5-2F9E-45BD-AAE3-121AF2DE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4" name="Picture 1" descr="https://mail.google.com/mail/images/cleardot.gif">
          <a:extLst>
            <a:ext uri="{FF2B5EF4-FFF2-40B4-BE49-F238E27FC236}">
              <a16:creationId xmlns:a16="http://schemas.microsoft.com/office/drawing/2014/main" id="{099F2B4A-0451-4F22-BD85-BA60A978E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5" name="Picture 1" descr="https://mail.google.com/mail/images/cleardot.gif">
          <a:extLst>
            <a:ext uri="{FF2B5EF4-FFF2-40B4-BE49-F238E27FC236}">
              <a16:creationId xmlns:a16="http://schemas.microsoft.com/office/drawing/2014/main" id="{444C388A-A7A2-4654-956D-B3CA05DC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6" name="Picture 1" descr="https://mail.google.com/mail/images/cleardot.gif">
          <a:extLst>
            <a:ext uri="{FF2B5EF4-FFF2-40B4-BE49-F238E27FC236}">
              <a16:creationId xmlns:a16="http://schemas.microsoft.com/office/drawing/2014/main" id="{A8621D40-221A-4C51-985C-5544A7BC1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7" name="Picture 1" descr="https://mail.google.com/mail/images/cleardot.gif">
          <a:extLst>
            <a:ext uri="{FF2B5EF4-FFF2-40B4-BE49-F238E27FC236}">
              <a16:creationId xmlns:a16="http://schemas.microsoft.com/office/drawing/2014/main" id="{AC8DAC82-A068-4765-B53A-9A174FC4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8" name="Picture 1" descr="https://mail.google.com/mail/images/cleardot.gif">
          <a:extLst>
            <a:ext uri="{FF2B5EF4-FFF2-40B4-BE49-F238E27FC236}">
              <a16:creationId xmlns:a16="http://schemas.microsoft.com/office/drawing/2014/main" id="{7F0AB622-A928-42E5-965C-DB1FDB37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09" name="Picture 1" descr="https://mail.google.com/mail/images/cleardot.gif">
          <a:extLst>
            <a:ext uri="{FF2B5EF4-FFF2-40B4-BE49-F238E27FC236}">
              <a16:creationId xmlns:a16="http://schemas.microsoft.com/office/drawing/2014/main" id="{2A186A73-678B-47F8-9FFE-63475DB74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0" name="Picture 1" descr="https://mail.google.com/mail/images/cleardot.gif">
          <a:extLst>
            <a:ext uri="{FF2B5EF4-FFF2-40B4-BE49-F238E27FC236}">
              <a16:creationId xmlns:a16="http://schemas.microsoft.com/office/drawing/2014/main" id="{2D469D08-E658-421F-AAF0-4A4F8628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1" name="Picture 1" descr="https://mail.google.com/mail/images/cleardot.gif">
          <a:extLst>
            <a:ext uri="{FF2B5EF4-FFF2-40B4-BE49-F238E27FC236}">
              <a16:creationId xmlns:a16="http://schemas.microsoft.com/office/drawing/2014/main" id="{754DAB2B-8341-47CB-8569-3B0FF9D1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2" name="Picture 1" descr="https://mail.google.com/mail/images/cleardot.gif">
          <a:extLst>
            <a:ext uri="{FF2B5EF4-FFF2-40B4-BE49-F238E27FC236}">
              <a16:creationId xmlns:a16="http://schemas.microsoft.com/office/drawing/2014/main" id="{C3C13A92-C2F0-4643-9DC6-31A8B36A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3" name="Picture 1" descr="https://mail.google.com/mail/images/cleardot.gif">
          <a:extLst>
            <a:ext uri="{FF2B5EF4-FFF2-40B4-BE49-F238E27FC236}">
              <a16:creationId xmlns:a16="http://schemas.microsoft.com/office/drawing/2014/main" id="{D41F45F4-1F9F-4C10-9484-AB19693B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4" name="Picture 1" descr="https://mail.google.com/mail/images/cleardot.gif">
          <a:extLst>
            <a:ext uri="{FF2B5EF4-FFF2-40B4-BE49-F238E27FC236}">
              <a16:creationId xmlns:a16="http://schemas.microsoft.com/office/drawing/2014/main" id="{4F4B9185-C41B-4E8D-A8D2-84AEE9AA2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5" name="Picture 1" descr="https://mail.google.com/mail/images/cleardot.gif">
          <a:extLst>
            <a:ext uri="{FF2B5EF4-FFF2-40B4-BE49-F238E27FC236}">
              <a16:creationId xmlns:a16="http://schemas.microsoft.com/office/drawing/2014/main" id="{E557C485-53E9-4541-8457-69EAFABB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6" name="Picture 1" descr="https://mail.google.com/mail/images/cleardot.gif">
          <a:extLst>
            <a:ext uri="{FF2B5EF4-FFF2-40B4-BE49-F238E27FC236}">
              <a16:creationId xmlns:a16="http://schemas.microsoft.com/office/drawing/2014/main" id="{4141CAA0-52D8-4501-A477-36AB09A3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7" name="Picture 1" descr="https://mail.google.com/mail/images/cleardot.gif">
          <a:extLst>
            <a:ext uri="{FF2B5EF4-FFF2-40B4-BE49-F238E27FC236}">
              <a16:creationId xmlns:a16="http://schemas.microsoft.com/office/drawing/2014/main" id="{394DF69C-5AB5-405B-8E4A-287F4EB3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8" name="Picture 1" descr="https://mail.google.com/mail/images/cleardot.gif">
          <a:extLst>
            <a:ext uri="{FF2B5EF4-FFF2-40B4-BE49-F238E27FC236}">
              <a16:creationId xmlns:a16="http://schemas.microsoft.com/office/drawing/2014/main" id="{88FAEAFF-746D-4026-851F-A49A0A32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19" name="Picture 1" descr="https://mail.google.com/mail/images/cleardot.gif">
          <a:extLst>
            <a:ext uri="{FF2B5EF4-FFF2-40B4-BE49-F238E27FC236}">
              <a16:creationId xmlns:a16="http://schemas.microsoft.com/office/drawing/2014/main" id="{75D31AFB-ADAE-4F56-9967-8D58748C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0" name="Picture 1" descr="https://mail.google.com/mail/images/cleardot.gif">
          <a:extLst>
            <a:ext uri="{FF2B5EF4-FFF2-40B4-BE49-F238E27FC236}">
              <a16:creationId xmlns:a16="http://schemas.microsoft.com/office/drawing/2014/main" id="{8D272DBD-0F0B-4B00-AC0B-FF5B194E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1" name="Picture 1" descr="https://mail.google.com/mail/images/cleardot.gif">
          <a:extLst>
            <a:ext uri="{FF2B5EF4-FFF2-40B4-BE49-F238E27FC236}">
              <a16:creationId xmlns:a16="http://schemas.microsoft.com/office/drawing/2014/main" id="{ACC2A1F8-6C87-476F-A542-19F80ED7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2" name="Picture 1" descr="https://mail.google.com/mail/images/cleardot.gif">
          <a:extLst>
            <a:ext uri="{FF2B5EF4-FFF2-40B4-BE49-F238E27FC236}">
              <a16:creationId xmlns:a16="http://schemas.microsoft.com/office/drawing/2014/main" id="{5002AF26-E974-43D4-AACD-A14D483DF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3" name="Picture 1" descr="https://mail.google.com/mail/images/cleardot.gif">
          <a:extLst>
            <a:ext uri="{FF2B5EF4-FFF2-40B4-BE49-F238E27FC236}">
              <a16:creationId xmlns:a16="http://schemas.microsoft.com/office/drawing/2014/main" id="{9E714CE7-74C0-41AF-B858-6FA57549E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4" name="Picture 1" descr="https://mail.google.com/mail/images/cleardot.gif">
          <a:extLst>
            <a:ext uri="{FF2B5EF4-FFF2-40B4-BE49-F238E27FC236}">
              <a16:creationId xmlns:a16="http://schemas.microsoft.com/office/drawing/2014/main" id="{CDA8936E-2E25-4C10-B491-EAE45720E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5" name="Picture 1" descr="https://mail.google.com/mail/images/cleardot.gif">
          <a:extLst>
            <a:ext uri="{FF2B5EF4-FFF2-40B4-BE49-F238E27FC236}">
              <a16:creationId xmlns:a16="http://schemas.microsoft.com/office/drawing/2014/main" id="{42C3B7B8-7CA6-4EAF-B0BC-F75159CF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6" name="Picture 1" descr="https://mail.google.com/mail/images/cleardot.gif">
          <a:extLst>
            <a:ext uri="{FF2B5EF4-FFF2-40B4-BE49-F238E27FC236}">
              <a16:creationId xmlns:a16="http://schemas.microsoft.com/office/drawing/2014/main" id="{38CCB02C-404E-47EE-9BD1-D7CE1FA6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7" name="Picture 1" descr="https://mail.google.com/mail/images/cleardot.gif">
          <a:extLst>
            <a:ext uri="{FF2B5EF4-FFF2-40B4-BE49-F238E27FC236}">
              <a16:creationId xmlns:a16="http://schemas.microsoft.com/office/drawing/2014/main" id="{D7B3FA1F-FB13-41C9-AB19-31FC1DCD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8" name="Picture 1" descr="https://mail.google.com/mail/images/cleardot.gif">
          <a:extLst>
            <a:ext uri="{FF2B5EF4-FFF2-40B4-BE49-F238E27FC236}">
              <a16:creationId xmlns:a16="http://schemas.microsoft.com/office/drawing/2014/main" id="{3C9BBF34-50CC-4F45-9CEF-CE6EAE3A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29" name="Picture 1" descr="https://mail.google.com/mail/images/cleardot.gif">
          <a:extLst>
            <a:ext uri="{FF2B5EF4-FFF2-40B4-BE49-F238E27FC236}">
              <a16:creationId xmlns:a16="http://schemas.microsoft.com/office/drawing/2014/main" id="{C5E9DDAA-A596-45C1-855D-8CFB4467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0" name="Picture 1" descr="https://mail.google.com/mail/images/cleardot.gif">
          <a:extLst>
            <a:ext uri="{FF2B5EF4-FFF2-40B4-BE49-F238E27FC236}">
              <a16:creationId xmlns:a16="http://schemas.microsoft.com/office/drawing/2014/main" id="{CCA2C17D-8952-4735-91AD-5ACA36BF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1" name="Picture 1" descr="https://mail.google.com/mail/images/cleardot.gif">
          <a:extLst>
            <a:ext uri="{FF2B5EF4-FFF2-40B4-BE49-F238E27FC236}">
              <a16:creationId xmlns:a16="http://schemas.microsoft.com/office/drawing/2014/main" id="{9777CEF3-DBF6-454A-B0D4-06CA5087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2" name="Picture 1" descr="https://mail.google.com/mail/images/cleardot.gif">
          <a:extLst>
            <a:ext uri="{FF2B5EF4-FFF2-40B4-BE49-F238E27FC236}">
              <a16:creationId xmlns:a16="http://schemas.microsoft.com/office/drawing/2014/main" id="{9EA58584-26FB-4874-9FAD-C240818E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3" name="Picture 1" descr="https://mail.google.com/mail/images/cleardot.gif">
          <a:extLst>
            <a:ext uri="{FF2B5EF4-FFF2-40B4-BE49-F238E27FC236}">
              <a16:creationId xmlns:a16="http://schemas.microsoft.com/office/drawing/2014/main" id="{1ADF05B5-4AEB-49E3-8829-28BD817B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4" name="Picture 1" descr="https://mail.google.com/mail/images/cleardot.gif">
          <a:extLst>
            <a:ext uri="{FF2B5EF4-FFF2-40B4-BE49-F238E27FC236}">
              <a16:creationId xmlns:a16="http://schemas.microsoft.com/office/drawing/2014/main" id="{08D608A5-200E-4315-8A2E-3ECB35C6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5" name="Picture 1" descr="https://mail.google.com/mail/images/cleardot.gif">
          <a:extLst>
            <a:ext uri="{FF2B5EF4-FFF2-40B4-BE49-F238E27FC236}">
              <a16:creationId xmlns:a16="http://schemas.microsoft.com/office/drawing/2014/main" id="{23F35FB9-02C2-4107-928F-0814DADC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6" name="Picture 1" descr="https://mail.google.com/mail/images/cleardot.gif">
          <a:extLst>
            <a:ext uri="{FF2B5EF4-FFF2-40B4-BE49-F238E27FC236}">
              <a16:creationId xmlns:a16="http://schemas.microsoft.com/office/drawing/2014/main" id="{6F2F6EAD-0F7A-4CAB-BED2-B7E9CF58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7" name="Picture 1" descr="https://mail.google.com/mail/images/cleardot.gif">
          <a:extLst>
            <a:ext uri="{FF2B5EF4-FFF2-40B4-BE49-F238E27FC236}">
              <a16:creationId xmlns:a16="http://schemas.microsoft.com/office/drawing/2014/main" id="{B7BDA082-B9AE-4AC4-8583-61366D00D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8" name="Picture 1" descr="https://mail.google.com/mail/images/cleardot.gif">
          <a:extLst>
            <a:ext uri="{FF2B5EF4-FFF2-40B4-BE49-F238E27FC236}">
              <a16:creationId xmlns:a16="http://schemas.microsoft.com/office/drawing/2014/main" id="{579D84A0-F1A0-4CAE-8628-F45F53A6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39" name="Picture 1" descr="https://mail.google.com/mail/images/cleardot.gif">
          <a:extLst>
            <a:ext uri="{FF2B5EF4-FFF2-40B4-BE49-F238E27FC236}">
              <a16:creationId xmlns:a16="http://schemas.microsoft.com/office/drawing/2014/main" id="{6E591A92-B279-4E4A-B2E4-446237316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0" name="Picture 1" descr="https://mail.google.com/mail/images/cleardot.gif">
          <a:extLst>
            <a:ext uri="{FF2B5EF4-FFF2-40B4-BE49-F238E27FC236}">
              <a16:creationId xmlns:a16="http://schemas.microsoft.com/office/drawing/2014/main" id="{C2DE06D1-0BE2-49E3-A653-E797919A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1" name="Picture 1" descr="https://mail.google.com/mail/images/cleardot.gif">
          <a:extLst>
            <a:ext uri="{FF2B5EF4-FFF2-40B4-BE49-F238E27FC236}">
              <a16:creationId xmlns:a16="http://schemas.microsoft.com/office/drawing/2014/main" id="{CF153EEB-98B5-4C94-936B-A5E13852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2" name="Picture 1" descr="https://mail.google.com/mail/images/cleardot.gif">
          <a:extLst>
            <a:ext uri="{FF2B5EF4-FFF2-40B4-BE49-F238E27FC236}">
              <a16:creationId xmlns:a16="http://schemas.microsoft.com/office/drawing/2014/main" id="{378D2025-3BCD-4A4B-8717-5C86D39E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3" name="Picture 1" descr="https://mail.google.com/mail/images/cleardot.gif">
          <a:extLst>
            <a:ext uri="{FF2B5EF4-FFF2-40B4-BE49-F238E27FC236}">
              <a16:creationId xmlns:a16="http://schemas.microsoft.com/office/drawing/2014/main" id="{C569890A-533C-4C75-BE05-AE8B7E41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4" name="Picture 1" descr="https://mail.google.com/mail/images/cleardot.gif">
          <a:extLst>
            <a:ext uri="{FF2B5EF4-FFF2-40B4-BE49-F238E27FC236}">
              <a16:creationId xmlns:a16="http://schemas.microsoft.com/office/drawing/2014/main" id="{AE0FAC38-A783-438A-8309-9490F45D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5" name="Picture 1" descr="https://mail.google.com/mail/images/cleardot.gif">
          <a:extLst>
            <a:ext uri="{FF2B5EF4-FFF2-40B4-BE49-F238E27FC236}">
              <a16:creationId xmlns:a16="http://schemas.microsoft.com/office/drawing/2014/main" id="{E039C709-0D8C-4097-A527-7FA1E579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6" name="Picture 1" descr="https://mail.google.com/mail/images/cleardot.gif">
          <a:extLst>
            <a:ext uri="{FF2B5EF4-FFF2-40B4-BE49-F238E27FC236}">
              <a16:creationId xmlns:a16="http://schemas.microsoft.com/office/drawing/2014/main" id="{D916DCD2-1E40-4E3B-A515-63DF2764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7" name="Picture 1" descr="https://mail.google.com/mail/images/cleardot.gif">
          <a:extLst>
            <a:ext uri="{FF2B5EF4-FFF2-40B4-BE49-F238E27FC236}">
              <a16:creationId xmlns:a16="http://schemas.microsoft.com/office/drawing/2014/main" id="{6F42ECE5-4B43-4322-B629-F6766BCD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8" name="Picture 1" descr="https://mail.google.com/mail/images/cleardot.gif">
          <a:extLst>
            <a:ext uri="{FF2B5EF4-FFF2-40B4-BE49-F238E27FC236}">
              <a16:creationId xmlns:a16="http://schemas.microsoft.com/office/drawing/2014/main" id="{18F5682D-69CD-4384-89A1-E10B6F15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49" name="Picture 1" descr="https://mail.google.com/mail/images/cleardot.gif">
          <a:extLst>
            <a:ext uri="{FF2B5EF4-FFF2-40B4-BE49-F238E27FC236}">
              <a16:creationId xmlns:a16="http://schemas.microsoft.com/office/drawing/2014/main" id="{38B0BB01-6537-4819-AFD2-E3650CB2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0" name="Picture 1" descr="https://mail.google.com/mail/images/cleardot.gif">
          <a:extLst>
            <a:ext uri="{FF2B5EF4-FFF2-40B4-BE49-F238E27FC236}">
              <a16:creationId xmlns:a16="http://schemas.microsoft.com/office/drawing/2014/main" id="{F80C6DEF-C2F2-4E94-BBA2-840205C6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1" name="Picture 1" descr="https://mail.google.com/mail/images/cleardot.gif">
          <a:extLst>
            <a:ext uri="{FF2B5EF4-FFF2-40B4-BE49-F238E27FC236}">
              <a16:creationId xmlns:a16="http://schemas.microsoft.com/office/drawing/2014/main" id="{4A60F328-B58D-4F7A-9B10-CAAE1AEE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2" name="Picture 1" descr="https://mail.google.com/mail/images/cleardot.gif">
          <a:extLst>
            <a:ext uri="{FF2B5EF4-FFF2-40B4-BE49-F238E27FC236}">
              <a16:creationId xmlns:a16="http://schemas.microsoft.com/office/drawing/2014/main" id="{713E5FC2-D243-4C49-97BD-7CB3B082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3" name="Picture 1" descr="https://mail.google.com/mail/images/cleardot.gif">
          <a:extLst>
            <a:ext uri="{FF2B5EF4-FFF2-40B4-BE49-F238E27FC236}">
              <a16:creationId xmlns:a16="http://schemas.microsoft.com/office/drawing/2014/main" id="{DD140030-5921-4360-9714-9EA84977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4" name="Picture 1" descr="https://mail.google.com/mail/images/cleardot.gif">
          <a:extLst>
            <a:ext uri="{FF2B5EF4-FFF2-40B4-BE49-F238E27FC236}">
              <a16:creationId xmlns:a16="http://schemas.microsoft.com/office/drawing/2014/main" id="{58D09B6C-9395-45EE-BFE8-9001ECA33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5" name="Picture 1" descr="https://mail.google.com/mail/images/cleardot.gif">
          <a:extLst>
            <a:ext uri="{FF2B5EF4-FFF2-40B4-BE49-F238E27FC236}">
              <a16:creationId xmlns:a16="http://schemas.microsoft.com/office/drawing/2014/main" id="{7AB044C8-EB46-4530-916F-B6E06FD0B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6" name="Picture 1" descr="https://mail.google.com/mail/images/cleardot.gif">
          <a:extLst>
            <a:ext uri="{FF2B5EF4-FFF2-40B4-BE49-F238E27FC236}">
              <a16:creationId xmlns:a16="http://schemas.microsoft.com/office/drawing/2014/main" id="{E406E35B-3D25-4C42-AC1A-5D48F898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7" name="Picture 1" descr="https://mail.google.com/mail/images/cleardot.gif">
          <a:extLst>
            <a:ext uri="{FF2B5EF4-FFF2-40B4-BE49-F238E27FC236}">
              <a16:creationId xmlns:a16="http://schemas.microsoft.com/office/drawing/2014/main" id="{41370DE7-CB3C-4587-962C-17419DA28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8" name="Picture 1" descr="https://mail.google.com/mail/images/cleardot.gif">
          <a:extLst>
            <a:ext uri="{FF2B5EF4-FFF2-40B4-BE49-F238E27FC236}">
              <a16:creationId xmlns:a16="http://schemas.microsoft.com/office/drawing/2014/main" id="{D08DB556-7CEA-4433-9514-02EE05DF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59" name="Picture 1" descr="https://mail.google.com/mail/images/cleardot.gif">
          <a:extLst>
            <a:ext uri="{FF2B5EF4-FFF2-40B4-BE49-F238E27FC236}">
              <a16:creationId xmlns:a16="http://schemas.microsoft.com/office/drawing/2014/main" id="{8F4DA0C6-1A74-417F-A7C4-6CF088262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0" name="Picture 1" descr="https://mail.google.com/mail/images/cleardot.gif">
          <a:extLst>
            <a:ext uri="{FF2B5EF4-FFF2-40B4-BE49-F238E27FC236}">
              <a16:creationId xmlns:a16="http://schemas.microsoft.com/office/drawing/2014/main" id="{5ACF7838-4EA1-45A6-BC98-60F6A74EC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1" name="Picture 1" descr="https://mail.google.com/mail/images/cleardot.gif">
          <a:extLst>
            <a:ext uri="{FF2B5EF4-FFF2-40B4-BE49-F238E27FC236}">
              <a16:creationId xmlns:a16="http://schemas.microsoft.com/office/drawing/2014/main" id="{83FB108C-80BE-49B8-BF73-5D94E41F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2" name="Picture 1" descr="https://mail.google.com/mail/images/cleardot.gif">
          <a:extLst>
            <a:ext uri="{FF2B5EF4-FFF2-40B4-BE49-F238E27FC236}">
              <a16:creationId xmlns:a16="http://schemas.microsoft.com/office/drawing/2014/main" id="{B253204B-1EE0-4389-A589-12A53E07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3" name="Picture 1" descr="https://mail.google.com/mail/images/cleardot.gif">
          <a:extLst>
            <a:ext uri="{FF2B5EF4-FFF2-40B4-BE49-F238E27FC236}">
              <a16:creationId xmlns:a16="http://schemas.microsoft.com/office/drawing/2014/main" id="{B6D7C616-A551-499E-8EA9-A650E0A7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4" name="Picture 1" descr="https://mail.google.com/mail/images/cleardot.gif">
          <a:extLst>
            <a:ext uri="{FF2B5EF4-FFF2-40B4-BE49-F238E27FC236}">
              <a16:creationId xmlns:a16="http://schemas.microsoft.com/office/drawing/2014/main" id="{4956E957-CA81-49BA-B532-5ADAE9A1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5" name="Picture 1" descr="https://mail.google.com/mail/images/cleardot.gif">
          <a:extLst>
            <a:ext uri="{FF2B5EF4-FFF2-40B4-BE49-F238E27FC236}">
              <a16:creationId xmlns:a16="http://schemas.microsoft.com/office/drawing/2014/main" id="{EAC3EA0B-E9CD-4E68-8FD2-6C659DF9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6" name="Picture 1" descr="https://mail.google.com/mail/images/cleardot.gif">
          <a:extLst>
            <a:ext uri="{FF2B5EF4-FFF2-40B4-BE49-F238E27FC236}">
              <a16:creationId xmlns:a16="http://schemas.microsoft.com/office/drawing/2014/main" id="{2AACBE93-DC45-498A-902C-48058AB3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7" name="Picture 1" descr="https://mail.google.com/mail/images/cleardot.gif">
          <a:extLst>
            <a:ext uri="{FF2B5EF4-FFF2-40B4-BE49-F238E27FC236}">
              <a16:creationId xmlns:a16="http://schemas.microsoft.com/office/drawing/2014/main" id="{01EC03C6-E609-4182-9C48-63C4861B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8" name="Picture 1" descr="https://mail.google.com/mail/images/cleardot.gif">
          <a:extLst>
            <a:ext uri="{FF2B5EF4-FFF2-40B4-BE49-F238E27FC236}">
              <a16:creationId xmlns:a16="http://schemas.microsoft.com/office/drawing/2014/main" id="{8489186C-FA68-411A-A2CB-473C2BC8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69" name="Picture 1" descr="https://mail.google.com/mail/images/cleardot.gif">
          <a:extLst>
            <a:ext uri="{FF2B5EF4-FFF2-40B4-BE49-F238E27FC236}">
              <a16:creationId xmlns:a16="http://schemas.microsoft.com/office/drawing/2014/main" id="{C5333EEA-13FB-496D-AB3C-2B63B773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0" name="Picture 1" descr="https://mail.google.com/mail/images/cleardot.gif">
          <a:extLst>
            <a:ext uri="{FF2B5EF4-FFF2-40B4-BE49-F238E27FC236}">
              <a16:creationId xmlns:a16="http://schemas.microsoft.com/office/drawing/2014/main" id="{B5F9FFB1-B0BF-4A1A-8685-DB14FC54F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1" name="Picture 1" descr="https://mail.google.com/mail/images/cleardot.gif">
          <a:extLst>
            <a:ext uri="{FF2B5EF4-FFF2-40B4-BE49-F238E27FC236}">
              <a16:creationId xmlns:a16="http://schemas.microsoft.com/office/drawing/2014/main" id="{74CA9182-028D-40A8-8C15-3B9C13E6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2" name="Picture 1" descr="https://mail.google.com/mail/images/cleardot.gif">
          <a:extLst>
            <a:ext uri="{FF2B5EF4-FFF2-40B4-BE49-F238E27FC236}">
              <a16:creationId xmlns:a16="http://schemas.microsoft.com/office/drawing/2014/main" id="{00821B46-AEC8-47DD-B371-DE377E3A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3" name="Picture 1" descr="https://mail.google.com/mail/images/cleardot.gif">
          <a:extLst>
            <a:ext uri="{FF2B5EF4-FFF2-40B4-BE49-F238E27FC236}">
              <a16:creationId xmlns:a16="http://schemas.microsoft.com/office/drawing/2014/main" id="{30432E69-FF28-4A43-B76C-ADD1E0BE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4" name="Picture 1" descr="https://mail.google.com/mail/images/cleardot.gif">
          <a:extLst>
            <a:ext uri="{FF2B5EF4-FFF2-40B4-BE49-F238E27FC236}">
              <a16:creationId xmlns:a16="http://schemas.microsoft.com/office/drawing/2014/main" id="{9D1F16E1-EAE6-412E-A2D4-83886403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5" name="Picture 1" descr="https://mail.google.com/mail/images/cleardot.gif">
          <a:extLst>
            <a:ext uri="{FF2B5EF4-FFF2-40B4-BE49-F238E27FC236}">
              <a16:creationId xmlns:a16="http://schemas.microsoft.com/office/drawing/2014/main" id="{F4905FBF-A7BB-4E61-AB41-5778961A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6" name="Picture 1" descr="https://mail.google.com/mail/images/cleardot.gif">
          <a:extLst>
            <a:ext uri="{FF2B5EF4-FFF2-40B4-BE49-F238E27FC236}">
              <a16:creationId xmlns:a16="http://schemas.microsoft.com/office/drawing/2014/main" id="{82A31858-4327-45BC-B4D3-125FB29FA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7" name="Picture 1" descr="https://mail.google.com/mail/images/cleardot.gif">
          <a:extLst>
            <a:ext uri="{FF2B5EF4-FFF2-40B4-BE49-F238E27FC236}">
              <a16:creationId xmlns:a16="http://schemas.microsoft.com/office/drawing/2014/main" id="{09CAC5BF-9578-47B9-BEF7-BB7F35BE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8" name="Picture 1" descr="https://mail.google.com/mail/images/cleardot.gif">
          <a:extLst>
            <a:ext uri="{FF2B5EF4-FFF2-40B4-BE49-F238E27FC236}">
              <a16:creationId xmlns:a16="http://schemas.microsoft.com/office/drawing/2014/main" id="{B4E50285-F1B0-4334-A36E-6D340BAA7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79" name="Picture 1" descr="https://mail.google.com/mail/images/cleardot.gif">
          <a:extLst>
            <a:ext uri="{FF2B5EF4-FFF2-40B4-BE49-F238E27FC236}">
              <a16:creationId xmlns:a16="http://schemas.microsoft.com/office/drawing/2014/main" id="{523DD9C7-1EB7-47F3-9930-5D2985CD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0" name="Picture 1" descr="https://mail.google.com/mail/images/cleardot.gif">
          <a:extLst>
            <a:ext uri="{FF2B5EF4-FFF2-40B4-BE49-F238E27FC236}">
              <a16:creationId xmlns:a16="http://schemas.microsoft.com/office/drawing/2014/main" id="{CDAA4F6B-AEED-4DC1-97D9-0A1CEAB4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1" name="Picture 1" descr="https://mail.google.com/mail/images/cleardot.gif">
          <a:extLst>
            <a:ext uri="{FF2B5EF4-FFF2-40B4-BE49-F238E27FC236}">
              <a16:creationId xmlns:a16="http://schemas.microsoft.com/office/drawing/2014/main" id="{EC0F7ACB-71E6-40E9-9064-76F00B192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2" name="Picture 1" descr="https://mail.google.com/mail/images/cleardot.gif">
          <a:extLst>
            <a:ext uri="{FF2B5EF4-FFF2-40B4-BE49-F238E27FC236}">
              <a16:creationId xmlns:a16="http://schemas.microsoft.com/office/drawing/2014/main" id="{77009A15-1636-4AE1-850B-7B47E635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3" name="Picture 1" descr="https://mail.google.com/mail/images/cleardot.gif">
          <a:extLst>
            <a:ext uri="{FF2B5EF4-FFF2-40B4-BE49-F238E27FC236}">
              <a16:creationId xmlns:a16="http://schemas.microsoft.com/office/drawing/2014/main" id="{7087A05C-9908-4F25-804A-975D83433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4" name="Picture 1" descr="https://mail.google.com/mail/images/cleardot.gif">
          <a:extLst>
            <a:ext uri="{FF2B5EF4-FFF2-40B4-BE49-F238E27FC236}">
              <a16:creationId xmlns:a16="http://schemas.microsoft.com/office/drawing/2014/main" id="{8A3574AE-D28D-49B2-A4A4-6EE5DC95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5" name="Picture 1" descr="https://mail.google.com/mail/images/cleardot.gif">
          <a:extLst>
            <a:ext uri="{FF2B5EF4-FFF2-40B4-BE49-F238E27FC236}">
              <a16:creationId xmlns:a16="http://schemas.microsoft.com/office/drawing/2014/main" id="{009516EB-6D58-43EB-9F48-6CE4B1DB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6" name="Picture 1" descr="https://mail.google.com/mail/images/cleardot.gif">
          <a:extLst>
            <a:ext uri="{FF2B5EF4-FFF2-40B4-BE49-F238E27FC236}">
              <a16:creationId xmlns:a16="http://schemas.microsoft.com/office/drawing/2014/main" id="{832FD4E3-B14C-4A8B-AEE3-0AE36F964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7" name="Picture 1" descr="https://mail.google.com/mail/images/cleardot.gif">
          <a:extLst>
            <a:ext uri="{FF2B5EF4-FFF2-40B4-BE49-F238E27FC236}">
              <a16:creationId xmlns:a16="http://schemas.microsoft.com/office/drawing/2014/main" id="{70ED279F-F951-4182-9880-50A449FA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8" name="Picture 1" descr="https://mail.google.com/mail/images/cleardot.gif">
          <a:extLst>
            <a:ext uri="{FF2B5EF4-FFF2-40B4-BE49-F238E27FC236}">
              <a16:creationId xmlns:a16="http://schemas.microsoft.com/office/drawing/2014/main" id="{A11F41DA-716A-4E12-977E-1C209221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89" name="Picture 1" descr="https://mail.google.com/mail/images/cleardot.gif">
          <a:extLst>
            <a:ext uri="{FF2B5EF4-FFF2-40B4-BE49-F238E27FC236}">
              <a16:creationId xmlns:a16="http://schemas.microsoft.com/office/drawing/2014/main" id="{DDBF16A6-DE2A-446A-9967-9215CA3EB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0" name="Picture 1" descr="https://mail.google.com/mail/images/cleardot.gif">
          <a:extLst>
            <a:ext uri="{FF2B5EF4-FFF2-40B4-BE49-F238E27FC236}">
              <a16:creationId xmlns:a16="http://schemas.microsoft.com/office/drawing/2014/main" id="{640C0417-2AA3-4109-949F-1738A471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1" name="Picture 1" descr="https://mail.google.com/mail/images/cleardot.gif">
          <a:extLst>
            <a:ext uri="{FF2B5EF4-FFF2-40B4-BE49-F238E27FC236}">
              <a16:creationId xmlns:a16="http://schemas.microsoft.com/office/drawing/2014/main" id="{C9ADF179-55F7-4E79-8541-C0E80B0A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2" name="Picture 1" descr="https://mail.google.com/mail/images/cleardot.gif">
          <a:extLst>
            <a:ext uri="{FF2B5EF4-FFF2-40B4-BE49-F238E27FC236}">
              <a16:creationId xmlns:a16="http://schemas.microsoft.com/office/drawing/2014/main" id="{5E511B84-DAFE-483D-B6A6-056901087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3" name="Picture 1" descr="https://mail.google.com/mail/images/cleardot.gif">
          <a:extLst>
            <a:ext uri="{FF2B5EF4-FFF2-40B4-BE49-F238E27FC236}">
              <a16:creationId xmlns:a16="http://schemas.microsoft.com/office/drawing/2014/main" id="{F494851F-F2C4-4074-AA94-2F44D469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4" name="Picture 1" descr="https://mail.google.com/mail/images/cleardot.gif">
          <a:extLst>
            <a:ext uri="{FF2B5EF4-FFF2-40B4-BE49-F238E27FC236}">
              <a16:creationId xmlns:a16="http://schemas.microsoft.com/office/drawing/2014/main" id="{2407B441-2732-4418-B4D2-EFB267E2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5" name="Picture 1" descr="https://mail.google.com/mail/images/cleardot.gif">
          <a:extLst>
            <a:ext uri="{FF2B5EF4-FFF2-40B4-BE49-F238E27FC236}">
              <a16:creationId xmlns:a16="http://schemas.microsoft.com/office/drawing/2014/main" id="{0321E35E-4559-44CF-8DCA-6655725E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6" name="Picture 1" descr="https://mail.google.com/mail/images/cleardot.gif">
          <a:extLst>
            <a:ext uri="{FF2B5EF4-FFF2-40B4-BE49-F238E27FC236}">
              <a16:creationId xmlns:a16="http://schemas.microsoft.com/office/drawing/2014/main" id="{6EFC9050-9355-4A60-A051-BC502862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7" name="Picture 1" descr="https://mail.google.com/mail/images/cleardot.gif">
          <a:extLst>
            <a:ext uri="{FF2B5EF4-FFF2-40B4-BE49-F238E27FC236}">
              <a16:creationId xmlns:a16="http://schemas.microsoft.com/office/drawing/2014/main" id="{E92AE992-11D3-4460-99AB-04B6CF97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8" name="Picture 1" descr="https://mail.google.com/mail/images/cleardot.gif">
          <a:extLst>
            <a:ext uri="{FF2B5EF4-FFF2-40B4-BE49-F238E27FC236}">
              <a16:creationId xmlns:a16="http://schemas.microsoft.com/office/drawing/2014/main" id="{32250EA2-23FB-45FD-96E0-3CC38FAF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799" name="Picture 1" descr="https://mail.google.com/mail/images/cleardot.gif">
          <a:extLst>
            <a:ext uri="{FF2B5EF4-FFF2-40B4-BE49-F238E27FC236}">
              <a16:creationId xmlns:a16="http://schemas.microsoft.com/office/drawing/2014/main" id="{1BA11B5B-669D-4B2D-9EBC-939E3446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0" name="Picture 1" descr="https://mail.google.com/mail/images/cleardot.gif">
          <a:extLst>
            <a:ext uri="{FF2B5EF4-FFF2-40B4-BE49-F238E27FC236}">
              <a16:creationId xmlns:a16="http://schemas.microsoft.com/office/drawing/2014/main" id="{F5DADA30-A5FA-4544-BE80-BB8F69C4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1" name="Picture 1" descr="https://mail.google.com/mail/images/cleardot.gif">
          <a:extLst>
            <a:ext uri="{FF2B5EF4-FFF2-40B4-BE49-F238E27FC236}">
              <a16:creationId xmlns:a16="http://schemas.microsoft.com/office/drawing/2014/main" id="{15235F45-7287-4825-9534-F2E723E5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2" name="Picture 1" descr="https://mail.google.com/mail/images/cleardot.gif">
          <a:extLst>
            <a:ext uri="{FF2B5EF4-FFF2-40B4-BE49-F238E27FC236}">
              <a16:creationId xmlns:a16="http://schemas.microsoft.com/office/drawing/2014/main" id="{5B61F1AD-BC23-4E60-9CF3-694C3C83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3" name="Picture 1" descr="https://mail.google.com/mail/images/cleardot.gif">
          <a:extLst>
            <a:ext uri="{FF2B5EF4-FFF2-40B4-BE49-F238E27FC236}">
              <a16:creationId xmlns:a16="http://schemas.microsoft.com/office/drawing/2014/main" id="{C336D7B0-0F94-4C6C-8426-949DC416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4" name="Picture 1" descr="https://mail.google.com/mail/images/cleardot.gif">
          <a:extLst>
            <a:ext uri="{FF2B5EF4-FFF2-40B4-BE49-F238E27FC236}">
              <a16:creationId xmlns:a16="http://schemas.microsoft.com/office/drawing/2014/main" id="{57521D93-946B-4122-B9A1-AA141F04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5" name="Picture 1" descr="https://mail.google.com/mail/images/cleardot.gif">
          <a:extLst>
            <a:ext uri="{FF2B5EF4-FFF2-40B4-BE49-F238E27FC236}">
              <a16:creationId xmlns:a16="http://schemas.microsoft.com/office/drawing/2014/main" id="{5C2C1466-9E9C-4678-96A7-28A66D304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6" name="Picture 1" descr="https://mail.google.com/mail/images/cleardot.gif">
          <a:extLst>
            <a:ext uri="{FF2B5EF4-FFF2-40B4-BE49-F238E27FC236}">
              <a16:creationId xmlns:a16="http://schemas.microsoft.com/office/drawing/2014/main" id="{F78F3EC6-5AF0-4F38-A7BF-FAF29E10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7" name="Picture 1" descr="https://mail.google.com/mail/images/cleardot.gif">
          <a:extLst>
            <a:ext uri="{FF2B5EF4-FFF2-40B4-BE49-F238E27FC236}">
              <a16:creationId xmlns:a16="http://schemas.microsoft.com/office/drawing/2014/main" id="{A609DE61-6A0E-483F-B558-ABEE527AF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8" name="Picture 1" descr="https://mail.google.com/mail/images/cleardot.gif">
          <a:extLst>
            <a:ext uri="{FF2B5EF4-FFF2-40B4-BE49-F238E27FC236}">
              <a16:creationId xmlns:a16="http://schemas.microsoft.com/office/drawing/2014/main" id="{B984484C-9C45-4376-B4BC-E97DFBB5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09" name="Picture 1" descr="https://mail.google.com/mail/images/cleardot.gif">
          <a:extLst>
            <a:ext uri="{FF2B5EF4-FFF2-40B4-BE49-F238E27FC236}">
              <a16:creationId xmlns:a16="http://schemas.microsoft.com/office/drawing/2014/main" id="{C4EA9727-C500-4D22-9481-D340AD5A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0" name="Picture 1" descr="https://mail.google.com/mail/images/cleardot.gif">
          <a:extLst>
            <a:ext uri="{FF2B5EF4-FFF2-40B4-BE49-F238E27FC236}">
              <a16:creationId xmlns:a16="http://schemas.microsoft.com/office/drawing/2014/main" id="{F1D88516-1B59-44DB-8BF6-53E8D70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1" name="Picture 1" descr="https://mail.google.com/mail/images/cleardot.gif">
          <a:extLst>
            <a:ext uri="{FF2B5EF4-FFF2-40B4-BE49-F238E27FC236}">
              <a16:creationId xmlns:a16="http://schemas.microsoft.com/office/drawing/2014/main" id="{873E60BD-8471-4F4C-B16E-0244FE70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2" name="Picture 1" descr="https://mail.google.com/mail/images/cleardot.gif">
          <a:extLst>
            <a:ext uri="{FF2B5EF4-FFF2-40B4-BE49-F238E27FC236}">
              <a16:creationId xmlns:a16="http://schemas.microsoft.com/office/drawing/2014/main" id="{9EE93AF0-96C7-41FE-AE95-7FD3D9E7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3" name="Picture 1" descr="https://mail.google.com/mail/images/cleardot.gif">
          <a:extLst>
            <a:ext uri="{FF2B5EF4-FFF2-40B4-BE49-F238E27FC236}">
              <a16:creationId xmlns:a16="http://schemas.microsoft.com/office/drawing/2014/main" id="{CD5778D9-F6C7-4ED2-AFA7-91BCB6BD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4" name="Picture 1" descr="https://mail.google.com/mail/images/cleardot.gif">
          <a:extLst>
            <a:ext uri="{FF2B5EF4-FFF2-40B4-BE49-F238E27FC236}">
              <a16:creationId xmlns:a16="http://schemas.microsoft.com/office/drawing/2014/main" id="{A91454F6-07B9-453E-9DEA-709D9991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5" name="Picture 1" descr="https://mail.google.com/mail/images/cleardot.gif">
          <a:extLst>
            <a:ext uri="{FF2B5EF4-FFF2-40B4-BE49-F238E27FC236}">
              <a16:creationId xmlns:a16="http://schemas.microsoft.com/office/drawing/2014/main" id="{C1D3CE3B-66EB-4F24-B0CD-492F6277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6" name="Picture 1" descr="https://mail.google.com/mail/images/cleardot.gif">
          <a:extLst>
            <a:ext uri="{FF2B5EF4-FFF2-40B4-BE49-F238E27FC236}">
              <a16:creationId xmlns:a16="http://schemas.microsoft.com/office/drawing/2014/main" id="{B611020B-8E1E-4FE2-82C1-C4FCD314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7" name="Picture 1" descr="https://mail.google.com/mail/images/cleardot.gif">
          <a:extLst>
            <a:ext uri="{FF2B5EF4-FFF2-40B4-BE49-F238E27FC236}">
              <a16:creationId xmlns:a16="http://schemas.microsoft.com/office/drawing/2014/main" id="{2FF56D83-490C-447A-BC67-9FC27D3D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8" name="Picture 1" descr="https://mail.google.com/mail/images/cleardot.gif">
          <a:extLst>
            <a:ext uri="{FF2B5EF4-FFF2-40B4-BE49-F238E27FC236}">
              <a16:creationId xmlns:a16="http://schemas.microsoft.com/office/drawing/2014/main" id="{D157EDF2-07B0-4BD1-8543-CB52F165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19" name="Picture 1" descr="https://mail.google.com/mail/images/cleardot.gif">
          <a:extLst>
            <a:ext uri="{FF2B5EF4-FFF2-40B4-BE49-F238E27FC236}">
              <a16:creationId xmlns:a16="http://schemas.microsoft.com/office/drawing/2014/main" id="{F3FCB295-1D8C-4A79-9457-FCB88338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0" name="Picture 1" descr="https://mail.google.com/mail/images/cleardot.gif">
          <a:extLst>
            <a:ext uri="{FF2B5EF4-FFF2-40B4-BE49-F238E27FC236}">
              <a16:creationId xmlns:a16="http://schemas.microsoft.com/office/drawing/2014/main" id="{9B193DE4-7037-4BF6-A3C1-B94AC7D7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1" name="Picture 1" descr="https://mail.google.com/mail/images/cleardot.gif">
          <a:extLst>
            <a:ext uri="{FF2B5EF4-FFF2-40B4-BE49-F238E27FC236}">
              <a16:creationId xmlns:a16="http://schemas.microsoft.com/office/drawing/2014/main" id="{0FA8E55E-9DEC-423C-A4EC-B69DDB9FE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2" name="Picture 1" descr="https://mail.google.com/mail/images/cleardot.gif">
          <a:extLst>
            <a:ext uri="{FF2B5EF4-FFF2-40B4-BE49-F238E27FC236}">
              <a16:creationId xmlns:a16="http://schemas.microsoft.com/office/drawing/2014/main" id="{929EA708-4BF3-4431-B8D3-6F5DDB85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3" name="Picture 1" descr="https://mail.google.com/mail/images/cleardot.gif">
          <a:extLst>
            <a:ext uri="{FF2B5EF4-FFF2-40B4-BE49-F238E27FC236}">
              <a16:creationId xmlns:a16="http://schemas.microsoft.com/office/drawing/2014/main" id="{8555F1F2-71BF-4BE7-AA54-D205F5F3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4" name="Picture 1" descr="https://mail.google.com/mail/images/cleardot.gif">
          <a:extLst>
            <a:ext uri="{FF2B5EF4-FFF2-40B4-BE49-F238E27FC236}">
              <a16:creationId xmlns:a16="http://schemas.microsoft.com/office/drawing/2014/main" id="{FE67C632-0B61-49B6-9F75-32C765884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5" name="Picture 1" descr="https://mail.google.com/mail/images/cleardot.gif">
          <a:extLst>
            <a:ext uri="{FF2B5EF4-FFF2-40B4-BE49-F238E27FC236}">
              <a16:creationId xmlns:a16="http://schemas.microsoft.com/office/drawing/2014/main" id="{ACE11675-4AE0-4264-9EE1-2323B956F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6" name="Picture 1" descr="https://mail.google.com/mail/images/cleardot.gif">
          <a:extLst>
            <a:ext uri="{FF2B5EF4-FFF2-40B4-BE49-F238E27FC236}">
              <a16:creationId xmlns:a16="http://schemas.microsoft.com/office/drawing/2014/main" id="{DF40E6C4-FA82-4AE4-9F4F-4AE2E7644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7" name="Picture 1" descr="https://mail.google.com/mail/images/cleardot.gif">
          <a:extLst>
            <a:ext uri="{FF2B5EF4-FFF2-40B4-BE49-F238E27FC236}">
              <a16:creationId xmlns:a16="http://schemas.microsoft.com/office/drawing/2014/main" id="{7992E53D-C50E-424D-86E1-E6C1D155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8" name="Picture 1" descr="https://mail.google.com/mail/images/cleardot.gif">
          <a:extLst>
            <a:ext uri="{FF2B5EF4-FFF2-40B4-BE49-F238E27FC236}">
              <a16:creationId xmlns:a16="http://schemas.microsoft.com/office/drawing/2014/main" id="{D675721E-D3E2-4332-AE64-99A27164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29" name="Picture 1" descr="https://mail.google.com/mail/images/cleardot.gif">
          <a:extLst>
            <a:ext uri="{FF2B5EF4-FFF2-40B4-BE49-F238E27FC236}">
              <a16:creationId xmlns:a16="http://schemas.microsoft.com/office/drawing/2014/main" id="{4CD9CBD7-5822-486E-A3CA-DF8E60AD4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0" name="Picture 1" descr="https://mail.google.com/mail/images/cleardot.gif">
          <a:extLst>
            <a:ext uri="{FF2B5EF4-FFF2-40B4-BE49-F238E27FC236}">
              <a16:creationId xmlns:a16="http://schemas.microsoft.com/office/drawing/2014/main" id="{CDCF465B-616F-4098-A859-E9DBFD8E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1" name="Picture 1" descr="https://mail.google.com/mail/images/cleardot.gif">
          <a:extLst>
            <a:ext uri="{FF2B5EF4-FFF2-40B4-BE49-F238E27FC236}">
              <a16:creationId xmlns:a16="http://schemas.microsoft.com/office/drawing/2014/main" id="{EE1449A2-3028-4213-A62F-1EEB40A2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2" name="Picture 1" descr="https://mail.google.com/mail/images/cleardot.gif">
          <a:extLst>
            <a:ext uri="{FF2B5EF4-FFF2-40B4-BE49-F238E27FC236}">
              <a16:creationId xmlns:a16="http://schemas.microsoft.com/office/drawing/2014/main" id="{948848FF-1705-4AE5-B92E-8BA8CB06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3" name="Picture 1" descr="https://mail.google.com/mail/images/cleardot.gif">
          <a:extLst>
            <a:ext uri="{FF2B5EF4-FFF2-40B4-BE49-F238E27FC236}">
              <a16:creationId xmlns:a16="http://schemas.microsoft.com/office/drawing/2014/main" id="{F95D9804-0F4C-4442-BD73-AFF17EA7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4" name="Picture 1" descr="https://mail.google.com/mail/images/cleardot.gif">
          <a:extLst>
            <a:ext uri="{FF2B5EF4-FFF2-40B4-BE49-F238E27FC236}">
              <a16:creationId xmlns:a16="http://schemas.microsoft.com/office/drawing/2014/main" id="{32BBA522-11C0-4B69-8653-53C070B9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5" name="Picture 1" descr="https://mail.google.com/mail/images/cleardot.gif">
          <a:extLst>
            <a:ext uri="{FF2B5EF4-FFF2-40B4-BE49-F238E27FC236}">
              <a16:creationId xmlns:a16="http://schemas.microsoft.com/office/drawing/2014/main" id="{08F34319-8E3F-4829-B71E-8307FBE4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6" name="Picture 1" descr="https://mail.google.com/mail/images/cleardot.gif">
          <a:extLst>
            <a:ext uri="{FF2B5EF4-FFF2-40B4-BE49-F238E27FC236}">
              <a16:creationId xmlns:a16="http://schemas.microsoft.com/office/drawing/2014/main" id="{4699BF4B-B53E-4EBD-B46B-8BDFFBAA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7" name="Picture 1" descr="https://mail.google.com/mail/images/cleardot.gif">
          <a:extLst>
            <a:ext uri="{FF2B5EF4-FFF2-40B4-BE49-F238E27FC236}">
              <a16:creationId xmlns:a16="http://schemas.microsoft.com/office/drawing/2014/main" id="{24EC63B0-A9C0-4C85-873A-70450EB9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8" name="Picture 1" descr="https://mail.google.com/mail/images/cleardot.gif">
          <a:extLst>
            <a:ext uri="{FF2B5EF4-FFF2-40B4-BE49-F238E27FC236}">
              <a16:creationId xmlns:a16="http://schemas.microsoft.com/office/drawing/2014/main" id="{0D0D7D08-2A2F-4F76-B704-F90C0C64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39" name="Picture 1" descr="https://mail.google.com/mail/images/cleardot.gif">
          <a:extLst>
            <a:ext uri="{FF2B5EF4-FFF2-40B4-BE49-F238E27FC236}">
              <a16:creationId xmlns:a16="http://schemas.microsoft.com/office/drawing/2014/main" id="{358811E4-95B3-465E-9D12-902A41C4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0" name="Picture 1" descr="https://mail.google.com/mail/images/cleardot.gif">
          <a:extLst>
            <a:ext uri="{FF2B5EF4-FFF2-40B4-BE49-F238E27FC236}">
              <a16:creationId xmlns:a16="http://schemas.microsoft.com/office/drawing/2014/main" id="{75345F06-DAD9-4AD4-8103-8E745328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1" name="Picture 1" descr="https://mail.google.com/mail/images/cleardot.gif">
          <a:extLst>
            <a:ext uri="{FF2B5EF4-FFF2-40B4-BE49-F238E27FC236}">
              <a16:creationId xmlns:a16="http://schemas.microsoft.com/office/drawing/2014/main" id="{F8F98FEF-F2C3-4849-86DD-C492FC151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2" name="Picture 1" descr="https://mail.google.com/mail/images/cleardot.gif">
          <a:extLst>
            <a:ext uri="{FF2B5EF4-FFF2-40B4-BE49-F238E27FC236}">
              <a16:creationId xmlns:a16="http://schemas.microsoft.com/office/drawing/2014/main" id="{4352E179-159A-4BB3-ADF9-8A7847FD6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3" name="Picture 1" descr="https://mail.google.com/mail/images/cleardot.gif">
          <a:extLst>
            <a:ext uri="{FF2B5EF4-FFF2-40B4-BE49-F238E27FC236}">
              <a16:creationId xmlns:a16="http://schemas.microsoft.com/office/drawing/2014/main" id="{20145F1A-7B5F-471A-B1DE-3B18DA14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4" name="Picture 1" descr="https://mail.google.com/mail/images/cleardot.gif">
          <a:extLst>
            <a:ext uri="{FF2B5EF4-FFF2-40B4-BE49-F238E27FC236}">
              <a16:creationId xmlns:a16="http://schemas.microsoft.com/office/drawing/2014/main" id="{EDE2FAEC-3D5C-4F1F-AD4B-2A0D0FA7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5" name="Picture 1" descr="https://mail.google.com/mail/images/cleardot.gif">
          <a:extLst>
            <a:ext uri="{FF2B5EF4-FFF2-40B4-BE49-F238E27FC236}">
              <a16:creationId xmlns:a16="http://schemas.microsoft.com/office/drawing/2014/main" id="{0D78EB12-8704-4CCC-8585-236E4DDD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6" name="Picture 1" descr="https://mail.google.com/mail/images/cleardot.gif">
          <a:extLst>
            <a:ext uri="{FF2B5EF4-FFF2-40B4-BE49-F238E27FC236}">
              <a16:creationId xmlns:a16="http://schemas.microsoft.com/office/drawing/2014/main" id="{03F15614-BBDA-4613-AF3F-915A93C9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7" name="Picture 1" descr="https://mail.google.com/mail/images/cleardot.gif">
          <a:extLst>
            <a:ext uri="{FF2B5EF4-FFF2-40B4-BE49-F238E27FC236}">
              <a16:creationId xmlns:a16="http://schemas.microsoft.com/office/drawing/2014/main" id="{BFCF4EF0-8371-4D0D-A231-C22471CB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8" name="Picture 1" descr="https://mail.google.com/mail/images/cleardot.gif">
          <a:extLst>
            <a:ext uri="{FF2B5EF4-FFF2-40B4-BE49-F238E27FC236}">
              <a16:creationId xmlns:a16="http://schemas.microsoft.com/office/drawing/2014/main" id="{C0DFDA57-34FF-472A-A68F-E4DB5802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49" name="Picture 1" descr="https://mail.google.com/mail/images/cleardot.gif">
          <a:extLst>
            <a:ext uri="{FF2B5EF4-FFF2-40B4-BE49-F238E27FC236}">
              <a16:creationId xmlns:a16="http://schemas.microsoft.com/office/drawing/2014/main" id="{A85DC7BB-0C22-49F2-A57D-851FA95E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0" name="Picture 1" descr="https://mail.google.com/mail/images/cleardot.gif">
          <a:extLst>
            <a:ext uri="{FF2B5EF4-FFF2-40B4-BE49-F238E27FC236}">
              <a16:creationId xmlns:a16="http://schemas.microsoft.com/office/drawing/2014/main" id="{05ECA896-37FC-4734-8BED-0B01B40F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1" name="Picture 1" descr="https://mail.google.com/mail/images/cleardot.gif">
          <a:extLst>
            <a:ext uri="{FF2B5EF4-FFF2-40B4-BE49-F238E27FC236}">
              <a16:creationId xmlns:a16="http://schemas.microsoft.com/office/drawing/2014/main" id="{8668D524-38AE-4AFD-9C28-17E41480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2" name="Picture 1" descr="https://mail.google.com/mail/images/cleardot.gif">
          <a:extLst>
            <a:ext uri="{FF2B5EF4-FFF2-40B4-BE49-F238E27FC236}">
              <a16:creationId xmlns:a16="http://schemas.microsoft.com/office/drawing/2014/main" id="{A17249A7-86DF-4A2C-AC3D-F928DD8F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3" name="Picture 1" descr="https://mail.google.com/mail/images/cleardot.gif">
          <a:extLst>
            <a:ext uri="{FF2B5EF4-FFF2-40B4-BE49-F238E27FC236}">
              <a16:creationId xmlns:a16="http://schemas.microsoft.com/office/drawing/2014/main" id="{71BC718A-9A07-4E91-86C7-8DF2BD3D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4" name="Picture 1" descr="https://mail.google.com/mail/images/cleardot.gif">
          <a:extLst>
            <a:ext uri="{FF2B5EF4-FFF2-40B4-BE49-F238E27FC236}">
              <a16:creationId xmlns:a16="http://schemas.microsoft.com/office/drawing/2014/main" id="{F99402AA-D8E7-490C-ABF9-5113A9C76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5" name="Picture 1" descr="https://mail.google.com/mail/images/cleardot.gif">
          <a:extLst>
            <a:ext uri="{FF2B5EF4-FFF2-40B4-BE49-F238E27FC236}">
              <a16:creationId xmlns:a16="http://schemas.microsoft.com/office/drawing/2014/main" id="{7B2456C6-3254-4D9A-977A-1FEBCFB6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6" name="Picture 1" descr="https://mail.google.com/mail/images/cleardot.gif">
          <a:extLst>
            <a:ext uri="{FF2B5EF4-FFF2-40B4-BE49-F238E27FC236}">
              <a16:creationId xmlns:a16="http://schemas.microsoft.com/office/drawing/2014/main" id="{B026A332-D229-4D54-A453-ED5B6862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7" name="Picture 1" descr="https://mail.google.com/mail/images/cleardot.gif">
          <a:extLst>
            <a:ext uri="{FF2B5EF4-FFF2-40B4-BE49-F238E27FC236}">
              <a16:creationId xmlns:a16="http://schemas.microsoft.com/office/drawing/2014/main" id="{A87CA6EF-397F-4E13-8F23-33234640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8" name="Picture 1" descr="https://mail.google.com/mail/images/cleardot.gif">
          <a:extLst>
            <a:ext uri="{FF2B5EF4-FFF2-40B4-BE49-F238E27FC236}">
              <a16:creationId xmlns:a16="http://schemas.microsoft.com/office/drawing/2014/main" id="{E08553CF-AB62-4993-8291-68B5DEBE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59" name="Picture 1" descr="https://mail.google.com/mail/images/cleardot.gif">
          <a:extLst>
            <a:ext uri="{FF2B5EF4-FFF2-40B4-BE49-F238E27FC236}">
              <a16:creationId xmlns:a16="http://schemas.microsoft.com/office/drawing/2014/main" id="{15216DB5-7BAB-4D12-8904-6583D10D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0" name="Picture 1" descr="https://mail.google.com/mail/images/cleardot.gif">
          <a:extLst>
            <a:ext uri="{FF2B5EF4-FFF2-40B4-BE49-F238E27FC236}">
              <a16:creationId xmlns:a16="http://schemas.microsoft.com/office/drawing/2014/main" id="{25B5D106-D8A8-4A5C-A66A-43F893445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1" name="Picture 1" descr="https://mail.google.com/mail/images/cleardot.gif">
          <a:extLst>
            <a:ext uri="{FF2B5EF4-FFF2-40B4-BE49-F238E27FC236}">
              <a16:creationId xmlns:a16="http://schemas.microsoft.com/office/drawing/2014/main" id="{79254D8A-D8D7-4949-A68F-3D9FE108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2" name="Picture 1" descr="https://mail.google.com/mail/images/cleardot.gif">
          <a:extLst>
            <a:ext uri="{FF2B5EF4-FFF2-40B4-BE49-F238E27FC236}">
              <a16:creationId xmlns:a16="http://schemas.microsoft.com/office/drawing/2014/main" id="{2FE12EA0-1B85-41E1-AE06-BB9C3E97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3" name="Picture 1" descr="https://mail.google.com/mail/images/cleardot.gif">
          <a:extLst>
            <a:ext uri="{FF2B5EF4-FFF2-40B4-BE49-F238E27FC236}">
              <a16:creationId xmlns:a16="http://schemas.microsoft.com/office/drawing/2014/main" id="{601F78BA-182F-4A85-A39A-BC21E04F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4" name="Picture 1" descr="https://mail.google.com/mail/images/cleardot.gif">
          <a:extLst>
            <a:ext uri="{FF2B5EF4-FFF2-40B4-BE49-F238E27FC236}">
              <a16:creationId xmlns:a16="http://schemas.microsoft.com/office/drawing/2014/main" id="{5B0B2948-CCB4-4ABA-B11B-B9D4CFCE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5" name="Picture 1" descr="https://mail.google.com/mail/images/cleardot.gif">
          <a:extLst>
            <a:ext uri="{FF2B5EF4-FFF2-40B4-BE49-F238E27FC236}">
              <a16:creationId xmlns:a16="http://schemas.microsoft.com/office/drawing/2014/main" id="{57A73304-DCF3-4E4A-98B3-EEDAEBBC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6" name="Picture 1" descr="https://mail.google.com/mail/images/cleardot.gif">
          <a:extLst>
            <a:ext uri="{FF2B5EF4-FFF2-40B4-BE49-F238E27FC236}">
              <a16:creationId xmlns:a16="http://schemas.microsoft.com/office/drawing/2014/main" id="{285AAC15-FEAE-4444-BEF4-FD61D6D0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7" name="Picture 1" descr="https://mail.google.com/mail/images/cleardot.gif">
          <a:extLst>
            <a:ext uri="{FF2B5EF4-FFF2-40B4-BE49-F238E27FC236}">
              <a16:creationId xmlns:a16="http://schemas.microsoft.com/office/drawing/2014/main" id="{3D36D8F0-E15A-40DA-85BA-CE136F12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8" name="Picture 1" descr="https://mail.google.com/mail/images/cleardot.gif">
          <a:extLst>
            <a:ext uri="{FF2B5EF4-FFF2-40B4-BE49-F238E27FC236}">
              <a16:creationId xmlns:a16="http://schemas.microsoft.com/office/drawing/2014/main" id="{C7A6ADCE-B071-4063-9E2B-5F1A8A60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69" name="Picture 1" descr="https://mail.google.com/mail/images/cleardot.gif">
          <a:extLst>
            <a:ext uri="{FF2B5EF4-FFF2-40B4-BE49-F238E27FC236}">
              <a16:creationId xmlns:a16="http://schemas.microsoft.com/office/drawing/2014/main" id="{F2733308-8117-4073-AF38-331B8628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70" name="Picture 1" descr="https://mail.google.com/mail/images/cleardot.gif">
          <a:extLst>
            <a:ext uri="{FF2B5EF4-FFF2-40B4-BE49-F238E27FC236}">
              <a16:creationId xmlns:a16="http://schemas.microsoft.com/office/drawing/2014/main" id="{46359D37-61B3-4CD9-A780-C0E5FF48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71" name="Picture 1" descr="https://mail.google.com/mail/images/cleardot.gif">
          <a:extLst>
            <a:ext uri="{FF2B5EF4-FFF2-40B4-BE49-F238E27FC236}">
              <a16:creationId xmlns:a16="http://schemas.microsoft.com/office/drawing/2014/main" id="{F7DDA456-EAEF-4702-9C25-B601AD3B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72" name="Picture 1" descr="https://mail.google.com/mail/images/cleardot.gif">
          <a:extLst>
            <a:ext uri="{FF2B5EF4-FFF2-40B4-BE49-F238E27FC236}">
              <a16:creationId xmlns:a16="http://schemas.microsoft.com/office/drawing/2014/main" id="{28D1ACB0-179A-474C-8300-F8706D518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73" name="Picture 1" descr="https://mail.google.com/mail/images/cleardot.gif">
          <a:extLst>
            <a:ext uri="{FF2B5EF4-FFF2-40B4-BE49-F238E27FC236}">
              <a16:creationId xmlns:a16="http://schemas.microsoft.com/office/drawing/2014/main" id="{15B678E7-CE78-4E52-A178-3ED578CA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74" name="Picture 1" descr="https://mail.google.com/mail/images/cleardot.gif">
          <a:extLst>
            <a:ext uri="{FF2B5EF4-FFF2-40B4-BE49-F238E27FC236}">
              <a16:creationId xmlns:a16="http://schemas.microsoft.com/office/drawing/2014/main" id="{5B644BBA-4663-4A33-A61C-478496A9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75" name="Picture 1" descr="https://mail.google.com/mail/images/cleardot.gif">
          <a:extLst>
            <a:ext uri="{FF2B5EF4-FFF2-40B4-BE49-F238E27FC236}">
              <a16:creationId xmlns:a16="http://schemas.microsoft.com/office/drawing/2014/main" id="{DC37AA0D-BD5E-4031-A64D-7BC25A08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76" name="Picture 1" descr="https://mail.google.com/mail/images/cleardot.gif">
          <a:extLst>
            <a:ext uri="{FF2B5EF4-FFF2-40B4-BE49-F238E27FC236}">
              <a16:creationId xmlns:a16="http://schemas.microsoft.com/office/drawing/2014/main" id="{9537D902-82BB-414F-89F6-AEB485C7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877" name="Picture 905" descr="https://mail.google.com/mail/images/cleardot.gif">
          <a:extLst>
            <a:ext uri="{FF2B5EF4-FFF2-40B4-BE49-F238E27FC236}">
              <a16:creationId xmlns:a16="http://schemas.microsoft.com/office/drawing/2014/main" id="{FB6F402D-DC7E-4256-A7B0-348F51AB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878" name="Picture 906" descr="https://mail.google.com/mail/images/cleardot.gif">
          <a:extLst>
            <a:ext uri="{FF2B5EF4-FFF2-40B4-BE49-F238E27FC236}">
              <a16:creationId xmlns:a16="http://schemas.microsoft.com/office/drawing/2014/main" id="{27E51190-8A24-42A5-B961-C528D46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879" name="Picture 909" descr="https://mail.google.com/mail/images/cleardot.gif">
          <a:extLst>
            <a:ext uri="{FF2B5EF4-FFF2-40B4-BE49-F238E27FC236}">
              <a16:creationId xmlns:a16="http://schemas.microsoft.com/office/drawing/2014/main" id="{E3B2CB82-9EAF-4FDD-837D-8441B199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880" name="Picture 908" descr="https://mail.google.com/mail/images/cleardot.gif">
          <a:extLst>
            <a:ext uri="{FF2B5EF4-FFF2-40B4-BE49-F238E27FC236}">
              <a16:creationId xmlns:a16="http://schemas.microsoft.com/office/drawing/2014/main" id="{B271E7EE-300B-47BB-A6F4-440756D11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881" name="Picture 909" descr="https://mail.google.com/mail/images/cleardot.gif">
          <a:extLst>
            <a:ext uri="{FF2B5EF4-FFF2-40B4-BE49-F238E27FC236}">
              <a16:creationId xmlns:a16="http://schemas.microsoft.com/office/drawing/2014/main" id="{21977220-D8A7-44AB-899C-F4B693B5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2" name="Picture 1" descr="https://mail.google.com/mail/images/cleardot.gif">
          <a:extLst>
            <a:ext uri="{FF2B5EF4-FFF2-40B4-BE49-F238E27FC236}">
              <a16:creationId xmlns:a16="http://schemas.microsoft.com/office/drawing/2014/main" id="{50857D17-2B25-4774-91A1-08F225A9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3" name="Picture 1" descr="https://mail.google.com/mail/images/cleardot.gif">
          <a:extLst>
            <a:ext uri="{FF2B5EF4-FFF2-40B4-BE49-F238E27FC236}">
              <a16:creationId xmlns:a16="http://schemas.microsoft.com/office/drawing/2014/main" id="{5E6FB9BE-A8D9-48D2-B078-6544BEE0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4" name="Picture 1" descr="https://mail.google.com/mail/images/cleardot.gif">
          <a:extLst>
            <a:ext uri="{FF2B5EF4-FFF2-40B4-BE49-F238E27FC236}">
              <a16:creationId xmlns:a16="http://schemas.microsoft.com/office/drawing/2014/main" id="{0A5FAB9D-1762-4329-8E81-49E821911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5" name="Picture 1" descr="https://mail.google.com/mail/images/cleardot.gif">
          <a:extLst>
            <a:ext uri="{FF2B5EF4-FFF2-40B4-BE49-F238E27FC236}">
              <a16:creationId xmlns:a16="http://schemas.microsoft.com/office/drawing/2014/main" id="{5F86F27E-9856-497F-BDB8-AAC8DF12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6" name="Picture 1" descr="https://mail.google.com/mail/images/cleardot.gif">
          <a:extLst>
            <a:ext uri="{FF2B5EF4-FFF2-40B4-BE49-F238E27FC236}">
              <a16:creationId xmlns:a16="http://schemas.microsoft.com/office/drawing/2014/main" id="{69FAAF8F-5A7B-47AD-8F23-690CEB5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7" name="Picture 1" descr="https://mail.google.com/mail/images/cleardot.gif">
          <a:extLst>
            <a:ext uri="{FF2B5EF4-FFF2-40B4-BE49-F238E27FC236}">
              <a16:creationId xmlns:a16="http://schemas.microsoft.com/office/drawing/2014/main" id="{1F70D4A9-DD87-47E2-ADB5-0258FD99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8" name="Picture 1" descr="https://mail.google.com/mail/images/cleardot.gif">
          <a:extLst>
            <a:ext uri="{FF2B5EF4-FFF2-40B4-BE49-F238E27FC236}">
              <a16:creationId xmlns:a16="http://schemas.microsoft.com/office/drawing/2014/main" id="{AF67543E-6957-417D-AA8E-03E1E210E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89" name="Picture 1" descr="https://mail.google.com/mail/images/cleardot.gif">
          <a:extLst>
            <a:ext uri="{FF2B5EF4-FFF2-40B4-BE49-F238E27FC236}">
              <a16:creationId xmlns:a16="http://schemas.microsoft.com/office/drawing/2014/main" id="{08446535-EA3F-43DB-91F7-D14931A1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0" name="Picture 1" descr="https://mail.google.com/mail/images/cleardot.gif">
          <a:extLst>
            <a:ext uri="{FF2B5EF4-FFF2-40B4-BE49-F238E27FC236}">
              <a16:creationId xmlns:a16="http://schemas.microsoft.com/office/drawing/2014/main" id="{E47C5FEC-8E80-415A-B721-D7EDF554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1" name="Picture 1" descr="https://mail.google.com/mail/images/cleardot.gif">
          <a:extLst>
            <a:ext uri="{FF2B5EF4-FFF2-40B4-BE49-F238E27FC236}">
              <a16:creationId xmlns:a16="http://schemas.microsoft.com/office/drawing/2014/main" id="{F7C1514C-9184-46E0-9A81-13B50BBC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2" name="Picture 1" descr="https://mail.google.com/mail/images/cleardot.gif">
          <a:extLst>
            <a:ext uri="{FF2B5EF4-FFF2-40B4-BE49-F238E27FC236}">
              <a16:creationId xmlns:a16="http://schemas.microsoft.com/office/drawing/2014/main" id="{F4D0921A-0C40-48BC-B718-D641673A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3" name="Picture 1" descr="https://mail.google.com/mail/images/cleardot.gif">
          <a:extLst>
            <a:ext uri="{FF2B5EF4-FFF2-40B4-BE49-F238E27FC236}">
              <a16:creationId xmlns:a16="http://schemas.microsoft.com/office/drawing/2014/main" id="{F78042FD-DC2F-43B6-B0B8-085E6256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4" name="Picture 1" descr="https://mail.google.com/mail/images/cleardot.gif">
          <a:extLst>
            <a:ext uri="{FF2B5EF4-FFF2-40B4-BE49-F238E27FC236}">
              <a16:creationId xmlns:a16="http://schemas.microsoft.com/office/drawing/2014/main" id="{69F58D93-9EC3-4D76-9544-DB572582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5" name="Picture 1" descr="https://mail.google.com/mail/images/cleardot.gif">
          <a:extLst>
            <a:ext uri="{FF2B5EF4-FFF2-40B4-BE49-F238E27FC236}">
              <a16:creationId xmlns:a16="http://schemas.microsoft.com/office/drawing/2014/main" id="{EBA0EF8D-328B-4EB0-B10E-CC1ABB01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6" name="Picture 1" descr="https://mail.google.com/mail/images/cleardot.gif">
          <a:extLst>
            <a:ext uri="{FF2B5EF4-FFF2-40B4-BE49-F238E27FC236}">
              <a16:creationId xmlns:a16="http://schemas.microsoft.com/office/drawing/2014/main" id="{9609192D-73E4-4056-8CA8-0C46F1AA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7" name="Picture 1" descr="https://mail.google.com/mail/images/cleardot.gif">
          <a:extLst>
            <a:ext uri="{FF2B5EF4-FFF2-40B4-BE49-F238E27FC236}">
              <a16:creationId xmlns:a16="http://schemas.microsoft.com/office/drawing/2014/main" id="{E7D6C40D-6BA7-4CF7-982D-E593D307A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898" name="Picture 1" descr="https://mail.google.com/mail/images/cleardot.gif">
          <a:extLst>
            <a:ext uri="{FF2B5EF4-FFF2-40B4-BE49-F238E27FC236}">
              <a16:creationId xmlns:a16="http://schemas.microsoft.com/office/drawing/2014/main" id="{00394737-9B0B-4A1A-9BA4-D4546094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899" name="Picture 905" descr="https://mail.google.com/mail/images/cleardot.gif">
          <a:extLst>
            <a:ext uri="{FF2B5EF4-FFF2-40B4-BE49-F238E27FC236}">
              <a16:creationId xmlns:a16="http://schemas.microsoft.com/office/drawing/2014/main" id="{267B44B4-CE22-420B-B2D8-142BAB12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00" name="Picture 906" descr="https://mail.google.com/mail/images/cleardot.gif">
          <a:extLst>
            <a:ext uri="{FF2B5EF4-FFF2-40B4-BE49-F238E27FC236}">
              <a16:creationId xmlns:a16="http://schemas.microsoft.com/office/drawing/2014/main" id="{45BE5F9E-1EE4-42F8-AD93-83662D8B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01" name="Picture 909" descr="https://mail.google.com/mail/images/cleardot.gif">
          <a:extLst>
            <a:ext uri="{FF2B5EF4-FFF2-40B4-BE49-F238E27FC236}">
              <a16:creationId xmlns:a16="http://schemas.microsoft.com/office/drawing/2014/main" id="{4F22EC3D-D9C1-4155-8B8F-1D868E26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02" name="Picture 908" descr="https://mail.google.com/mail/images/cleardot.gif">
          <a:extLst>
            <a:ext uri="{FF2B5EF4-FFF2-40B4-BE49-F238E27FC236}">
              <a16:creationId xmlns:a16="http://schemas.microsoft.com/office/drawing/2014/main" id="{B11BFD1D-0046-43EF-ACE3-E34A10E5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03" name="Picture 909" descr="https://mail.google.com/mail/images/cleardot.gif">
          <a:extLst>
            <a:ext uri="{FF2B5EF4-FFF2-40B4-BE49-F238E27FC236}">
              <a16:creationId xmlns:a16="http://schemas.microsoft.com/office/drawing/2014/main" id="{BEBF340D-F947-41F8-A137-740ED133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04" name="Picture 1" descr="https://mail.google.com/mail/images/cleardot.gif">
          <a:extLst>
            <a:ext uri="{FF2B5EF4-FFF2-40B4-BE49-F238E27FC236}">
              <a16:creationId xmlns:a16="http://schemas.microsoft.com/office/drawing/2014/main" id="{87A4BDDC-D4FC-4C62-AFAD-030DE740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05" name="Picture 1" descr="https://mail.google.com/mail/images/cleardot.gif">
          <a:extLst>
            <a:ext uri="{FF2B5EF4-FFF2-40B4-BE49-F238E27FC236}">
              <a16:creationId xmlns:a16="http://schemas.microsoft.com/office/drawing/2014/main" id="{515D949D-769A-47FB-BF2C-D49EDC6E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06" name="Picture 1" descr="https://mail.google.com/mail/images/cleardot.gif">
          <a:extLst>
            <a:ext uri="{FF2B5EF4-FFF2-40B4-BE49-F238E27FC236}">
              <a16:creationId xmlns:a16="http://schemas.microsoft.com/office/drawing/2014/main" id="{F24FE0D7-45F6-4E6C-8ABF-6F9C13774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07" name="Picture 1" descr="https://mail.google.com/mail/images/cleardot.gif">
          <a:extLst>
            <a:ext uri="{FF2B5EF4-FFF2-40B4-BE49-F238E27FC236}">
              <a16:creationId xmlns:a16="http://schemas.microsoft.com/office/drawing/2014/main" id="{7BAC0A15-A0ED-4E25-8002-24ABDAC7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08" name="Picture 1" descr="https://mail.google.com/mail/images/cleardot.gif">
          <a:extLst>
            <a:ext uri="{FF2B5EF4-FFF2-40B4-BE49-F238E27FC236}">
              <a16:creationId xmlns:a16="http://schemas.microsoft.com/office/drawing/2014/main" id="{B0BE4BFC-C6D1-4D0F-94F5-85A75E24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09" name="Picture 1" descr="https://mail.google.com/mail/images/cleardot.gif">
          <a:extLst>
            <a:ext uri="{FF2B5EF4-FFF2-40B4-BE49-F238E27FC236}">
              <a16:creationId xmlns:a16="http://schemas.microsoft.com/office/drawing/2014/main" id="{7F55F778-F256-4D62-AF5C-927FE0F5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0" name="Picture 1" descr="https://mail.google.com/mail/images/cleardot.gif">
          <a:extLst>
            <a:ext uri="{FF2B5EF4-FFF2-40B4-BE49-F238E27FC236}">
              <a16:creationId xmlns:a16="http://schemas.microsoft.com/office/drawing/2014/main" id="{CAC74433-9593-4C7E-BB9A-1C4A2646E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1" name="Picture 1" descr="https://mail.google.com/mail/images/cleardot.gif">
          <a:extLst>
            <a:ext uri="{FF2B5EF4-FFF2-40B4-BE49-F238E27FC236}">
              <a16:creationId xmlns:a16="http://schemas.microsoft.com/office/drawing/2014/main" id="{1786BBBF-569C-44AE-8C8B-350F3B02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12" name="Picture 909" descr="https://mail.google.com/mail/images/cleardot.gif">
          <a:extLst>
            <a:ext uri="{FF2B5EF4-FFF2-40B4-BE49-F238E27FC236}">
              <a16:creationId xmlns:a16="http://schemas.microsoft.com/office/drawing/2014/main" id="{4C89371E-B36E-4FDC-BC34-3E945C54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3" name="Picture 1" descr="https://mail.google.com/mail/images/cleardot.gif">
          <a:extLst>
            <a:ext uri="{FF2B5EF4-FFF2-40B4-BE49-F238E27FC236}">
              <a16:creationId xmlns:a16="http://schemas.microsoft.com/office/drawing/2014/main" id="{D1702767-9668-453E-A1FD-EC0CFB13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4" name="Picture 1" descr="https://mail.google.com/mail/images/cleardot.gif">
          <a:extLst>
            <a:ext uri="{FF2B5EF4-FFF2-40B4-BE49-F238E27FC236}">
              <a16:creationId xmlns:a16="http://schemas.microsoft.com/office/drawing/2014/main" id="{1692D90E-398E-490A-91E8-7D03B9AA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5" name="Picture 1" descr="https://mail.google.com/mail/images/cleardot.gif">
          <a:extLst>
            <a:ext uri="{FF2B5EF4-FFF2-40B4-BE49-F238E27FC236}">
              <a16:creationId xmlns:a16="http://schemas.microsoft.com/office/drawing/2014/main" id="{F5593AC6-0D77-4DEC-93FF-EC85165C5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6" name="Picture 1" descr="https://mail.google.com/mail/images/cleardot.gif">
          <a:extLst>
            <a:ext uri="{FF2B5EF4-FFF2-40B4-BE49-F238E27FC236}">
              <a16:creationId xmlns:a16="http://schemas.microsoft.com/office/drawing/2014/main" id="{18F99EC4-B9D0-4124-B0DF-1330EDF1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7" name="Picture 1" descr="https://mail.google.com/mail/images/cleardot.gif">
          <a:extLst>
            <a:ext uri="{FF2B5EF4-FFF2-40B4-BE49-F238E27FC236}">
              <a16:creationId xmlns:a16="http://schemas.microsoft.com/office/drawing/2014/main" id="{AC85C88B-0E9C-4102-AE74-CDAAFC85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8" name="Picture 1" descr="https://mail.google.com/mail/images/cleardot.gif">
          <a:extLst>
            <a:ext uri="{FF2B5EF4-FFF2-40B4-BE49-F238E27FC236}">
              <a16:creationId xmlns:a16="http://schemas.microsoft.com/office/drawing/2014/main" id="{572C6B62-4D57-4F12-8388-D3FF9519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19" name="Picture 1" descr="https://mail.google.com/mail/images/cleardot.gif">
          <a:extLst>
            <a:ext uri="{FF2B5EF4-FFF2-40B4-BE49-F238E27FC236}">
              <a16:creationId xmlns:a16="http://schemas.microsoft.com/office/drawing/2014/main" id="{8E596A12-D24B-4EAF-A736-9B60FD6B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0" name="Picture 1" descr="https://mail.google.com/mail/images/cleardot.gif">
          <a:extLst>
            <a:ext uri="{FF2B5EF4-FFF2-40B4-BE49-F238E27FC236}">
              <a16:creationId xmlns:a16="http://schemas.microsoft.com/office/drawing/2014/main" id="{0A5586E3-0159-4E00-9962-AFDDFA5F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1" name="Picture 1" descr="https://mail.google.com/mail/images/cleardot.gif">
          <a:extLst>
            <a:ext uri="{FF2B5EF4-FFF2-40B4-BE49-F238E27FC236}">
              <a16:creationId xmlns:a16="http://schemas.microsoft.com/office/drawing/2014/main" id="{8D94D574-4C38-4A7A-AA68-BCF51D66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2" name="Picture 1" descr="https://mail.google.com/mail/images/cleardot.gif">
          <a:extLst>
            <a:ext uri="{FF2B5EF4-FFF2-40B4-BE49-F238E27FC236}">
              <a16:creationId xmlns:a16="http://schemas.microsoft.com/office/drawing/2014/main" id="{B6481C66-53F0-46FC-8D83-EA736FF5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3" name="Picture 1" descr="https://mail.google.com/mail/images/cleardot.gif">
          <a:extLst>
            <a:ext uri="{FF2B5EF4-FFF2-40B4-BE49-F238E27FC236}">
              <a16:creationId xmlns:a16="http://schemas.microsoft.com/office/drawing/2014/main" id="{DDE77C6C-A5AC-4C1E-8B1B-26E8C60F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4" name="Picture 1" descr="https://mail.google.com/mail/images/cleardot.gif">
          <a:extLst>
            <a:ext uri="{FF2B5EF4-FFF2-40B4-BE49-F238E27FC236}">
              <a16:creationId xmlns:a16="http://schemas.microsoft.com/office/drawing/2014/main" id="{BF6A3540-9D3F-4DCA-9FAA-1CBAA5F4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5" name="Picture 1" descr="https://mail.google.com/mail/images/cleardot.gif">
          <a:extLst>
            <a:ext uri="{FF2B5EF4-FFF2-40B4-BE49-F238E27FC236}">
              <a16:creationId xmlns:a16="http://schemas.microsoft.com/office/drawing/2014/main" id="{33965916-FC2F-465D-BA3E-B13C1A07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6" name="Picture 1" descr="https://mail.google.com/mail/images/cleardot.gif">
          <a:extLst>
            <a:ext uri="{FF2B5EF4-FFF2-40B4-BE49-F238E27FC236}">
              <a16:creationId xmlns:a16="http://schemas.microsoft.com/office/drawing/2014/main" id="{F415FC3E-8E2F-481A-AD76-A4915328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7" name="Picture 1" descr="https://mail.google.com/mail/images/cleardot.gif">
          <a:extLst>
            <a:ext uri="{FF2B5EF4-FFF2-40B4-BE49-F238E27FC236}">
              <a16:creationId xmlns:a16="http://schemas.microsoft.com/office/drawing/2014/main" id="{F8064480-D00B-45B2-87A0-98907C2FE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8" name="Picture 1" descr="https://mail.google.com/mail/images/cleardot.gif">
          <a:extLst>
            <a:ext uri="{FF2B5EF4-FFF2-40B4-BE49-F238E27FC236}">
              <a16:creationId xmlns:a16="http://schemas.microsoft.com/office/drawing/2014/main" id="{CA9B1470-A214-4483-9C88-4FA266973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29" name="Picture 1" descr="https://mail.google.com/mail/images/cleardot.gif">
          <a:extLst>
            <a:ext uri="{FF2B5EF4-FFF2-40B4-BE49-F238E27FC236}">
              <a16:creationId xmlns:a16="http://schemas.microsoft.com/office/drawing/2014/main" id="{E0E60783-B64C-4F2F-A28B-E327F7EC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0" name="Picture 1" descr="https://mail.google.com/mail/images/cleardot.gif">
          <a:extLst>
            <a:ext uri="{FF2B5EF4-FFF2-40B4-BE49-F238E27FC236}">
              <a16:creationId xmlns:a16="http://schemas.microsoft.com/office/drawing/2014/main" id="{28FEF627-7DE2-4D77-B059-1967365E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1" name="Picture 1" descr="https://mail.google.com/mail/images/cleardot.gif">
          <a:extLst>
            <a:ext uri="{FF2B5EF4-FFF2-40B4-BE49-F238E27FC236}">
              <a16:creationId xmlns:a16="http://schemas.microsoft.com/office/drawing/2014/main" id="{2D0BD707-92E3-43DF-A612-1FD6C82EA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2" name="Picture 1" descr="https://mail.google.com/mail/images/cleardot.gif">
          <a:extLst>
            <a:ext uri="{FF2B5EF4-FFF2-40B4-BE49-F238E27FC236}">
              <a16:creationId xmlns:a16="http://schemas.microsoft.com/office/drawing/2014/main" id="{B3341122-F7A0-427A-A36D-CE2E99C8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33" name="Picture 909" descr="https://mail.google.com/mail/images/cleardot.gif">
          <a:extLst>
            <a:ext uri="{FF2B5EF4-FFF2-40B4-BE49-F238E27FC236}">
              <a16:creationId xmlns:a16="http://schemas.microsoft.com/office/drawing/2014/main" id="{2E5A2442-B825-4E08-BBD7-F0285315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4" name="Picture 1" descr="https://mail.google.com/mail/images/cleardot.gif">
          <a:extLst>
            <a:ext uri="{FF2B5EF4-FFF2-40B4-BE49-F238E27FC236}">
              <a16:creationId xmlns:a16="http://schemas.microsoft.com/office/drawing/2014/main" id="{CBE3CECD-841A-481A-91AA-E6BFB825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5" name="Picture 1" descr="https://mail.google.com/mail/images/cleardot.gif">
          <a:extLst>
            <a:ext uri="{FF2B5EF4-FFF2-40B4-BE49-F238E27FC236}">
              <a16:creationId xmlns:a16="http://schemas.microsoft.com/office/drawing/2014/main" id="{8FA41C58-C35F-4459-BD42-B057672B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6" name="Picture 1" descr="https://mail.google.com/mail/images/cleardot.gif">
          <a:extLst>
            <a:ext uri="{FF2B5EF4-FFF2-40B4-BE49-F238E27FC236}">
              <a16:creationId xmlns:a16="http://schemas.microsoft.com/office/drawing/2014/main" id="{81E16D41-2591-4F17-927F-4693D449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7" name="Picture 1" descr="https://mail.google.com/mail/images/cleardot.gif">
          <a:extLst>
            <a:ext uri="{FF2B5EF4-FFF2-40B4-BE49-F238E27FC236}">
              <a16:creationId xmlns:a16="http://schemas.microsoft.com/office/drawing/2014/main" id="{1DDA079B-9E64-4C40-A287-D3BA1632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8" name="Picture 1" descr="https://mail.google.com/mail/images/cleardot.gif">
          <a:extLst>
            <a:ext uri="{FF2B5EF4-FFF2-40B4-BE49-F238E27FC236}">
              <a16:creationId xmlns:a16="http://schemas.microsoft.com/office/drawing/2014/main" id="{2E38310A-F5ED-48FE-9AD2-D0AA0884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39" name="Picture 1" descr="https://mail.google.com/mail/images/cleardot.gif">
          <a:extLst>
            <a:ext uri="{FF2B5EF4-FFF2-40B4-BE49-F238E27FC236}">
              <a16:creationId xmlns:a16="http://schemas.microsoft.com/office/drawing/2014/main" id="{4C2562B7-8C8E-4286-9466-8F1B10A0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0" name="Picture 1" descr="https://mail.google.com/mail/images/cleardot.gif">
          <a:extLst>
            <a:ext uri="{FF2B5EF4-FFF2-40B4-BE49-F238E27FC236}">
              <a16:creationId xmlns:a16="http://schemas.microsoft.com/office/drawing/2014/main" id="{F66A488C-DA1F-4DCD-9809-D1728B2C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1" name="Picture 1" descr="https://mail.google.com/mail/images/cleardot.gif">
          <a:extLst>
            <a:ext uri="{FF2B5EF4-FFF2-40B4-BE49-F238E27FC236}">
              <a16:creationId xmlns:a16="http://schemas.microsoft.com/office/drawing/2014/main" id="{29476E56-936A-4850-8671-D2A49C07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2" name="Picture 1" descr="https://mail.google.com/mail/images/cleardot.gif">
          <a:extLst>
            <a:ext uri="{FF2B5EF4-FFF2-40B4-BE49-F238E27FC236}">
              <a16:creationId xmlns:a16="http://schemas.microsoft.com/office/drawing/2014/main" id="{9948771F-55EA-4079-BBE3-6CD2DF36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3" name="Picture 1" descr="https://mail.google.com/mail/images/cleardot.gif">
          <a:extLst>
            <a:ext uri="{FF2B5EF4-FFF2-40B4-BE49-F238E27FC236}">
              <a16:creationId xmlns:a16="http://schemas.microsoft.com/office/drawing/2014/main" id="{4DE43D26-985B-4144-A2E4-6068BF3CC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4" name="Picture 1" descr="https://mail.google.com/mail/images/cleardot.gif">
          <a:extLst>
            <a:ext uri="{FF2B5EF4-FFF2-40B4-BE49-F238E27FC236}">
              <a16:creationId xmlns:a16="http://schemas.microsoft.com/office/drawing/2014/main" id="{C58508FE-C4E5-4EA4-93A2-5BB4EC26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5" name="Picture 1" descr="https://mail.google.com/mail/images/cleardot.gif">
          <a:extLst>
            <a:ext uri="{FF2B5EF4-FFF2-40B4-BE49-F238E27FC236}">
              <a16:creationId xmlns:a16="http://schemas.microsoft.com/office/drawing/2014/main" id="{96E1EC09-761F-421A-9443-D52326CD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6" name="Picture 1" descr="https://mail.google.com/mail/images/cleardot.gif">
          <a:extLst>
            <a:ext uri="{FF2B5EF4-FFF2-40B4-BE49-F238E27FC236}">
              <a16:creationId xmlns:a16="http://schemas.microsoft.com/office/drawing/2014/main" id="{5E8A57FD-C785-47DA-AE86-0E3A01689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7" name="Picture 1" descr="https://mail.google.com/mail/images/cleardot.gif">
          <a:extLst>
            <a:ext uri="{FF2B5EF4-FFF2-40B4-BE49-F238E27FC236}">
              <a16:creationId xmlns:a16="http://schemas.microsoft.com/office/drawing/2014/main" id="{E7003E71-4DE8-4889-B5DF-C01F58A5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48" name="Picture 909" descr="https://mail.google.com/mail/images/cleardot.gif">
          <a:extLst>
            <a:ext uri="{FF2B5EF4-FFF2-40B4-BE49-F238E27FC236}">
              <a16:creationId xmlns:a16="http://schemas.microsoft.com/office/drawing/2014/main" id="{2DD8FD3C-7322-4BCB-870D-07C1E77B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49" name="Picture 1" descr="https://mail.google.com/mail/images/cleardot.gif">
          <a:extLst>
            <a:ext uri="{FF2B5EF4-FFF2-40B4-BE49-F238E27FC236}">
              <a16:creationId xmlns:a16="http://schemas.microsoft.com/office/drawing/2014/main" id="{D99F5F45-E47D-4BFE-BF84-358ABA68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0" name="Picture 1" descr="https://mail.google.com/mail/images/cleardot.gif">
          <a:extLst>
            <a:ext uri="{FF2B5EF4-FFF2-40B4-BE49-F238E27FC236}">
              <a16:creationId xmlns:a16="http://schemas.microsoft.com/office/drawing/2014/main" id="{4F266EA2-041B-4AD1-92B8-42A3007B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1" name="Picture 1" descr="https://mail.google.com/mail/images/cleardot.gif">
          <a:extLst>
            <a:ext uri="{FF2B5EF4-FFF2-40B4-BE49-F238E27FC236}">
              <a16:creationId xmlns:a16="http://schemas.microsoft.com/office/drawing/2014/main" id="{C9D82633-2942-4279-A3A0-586D3E8B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2" name="Picture 1" descr="https://mail.google.com/mail/images/cleardot.gif">
          <a:extLst>
            <a:ext uri="{FF2B5EF4-FFF2-40B4-BE49-F238E27FC236}">
              <a16:creationId xmlns:a16="http://schemas.microsoft.com/office/drawing/2014/main" id="{A24BA9C3-F8C3-4B34-9A22-D26724B0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3" name="Picture 1" descr="https://mail.google.com/mail/images/cleardot.gif">
          <a:extLst>
            <a:ext uri="{FF2B5EF4-FFF2-40B4-BE49-F238E27FC236}">
              <a16:creationId xmlns:a16="http://schemas.microsoft.com/office/drawing/2014/main" id="{61312F9F-84DC-41B5-BF23-08A800A0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4" name="Picture 1" descr="https://mail.google.com/mail/images/cleardot.gif">
          <a:extLst>
            <a:ext uri="{FF2B5EF4-FFF2-40B4-BE49-F238E27FC236}">
              <a16:creationId xmlns:a16="http://schemas.microsoft.com/office/drawing/2014/main" id="{DE6FE459-2E15-4311-AA3D-7AAEA698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5" name="Picture 1" descr="https://mail.google.com/mail/images/cleardot.gif">
          <a:extLst>
            <a:ext uri="{FF2B5EF4-FFF2-40B4-BE49-F238E27FC236}">
              <a16:creationId xmlns:a16="http://schemas.microsoft.com/office/drawing/2014/main" id="{F29AAF14-30DD-4C1A-B34D-00EA01F26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6" name="Picture 1" descr="https://mail.google.com/mail/images/cleardot.gif">
          <a:extLst>
            <a:ext uri="{FF2B5EF4-FFF2-40B4-BE49-F238E27FC236}">
              <a16:creationId xmlns:a16="http://schemas.microsoft.com/office/drawing/2014/main" id="{9B8AC884-B639-477A-8425-4E5B59B3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7" name="Picture 1" descr="https://mail.google.com/mail/images/cleardot.gif">
          <a:extLst>
            <a:ext uri="{FF2B5EF4-FFF2-40B4-BE49-F238E27FC236}">
              <a16:creationId xmlns:a16="http://schemas.microsoft.com/office/drawing/2014/main" id="{FD20DE81-C8C8-491D-81DF-315F2A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8" name="Picture 1" descr="https://mail.google.com/mail/images/cleardot.gif">
          <a:extLst>
            <a:ext uri="{FF2B5EF4-FFF2-40B4-BE49-F238E27FC236}">
              <a16:creationId xmlns:a16="http://schemas.microsoft.com/office/drawing/2014/main" id="{98F015F2-3252-422A-942B-160B0A7D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59" name="Picture 1" descr="https://mail.google.com/mail/images/cleardot.gif">
          <a:extLst>
            <a:ext uri="{FF2B5EF4-FFF2-40B4-BE49-F238E27FC236}">
              <a16:creationId xmlns:a16="http://schemas.microsoft.com/office/drawing/2014/main" id="{F0B4388C-10E6-4169-9545-612DB3E4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0" name="Picture 1" descr="https://mail.google.com/mail/images/cleardot.gif">
          <a:extLst>
            <a:ext uri="{FF2B5EF4-FFF2-40B4-BE49-F238E27FC236}">
              <a16:creationId xmlns:a16="http://schemas.microsoft.com/office/drawing/2014/main" id="{4C59347E-3F49-4B84-AEA7-284AAAA9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1" name="Picture 1" descr="https://mail.google.com/mail/images/cleardot.gif">
          <a:extLst>
            <a:ext uri="{FF2B5EF4-FFF2-40B4-BE49-F238E27FC236}">
              <a16:creationId xmlns:a16="http://schemas.microsoft.com/office/drawing/2014/main" id="{C3D0ECFD-3C4F-4FA2-B963-1E8BFBF0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2" name="Picture 1" descr="https://mail.google.com/mail/images/cleardot.gif">
          <a:extLst>
            <a:ext uri="{FF2B5EF4-FFF2-40B4-BE49-F238E27FC236}">
              <a16:creationId xmlns:a16="http://schemas.microsoft.com/office/drawing/2014/main" id="{539C2BC0-E27F-40A1-900A-BDC7A0D21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4963" name="Picture 909" descr="https://mail.google.com/mail/images/cleardot.gif">
          <a:extLst>
            <a:ext uri="{FF2B5EF4-FFF2-40B4-BE49-F238E27FC236}">
              <a16:creationId xmlns:a16="http://schemas.microsoft.com/office/drawing/2014/main" id="{00FCED4C-621D-4E22-8F5D-7A11F5EA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66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4" name="Picture 1" descr="https://mail.google.com/mail/images/cleardot.gif">
          <a:extLst>
            <a:ext uri="{FF2B5EF4-FFF2-40B4-BE49-F238E27FC236}">
              <a16:creationId xmlns:a16="http://schemas.microsoft.com/office/drawing/2014/main" id="{A1F47A77-63EE-4EF8-83AF-79C226AC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5" name="Picture 1" descr="https://mail.google.com/mail/images/cleardot.gif">
          <a:extLst>
            <a:ext uri="{FF2B5EF4-FFF2-40B4-BE49-F238E27FC236}">
              <a16:creationId xmlns:a16="http://schemas.microsoft.com/office/drawing/2014/main" id="{B114982F-4609-43FF-9D69-CF3EC793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6" name="Picture 1" descr="https://mail.google.com/mail/images/cleardot.gif">
          <a:extLst>
            <a:ext uri="{FF2B5EF4-FFF2-40B4-BE49-F238E27FC236}">
              <a16:creationId xmlns:a16="http://schemas.microsoft.com/office/drawing/2014/main" id="{4B9C7449-000E-4F5E-89A7-E8BF724A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7" name="Picture 1" descr="https://mail.google.com/mail/images/cleardot.gif">
          <a:extLst>
            <a:ext uri="{FF2B5EF4-FFF2-40B4-BE49-F238E27FC236}">
              <a16:creationId xmlns:a16="http://schemas.microsoft.com/office/drawing/2014/main" id="{10BDF989-AFB8-433D-89BE-C768677A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8" name="Picture 1" descr="https://mail.google.com/mail/images/cleardot.gif">
          <a:extLst>
            <a:ext uri="{FF2B5EF4-FFF2-40B4-BE49-F238E27FC236}">
              <a16:creationId xmlns:a16="http://schemas.microsoft.com/office/drawing/2014/main" id="{F2BAE5B5-D8E3-40A0-A631-621D8AC6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69" name="Picture 1" descr="https://mail.google.com/mail/images/cleardot.gif">
          <a:extLst>
            <a:ext uri="{FF2B5EF4-FFF2-40B4-BE49-F238E27FC236}">
              <a16:creationId xmlns:a16="http://schemas.microsoft.com/office/drawing/2014/main" id="{A056B1DA-BABB-4E01-8DEF-57166746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0" name="Picture 1" descr="https://mail.google.com/mail/images/cleardot.gif">
          <a:extLst>
            <a:ext uri="{FF2B5EF4-FFF2-40B4-BE49-F238E27FC236}">
              <a16:creationId xmlns:a16="http://schemas.microsoft.com/office/drawing/2014/main" id="{D08EEA73-6541-4CF3-A051-5589704C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1" name="Picture 1" descr="https://mail.google.com/mail/images/cleardot.gif">
          <a:extLst>
            <a:ext uri="{FF2B5EF4-FFF2-40B4-BE49-F238E27FC236}">
              <a16:creationId xmlns:a16="http://schemas.microsoft.com/office/drawing/2014/main" id="{9F199021-60CD-45CF-80F3-05181DFF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2" name="Picture 1" descr="https://mail.google.com/mail/images/cleardot.gif">
          <a:extLst>
            <a:ext uri="{FF2B5EF4-FFF2-40B4-BE49-F238E27FC236}">
              <a16:creationId xmlns:a16="http://schemas.microsoft.com/office/drawing/2014/main" id="{AB614C5F-194D-4B94-B087-26D34478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3" name="Picture 1" descr="https://mail.google.com/mail/images/cleardot.gif">
          <a:extLst>
            <a:ext uri="{FF2B5EF4-FFF2-40B4-BE49-F238E27FC236}">
              <a16:creationId xmlns:a16="http://schemas.microsoft.com/office/drawing/2014/main" id="{D26D4C2B-51DC-4DB2-925A-5BD5CE02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4" name="Picture 1" descr="https://mail.google.com/mail/images/cleardot.gif">
          <a:extLst>
            <a:ext uri="{FF2B5EF4-FFF2-40B4-BE49-F238E27FC236}">
              <a16:creationId xmlns:a16="http://schemas.microsoft.com/office/drawing/2014/main" id="{20A72DD8-3F89-44B6-A191-68136D05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5" name="Picture 1" descr="https://mail.google.com/mail/images/cleardot.gif">
          <a:extLst>
            <a:ext uri="{FF2B5EF4-FFF2-40B4-BE49-F238E27FC236}">
              <a16:creationId xmlns:a16="http://schemas.microsoft.com/office/drawing/2014/main" id="{72D82AE7-39E7-40A3-828A-D7F48D8AD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6" name="Picture 1" descr="https://mail.google.com/mail/images/cleardot.gif">
          <a:extLst>
            <a:ext uri="{FF2B5EF4-FFF2-40B4-BE49-F238E27FC236}">
              <a16:creationId xmlns:a16="http://schemas.microsoft.com/office/drawing/2014/main" id="{50D8C894-8559-4676-A76D-12910A75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7" name="Picture 1" descr="https://mail.google.com/mail/images/cleardot.gif">
          <a:extLst>
            <a:ext uri="{FF2B5EF4-FFF2-40B4-BE49-F238E27FC236}">
              <a16:creationId xmlns:a16="http://schemas.microsoft.com/office/drawing/2014/main" id="{44957DB4-D908-4825-8EDD-FBD0F7E2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8" name="Picture 1" descr="https://mail.google.com/mail/images/cleardot.gif">
          <a:extLst>
            <a:ext uri="{FF2B5EF4-FFF2-40B4-BE49-F238E27FC236}">
              <a16:creationId xmlns:a16="http://schemas.microsoft.com/office/drawing/2014/main" id="{20DAB0D7-35CC-4D6D-B71B-654643501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79" name="Picture 1" descr="https://mail.google.com/mail/images/cleardot.gif">
          <a:extLst>
            <a:ext uri="{FF2B5EF4-FFF2-40B4-BE49-F238E27FC236}">
              <a16:creationId xmlns:a16="http://schemas.microsoft.com/office/drawing/2014/main" id="{6D4B6A69-94E4-4F93-93A6-2B0D2E0E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0" name="Picture 1" descr="https://mail.google.com/mail/images/cleardot.gif">
          <a:extLst>
            <a:ext uri="{FF2B5EF4-FFF2-40B4-BE49-F238E27FC236}">
              <a16:creationId xmlns:a16="http://schemas.microsoft.com/office/drawing/2014/main" id="{AF89EFDA-FE3B-4E7D-8C5A-FD9E4252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1" name="Picture 1" descr="https://mail.google.com/mail/images/cleardot.gif">
          <a:extLst>
            <a:ext uri="{FF2B5EF4-FFF2-40B4-BE49-F238E27FC236}">
              <a16:creationId xmlns:a16="http://schemas.microsoft.com/office/drawing/2014/main" id="{1BB3E5A2-0D7C-4464-AC2F-E3321E7A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2" name="Picture 1" descr="https://mail.google.com/mail/images/cleardot.gif">
          <a:extLst>
            <a:ext uri="{FF2B5EF4-FFF2-40B4-BE49-F238E27FC236}">
              <a16:creationId xmlns:a16="http://schemas.microsoft.com/office/drawing/2014/main" id="{E1491D1B-4581-47A5-81D2-CF6FBCF5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3" name="Picture 1" descr="https://mail.google.com/mail/images/cleardot.gif">
          <a:extLst>
            <a:ext uri="{FF2B5EF4-FFF2-40B4-BE49-F238E27FC236}">
              <a16:creationId xmlns:a16="http://schemas.microsoft.com/office/drawing/2014/main" id="{F155E9D4-5378-4F77-8A27-0A51D7371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4" name="Picture 1" descr="https://mail.google.com/mail/images/cleardot.gif">
          <a:extLst>
            <a:ext uri="{FF2B5EF4-FFF2-40B4-BE49-F238E27FC236}">
              <a16:creationId xmlns:a16="http://schemas.microsoft.com/office/drawing/2014/main" id="{D2587B99-A786-4DC4-9A10-DA360DE8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5" name="Picture 1" descr="https://mail.google.com/mail/images/cleardot.gif">
          <a:extLst>
            <a:ext uri="{FF2B5EF4-FFF2-40B4-BE49-F238E27FC236}">
              <a16:creationId xmlns:a16="http://schemas.microsoft.com/office/drawing/2014/main" id="{7BAD4A68-B1D6-4303-949C-1BC7DA02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6" name="Picture 1" descr="https://mail.google.com/mail/images/cleardot.gif">
          <a:extLst>
            <a:ext uri="{FF2B5EF4-FFF2-40B4-BE49-F238E27FC236}">
              <a16:creationId xmlns:a16="http://schemas.microsoft.com/office/drawing/2014/main" id="{25C76AF8-40A9-40FB-BD6D-EB036140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7" name="Picture 1" descr="https://mail.google.com/mail/images/cleardot.gif">
          <a:extLst>
            <a:ext uri="{FF2B5EF4-FFF2-40B4-BE49-F238E27FC236}">
              <a16:creationId xmlns:a16="http://schemas.microsoft.com/office/drawing/2014/main" id="{2D083E01-A717-4097-BF7E-017F3D34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8" name="Picture 1" descr="https://mail.google.com/mail/images/cleardot.gif">
          <a:extLst>
            <a:ext uri="{FF2B5EF4-FFF2-40B4-BE49-F238E27FC236}">
              <a16:creationId xmlns:a16="http://schemas.microsoft.com/office/drawing/2014/main" id="{1CD7B473-9D49-4E5E-B80E-FB03B24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89" name="Picture 1" descr="https://mail.google.com/mail/images/cleardot.gif">
          <a:extLst>
            <a:ext uri="{FF2B5EF4-FFF2-40B4-BE49-F238E27FC236}">
              <a16:creationId xmlns:a16="http://schemas.microsoft.com/office/drawing/2014/main" id="{71590EC5-8418-4043-9145-752D52A2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0" name="Picture 1" descr="https://mail.google.com/mail/images/cleardot.gif">
          <a:extLst>
            <a:ext uri="{FF2B5EF4-FFF2-40B4-BE49-F238E27FC236}">
              <a16:creationId xmlns:a16="http://schemas.microsoft.com/office/drawing/2014/main" id="{6BBA98FE-E662-4FA4-A3DF-E2527BD0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1" name="Picture 1" descr="https://mail.google.com/mail/images/cleardot.gif">
          <a:extLst>
            <a:ext uri="{FF2B5EF4-FFF2-40B4-BE49-F238E27FC236}">
              <a16:creationId xmlns:a16="http://schemas.microsoft.com/office/drawing/2014/main" id="{636DF869-975F-43E1-B0F2-317EF13C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2" name="Picture 1" descr="https://mail.google.com/mail/images/cleardot.gif">
          <a:extLst>
            <a:ext uri="{FF2B5EF4-FFF2-40B4-BE49-F238E27FC236}">
              <a16:creationId xmlns:a16="http://schemas.microsoft.com/office/drawing/2014/main" id="{00BC666E-388B-4121-B748-7B76AD4A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3" name="Picture 1" descr="https://mail.google.com/mail/images/cleardot.gif">
          <a:extLst>
            <a:ext uri="{FF2B5EF4-FFF2-40B4-BE49-F238E27FC236}">
              <a16:creationId xmlns:a16="http://schemas.microsoft.com/office/drawing/2014/main" id="{1CD9A5CB-18B3-4F6B-855B-DCDE757A7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4" name="Picture 1" descr="https://mail.google.com/mail/images/cleardot.gif">
          <a:extLst>
            <a:ext uri="{FF2B5EF4-FFF2-40B4-BE49-F238E27FC236}">
              <a16:creationId xmlns:a16="http://schemas.microsoft.com/office/drawing/2014/main" id="{43A37F12-6015-4A1B-BF28-30416751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5" name="Picture 1" descr="https://mail.google.com/mail/images/cleardot.gif">
          <a:extLst>
            <a:ext uri="{FF2B5EF4-FFF2-40B4-BE49-F238E27FC236}">
              <a16:creationId xmlns:a16="http://schemas.microsoft.com/office/drawing/2014/main" id="{28C85130-CB93-4CE5-A3DA-B2E62B64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6" name="Picture 1" descr="https://mail.google.com/mail/images/cleardot.gif">
          <a:extLst>
            <a:ext uri="{FF2B5EF4-FFF2-40B4-BE49-F238E27FC236}">
              <a16:creationId xmlns:a16="http://schemas.microsoft.com/office/drawing/2014/main" id="{54B18569-C439-462F-8FF2-1B7D02031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7" name="Picture 1" descr="https://mail.google.com/mail/images/cleardot.gif">
          <a:extLst>
            <a:ext uri="{FF2B5EF4-FFF2-40B4-BE49-F238E27FC236}">
              <a16:creationId xmlns:a16="http://schemas.microsoft.com/office/drawing/2014/main" id="{0C7C810F-A101-449D-8866-68009CA8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8" name="Picture 1" descr="https://mail.google.com/mail/images/cleardot.gif">
          <a:extLst>
            <a:ext uri="{FF2B5EF4-FFF2-40B4-BE49-F238E27FC236}">
              <a16:creationId xmlns:a16="http://schemas.microsoft.com/office/drawing/2014/main" id="{0E0C2B60-23BF-41F7-829C-C6AF7E513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4999" name="Picture 1" descr="https://mail.google.com/mail/images/cleardot.gif">
          <a:extLst>
            <a:ext uri="{FF2B5EF4-FFF2-40B4-BE49-F238E27FC236}">
              <a16:creationId xmlns:a16="http://schemas.microsoft.com/office/drawing/2014/main" id="{89053079-81B9-4045-BDA5-F4B1902D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0" name="Picture 1" descr="https://mail.google.com/mail/images/cleardot.gif">
          <a:extLst>
            <a:ext uri="{FF2B5EF4-FFF2-40B4-BE49-F238E27FC236}">
              <a16:creationId xmlns:a16="http://schemas.microsoft.com/office/drawing/2014/main" id="{A972D8AE-0543-4C3A-980F-51E3A92E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1" name="Picture 1" descr="https://mail.google.com/mail/images/cleardot.gif">
          <a:extLst>
            <a:ext uri="{FF2B5EF4-FFF2-40B4-BE49-F238E27FC236}">
              <a16:creationId xmlns:a16="http://schemas.microsoft.com/office/drawing/2014/main" id="{6B8A48C7-9D9C-4D73-8C81-BCCE4CDFB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2" name="Picture 1" descr="https://mail.google.com/mail/images/cleardot.gif">
          <a:extLst>
            <a:ext uri="{FF2B5EF4-FFF2-40B4-BE49-F238E27FC236}">
              <a16:creationId xmlns:a16="http://schemas.microsoft.com/office/drawing/2014/main" id="{5E162A2A-5DA9-406D-8D19-24EEE010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3" name="Picture 1" descr="https://mail.google.com/mail/images/cleardot.gif">
          <a:extLst>
            <a:ext uri="{FF2B5EF4-FFF2-40B4-BE49-F238E27FC236}">
              <a16:creationId xmlns:a16="http://schemas.microsoft.com/office/drawing/2014/main" id="{13764F3C-E38A-4DE5-B505-E6F6B353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4" name="Picture 1" descr="https://mail.google.com/mail/images/cleardot.gif">
          <a:extLst>
            <a:ext uri="{FF2B5EF4-FFF2-40B4-BE49-F238E27FC236}">
              <a16:creationId xmlns:a16="http://schemas.microsoft.com/office/drawing/2014/main" id="{089F02F5-400D-42EE-9A68-235540BF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5" name="Picture 1" descr="https://mail.google.com/mail/images/cleardot.gif">
          <a:extLst>
            <a:ext uri="{FF2B5EF4-FFF2-40B4-BE49-F238E27FC236}">
              <a16:creationId xmlns:a16="http://schemas.microsoft.com/office/drawing/2014/main" id="{D6B60955-DF78-4660-AEE0-712F9D683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6" name="Picture 1" descr="https://mail.google.com/mail/images/cleardot.gif">
          <a:extLst>
            <a:ext uri="{FF2B5EF4-FFF2-40B4-BE49-F238E27FC236}">
              <a16:creationId xmlns:a16="http://schemas.microsoft.com/office/drawing/2014/main" id="{0EA9EF48-8BA4-412E-A17E-1A587DE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7" name="Picture 1" descr="https://mail.google.com/mail/images/cleardot.gif">
          <a:extLst>
            <a:ext uri="{FF2B5EF4-FFF2-40B4-BE49-F238E27FC236}">
              <a16:creationId xmlns:a16="http://schemas.microsoft.com/office/drawing/2014/main" id="{42D38AB4-0B67-4F7B-9448-B7487AF98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8" name="Picture 1" descr="https://mail.google.com/mail/images/cleardot.gif">
          <a:extLst>
            <a:ext uri="{FF2B5EF4-FFF2-40B4-BE49-F238E27FC236}">
              <a16:creationId xmlns:a16="http://schemas.microsoft.com/office/drawing/2014/main" id="{4E18B8C1-F013-4E72-BBBE-8FF6D52C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09" name="Picture 1" descr="https://mail.google.com/mail/images/cleardot.gif">
          <a:extLst>
            <a:ext uri="{FF2B5EF4-FFF2-40B4-BE49-F238E27FC236}">
              <a16:creationId xmlns:a16="http://schemas.microsoft.com/office/drawing/2014/main" id="{C28380C4-168F-4F96-B5B2-1E1CCDA0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0" name="Picture 1" descr="https://mail.google.com/mail/images/cleardot.gif">
          <a:extLst>
            <a:ext uri="{FF2B5EF4-FFF2-40B4-BE49-F238E27FC236}">
              <a16:creationId xmlns:a16="http://schemas.microsoft.com/office/drawing/2014/main" id="{2620AA50-0383-4DF8-9E09-C3CCD6AA8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1" name="Picture 1" descr="https://mail.google.com/mail/images/cleardot.gif">
          <a:extLst>
            <a:ext uri="{FF2B5EF4-FFF2-40B4-BE49-F238E27FC236}">
              <a16:creationId xmlns:a16="http://schemas.microsoft.com/office/drawing/2014/main" id="{3592E757-7C88-4832-9EDC-7A5E6327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2" name="Picture 1" descr="https://mail.google.com/mail/images/cleardot.gif">
          <a:extLst>
            <a:ext uri="{FF2B5EF4-FFF2-40B4-BE49-F238E27FC236}">
              <a16:creationId xmlns:a16="http://schemas.microsoft.com/office/drawing/2014/main" id="{D78E307B-A4DA-4719-B97A-A81A122A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3" name="Picture 1" descr="https://mail.google.com/mail/images/cleardot.gif">
          <a:extLst>
            <a:ext uri="{FF2B5EF4-FFF2-40B4-BE49-F238E27FC236}">
              <a16:creationId xmlns:a16="http://schemas.microsoft.com/office/drawing/2014/main" id="{6281CE8D-5A5E-49B5-9B8F-537A868B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4" name="Picture 1" descr="https://mail.google.com/mail/images/cleardot.gif">
          <a:extLst>
            <a:ext uri="{FF2B5EF4-FFF2-40B4-BE49-F238E27FC236}">
              <a16:creationId xmlns:a16="http://schemas.microsoft.com/office/drawing/2014/main" id="{14EDDD3A-DC52-4AAF-93D3-A421D16E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5" name="Picture 1" descr="https://mail.google.com/mail/images/cleardot.gif">
          <a:extLst>
            <a:ext uri="{FF2B5EF4-FFF2-40B4-BE49-F238E27FC236}">
              <a16:creationId xmlns:a16="http://schemas.microsoft.com/office/drawing/2014/main" id="{55E37FBC-8415-45EA-BB5A-63441A1DF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6" name="Picture 1" descr="https://mail.google.com/mail/images/cleardot.gif">
          <a:extLst>
            <a:ext uri="{FF2B5EF4-FFF2-40B4-BE49-F238E27FC236}">
              <a16:creationId xmlns:a16="http://schemas.microsoft.com/office/drawing/2014/main" id="{C3D64637-6CEB-4D4C-ABBD-FE43003DC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7" name="Picture 1" descr="https://mail.google.com/mail/images/cleardot.gif">
          <a:extLst>
            <a:ext uri="{FF2B5EF4-FFF2-40B4-BE49-F238E27FC236}">
              <a16:creationId xmlns:a16="http://schemas.microsoft.com/office/drawing/2014/main" id="{2E81814A-6844-4F08-A98E-FC334E05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8" name="Picture 1" descr="https://mail.google.com/mail/images/cleardot.gif">
          <a:extLst>
            <a:ext uri="{FF2B5EF4-FFF2-40B4-BE49-F238E27FC236}">
              <a16:creationId xmlns:a16="http://schemas.microsoft.com/office/drawing/2014/main" id="{9DB224AC-63E2-494B-B19F-8C4C1ABE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19" name="Picture 1" descr="https://mail.google.com/mail/images/cleardot.gif">
          <a:extLst>
            <a:ext uri="{FF2B5EF4-FFF2-40B4-BE49-F238E27FC236}">
              <a16:creationId xmlns:a16="http://schemas.microsoft.com/office/drawing/2014/main" id="{20ECF605-A80A-48E1-B6F1-3D635ABE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0" name="Picture 1" descr="https://mail.google.com/mail/images/cleardot.gif">
          <a:extLst>
            <a:ext uri="{FF2B5EF4-FFF2-40B4-BE49-F238E27FC236}">
              <a16:creationId xmlns:a16="http://schemas.microsoft.com/office/drawing/2014/main" id="{A5C72F6E-6C75-4E0E-A528-783A63A3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1" name="Picture 1" descr="https://mail.google.com/mail/images/cleardot.gif">
          <a:extLst>
            <a:ext uri="{FF2B5EF4-FFF2-40B4-BE49-F238E27FC236}">
              <a16:creationId xmlns:a16="http://schemas.microsoft.com/office/drawing/2014/main" id="{05931A96-B107-4D5B-9084-5CCCE5FE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2" name="Picture 1" descr="https://mail.google.com/mail/images/cleardot.gif">
          <a:extLst>
            <a:ext uri="{FF2B5EF4-FFF2-40B4-BE49-F238E27FC236}">
              <a16:creationId xmlns:a16="http://schemas.microsoft.com/office/drawing/2014/main" id="{7FF17062-52B7-41C5-8652-5A92CCAC4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3" name="Picture 1" descr="https://mail.google.com/mail/images/cleardot.gif">
          <a:extLst>
            <a:ext uri="{FF2B5EF4-FFF2-40B4-BE49-F238E27FC236}">
              <a16:creationId xmlns:a16="http://schemas.microsoft.com/office/drawing/2014/main" id="{C80DB189-6831-4505-BA7D-3D7450B03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4" name="Picture 1" descr="https://mail.google.com/mail/images/cleardot.gif">
          <a:extLst>
            <a:ext uri="{FF2B5EF4-FFF2-40B4-BE49-F238E27FC236}">
              <a16:creationId xmlns:a16="http://schemas.microsoft.com/office/drawing/2014/main" id="{A5CC4F4B-D818-4AA3-B769-5AEA89E3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5" name="Picture 1" descr="https://mail.google.com/mail/images/cleardot.gif">
          <a:extLst>
            <a:ext uri="{FF2B5EF4-FFF2-40B4-BE49-F238E27FC236}">
              <a16:creationId xmlns:a16="http://schemas.microsoft.com/office/drawing/2014/main" id="{CBB73FD1-D3BF-4117-B900-6DE20BCD7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6" name="Picture 1" descr="https://mail.google.com/mail/images/cleardot.gif">
          <a:extLst>
            <a:ext uri="{FF2B5EF4-FFF2-40B4-BE49-F238E27FC236}">
              <a16:creationId xmlns:a16="http://schemas.microsoft.com/office/drawing/2014/main" id="{2CEA1D1D-03AA-4A53-A6A8-8F0BEC64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7" name="Picture 1" descr="https://mail.google.com/mail/images/cleardot.gif">
          <a:extLst>
            <a:ext uri="{FF2B5EF4-FFF2-40B4-BE49-F238E27FC236}">
              <a16:creationId xmlns:a16="http://schemas.microsoft.com/office/drawing/2014/main" id="{FCA1AA61-1723-4E8A-882F-DCBD469B0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8" name="Picture 1" descr="https://mail.google.com/mail/images/cleardot.gif">
          <a:extLst>
            <a:ext uri="{FF2B5EF4-FFF2-40B4-BE49-F238E27FC236}">
              <a16:creationId xmlns:a16="http://schemas.microsoft.com/office/drawing/2014/main" id="{273008A2-A143-4411-B870-C6598620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29" name="Picture 1" descr="https://mail.google.com/mail/images/cleardot.gif">
          <a:extLst>
            <a:ext uri="{FF2B5EF4-FFF2-40B4-BE49-F238E27FC236}">
              <a16:creationId xmlns:a16="http://schemas.microsoft.com/office/drawing/2014/main" id="{2DB1FECF-0D7E-4F76-8505-529BF946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0" name="Picture 1" descr="https://mail.google.com/mail/images/cleardot.gif">
          <a:extLst>
            <a:ext uri="{FF2B5EF4-FFF2-40B4-BE49-F238E27FC236}">
              <a16:creationId xmlns:a16="http://schemas.microsoft.com/office/drawing/2014/main" id="{1DC611D8-087E-4EA3-AE8A-63E332462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1" name="Picture 1" descr="https://mail.google.com/mail/images/cleardot.gif">
          <a:extLst>
            <a:ext uri="{FF2B5EF4-FFF2-40B4-BE49-F238E27FC236}">
              <a16:creationId xmlns:a16="http://schemas.microsoft.com/office/drawing/2014/main" id="{8D7A6F26-1CED-47C5-A587-2F363467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2" name="Picture 1" descr="https://mail.google.com/mail/images/cleardot.gif">
          <a:extLst>
            <a:ext uri="{FF2B5EF4-FFF2-40B4-BE49-F238E27FC236}">
              <a16:creationId xmlns:a16="http://schemas.microsoft.com/office/drawing/2014/main" id="{4ECF737B-9106-4F8D-9071-0446513AF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3" name="Picture 1" descr="https://mail.google.com/mail/images/cleardot.gif">
          <a:extLst>
            <a:ext uri="{FF2B5EF4-FFF2-40B4-BE49-F238E27FC236}">
              <a16:creationId xmlns:a16="http://schemas.microsoft.com/office/drawing/2014/main" id="{530E9F60-3958-4BAD-A691-5AC946A7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4" name="Picture 1" descr="https://mail.google.com/mail/images/cleardot.gif">
          <a:extLst>
            <a:ext uri="{FF2B5EF4-FFF2-40B4-BE49-F238E27FC236}">
              <a16:creationId xmlns:a16="http://schemas.microsoft.com/office/drawing/2014/main" id="{18CD63DB-9EF0-45EE-A87F-1082AD48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5" name="Picture 1" descr="https://mail.google.com/mail/images/cleardot.gif">
          <a:extLst>
            <a:ext uri="{FF2B5EF4-FFF2-40B4-BE49-F238E27FC236}">
              <a16:creationId xmlns:a16="http://schemas.microsoft.com/office/drawing/2014/main" id="{B24C76EC-0BFB-48DA-96CF-74F2155E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6" name="Picture 1" descr="https://mail.google.com/mail/images/cleardot.gif">
          <a:extLst>
            <a:ext uri="{FF2B5EF4-FFF2-40B4-BE49-F238E27FC236}">
              <a16:creationId xmlns:a16="http://schemas.microsoft.com/office/drawing/2014/main" id="{53830E18-5234-403A-B2F1-E84F4644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7" name="Picture 1" descr="https://mail.google.com/mail/images/cleardot.gif">
          <a:extLst>
            <a:ext uri="{FF2B5EF4-FFF2-40B4-BE49-F238E27FC236}">
              <a16:creationId xmlns:a16="http://schemas.microsoft.com/office/drawing/2014/main" id="{D50EA764-BCA5-43DB-A0CD-4422CEF4C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8" name="Picture 1" descr="https://mail.google.com/mail/images/cleardot.gif">
          <a:extLst>
            <a:ext uri="{FF2B5EF4-FFF2-40B4-BE49-F238E27FC236}">
              <a16:creationId xmlns:a16="http://schemas.microsoft.com/office/drawing/2014/main" id="{A627F3B1-747E-4DE7-8A9F-F66BC433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39" name="Picture 1" descr="https://mail.google.com/mail/images/cleardot.gif">
          <a:extLst>
            <a:ext uri="{FF2B5EF4-FFF2-40B4-BE49-F238E27FC236}">
              <a16:creationId xmlns:a16="http://schemas.microsoft.com/office/drawing/2014/main" id="{2E57C0B2-E1B6-4F6E-A868-B42CD51E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0" name="Picture 1" descr="https://mail.google.com/mail/images/cleardot.gif">
          <a:extLst>
            <a:ext uri="{FF2B5EF4-FFF2-40B4-BE49-F238E27FC236}">
              <a16:creationId xmlns:a16="http://schemas.microsoft.com/office/drawing/2014/main" id="{B5AA7D7D-2A56-495E-871B-D4254EA2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1" name="Picture 1" descr="https://mail.google.com/mail/images/cleardot.gif">
          <a:extLst>
            <a:ext uri="{FF2B5EF4-FFF2-40B4-BE49-F238E27FC236}">
              <a16:creationId xmlns:a16="http://schemas.microsoft.com/office/drawing/2014/main" id="{AD88D983-E6DD-41AC-8FB7-7D3792E8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2" name="Picture 1" descr="https://mail.google.com/mail/images/cleardot.gif">
          <a:extLst>
            <a:ext uri="{FF2B5EF4-FFF2-40B4-BE49-F238E27FC236}">
              <a16:creationId xmlns:a16="http://schemas.microsoft.com/office/drawing/2014/main" id="{6C29C4AF-94A7-4A98-AC33-7A9E3AD3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3" name="Picture 1" descr="https://mail.google.com/mail/images/cleardot.gif">
          <a:extLst>
            <a:ext uri="{FF2B5EF4-FFF2-40B4-BE49-F238E27FC236}">
              <a16:creationId xmlns:a16="http://schemas.microsoft.com/office/drawing/2014/main" id="{A105AB63-6007-4E1B-8896-43993547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4" name="Picture 1" descr="https://mail.google.com/mail/images/cleardot.gif">
          <a:extLst>
            <a:ext uri="{FF2B5EF4-FFF2-40B4-BE49-F238E27FC236}">
              <a16:creationId xmlns:a16="http://schemas.microsoft.com/office/drawing/2014/main" id="{73E2A1E1-4BA6-43C0-A09E-D49FE36C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5" name="Picture 1" descr="https://mail.google.com/mail/images/cleardot.gif">
          <a:extLst>
            <a:ext uri="{FF2B5EF4-FFF2-40B4-BE49-F238E27FC236}">
              <a16:creationId xmlns:a16="http://schemas.microsoft.com/office/drawing/2014/main" id="{0FB4BAF9-5158-4A5F-A786-13C5346F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6" name="Picture 1" descr="https://mail.google.com/mail/images/cleardot.gif">
          <a:extLst>
            <a:ext uri="{FF2B5EF4-FFF2-40B4-BE49-F238E27FC236}">
              <a16:creationId xmlns:a16="http://schemas.microsoft.com/office/drawing/2014/main" id="{E61734C7-98AC-486A-A8A0-7517E907C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7" name="Picture 1" descr="https://mail.google.com/mail/images/cleardot.gif">
          <a:extLst>
            <a:ext uri="{FF2B5EF4-FFF2-40B4-BE49-F238E27FC236}">
              <a16:creationId xmlns:a16="http://schemas.microsoft.com/office/drawing/2014/main" id="{138B720E-E570-4E9A-9980-81AEA0A2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8" name="Picture 1" descr="https://mail.google.com/mail/images/cleardot.gif">
          <a:extLst>
            <a:ext uri="{FF2B5EF4-FFF2-40B4-BE49-F238E27FC236}">
              <a16:creationId xmlns:a16="http://schemas.microsoft.com/office/drawing/2014/main" id="{59CDFE50-B703-4C80-A6B0-31775605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49" name="Picture 1" descr="https://mail.google.com/mail/images/cleardot.gif">
          <a:extLst>
            <a:ext uri="{FF2B5EF4-FFF2-40B4-BE49-F238E27FC236}">
              <a16:creationId xmlns:a16="http://schemas.microsoft.com/office/drawing/2014/main" id="{D1D7FCF3-9F52-4558-85BE-2E06A7D1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0" name="Picture 1" descr="https://mail.google.com/mail/images/cleardot.gif">
          <a:extLst>
            <a:ext uri="{FF2B5EF4-FFF2-40B4-BE49-F238E27FC236}">
              <a16:creationId xmlns:a16="http://schemas.microsoft.com/office/drawing/2014/main" id="{AE6FD5EE-1723-4334-9AE8-81FE6C1F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1" name="Picture 1" descr="https://mail.google.com/mail/images/cleardot.gif">
          <a:extLst>
            <a:ext uri="{FF2B5EF4-FFF2-40B4-BE49-F238E27FC236}">
              <a16:creationId xmlns:a16="http://schemas.microsoft.com/office/drawing/2014/main" id="{80BB12C0-2CA8-499C-AEEA-C7A9156F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2" name="Picture 1" descr="https://mail.google.com/mail/images/cleardot.gif">
          <a:extLst>
            <a:ext uri="{FF2B5EF4-FFF2-40B4-BE49-F238E27FC236}">
              <a16:creationId xmlns:a16="http://schemas.microsoft.com/office/drawing/2014/main" id="{2F222738-7F86-4B48-AF2E-0F2F6758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3" name="Picture 1" descr="https://mail.google.com/mail/images/cleardot.gif">
          <a:extLst>
            <a:ext uri="{FF2B5EF4-FFF2-40B4-BE49-F238E27FC236}">
              <a16:creationId xmlns:a16="http://schemas.microsoft.com/office/drawing/2014/main" id="{26F457F8-3F91-4FE3-89E4-E0EA6A5F5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4" name="Picture 1" descr="https://mail.google.com/mail/images/cleardot.gif">
          <a:extLst>
            <a:ext uri="{FF2B5EF4-FFF2-40B4-BE49-F238E27FC236}">
              <a16:creationId xmlns:a16="http://schemas.microsoft.com/office/drawing/2014/main" id="{79373719-C170-47EA-9BE4-9B81A06A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5" name="Picture 1" descr="https://mail.google.com/mail/images/cleardot.gif">
          <a:extLst>
            <a:ext uri="{FF2B5EF4-FFF2-40B4-BE49-F238E27FC236}">
              <a16:creationId xmlns:a16="http://schemas.microsoft.com/office/drawing/2014/main" id="{5807BFF3-E6D4-4A50-BBAF-8F577D49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6" name="Picture 1" descr="https://mail.google.com/mail/images/cleardot.gif">
          <a:extLst>
            <a:ext uri="{FF2B5EF4-FFF2-40B4-BE49-F238E27FC236}">
              <a16:creationId xmlns:a16="http://schemas.microsoft.com/office/drawing/2014/main" id="{AF2F8F08-ED74-438F-A237-A4F5B5B4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7" name="Picture 1" descr="https://mail.google.com/mail/images/cleardot.gif">
          <a:extLst>
            <a:ext uri="{FF2B5EF4-FFF2-40B4-BE49-F238E27FC236}">
              <a16:creationId xmlns:a16="http://schemas.microsoft.com/office/drawing/2014/main" id="{B8A83066-C337-4AB9-8B94-E69E8F8D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8" name="Picture 1" descr="https://mail.google.com/mail/images/cleardot.gif">
          <a:extLst>
            <a:ext uri="{FF2B5EF4-FFF2-40B4-BE49-F238E27FC236}">
              <a16:creationId xmlns:a16="http://schemas.microsoft.com/office/drawing/2014/main" id="{CF324712-32A6-4742-B405-98279B8B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59" name="Picture 1" descr="https://mail.google.com/mail/images/cleardot.gif">
          <a:extLst>
            <a:ext uri="{FF2B5EF4-FFF2-40B4-BE49-F238E27FC236}">
              <a16:creationId xmlns:a16="http://schemas.microsoft.com/office/drawing/2014/main" id="{76494C2C-9F82-422A-97AA-220E64F9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0" name="Picture 1" descr="https://mail.google.com/mail/images/cleardot.gif">
          <a:extLst>
            <a:ext uri="{FF2B5EF4-FFF2-40B4-BE49-F238E27FC236}">
              <a16:creationId xmlns:a16="http://schemas.microsoft.com/office/drawing/2014/main" id="{323D0DC7-66D2-40E5-B829-945720D9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1" name="Picture 1" descr="https://mail.google.com/mail/images/cleardot.gif">
          <a:extLst>
            <a:ext uri="{FF2B5EF4-FFF2-40B4-BE49-F238E27FC236}">
              <a16:creationId xmlns:a16="http://schemas.microsoft.com/office/drawing/2014/main" id="{B3486361-BCC5-4F9E-BB31-A0EAEF02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2" name="Picture 1" descr="https://mail.google.com/mail/images/cleardot.gif">
          <a:extLst>
            <a:ext uri="{FF2B5EF4-FFF2-40B4-BE49-F238E27FC236}">
              <a16:creationId xmlns:a16="http://schemas.microsoft.com/office/drawing/2014/main" id="{9DC021EF-17CD-4A85-8AE6-31D135A3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3" name="Picture 1" descr="https://mail.google.com/mail/images/cleardot.gif">
          <a:extLst>
            <a:ext uri="{FF2B5EF4-FFF2-40B4-BE49-F238E27FC236}">
              <a16:creationId xmlns:a16="http://schemas.microsoft.com/office/drawing/2014/main" id="{E4AC0AB2-2386-4F0C-BF78-91FE1F9D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4" name="Picture 1" descr="https://mail.google.com/mail/images/cleardot.gif">
          <a:extLst>
            <a:ext uri="{FF2B5EF4-FFF2-40B4-BE49-F238E27FC236}">
              <a16:creationId xmlns:a16="http://schemas.microsoft.com/office/drawing/2014/main" id="{B113B46E-DE83-4202-9D3B-05159F22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5" name="Picture 1" descr="https://mail.google.com/mail/images/cleardot.gif">
          <a:extLst>
            <a:ext uri="{FF2B5EF4-FFF2-40B4-BE49-F238E27FC236}">
              <a16:creationId xmlns:a16="http://schemas.microsoft.com/office/drawing/2014/main" id="{0A382723-58C3-466C-8EC4-5E132CC89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6" name="Picture 1" descr="https://mail.google.com/mail/images/cleardot.gif">
          <a:extLst>
            <a:ext uri="{FF2B5EF4-FFF2-40B4-BE49-F238E27FC236}">
              <a16:creationId xmlns:a16="http://schemas.microsoft.com/office/drawing/2014/main" id="{76238C77-1C9D-4559-ABD9-F1426709F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7" name="Picture 1" descr="https://mail.google.com/mail/images/cleardot.gif">
          <a:extLst>
            <a:ext uri="{FF2B5EF4-FFF2-40B4-BE49-F238E27FC236}">
              <a16:creationId xmlns:a16="http://schemas.microsoft.com/office/drawing/2014/main" id="{CF0BC468-4F4F-41A8-BA3E-89979A53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8" name="Picture 1" descr="https://mail.google.com/mail/images/cleardot.gif">
          <a:extLst>
            <a:ext uri="{FF2B5EF4-FFF2-40B4-BE49-F238E27FC236}">
              <a16:creationId xmlns:a16="http://schemas.microsoft.com/office/drawing/2014/main" id="{452CD2A6-EFB3-4E37-B30E-E4803DA9C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69" name="Picture 1" descr="https://mail.google.com/mail/images/cleardot.gif">
          <a:extLst>
            <a:ext uri="{FF2B5EF4-FFF2-40B4-BE49-F238E27FC236}">
              <a16:creationId xmlns:a16="http://schemas.microsoft.com/office/drawing/2014/main" id="{C950B454-D060-43A2-90B7-14178AD5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0" name="Picture 1" descr="https://mail.google.com/mail/images/cleardot.gif">
          <a:extLst>
            <a:ext uri="{FF2B5EF4-FFF2-40B4-BE49-F238E27FC236}">
              <a16:creationId xmlns:a16="http://schemas.microsoft.com/office/drawing/2014/main" id="{1FD6EC4F-E86B-4A50-BC38-1D552752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1" name="Picture 1" descr="https://mail.google.com/mail/images/cleardot.gif">
          <a:extLst>
            <a:ext uri="{FF2B5EF4-FFF2-40B4-BE49-F238E27FC236}">
              <a16:creationId xmlns:a16="http://schemas.microsoft.com/office/drawing/2014/main" id="{31B7844E-9466-4C9B-A965-C9FE57DC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2" name="Picture 1" descr="https://mail.google.com/mail/images/cleardot.gif">
          <a:extLst>
            <a:ext uri="{FF2B5EF4-FFF2-40B4-BE49-F238E27FC236}">
              <a16:creationId xmlns:a16="http://schemas.microsoft.com/office/drawing/2014/main" id="{FA3F31A7-0266-43FE-82F8-B58A4EB8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3" name="Picture 1" descr="https://mail.google.com/mail/images/cleardot.gif">
          <a:extLst>
            <a:ext uri="{FF2B5EF4-FFF2-40B4-BE49-F238E27FC236}">
              <a16:creationId xmlns:a16="http://schemas.microsoft.com/office/drawing/2014/main" id="{05D6E825-F633-4E0E-A0EC-82310003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4" name="Picture 1" descr="https://mail.google.com/mail/images/cleardot.gif">
          <a:extLst>
            <a:ext uri="{FF2B5EF4-FFF2-40B4-BE49-F238E27FC236}">
              <a16:creationId xmlns:a16="http://schemas.microsoft.com/office/drawing/2014/main" id="{10D87CEC-35C0-4DE3-9582-9CC57F6B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5" name="Picture 1" descr="https://mail.google.com/mail/images/cleardot.gif">
          <a:extLst>
            <a:ext uri="{FF2B5EF4-FFF2-40B4-BE49-F238E27FC236}">
              <a16:creationId xmlns:a16="http://schemas.microsoft.com/office/drawing/2014/main" id="{8C983C71-2703-4055-9E7E-1FDBC53C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6" name="Picture 1" descr="https://mail.google.com/mail/images/cleardot.gif">
          <a:extLst>
            <a:ext uri="{FF2B5EF4-FFF2-40B4-BE49-F238E27FC236}">
              <a16:creationId xmlns:a16="http://schemas.microsoft.com/office/drawing/2014/main" id="{94E049C0-2618-423D-8D61-D5AF0228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7" name="Picture 1" descr="https://mail.google.com/mail/images/cleardot.gif">
          <a:extLst>
            <a:ext uri="{FF2B5EF4-FFF2-40B4-BE49-F238E27FC236}">
              <a16:creationId xmlns:a16="http://schemas.microsoft.com/office/drawing/2014/main" id="{E206074B-11A4-46E7-9537-D59AC5BA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8" name="Picture 1" descr="https://mail.google.com/mail/images/cleardot.gif">
          <a:extLst>
            <a:ext uri="{FF2B5EF4-FFF2-40B4-BE49-F238E27FC236}">
              <a16:creationId xmlns:a16="http://schemas.microsoft.com/office/drawing/2014/main" id="{3482D495-1E17-4D70-8626-6F492C42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79" name="Picture 1" descr="https://mail.google.com/mail/images/cleardot.gif">
          <a:extLst>
            <a:ext uri="{FF2B5EF4-FFF2-40B4-BE49-F238E27FC236}">
              <a16:creationId xmlns:a16="http://schemas.microsoft.com/office/drawing/2014/main" id="{87158358-0227-4D2B-966E-DF3CC275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0" name="Picture 1" descr="https://mail.google.com/mail/images/cleardot.gif">
          <a:extLst>
            <a:ext uri="{FF2B5EF4-FFF2-40B4-BE49-F238E27FC236}">
              <a16:creationId xmlns:a16="http://schemas.microsoft.com/office/drawing/2014/main" id="{FE7842E1-063F-4672-BB48-8C4D1164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1" name="Picture 1" descr="https://mail.google.com/mail/images/cleardot.gif">
          <a:extLst>
            <a:ext uri="{FF2B5EF4-FFF2-40B4-BE49-F238E27FC236}">
              <a16:creationId xmlns:a16="http://schemas.microsoft.com/office/drawing/2014/main" id="{1147F155-BC40-4F2C-8033-8E219503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2" name="Picture 1" descr="https://mail.google.com/mail/images/cleardot.gif">
          <a:extLst>
            <a:ext uri="{FF2B5EF4-FFF2-40B4-BE49-F238E27FC236}">
              <a16:creationId xmlns:a16="http://schemas.microsoft.com/office/drawing/2014/main" id="{DE39152D-2BD3-40AF-9212-37661365D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3" name="Picture 1" descr="https://mail.google.com/mail/images/cleardot.gif">
          <a:extLst>
            <a:ext uri="{FF2B5EF4-FFF2-40B4-BE49-F238E27FC236}">
              <a16:creationId xmlns:a16="http://schemas.microsoft.com/office/drawing/2014/main" id="{21AFB0EE-B680-4DE9-A1C0-C9A2F71F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4" name="Picture 1" descr="https://mail.google.com/mail/images/cleardot.gif">
          <a:extLst>
            <a:ext uri="{FF2B5EF4-FFF2-40B4-BE49-F238E27FC236}">
              <a16:creationId xmlns:a16="http://schemas.microsoft.com/office/drawing/2014/main" id="{A3E14587-0DE2-47B7-AFBF-16589288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5" name="Picture 1" descr="https://mail.google.com/mail/images/cleardot.gif">
          <a:extLst>
            <a:ext uri="{FF2B5EF4-FFF2-40B4-BE49-F238E27FC236}">
              <a16:creationId xmlns:a16="http://schemas.microsoft.com/office/drawing/2014/main" id="{37B41293-0FA5-4C9D-982F-565AF057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6" name="Picture 1" descr="https://mail.google.com/mail/images/cleardot.gif">
          <a:extLst>
            <a:ext uri="{FF2B5EF4-FFF2-40B4-BE49-F238E27FC236}">
              <a16:creationId xmlns:a16="http://schemas.microsoft.com/office/drawing/2014/main" id="{20AAEF3C-F9B3-46FB-BBCE-ED09B0910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7" name="Picture 1" descr="https://mail.google.com/mail/images/cleardot.gif">
          <a:extLst>
            <a:ext uri="{FF2B5EF4-FFF2-40B4-BE49-F238E27FC236}">
              <a16:creationId xmlns:a16="http://schemas.microsoft.com/office/drawing/2014/main" id="{832AC437-037B-498A-B6B6-B7F85249B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8" name="Picture 1" descr="https://mail.google.com/mail/images/cleardot.gif">
          <a:extLst>
            <a:ext uri="{FF2B5EF4-FFF2-40B4-BE49-F238E27FC236}">
              <a16:creationId xmlns:a16="http://schemas.microsoft.com/office/drawing/2014/main" id="{3A6A0980-9248-43C6-88F9-2C82CC15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89" name="Picture 1" descr="https://mail.google.com/mail/images/cleardot.gif">
          <a:extLst>
            <a:ext uri="{FF2B5EF4-FFF2-40B4-BE49-F238E27FC236}">
              <a16:creationId xmlns:a16="http://schemas.microsoft.com/office/drawing/2014/main" id="{C25EF6C0-7C42-4E3D-9548-E3A0982BA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0" name="Picture 1" descr="https://mail.google.com/mail/images/cleardot.gif">
          <a:extLst>
            <a:ext uri="{FF2B5EF4-FFF2-40B4-BE49-F238E27FC236}">
              <a16:creationId xmlns:a16="http://schemas.microsoft.com/office/drawing/2014/main" id="{331CB2AF-DCDE-4689-98AC-BBAEC521E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1" name="Picture 1" descr="https://mail.google.com/mail/images/cleardot.gif">
          <a:extLst>
            <a:ext uri="{FF2B5EF4-FFF2-40B4-BE49-F238E27FC236}">
              <a16:creationId xmlns:a16="http://schemas.microsoft.com/office/drawing/2014/main" id="{6A9C48D4-886F-4367-B180-4726FC7E7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2" name="Picture 1" descr="https://mail.google.com/mail/images/cleardot.gif">
          <a:extLst>
            <a:ext uri="{FF2B5EF4-FFF2-40B4-BE49-F238E27FC236}">
              <a16:creationId xmlns:a16="http://schemas.microsoft.com/office/drawing/2014/main" id="{A364AB5B-4E64-4D52-9AD7-E3E93B15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3" name="Picture 1" descr="https://mail.google.com/mail/images/cleardot.gif">
          <a:extLst>
            <a:ext uri="{FF2B5EF4-FFF2-40B4-BE49-F238E27FC236}">
              <a16:creationId xmlns:a16="http://schemas.microsoft.com/office/drawing/2014/main" id="{C831C312-BE0D-4140-B220-49080DAB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4" name="Picture 1" descr="https://mail.google.com/mail/images/cleardot.gif">
          <a:extLst>
            <a:ext uri="{FF2B5EF4-FFF2-40B4-BE49-F238E27FC236}">
              <a16:creationId xmlns:a16="http://schemas.microsoft.com/office/drawing/2014/main" id="{C4B4935D-829D-4516-A88E-972FC3BC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5" name="Picture 1" descr="https://mail.google.com/mail/images/cleardot.gif">
          <a:extLst>
            <a:ext uri="{FF2B5EF4-FFF2-40B4-BE49-F238E27FC236}">
              <a16:creationId xmlns:a16="http://schemas.microsoft.com/office/drawing/2014/main" id="{8E7732A8-AEA9-4219-96AC-A76E56D65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6" name="Picture 1" descr="https://mail.google.com/mail/images/cleardot.gif">
          <a:extLst>
            <a:ext uri="{FF2B5EF4-FFF2-40B4-BE49-F238E27FC236}">
              <a16:creationId xmlns:a16="http://schemas.microsoft.com/office/drawing/2014/main" id="{822DE602-AB96-4CD1-AF9F-EB13E772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7" name="Picture 1" descr="https://mail.google.com/mail/images/cleardot.gif">
          <a:extLst>
            <a:ext uri="{FF2B5EF4-FFF2-40B4-BE49-F238E27FC236}">
              <a16:creationId xmlns:a16="http://schemas.microsoft.com/office/drawing/2014/main" id="{D812CF02-C1BE-40BF-9C64-DEAFBF86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8" name="Picture 1" descr="https://mail.google.com/mail/images/cleardot.gif">
          <a:extLst>
            <a:ext uri="{FF2B5EF4-FFF2-40B4-BE49-F238E27FC236}">
              <a16:creationId xmlns:a16="http://schemas.microsoft.com/office/drawing/2014/main" id="{C493ECC9-BD31-492C-863F-9F595D9C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099" name="Picture 1" descr="https://mail.google.com/mail/images/cleardot.gif">
          <a:extLst>
            <a:ext uri="{FF2B5EF4-FFF2-40B4-BE49-F238E27FC236}">
              <a16:creationId xmlns:a16="http://schemas.microsoft.com/office/drawing/2014/main" id="{A1B2EE76-FF28-4B28-A7FA-0795667B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0" name="Picture 1" descr="https://mail.google.com/mail/images/cleardot.gif">
          <a:extLst>
            <a:ext uri="{FF2B5EF4-FFF2-40B4-BE49-F238E27FC236}">
              <a16:creationId xmlns:a16="http://schemas.microsoft.com/office/drawing/2014/main" id="{6683DBD0-6527-4616-AA7F-B2A53929F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1" name="Picture 1" descr="https://mail.google.com/mail/images/cleardot.gif">
          <a:extLst>
            <a:ext uri="{FF2B5EF4-FFF2-40B4-BE49-F238E27FC236}">
              <a16:creationId xmlns:a16="http://schemas.microsoft.com/office/drawing/2014/main" id="{7F4A5672-A15D-4C10-B32E-41B23BBF6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2" name="Picture 1" descr="https://mail.google.com/mail/images/cleardot.gif">
          <a:extLst>
            <a:ext uri="{FF2B5EF4-FFF2-40B4-BE49-F238E27FC236}">
              <a16:creationId xmlns:a16="http://schemas.microsoft.com/office/drawing/2014/main" id="{E255FD81-B974-4E81-AA11-34C08810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3" name="Picture 1" descr="https://mail.google.com/mail/images/cleardot.gif">
          <a:extLst>
            <a:ext uri="{FF2B5EF4-FFF2-40B4-BE49-F238E27FC236}">
              <a16:creationId xmlns:a16="http://schemas.microsoft.com/office/drawing/2014/main" id="{BD9DF065-934C-4059-9520-8785B19E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4" name="Picture 1" descr="https://mail.google.com/mail/images/cleardot.gif">
          <a:extLst>
            <a:ext uri="{FF2B5EF4-FFF2-40B4-BE49-F238E27FC236}">
              <a16:creationId xmlns:a16="http://schemas.microsoft.com/office/drawing/2014/main" id="{DE7BC11B-05DE-4C37-A63F-4D1E76C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5" name="Picture 1" descr="https://mail.google.com/mail/images/cleardot.gif">
          <a:extLst>
            <a:ext uri="{FF2B5EF4-FFF2-40B4-BE49-F238E27FC236}">
              <a16:creationId xmlns:a16="http://schemas.microsoft.com/office/drawing/2014/main" id="{E0D4B3C2-F6C3-4968-A07E-C97570A89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6" name="Picture 1" descr="https://mail.google.com/mail/images/cleardot.gif">
          <a:extLst>
            <a:ext uri="{FF2B5EF4-FFF2-40B4-BE49-F238E27FC236}">
              <a16:creationId xmlns:a16="http://schemas.microsoft.com/office/drawing/2014/main" id="{81AAEF90-40E2-48AF-BE6A-2F4572ED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7" name="Picture 1" descr="https://mail.google.com/mail/images/cleardot.gif">
          <a:extLst>
            <a:ext uri="{FF2B5EF4-FFF2-40B4-BE49-F238E27FC236}">
              <a16:creationId xmlns:a16="http://schemas.microsoft.com/office/drawing/2014/main" id="{55149B96-F6CE-44AF-9010-DA0344E4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8" name="Picture 1" descr="https://mail.google.com/mail/images/cleardot.gif">
          <a:extLst>
            <a:ext uri="{FF2B5EF4-FFF2-40B4-BE49-F238E27FC236}">
              <a16:creationId xmlns:a16="http://schemas.microsoft.com/office/drawing/2014/main" id="{956F764A-4282-45C7-8395-CDBB51DA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09" name="Picture 1" descr="https://mail.google.com/mail/images/cleardot.gif">
          <a:extLst>
            <a:ext uri="{FF2B5EF4-FFF2-40B4-BE49-F238E27FC236}">
              <a16:creationId xmlns:a16="http://schemas.microsoft.com/office/drawing/2014/main" id="{19B5E828-C036-4988-A960-000CE9E7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0" name="Picture 1" descr="https://mail.google.com/mail/images/cleardot.gif">
          <a:extLst>
            <a:ext uri="{FF2B5EF4-FFF2-40B4-BE49-F238E27FC236}">
              <a16:creationId xmlns:a16="http://schemas.microsoft.com/office/drawing/2014/main" id="{DC8DCB53-2119-473A-87D6-0DC80F15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1" name="Picture 1" descr="https://mail.google.com/mail/images/cleardot.gif">
          <a:extLst>
            <a:ext uri="{FF2B5EF4-FFF2-40B4-BE49-F238E27FC236}">
              <a16:creationId xmlns:a16="http://schemas.microsoft.com/office/drawing/2014/main" id="{E5BB5DAB-F489-4AEA-9CB5-E475DBA49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2" name="Picture 1" descr="https://mail.google.com/mail/images/cleardot.gif">
          <a:extLst>
            <a:ext uri="{FF2B5EF4-FFF2-40B4-BE49-F238E27FC236}">
              <a16:creationId xmlns:a16="http://schemas.microsoft.com/office/drawing/2014/main" id="{9A6CA716-CC8C-45F2-9117-9EDB076A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3" name="Picture 1" descr="https://mail.google.com/mail/images/cleardot.gif">
          <a:extLst>
            <a:ext uri="{FF2B5EF4-FFF2-40B4-BE49-F238E27FC236}">
              <a16:creationId xmlns:a16="http://schemas.microsoft.com/office/drawing/2014/main" id="{EAB0E53A-B272-42DD-A159-A9FBBE55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4" name="Picture 1" descr="https://mail.google.com/mail/images/cleardot.gif">
          <a:extLst>
            <a:ext uri="{FF2B5EF4-FFF2-40B4-BE49-F238E27FC236}">
              <a16:creationId xmlns:a16="http://schemas.microsoft.com/office/drawing/2014/main" id="{11EF344B-8683-44A2-B36C-E120BB94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5" name="Picture 1" descr="https://mail.google.com/mail/images/cleardot.gif">
          <a:extLst>
            <a:ext uri="{FF2B5EF4-FFF2-40B4-BE49-F238E27FC236}">
              <a16:creationId xmlns:a16="http://schemas.microsoft.com/office/drawing/2014/main" id="{7B340899-CA5E-4DA0-A1DB-8711B54A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6" name="Picture 1" descr="https://mail.google.com/mail/images/cleardot.gif">
          <a:extLst>
            <a:ext uri="{FF2B5EF4-FFF2-40B4-BE49-F238E27FC236}">
              <a16:creationId xmlns:a16="http://schemas.microsoft.com/office/drawing/2014/main" id="{4619BC8A-BE3F-40CC-9C90-A80A018F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7" name="Picture 1" descr="https://mail.google.com/mail/images/cleardot.gif">
          <a:extLst>
            <a:ext uri="{FF2B5EF4-FFF2-40B4-BE49-F238E27FC236}">
              <a16:creationId xmlns:a16="http://schemas.microsoft.com/office/drawing/2014/main" id="{C4EEA553-2D38-4980-B59A-0DC460C1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8" name="Picture 1" descr="https://mail.google.com/mail/images/cleardot.gif">
          <a:extLst>
            <a:ext uri="{FF2B5EF4-FFF2-40B4-BE49-F238E27FC236}">
              <a16:creationId xmlns:a16="http://schemas.microsoft.com/office/drawing/2014/main" id="{26BC24CC-D8E4-4E91-8DB8-F6025727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19" name="Picture 1" descr="https://mail.google.com/mail/images/cleardot.gif">
          <a:extLst>
            <a:ext uri="{FF2B5EF4-FFF2-40B4-BE49-F238E27FC236}">
              <a16:creationId xmlns:a16="http://schemas.microsoft.com/office/drawing/2014/main" id="{B278B1E5-E1E2-47E0-82FA-852CDD1D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0" name="Picture 1" descr="https://mail.google.com/mail/images/cleardot.gif">
          <a:extLst>
            <a:ext uri="{FF2B5EF4-FFF2-40B4-BE49-F238E27FC236}">
              <a16:creationId xmlns:a16="http://schemas.microsoft.com/office/drawing/2014/main" id="{DB262A03-53F8-4BC4-AC0F-DC3616CB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1" name="Picture 1" descr="https://mail.google.com/mail/images/cleardot.gif">
          <a:extLst>
            <a:ext uri="{FF2B5EF4-FFF2-40B4-BE49-F238E27FC236}">
              <a16:creationId xmlns:a16="http://schemas.microsoft.com/office/drawing/2014/main" id="{CD074284-DE1D-432F-B033-4D4755C2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2" name="Picture 1" descr="https://mail.google.com/mail/images/cleardot.gif">
          <a:extLst>
            <a:ext uri="{FF2B5EF4-FFF2-40B4-BE49-F238E27FC236}">
              <a16:creationId xmlns:a16="http://schemas.microsoft.com/office/drawing/2014/main" id="{06E53D5A-09EA-4A58-92F1-E39D206A2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3" name="Picture 1" descr="https://mail.google.com/mail/images/cleardot.gif">
          <a:extLst>
            <a:ext uri="{FF2B5EF4-FFF2-40B4-BE49-F238E27FC236}">
              <a16:creationId xmlns:a16="http://schemas.microsoft.com/office/drawing/2014/main" id="{EE184946-30B5-4A8C-BF87-E615B122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4" name="Picture 1" descr="https://mail.google.com/mail/images/cleardot.gif">
          <a:extLst>
            <a:ext uri="{FF2B5EF4-FFF2-40B4-BE49-F238E27FC236}">
              <a16:creationId xmlns:a16="http://schemas.microsoft.com/office/drawing/2014/main" id="{3344D687-572D-4F96-8A81-BEEF9856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5" name="Picture 1" descr="https://mail.google.com/mail/images/cleardot.gif">
          <a:extLst>
            <a:ext uri="{FF2B5EF4-FFF2-40B4-BE49-F238E27FC236}">
              <a16:creationId xmlns:a16="http://schemas.microsoft.com/office/drawing/2014/main" id="{9DD1A429-4161-42E8-8D60-104F3222A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6" name="Picture 1" descr="https://mail.google.com/mail/images/cleardot.gif">
          <a:extLst>
            <a:ext uri="{FF2B5EF4-FFF2-40B4-BE49-F238E27FC236}">
              <a16:creationId xmlns:a16="http://schemas.microsoft.com/office/drawing/2014/main" id="{2F66CCAA-F68D-4736-9F14-E07E65C5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7" name="Picture 1" descr="https://mail.google.com/mail/images/cleardot.gif">
          <a:extLst>
            <a:ext uri="{FF2B5EF4-FFF2-40B4-BE49-F238E27FC236}">
              <a16:creationId xmlns:a16="http://schemas.microsoft.com/office/drawing/2014/main" id="{E290CDD9-68AD-4532-8459-EDE9F3F5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8" name="Picture 1" descr="https://mail.google.com/mail/images/cleardot.gif">
          <a:extLst>
            <a:ext uri="{FF2B5EF4-FFF2-40B4-BE49-F238E27FC236}">
              <a16:creationId xmlns:a16="http://schemas.microsoft.com/office/drawing/2014/main" id="{7594C8B1-EE2E-4C43-B899-0D3B58874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29" name="Picture 1" descr="https://mail.google.com/mail/images/cleardot.gif">
          <a:extLst>
            <a:ext uri="{FF2B5EF4-FFF2-40B4-BE49-F238E27FC236}">
              <a16:creationId xmlns:a16="http://schemas.microsoft.com/office/drawing/2014/main" id="{3C6C9F5D-FAD5-4F6D-BA3A-ED2DD696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0" name="Picture 1" descr="https://mail.google.com/mail/images/cleardot.gif">
          <a:extLst>
            <a:ext uri="{FF2B5EF4-FFF2-40B4-BE49-F238E27FC236}">
              <a16:creationId xmlns:a16="http://schemas.microsoft.com/office/drawing/2014/main" id="{83B6DCD5-AA47-48E9-B39D-F1C5BF88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1" name="Picture 1" descr="https://mail.google.com/mail/images/cleardot.gif">
          <a:extLst>
            <a:ext uri="{FF2B5EF4-FFF2-40B4-BE49-F238E27FC236}">
              <a16:creationId xmlns:a16="http://schemas.microsoft.com/office/drawing/2014/main" id="{48D1E4D9-71F1-4513-859A-0739562A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2" name="Picture 1" descr="https://mail.google.com/mail/images/cleardot.gif">
          <a:extLst>
            <a:ext uri="{FF2B5EF4-FFF2-40B4-BE49-F238E27FC236}">
              <a16:creationId xmlns:a16="http://schemas.microsoft.com/office/drawing/2014/main" id="{A23BF29A-C52F-4381-BFEF-65C80B88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3" name="Picture 1" descr="https://mail.google.com/mail/images/cleardot.gif">
          <a:extLst>
            <a:ext uri="{FF2B5EF4-FFF2-40B4-BE49-F238E27FC236}">
              <a16:creationId xmlns:a16="http://schemas.microsoft.com/office/drawing/2014/main" id="{249C7335-0041-445F-B914-F80970B0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4" name="Picture 1" descr="https://mail.google.com/mail/images/cleardot.gif">
          <a:extLst>
            <a:ext uri="{FF2B5EF4-FFF2-40B4-BE49-F238E27FC236}">
              <a16:creationId xmlns:a16="http://schemas.microsoft.com/office/drawing/2014/main" id="{E63DFCC8-D0A8-44F4-BCE1-8A7ABC0C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5" name="Picture 1" descr="https://mail.google.com/mail/images/cleardot.gif">
          <a:extLst>
            <a:ext uri="{FF2B5EF4-FFF2-40B4-BE49-F238E27FC236}">
              <a16:creationId xmlns:a16="http://schemas.microsoft.com/office/drawing/2014/main" id="{41011BE2-7465-4B88-AB3F-F520AC89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6" name="Picture 1" descr="https://mail.google.com/mail/images/cleardot.gif">
          <a:extLst>
            <a:ext uri="{FF2B5EF4-FFF2-40B4-BE49-F238E27FC236}">
              <a16:creationId xmlns:a16="http://schemas.microsoft.com/office/drawing/2014/main" id="{2C2E98C1-CEDE-4AEB-B884-48FCA1E2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7" name="Picture 1" descr="https://mail.google.com/mail/images/cleardot.gif">
          <a:extLst>
            <a:ext uri="{FF2B5EF4-FFF2-40B4-BE49-F238E27FC236}">
              <a16:creationId xmlns:a16="http://schemas.microsoft.com/office/drawing/2014/main" id="{701FCFE7-50DC-4CFE-BB1E-35FE3A85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8" name="Picture 1" descr="https://mail.google.com/mail/images/cleardot.gif">
          <a:extLst>
            <a:ext uri="{FF2B5EF4-FFF2-40B4-BE49-F238E27FC236}">
              <a16:creationId xmlns:a16="http://schemas.microsoft.com/office/drawing/2014/main" id="{7A4DAE78-DD4D-4F63-BC08-D1AEE96B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39" name="Picture 1" descr="https://mail.google.com/mail/images/cleardot.gif">
          <a:extLst>
            <a:ext uri="{FF2B5EF4-FFF2-40B4-BE49-F238E27FC236}">
              <a16:creationId xmlns:a16="http://schemas.microsoft.com/office/drawing/2014/main" id="{0670930A-E7BC-4174-8FA0-C3601223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0" name="Picture 1" descr="https://mail.google.com/mail/images/cleardot.gif">
          <a:extLst>
            <a:ext uri="{FF2B5EF4-FFF2-40B4-BE49-F238E27FC236}">
              <a16:creationId xmlns:a16="http://schemas.microsoft.com/office/drawing/2014/main" id="{2D9CF622-9E46-4C45-BCC4-02FDEF48E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1" name="Picture 1" descr="https://mail.google.com/mail/images/cleardot.gif">
          <a:extLst>
            <a:ext uri="{FF2B5EF4-FFF2-40B4-BE49-F238E27FC236}">
              <a16:creationId xmlns:a16="http://schemas.microsoft.com/office/drawing/2014/main" id="{021BDA5B-C28A-497C-9A93-01086D0A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2" name="Picture 1" descr="https://mail.google.com/mail/images/cleardot.gif">
          <a:extLst>
            <a:ext uri="{FF2B5EF4-FFF2-40B4-BE49-F238E27FC236}">
              <a16:creationId xmlns:a16="http://schemas.microsoft.com/office/drawing/2014/main" id="{C25E2986-80F1-4927-9BD0-6E667B1C7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3" name="Picture 1" descr="https://mail.google.com/mail/images/cleardot.gif">
          <a:extLst>
            <a:ext uri="{FF2B5EF4-FFF2-40B4-BE49-F238E27FC236}">
              <a16:creationId xmlns:a16="http://schemas.microsoft.com/office/drawing/2014/main" id="{9E90AB5E-1220-45F1-ADD6-E26F6733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4" name="Picture 1" descr="https://mail.google.com/mail/images/cleardot.gif">
          <a:extLst>
            <a:ext uri="{FF2B5EF4-FFF2-40B4-BE49-F238E27FC236}">
              <a16:creationId xmlns:a16="http://schemas.microsoft.com/office/drawing/2014/main" id="{A7EC9FEA-8C7B-43D2-B568-96CA80CD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5" name="Picture 1" descr="https://mail.google.com/mail/images/cleardot.gif">
          <a:extLst>
            <a:ext uri="{FF2B5EF4-FFF2-40B4-BE49-F238E27FC236}">
              <a16:creationId xmlns:a16="http://schemas.microsoft.com/office/drawing/2014/main" id="{011486FF-2127-4245-BDAD-99D6D63E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6" name="Picture 1" descr="https://mail.google.com/mail/images/cleardot.gif">
          <a:extLst>
            <a:ext uri="{FF2B5EF4-FFF2-40B4-BE49-F238E27FC236}">
              <a16:creationId xmlns:a16="http://schemas.microsoft.com/office/drawing/2014/main" id="{424FB3FB-61E5-4AA7-BDE7-B5CCAA0D2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7" name="Picture 1" descr="https://mail.google.com/mail/images/cleardot.gif">
          <a:extLst>
            <a:ext uri="{FF2B5EF4-FFF2-40B4-BE49-F238E27FC236}">
              <a16:creationId xmlns:a16="http://schemas.microsoft.com/office/drawing/2014/main" id="{7BE5FDCB-AD43-4C2A-B516-1DFB8CBF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8" name="Picture 1" descr="https://mail.google.com/mail/images/cleardot.gif">
          <a:extLst>
            <a:ext uri="{FF2B5EF4-FFF2-40B4-BE49-F238E27FC236}">
              <a16:creationId xmlns:a16="http://schemas.microsoft.com/office/drawing/2014/main" id="{286E5087-E25C-4758-B235-7416361B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49" name="Picture 1" descr="https://mail.google.com/mail/images/cleardot.gif">
          <a:extLst>
            <a:ext uri="{FF2B5EF4-FFF2-40B4-BE49-F238E27FC236}">
              <a16:creationId xmlns:a16="http://schemas.microsoft.com/office/drawing/2014/main" id="{BD091803-5B52-4AA4-88CD-1474FA78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0" name="Picture 1" descr="https://mail.google.com/mail/images/cleardot.gif">
          <a:extLst>
            <a:ext uri="{FF2B5EF4-FFF2-40B4-BE49-F238E27FC236}">
              <a16:creationId xmlns:a16="http://schemas.microsoft.com/office/drawing/2014/main" id="{6E8B62D8-6DBD-4D8F-8D81-F2206772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1" name="Picture 1" descr="https://mail.google.com/mail/images/cleardot.gif">
          <a:extLst>
            <a:ext uri="{FF2B5EF4-FFF2-40B4-BE49-F238E27FC236}">
              <a16:creationId xmlns:a16="http://schemas.microsoft.com/office/drawing/2014/main" id="{417FC18A-F15C-45F3-8A8B-C296ED29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2" name="Picture 1" descr="https://mail.google.com/mail/images/cleardot.gif">
          <a:extLst>
            <a:ext uri="{FF2B5EF4-FFF2-40B4-BE49-F238E27FC236}">
              <a16:creationId xmlns:a16="http://schemas.microsoft.com/office/drawing/2014/main" id="{C0E5F31E-F9AE-4973-82D3-5B2CB0DD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3" name="Picture 1" descr="https://mail.google.com/mail/images/cleardot.gif">
          <a:extLst>
            <a:ext uri="{FF2B5EF4-FFF2-40B4-BE49-F238E27FC236}">
              <a16:creationId xmlns:a16="http://schemas.microsoft.com/office/drawing/2014/main" id="{1C8F4838-23A7-4693-B800-40454E9E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4" name="Picture 1" descr="https://mail.google.com/mail/images/cleardot.gif">
          <a:extLst>
            <a:ext uri="{FF2B5EF4-FFF2-40B4-BE49-F238E27FC236}">
              <a16:creationId xmlns:a16="http://schemas.microsoft.com/office/drawing/2014/main" id="{00D2883C-25C9-413D-8994-669CE7FC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5" name="Picture 1" descr="https://mail.google.com/mail/images/cleardot.gif">
          <a:extLst>
            <a:ext uri="{FF2B5EF4-FFF2-40B4-BE49-F238E27FC236}">
              <a16:creationId xmlns:a16="http://schemas.microsoft.com/office/drawing/2014/main" id="{3F8E5D7C-43DC-41E7-AE85-89C076B1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6" name="Picture 1" descr="https://mail.google.com/mail/images/cleardot.gif">
          <a:extLst>
            <a:ext uri="{FF2B5EF4-FFF2-40B4-BE49-F238E27FC236}">
              <a16:creationId xmlns:a16="http://schemas.microsoft.com/office/drawing/2014/main" id="{9633147B-091F-4377-AD4A-70C8F727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7" name="Picture 1" descr="https://mail.google.com/mail/images/cleardot.gif">
          <a:extLst>
            <a:ext uri="{FF2B5EF4-FFF2-40B4-BE49-F238E27FC236}">
              <a16:creationId xmlns:a16="http://schemas.microsoft.com/office/drawing/2014/main" id="{5D543C59-2E2B-4EC1-B123-39B16A29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8" name="Picture 1" descr="https://mail.google.com/mail/images/cleardot.gif">
          <a:extLst>
            <a:ext uri="{FF2B5EF4-FFF2-40B4-BE49-F238E27FC236}">
              <a16:creationId xmlns:a16="http://schemas.microsoft.com/office/drawing/2014/main" id="{708C9182-ED73-40D3-9A73-2801F736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59" name="Picture 1" descr="https://mail.google.com/mail/images/cleardot.gif">
          <a:extLst>
            <a:ext uri="{FF2B5EF4-FFF2-40B4-BE49-F238E27FC236}">
              <a16:creationId xmlns:a16="http://schemas.microsoft.com/office/drawing/2014/main" id="{45733F90-7C72-4C2F-9E24-1CE0E72C8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0" name="Picture 1" descr="https://mail.google.com/mail/images/cleardot.gif">
          <a:extLst>
            <a:ext uri="{FF2B5EF4-FFF2-40B4-BE49-F238E27FC236}">
              <a16:creationId xmlns:a16="http://schemas.microsoft.com/office/drawing/2014/main" id="{CDBDCACD-E7EB-4E24-BC6A-76DB6EFD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1" name="Picture 1" descr="https://mail.google.com/mail/images/cleardot.gif">
          <a:extLst>
            <a:ext uri="{FF2B5EF4-FFF2-40B4-BE49-F238E27FC236}">
              <a16:creationId xmlns:a16="http://schemas.microsoft.com/office/drawing/2014/main" id="{0137F87D-B536-4FBC-930D-4837D050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2" name="Picture 1" descr="https://mail.google.com/mail/images/cleardot.gif">
          <a:extLst>
            <a:ext uri="{FF2B5EF4-FFF2-40B4-BE49-F238E27FC236}">
              <a16:creationId xmlns:a16="http://schemas.microsoft.com/office/drawing/2014/main" id="{F44C73E8-BAA0-4BDE-AFFF-411A7B57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3" name="Picture 1" descr="https://mail.google.com/mail/images/cleardot.gif">
          <a:extLst>
            <a:ext uri="{FF2B5EF4-FFF2-40B4-BE49-F238E27FC236}">
              <a16:creationId xmlns:a16="http://schemas.microsoft.com/office/drawing/2014/main" id="{C3D3C213-262F-44F2-AE6E-2E95F471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4" name="Picture 1" descr="https://mail.google.com/mail/images/cleardot.gif">
          <a:extLst>
            <a:ext uri="{FF2B5EF4-FFF2-40B4-BE49-F238E27FC236}">
              <a16:creationId xmlns:a16="http://schemas.microsoft.com/office/drawing/2014/main" id="{D51A83A4-11ED-40ED-8630-8DECE65B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5" name="Picture 1" descr="https://mail.google.com/mail/images/cleardot.gif">
          <a:extLst>
            <a:ext uri="{FF2B5EF4-FFF2-40B4-BE49-F238E27FC236}">
              <a16:creationId xmlns:a16="http://schemas.microsoft.com/office/drawing/2014/main" id="{5602BCBB-3C82-42B5-BA45-933C188B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6" name="Picture 1" descr="https://mail.google.com/mail/images/cleardot.gif">
          <a:extLst>
            <a:ext uri="{FF2B5EF4-FFF2-40B4-BE49-F238E27FC236}">
              <a16:creationId xmlns:a16="http://schemas.microsoft.com/office/drawing/2014/main" id="{BDB9D841-B1EB-4F36-B3DE-FAA0BB05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7" name="Picture 1" descr="https://mail.google.com/mail/images/cleardot.gif">
          <a:extLst>
            <a:ext uri="{FF2B5EF4-FFF2-40B4-BE49-F238E27FC236}">
              <a16:creationId xmlns:a16="http://schemas.microsoft.com/office/drawing/2014/main" id="{E5E1DD3A-EEDD-4A62-8C52-3B445591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8" name="Picture 1" descr="https://mail.google.com/mail/images/cleardot.gif">
          <a:extLst>
            <a:ext uri="{FF2B5EF4-FFF2-40B4-BE49-F238E27FC236}">
              <a16:creationId xmlns:a16="http://schemas.microsoft.com/office/drawing/2014/main" id="{AF8CF85F-65D5-43C8-95A2-4737BB32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69" name="Picture 1" descr="https://mail.google.com/mail/images/cleardot.gif">
          <a:extLst>
            <a:ext uri="{FF2B5EF4-FFF2-40B4-BE49-F238E27FC236}">
              <a16:creationId xmlns:a16="http://schemas.microsoft.com/office/drawing/2014/main" id="{91F88EC4-F4D9-4DE9-80A9-2B5268C4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0" name="Picture 1" descr="https://mail.google.com/mail/images/cleardot.gif">
          <a:extLst>
            <a:ext uri="{FF2B5EF4-FFF2-40B4-BE49-F238E27FC236}">
              <a16:creationId xmlns:a16="http://schemas.microsoft.com/office/drawing/2014/main" id="{E18F3821-FF09-43C0-A61D-4E2BDBF9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1" name="Picture 1" descr="https://mail.google.com/mail/images/cleardot.gif">
          <a:extLst>
            <a:ext uri="{FF2B5EF4-FFF2-40B4-BE49-F238E27FC236}">
              <a16:creationId xmlns:a16="http://schemas.microsoft.com/office/drawing/2014/main" id="{66EA6767-2A0C-4325-B5DF-63A9C30D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2" name="Picture 1" descr="https://mail.google.com/mail/images/cleardot.gif">
          <a:extLst>
            <a:ext uri="{FF2B5EF4-FFF2-40B4-BE49-F238E27FC236}">
              <a16:creationId xmlns:a16="http://schemas.microsoft.com/office/drawing/2014/main" id="{70EAEF5C-91AB-43A3-90BB-36559FCC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3" name="Picture 1" descr="https://mail.google.com/mail/images/cleardot.gif">
          <a:extLst>
            <a:ext uri="{FF2B5EF4-FFF2-40B4-BE49-F238E27FC236}">
              <a16:creationId xmlns:a16="http://schemas.microsoft.com/office/drawing/2014/main" id="{81A74252-7132-4CFA-86E9-E8C1962F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4" name="Picture 1" descr="https://mail.google.com/mail/images/cleardot.gif">
          <a:extLst>
            <a:ext uri="{FF2B5EF4-FFF2-40B4-BE49-F238E27FC236}">
              <a16:creationId xmlns:a16="http://schemas.microsoft.com/office/drawing/2014/main" id="{B1A0B2AF-7528-4CE4-BED1-428633C6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5" name="Picture 1" descr="https://mail.google.com/mail/images/cleardot.gif">
          <a:extLst>
            <a:ext uri="{FF2B5EF4-FFF2-40B4-BE49-F238E27FC236}">
              <a16:creationId xmlns:a16="http://schemas.microsoft.com/office/drawing/2014/main" id="{9F0F320E-3A11-4C53-93C5-417FA439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6" name="Picture 1" descr="https://mail.google.com/mail/images/cleardot.gif">
          <a:extLst>
            <a:ext uri="{FF2B5EF4-FFF2-40B4-BE49-F238E27FC236}">
              <a16:creationId xmlns:a16="http://schemas.microsoft.com/office/drawing/2014/main" id="{7F68A949-10B4-478F-9444-1E8AC7E54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7" name="Picture 1" descr="https://mail.google.com/mail/images/cleardot.gif">
          <a:extLst>
            <a:ext uri="{FF2B5EF4-FFF2-40B4-BE49-F238E27FC236}">
              <a16:creationId xmlns:a16="http://schemas.microsoft.com/office/drawing/2014/main" id="{868352B6-9A0D-49DF-8579-7A9161B0E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8" name="Picture 1" descr="https://mail.google.com/mail/images/cleardot.gif">
          <a:extLst>
            <a:ext uri="{FF2B5EF4-FFF2-40B4-BE49-F238E27FC236}">
              <a16:creationId xmlns:a16="http://schemas.microsoft.com/office/drawing/2014/main" id="{54F87822-6782-4D7F-B0ED-702460375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79" name="Picture 1" descr="https://mail.google.com/mail/images/cleardot.gif">
          <a:extLst>
            <a:ext uri="{FF2B5EF4-FFF2-40B4-BE49-F238E27FC236}">
              <a16:creationId xmlns:a16="http://schemas.microsoft.com/office/drawing/2014/main" id="{5FCA7A23-E7FD-40A6-8FD7-7E32C1DDB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0" name="Picture 1" descr="https://mail.google.com/mail/images/cleardot.gif">
          <a:extLst>
            <a:ext uri="{FF2B5EF4-FFF2-40B4-BE49-F238E27FC236}">
              <a16:creationId xmlns:a16="http://schemas.microsoft.com/office/drawing/2014/main" id="{8E9AF769-C59B-4441-A987-258D97946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1" name="Picture 1" descr="https://mail.google.com/mail/images/cleardot.gif">
          <a:extLst>
            <a:ext uri="{FF2B5EF4-FFF2-40B4-BE49-F238E27FC236}">
              <a16:creationId xmlns:a16="http://schemas.microsoft.com/office/drawing/2014/main" id="{0AFF0D36-D62E-4DD2-9621-D7260345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2" name="Picture 1" descr="https://mail.google.com/mail/images/cleardot.gif">
          <a:extLst>
            <a:ext uri="{FF2B5EF4-FFF2-40B4-BE49-F238E27FC236}">
              <a16:creationId xmlns:a16="http://schemas.microsoft.com/office/drawing/2014/main" id="{11F2A31E-5DE4-47F4-8053-591B3BD7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3" name="Picture 1" descr="https://mail.google.com/mail/images/cleardot.gif">
          <a:extLst>
            <a:ext uri="{FF2B5EF4-FFF2-40B4-BE49-F238E27FC236}">
              <a16:creationId xmlns:a16="http://schemas.microsoft.com/office/drawing/2014/main" id="{17CA72A4-2658-4D29-A702-57A9CF18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4" name="Picture 1" descr="https://mail.google.com/mail/images/cleardot.gif">
          <a:extLst>
            <a:ext uri="{FF2B5EF4-FFF2-40B4-BE49-F238E27FC236}">
              <a16:creationId xmlns:a16="http://schemas.microsoft.com/office/drawing/2014/main" id="{D25201C9-87F7-4FD8-A990-1EAE5B36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5" name="Picture 1" descr="https://mail.google.com/mail/images/cleardot.gif">
          <a:extLst>
            <a:ext uri="{FF2B5EF4-FFF2-40B4-BE49-F238E27FC236}">
              <a16:creationId xmlns:a16="http://schemas.microsoft.com/office/drawing/2014/main" id="{E52ADA0A-1226-40B2-AEA9-CB6BE35D3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6" name="Picture 1" descr="https://mail.google.com/mail/images/cleardot.gif">
          <a:extLst>
            <a:ext uri="{FF2B5EF4-FFF2-40B4-BE49-F238E27FC236}">
              <a16:creationId xmlns:a16="http://schemas.microsoft.com/office/drawing/2014/main" id="{3B65A5BE-EF03-4D83-AD7B-04E137C6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7" name="Picture 1" descr="https://mail.google.com/mail/images/cleardot.gif">
          <a:extLst>
            <a:ext uri="{FF2B5EF4-FFF2-40B4-BE49-F238E27FC236}">
              <a16:creationId xmlns:a16="http://schemas.microsoft.com/office/drawing/2014/main" id="{B918078B-E216-44CB-A4D7-862EBE97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8" name="Picture 1" descr="https://mail.google.com/mail/images/cleardot.gif">
          <a:extLst>
            <a:ext uri="{FF2B5EF4-FFF2-40B4-BE49-F238E27FC236}">
              <a16:creationId xmlns:a16="http://schemas.microsoft.com/office/drawing/2014/main" id="{A4212388-AD0E-4DD6-8D4B-28403F76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89" name="Picture 1" descr="https://mail.google.com/mail/images/cleardot.gif">
          <a:extLst>
            <a:ext uri="{FF2B5EF4-FFF2-40B4-BE49-F238E27FC236}">
              <a16:creationId xmlns:a16="http://schemas.microsoft.com/office/drawing/2014/main" id="{B71CD300-83BC-4351-B004-5E049B30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0" name="Picture 1" descr="https://mail.google.com/mail/images/cleardot.gif">
          <a:extLst>
            <a:ext uri="{FF2B5EF4-FFF2-40B4-BE49-F238E27FC236}">
              <a16:creationId xmlns:a16="http://schemas.microsoft.com/office/drawing/2014/main" id="{5FA4C7AD-D66A-4042-BD39-732C2E11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1" name="Picture 1" descr="https://mail.google.com/mail/images/cleardot.gif">
          <a:extLst>
            <a:ext uri="{FF2B5EF4-FFF2-40B4-BE49-F238E27FC236}">
              <a16:creationId xmlns:a16="http://schemas.microsoft.com/office/drawing/2014/main" id="{4943C472-99F6-4EF2-AA2F-2232EF6A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2" name="Picture 1" descr="https://mail.google.com/mail/images/cleardot.gif">
          <a:extLst>
            <a:ext uri="{FF2B5EF4-FFF2-40B4-BE49-F238E27FC236}">
              <a16:creationId xmlns:a16="http://schemas.microsoft.com/office/drawing/2014/main" id="{E888304A-28E5-4DAA-81EC-EA537EE7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3" name="Picture 1" descr="https://mail.google.com/mail/images/cleardot.gif">
          <a:extLst>
            <a:ext uri="{FF2B5EF4-FFF2-40B4-BE49-F238E27FC236}">
              <a16:creationId xmlns:a16="http://schemas.microsoft.com/office/drawing/2014/main" id="{121A5AB2-4E15-444D-BD5A-9C17BD7F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4" name="Picture 1" descr="https://mail.google.com/mail/images/cleardot.gif">
          <a:extLst>
            <a:ext uri="{FF2B5EF4-FFF2-40B4-BE49-F238E27FC236}">
              <a16:creationId xmlns:a16="http://schemas.microsoft.com/office/drawing/2014/main" id="{5F2F8FE8-EBB4-4FF4-8BF6-0F04106F6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5" name="Picture 1" descr="https://mail.google.com/mail/images/cleardot.gif">
          <a:extLst>
            <a:ext uri="{FF2B5EF4-FFF2-40B4-BE49-F238E27FC236}">
              <a16:creationId xmlns:a16="http://schemas.microsoft.com/office/drawing/2014/main" id="{E43517AE-E29F-4E5E-86B0-C7314771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6" name="Picture 1" descr="https://mail.google.com/mail/images/cleardot.gif">
          <a:extLst>
            <a:ext uri="{FF2B5EF4-FFF2-40B4-BE49-F238E27FC236}">
              <a16:creationId xmlns:a16="http://schemas.microsoft.com/office/drawing/2014/main" id="{2007902C-CBDD-4F49-87E0-A43EF37B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7" name="Picture 1" descr="https://mail.google.com/mail/images/cleardot.gif">
          <a:extLst>
            <a:ext uri="{FF2B5EF4-FFF2-40B4-BE49-F238E27FC236}">
              <a16:creationId xmlns:a16="http://schemas.microsoft.com/office/drawing/2014/main" id="{AFF2C5EC-596E-4F51-860D-DC4ECB6FF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8" name="Picture 1" descr="https://mail.google.com/mail/images/cleardot.gif">
          <a:extLst>
            <a:ext uri="{FF2B5EF4-FFF2-40B4-BE49-F238E27FC236}">
              <a16:creationId xmlns:a16="http://schemas.microsoft.com/office/drawing/2014/main" id="{F5AE746F-247C-41F2-8F72-39238083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199" name="Picture 1" descr="https://mail.google.com/mail/images/cleardot.gif">
          <a:extLst>
            <a:ext uri="{FF2B5EF4-FFF2-40B4-BE49-F238E27FC236}">
              <a16:creationId xmlns:a16="http://schemas.microsoft.com/office/drawing/2014/main" id="{E00DD212-32D5-4648-8E07-CD8A4C18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0" name="Picture 1" descr="https://mail.google.com/mail/images/cleardot.gif">
          <a:extLst>
            <a:ext uri="{FF2B5EF4-FFF2-40B4-BE49-F238E27FC236}">
              <a16:creationId xmlns:a16="http://schemas.microsoft.com/office/drawing/2014/main" id="{AC7D182D-0942-40FC-AABA-71092311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1" name="Picture 1" descr="https://mail.google.com/mail/images/cleardot.gif">
          <a:extLst>
            <a:ext uri="{FF2B5EF4-FFF2-40B4-BE49-F238E27FC236}">
              <a16:creationId xmlns:a16="http://schemas.microsoft.com/office/drawing/2014/main" id="{EB34CF62-8C00-4C5F-9F7E-3BF4548E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2" name="Picture 1" descr="https://mail.google.com/mail/images/cleardot.gif">
          <a:extLst>
            <a:ext uri="{FF2B5EF4-FFF2-40B4-BE49-F238E27FC236}">
              <a16:creationId xmlns:a16="http://schemas.microsoft.com/office/drawing/2014/main" id="{ACC5A170-E040-4E7B-B55A-1DF3C56B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3" name="Picture 1" descr="https://mail.google.com/mail/images/cleardot.gif">
          <a:extLst>
            <a:ext uri="{FF2B5EF4-FFF2-40B4-BE49-F238E27FC236}">
              <a16:creationId xmlns:a16="http://schemas.microsoft.com/office/drawing/2014/main" id="{BB85A457-1EB2-410F-A4BF-8DE0454D1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4" name="Picture 1" descr="https://mail.google.com/mail/images/cleardot.gif">
          <a:extLst>
            <a:ext uri="{FF2B5EF4-FFF2-40B4-BE49-F238E27FC236}">
              <a16:creationId xmlns:a16="http://schemas.microsoft.com/office/drawing/2014/main" id="{55CC1CCC-89AA-4ED4-A96B-3DF5A27F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5" name="Picture 1" descr="https://mail.google.com/mail/images/cleardot.gif">
          <a:extLst>
            <a:ext uri="{FF2B5EF4-FFF2-40B4-BE49-F238E27FC236}">
              <a16:creationId xmlns:a16="http://schemas.microsoft.com/office/drawing/2014/main" id="{EDB7C7E6-30F5-4453-8EE8-C750D88D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6" name="Picture 1" descr="https://mail.google.com/mail/images/cleardot.gif">
          <a:extLst>
            <a:ext uri="{FF2B5EF4-FFF2-40B4-BE49-F238E27FC236}">
              <a16:creationId xmlns:a16="http://schemas.microsoft.com/office/drawing/2014/main" id="{08867531-62E8-4AF1-B6A1-57A9A5F1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7" name="Picture 1" descr="https://mail.google.com/mail/images/cleardot.gif">
          <a:extLst>
            <a:ext uri="{FF2B5EF4-FFF2-40B4-BE49-F238E27FC236}">
              <a16:creationId xmlns:a16="http://schemas.microsoft.com/office/drawing/2014/main" id="{8D2ACB08-216B-45DF-A774-D8BACE4B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8" name="Picture 1" descr="https://mail.google.com/mail/images/cleardot.gif">
          <a:extLst>
            <a:ext uri="{FF2B5EF4-FFF2-40B4-BE49-F238E27FC236}">
              <a16:creationId xmlns:a16="http://schemas.microsoft.com/office/drawing/2014/main" id="{AA4292C5-C40E-46C4-AB20-E3C9BD33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09" name="Picture 1" descr="https://mail.google.com/mail/images/cleardot.gif">
          <a:extLst>
            <a:ext uri="{FF2B5EF4-FFF2-40B4-BE49-F238E27FC236}">
              <a16:creationId xmlns:a16="http://schemas.microsoft.com/office/drawing/2014/main" id="{F5F84DEB-9B7B-4516-9E84-CDE947C7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0" name="Picture 1" descr="https://mail.google.com/mail/images/cleardot.gif">
          <a:extLst>
            <a:ext uri="{FF2B5EF4-FFF2-40B4-BE49-F238E27FC236}">
              <a16:creationId xmlns:a16="http://schemas.microsoft.com/office/drawing/2014/main" id="{6FC46B3E-E304-43C3-9CCD-DB0E8D6D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1" name="Picture 1" descr="https://mail.google.com/mail/images/cleardot.gif">
          <a:extLst>
            <a:ext uri="{FF2B5EF4-FFF2-40B4-BE49-F238E27FC236}">
              <a16:creationId xmlns:a16="http://schemas.microsoft.com/office/drawing/2014/main" id="{FA18EEFA-EC45-4AFF-9642-92D0BB02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2" name="Picture 1" descr="https://mail.google.com/mail/images/cleardot.gif">
          <a:extLst>
            <a:ext uri="{FF2B5EF4-FFF2-40B4-BE49-F238E27FC236}">
              <a16:creationId xmlns:a16="http://schemas.microsoft.com/office/drawing/2014/main" id="{0B5134DD-D768-4006-A209-5B88A3A8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3" name="Picture 1" descr="https://mail.google.com/mail/images/cleardot.gif">
          <a:extLst>
            <a:ext uri="{FF2B5EF4-FFF2-40B4-BE49-F238E27FC236}">
              <a16:creationId xmlns:a16="http://schemas.microsoft.com/office/drawing/2014/main" id="{CA5EA170-01C0-4988-B6B2-8BDBA187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4" name="Picture 1" descr="https://mail.google.com/mail/images/cleardot.gif">
          <a:extLst>
            <a:ext uri="{FF2B5EF4-FFF2-40B4-BE49-F238E27FC236}">
              <a16:creationId xmlns:a16="http://schemas.microsoft.com/office/drawing/2014/main" id="{C5CFD382-C3A9-47D1-8E03-8DDC8B0A2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5" name="Picture 1" descr="https://mail.google.com/mail/images/cleardot.gif">
          <a:extLst>
            <a:ext uri="{FF2B5EF4-FFF2-40B4-BE49-F238E27FC236}">
              <a16:creationId xmlns:a16="http://schemas.microsoft.com/office/drawing/2014/main" id="{7C718458-3AFF-44CF-BA21-51BA4497A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6" name="Picture 1" descr="https://mail.google.com/mail/images/cleardot.gif">
          <a:extLst>
            <a:ext uri="{FF2B5EF4-FFF2-40B4-BE49-F238E27FC236}">
              <a16:creationId xmlns:a16="http://schemas.microsoft.com/office/drawing/2014/main" id="{A6436C3E-ADEB-4F07-93A0-345B7FCBC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7" name="Picture 1" descr="https://mail.google.com/mail/images/cleardot.gif">
          <a:extLst>
            <a:ext uri="{FF2B5EF4-FFF2-40B4-BE49-F238E27FC236}">
              <a16:creationId xmlns:a16="http://schemas.microsoft.com/office/drawing/2014/main" id="{E70BBC04-0F2D-4666-9E7D-10E1E568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8" name="Picture 1" descr="https://mail.google.com/mail/images/cleardot.gif">
          <a:extLst>
            <a:ext uri="{FF2B5EF4-FFF2-40B4-BE49-F238E27FC236}">
              <a16:creationId xmlns:a16="http://schemas.microsoft.com/office/drawing/2014/main" id="{E026784E-CD21-47E0-A8BE-B9AF9D4CE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19" name="Picture 1" descr="https://mail.google.com/mail/images/cleardot.gif">
          <a:extLst>
            <a:ext uri="{FF2B5EF4-FFF2-40B4-BE49-F238E27FC236}">
              <a16:creationId xmlns:a16="http://schemas.microsoft.com/office/drawing/2014/main" id="{F9CB357E-85EE-4E88-AF04-1F00013A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0" name="Picture 1" descr="https://mail.google.com/mail/images/cleardot.gif">
          <a:extLst>
            <a:ext uri="{FF2B5EF4-FFF2-40B4-BE49-F238E27FC236}">
              <a16:creationId xmlns:a16="http://schemas.microsoft.com/office/drawing/2014/main" id="{680C9B86-6C5E-4656-A424-4E8E17A0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1" name="Picture 1" descr="https://mail.google.com/mail/images/cleardot.gif">
          <a:extLst>
            <a:ext uri="{FF2B5EF4-FFF2-40B4-BE49-F238E27FC236}">
              <a16:creationId xmlns:a16="http://schemas.microsoft.com/office/drawing/2014/main" id="{FC8D6915-41C4-43AA-9233-7247A4B2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2" name="Picture 1" descr="https://mail.google.com/mail/images/cleardot.gif">
          <a:extLst>
            <a:ext uri="{FF2B5EF4-FFF2-40B4-BE49-F238E27FC236}">
              <a16:creationId xmlns:a16="http://schemas.microsoft.com/office/drawing/2014/main" id="{2F783D3A-E066-438E-A979-3EDDC589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3" name="Picture 1" descr="https://mail.google.com/mail/images/cleardot.gif">
          <a:extLst>
            <a:ext uri="{FF2B5EF4-FFF2-40B4-BE49-F238E27FC236}">
              <a16:creationId xmlns:a16="http://schemas.microsoft.com/office/drawing/2014/main" id="{00EE25E1-BE33-4190-AF6C-385EDAE1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4" name="Picture 1" descr="https://mail.google.com/mail/images/cleardot.gif">
          <a:extLst>
            <a:ext uri="{FF2B5EF4-FFF2-40B4-BE49-F238E27FC236}">
              <a16:creationId xmlns:a16="http://schemas.microsoft.com/office/drawing/2014/main" id="{A4D5C467-324B-49B6-8C81-B2001ABE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5" name="Picture 1" descr="https://mail.google.com/mail/images/cleardot.gif">
          <a:extLst>
            <a:ext uri="{FF2B5EF4-FFF2-40B4-BE49-F238E27FC236}">
              <a16:creationId xmlns:a16="http://schemas.microsoft.com/office/drawing/2014/main" id="{394C8006-0540-4D58-A6FF-E0DA4ADB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6" name="Picture 1" descr="https://mail.google.com/mail/images/cleardot.gif">
          <a:extLst>
            <a:ext uri="{FF2B5EF4-FFF2-40B4-BE49-F238E27FC236}">
              <a16:creationId xmlns:a16="http://schemas.microsoft.com/office/drawing/2014/main" id="{67E91E97-FD11-41A2-9887-2E594EA6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7" name="Picture 1" descr="https://mail.google.com/mail/images/cleardot.gif">
          <a:extLst>
            <a:ext uri="{FF2B5EF4-FFF2-40B4-BE49-F238E27FC236}">
              <a16:creationId xmlns:a16="http://schemas.microsoft.com/office/drawing/2014/main" id="{B9A5A997-C65A-48C6-BD5F-1BE22457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8" name="Picture 1" descr="https://mail.google.com/mail/images/cleardot.gif">
          <a:extLst>
            <a:ext uri="{FF2B5EF4-FFF2-40B4-BE49-F238E27FC236}">
              <a16:creationId xmlns:a16="http://schemas.microsoft.com/office/drawing/2014/main" id="{95381F03-4584-44C3-A024-E1D86120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29" name="Picture 1" descr="https://mail.google.com/mail/images/cleardot.gif">
          <a:extLst>
            <a:ext uri="{FF2B5EF4-FFF2-40B4-BE49-F238E27FC236}">
              <a16:creationId xmlns:a16="http://schemas.microsoft.com/office/drawing/2014/main" id="{CBE3CC6C-8C5E-4341-B5AA-200C456E1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0" name="Picture 1" descr="https://mail.google.com/mail/images/cleardot.gif">
          <a:extLst>
            <a:ext uri="{FF2B5EF4-FFF2-40B4-BE49-F238E27FC236}">
              <a16:creationId xmlns:a16="http://schemas.microsoft.com/office/drawing/2014/main" id="{E9747E1F-89FD-4F3C-A3EF-5C0444621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1" name="Picture 1" descr="https://mail.google.com/mail/images/cleardot.gif">
          <a:extLst>
            <a:ext uri="{FF2B5EF4-FFF2-40B4-BE49-F238E27FC236}">
              <a16:creationId xmlns:a16="http://schemas.microsoft.com/office/drawing/2014/main" id="{F1358CC3-F209-4771-8CAD-3E4E0007D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2" name="Picture 1" descr="https://mail.google.com/mail/images/cleardot.gif">
          <a:extLst>
            <a:ext uri="{FF2B5EF4-FFF2-40B4-BE49-F238E27FC236}">
              <a16:creationId xmlns:a16="http://schemas.microsoft.com/office/drawing/2014/main" id="{230AF4A3-12E6-4AF9-B245-88EF0030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3" name="Picture 1" descr="https://mail.google.com/mail/images/cleardot.gif">
          <a:extLst>
            <a:ext uri="{FF2B5EF4-FFF2-40B4-BE49-F238E27FC236}">
              <a16:creationId xmlns:a16="http://schemas.microsoft.com/office/drawing/2014/main" id="{1E26FF5D-5B81-4E19-8893-14CE3A76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4" name="Picture 1" descr="https://mail.google.com/mail/images/cleardot.gif">
          <a:extLst>
            <a:ext uri="{FF2B5EF4-FFF2-40B4-BE49-F238E27FC236}">
              <a16:creationId xmlns:a16="http://schemas.microsoft.com/office/drawing/2014/main" id="{25E9FDFB-DD34-4E01-8604-561575E6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5" name="Picture 1" descr="https://mail.google.com/mail/images/cleardot.gif">
          <a:extLst>
            <a:ext uri="{FF2B5EF4-FFF2-40B4-BE49-F238E27FC236}">
              <a16:creationId xmlns:a16="http://schemas.microsoft.com/office/drawing/2014/main" id="{A1563C08-F77E-4F28-B5C1-62D261D3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6" name="Picture 1" descr="https://mail.google.com/mail/images/cleardot.gif">
          <a:extLst>
            <a:ext uri="{FF2B5EF4-FFF2-40B4-BE49-F238E27FC236}">
              <a16:creationId xmlns:a16="http://schemas.microsoft.com/office/drawing/2014/main" id="{F79DA0CC-D291-4680-AD4F-1114B2D50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7" name="Picture 1" descr="https://mail.google.com/mail/images/cleardot.gif">
          <a:extLst>
            <a:ext uri="{FF2B5EF4-FFF2-40B4-BE49-F238E27FC236}">
              <a16:creationId xmlns:a16="http://schemas.microsoft.com/office/drawing/2014/main" id="{A658F837-9ECE-4617-9ADC-FE97F3AF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8" name="Picture 1" descr="https://mail.google.com/mail/images/cleardot.gif">
          <a:extLst>
            <a:ext uri="{FF2B5EF4-FFF2-40B4-BE49-F238E27FC236}">
              <a16:creationId xmlns:a16="http://schemas.microsoft.com/office/drawing/2014/main" id="{E0A6B4F9-6832-440C-917F-B47B3EC4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39" name="Picture 1" descr="https://mail.google.com/mail/images/cleardot.gif">
          <a:extLst>
            <a:ext uri="{FF2B5EF4-FFF2-40B4-BE49-F238E27FC236}">
              <a16:creationId xmlns:a16="http://schemas.microsoft.com/office/drawing/2014/main" id="{13608762-6E34-4237-82AB-1AB7C3FA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0" name="Picture 1" descr="https://mail.google.com/mail/images/cleardot.gif">
          <a:extLst>
            <a:ext uri="{FF2B5EF4-FFF2-40B4-BE49-F238E27FC236}">
              <a16:creationId xmlns:a16="http://schemas.microsoft.com/office/drawing/2014/main" id="{46DBE056-D69E-49B0-997D-4AE6430F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1" name="Picture 1" descr="https://mail.google.com/mail/images/cleardot.gif">
          <a:extLst>
            <a:ext uri="{FF2B5EF4-FFF2-40B4-BE49-F238E27FC236}">
              <a16:creationId xmlns:a16="http://schemas.microsoft.com/office/drawing/2014/main" id="{8C096C79-581E-4FEB-9C49-1F353CB3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2" name="Picture 1" descr="https://mail.google.com/mail/images/cleardot.gif">
          <a:extLst>
            <a:ext uri="{FF2B5EF4-FFF2-40B4-BE49-F238E27FC236}">
              <a16:creationId xmlns:a16="http://schemas.microsoft.com/office/drawing/2014/main" id="{21CB999E-9DD6-4269-8340-9D8AE4C4C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3" name="Picture 1" descr="https://mail.google.com/mail/images/cleardot.gif">
          <a:extLst>
            <a:ext uri="{FF2B5EF4-FFF2-40B4-BE49-F238E27FC236}">
              <a16:creationId xmlns:a16="http://schemas.microsoft.com/office/drawing/2014/main" id="{4741393D-ECB1-45DE-89C8-A1953346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4" name="Picture 1" descr="https://mail.google.com/mail/images/cleardot.gif">
          <a:extLst>
            <a:ext uri="{FF2B5EF4-FFF2-40B4-BE49-F238E27FC236}">
              <a16:creationId xmlns:a16="http://schemas.microsoft.com/office/drawing/2014/main" id="{8AD7D0E1-9643-4CF6-8C50-9D2D60F6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5" name="Picture 1" descr="https://mail.google.com/mail/images/cleardot.gif">
          <a:extLst>
            <a:ext uri="{FF2B5EF4-FFF2-40B4-BE49-F238E27FC236}">
              <a16:creationId xmlns:a16="http://schemas.microsoft.com/office/drawing/2014/main" id="{49DE34F2-6095-442E-9584-D8F0C53F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6" name="Picture 1" descr="https://mail.google.com/mail/images/cleardot.gif">
          <a:extLst>
            <a:ext uri="{FF2B5EF4-FFF2-40B4-BE49-F238E27FC236}">
              <a16:creationId xmlns:a16="http://schemas.microsoft.com/office/drawing/2014/main" id="{93DB74FA-9E06-41BB-B14D-69795245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7" name="Picture 1" descr="https://mail.google.com/mail/images/cleardot.gif">
          <a:extLst>
            <a:ext uri="{FF2B5EF4-FFF2-40B4-BE49-F238E27FC236}">
              <a16:creationId xmlns:a16="http://schemas.microsoft.com/office/drawing/2014/main" id="{B459EB6B-CA6E-42A9-8824-AAE7E10B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8" name="Picture 1" descr="https://mail.google.com/mail/images/cleardot.gif">
          <a:extLst>
            <a:ext uri="{FF2B5EF4-FFF2-40B4-BE49-F238E27FC236}">
              <a16:creationId xmlns:a16="http://schemas.microsoft.com/office/drawing/2014/main" id="{1B567287-353C-4FFA-B5AE-30BC519F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49" name="Picture 1" descr="https://mail.google.com/mail/images/cleardot.gif">
          <a:extLst>
            <a:ext uri="{FF2B5EF4-FFF2-40B4-BE49-F238E27FC236}">
              <a16:creationId xmlns:a16="http://schemas.microsoft.com/office/drawing/2014/main" id="{7967A4A1-016C-4BF3-8984-12E755BE6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0" name="Picture 1" descr="https://mail.google.com/mail/images/cleardot.gif">
          <a:extLst>
            <a:ext uri="{FF2B5EF4-FFF2-40B4-BE49-F238E27FC236}">
              <a16:creationId xmlns:a16="http://schemas.microsoft.com/office/drawing/2014/main" id="{8C99859B-0E54-4762-AA7A-EBD8F4342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1" name="Picture 1" descr="https://mail.google.com/mail/images/cleardot.gif">
          <a:extLst>
            <a:ext uri="{FF2B5EF4-FFF2-40B4-BE49-F238E27FC236}">
              <a16:creationId xmlns:a16="http://schemas.microsoft.com/office/drawing/2014/main" id="{02785B1C-C69A-4F8C-BB39-C0EBC2E2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2" name="Picture 1" descr="https://mail.google.com/mail/images/cleardot.gif">
          <a:extLst>
            <a:ext uri="{FF2B5EF4-FFF2-40B4-BE49-F238E27FC236}">
              <a16:creationId xmlns:a16="http://schemas.microsoft.com/office/drawing/2014/main" id="{195D7066-1234-403E-8D09-6BC07517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3" name="Picture 1" descr="https://mail.google.com/mail/images/cleardot.gif">
          <a:extLst>
            <a:ext uri="{FF2B5EF4-FFF2-40B4-BE49-F238E27FC236}">
              <a16:creationId xmlns:a16="http://schemas.microsoft.com/office/drawing/2014/main" id="{6154BA55-B467-4DC3-9C37-2B0B7F3F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4" name="Picture 1" descr="https://mail.google.com/mail/images/cleardot.gif">
          <a:extLst>
            <a:ext uri="{FF2B5EF4-FFF2-40B4-BE49-F238E27FC236}">
              <a16:creationId xmlns:a16="http://schemas.microsoft.com/office/drawing/2014/main" id="{897309A8-DD94-41B3-A4CD-D730A7A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5" name="Picture 1" descr="https://mail.google.com/mail/images/cleardot.gif">
          <a:extLst>
            <a:ext uri="{FF2B5EF4-FFF2-40B4-BE49-F238E27FC236}">
              <a16:creationId xmlns:a16="http://schemas.microsoft.com/office/drawing/2014/main" id="{CA19100A-FE28-4341-BD4D-E6F30E52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6" name="Picture 1" descr="https://mail.google.com/mail/images/cleardot.gif">
          <a:extLst>
            <a:ext uri="{FF2B5EF4-FFF2-40B4-BE49-F238E27FC236}">
              <a16:creationId xmlns:a16="http://schemas.microsoft.com/office/drawing/2014/main" id="{6346A89F-D42B-4550-89B7-D993DD7F9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7" name="Picture 1" descr="https://mail.google.com/mail/images/cleardot.gif">
          <a:extLst>
            <a:ext uri="{FF2B5EF4-FFF2-40B4-BE49-F238E27FC236}">
              <a16:creationId xmlns:a16="http://schemas.microsoft.com/office/drawing/2014/main" id="{FDD1DF36-E95B-4D28-9171-60927921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8" name="Picture 1" descr="https://mail.google.com/mail/images/cleardot.gif">
          <a:extLst>
            <a:ext uri="{FF2B5EF4-FFF2-40B4-BE49-F238E27FC236}">
              <a16:creationId xmlns:a16="http://schemas.microsoft.com/office/drawing/2014/main" id="{C780D574-E1AD-4835-BBB4-5416C1216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59" name="Picture 1" descr="https://mail.google.com/mail/images/cleardot.gif">
          <a:extLst>
            <a:ext uri="{FF2B5EF4-FFF2-40B4-BE49-F238E27FC236}">
              <a16:creationId xmlns:a16="http://schemas.microsoft.com/office/drawing/2014/main" id="{E7A8DF0A-D003-4C95-AE7A-B21BDB1E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0" name="Picture 1" descr="https://mail.google.com/mail/images/cleardot.gif">
          <a:extLst>
            <a:ext uri="{FF2B5EF4-FFF2-40B4-BE49-F238E27FC236}">
              <a16:creationId xmlns:a16="http://schemas.microsoft.com/office/drawing/2014/main" id="{DB84C2D9-84FC-47D2-99AD-0FFF64CA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1" name="Picture 1" descr="https://mail.google.com/mail/images/cleardot.gif">
          <a:extLst>
            <a:ext uri="{FF2B5EF4-FFF2-40B4-BE49-F238E27FC236}">
              <a16:creationId xmlns:a16="http://schemas.microsoft.com/office/drawing/2014/main" id="{0146B21A-1B87-4E1F-9E9D-165194C5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2" name="Picture 1" descr="https://mail.google.com/mail/images/cleardot.gif">
          <a:extLst>
            <a:ext uri="{FF2B5EF4-FFF2-40B4-BE49-F238E27FC236}">
              <a16:creationId xmlns:a16="http://schemas.microsoft.com/office/drawing/2014/main" id="{0A7ABF94-D013-473A-BB57-285B25CF4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3" name="Picture 1" descr="https://mail.google.com/mail/images/cleardot.gif">
          <a:extLst>
            <a:ext uri="{FF2B5EF4-FFF2-40B4-BE49-F238E27FC236}">
              <a16:creationId xmlns:a16="http://schemas.microsoft.com/office/drawing/2014/main" id="{E183FD1C-A1F6-4DA6-A4A9-F789F83F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4" name="Picture 1" descr="https://mail.google.com/mail/images/cleardot.gif">
          <a:extLst>
            <a:ext uri="{FF2B5EF4-FFF2-40B4-BE49-F238E27FC236}">
              <a16:creationId xmlns:a16="http://schemas.microsoft.com/office/drawing/2014/main" id="{6FB34DBC-1C41-4564-B1E7-296BE1E0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5" name="Picture 1" descr="https://mail.google.com/mail/images/cleardot.gif">
          <a:extLst>
            <a:ext uri="{FF2B5EF4-FFF2-40B4-BE49-F238E27FC236}">
              <a16:creationId xmlns:a16="http://schemas.microsoft.com/office/drawing/2014/main" id="{E41AD6C3-1C68-4D25-9F87-8F85A4C9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6" name="Picture 1" descr="https://mail.google.com/mail/images/cleardot.gif">
          <a:extLst>
            <a:ext uri="{FF2B5EF4-FFF2-40B4-BE49-F238E27FC236}">
              <a16:creationId xmlns:a16="http://schemas.microsoft.com/office/drawing/2014/main" id="{8FA3B59E-FB69-4211-92A8-7C1FDB99B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7" name="Picture 1" descr="https://mail.google.com/mail/images/cleardot.gif">
          <a:extLst>
            <a:ext uri="{FF2B5EF4-FFF2-40B4-BE49-F238E27FC236}">
              <a16:creationId xmlns:a16="http://schemas.microsoft.com/office/drawing/2014/main" id="{BDB2560D-FD64-42BC-A805-EC096D10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8" name="Picture 1" descr="https://mail.google.com/mail/images/cleardot.gif">
          <a:extLst>
            <a:ext uri="{FF2B5EF4-FFF2-40B4-BE49-F238E27FC236}">
              <a16:creationId xmlns:a16="http://schemas.microsoft.com/office/drawing/2014/main" id="{FF4C73BE-04D0-4F4C-8BE5-C9ADEE69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69" name="Picture 1" descr="https://mail.google.com/mail/images/cleardot.gif">
          <a:extLst>
            <a:ext uri="{FF2B5EF4-FFF2-40B4-BE49-F238E27FC236}">
              <a16:creationId xmlns:a16="http://schemas.microsoft.com/office/drawing/2014/main" id="{3BBE4A21-FC26-4012-A202-69E8E188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0" name="Picture 1" descr="https://mail.google.com/mail/images/cleardot.gif">
          <a:extLst>
            <a:ext uri="{FF2B5EF4-FFF2-40B4-BE49-F238E27FC236}">
              <a16:creationId xmlns:a16="http://schemas.microsoft.com/office/drawing/2014/main" id="{D0208474-B98C-4F63-A77D-4DAD5419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1" name="Picture 1" descr="https://mail.google.com/mail/images/cleardot.gif">
          <a:extLst>
            <a:ext uri="{FF2B5EF4-FFF2-40B4-BE49-F238E27FC236}">
              <a16:creationId xmlns:a16="http://schemas.microsoft.com/office/drawing/2014/main" id="{F6524703-6F9A-4F14-A339-77851055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2" name="Picture 1" descr="https://mail.google.com/mail/images/cleardot.gif">
          <a:extLst>
            <a:ext uri="{FF2B5EF4-FFF2-40B4-BE49-F238E27FC236}">
              <a16:creationId xmlns:a16="http://schemas.microsoft.com/office/drawing/2014/main" id="{571F7D4F-CFB6-40F8-ABCB-868BEEFA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3" name="Picture 1" descr="https://mail.google.com/mail/images/cleardot.gif">
          <a:extLst>
            <a:ext uri="{FF2B5EF4-FFF2-40B4-BE49-F238E27FC236}">
              <a16:creationId xmlns:a16="http://schemas.microsoft.com/office/drawing/2014/main" id="{2C96C02A-2EC6-4F31-9D58-DC7905C51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4" name="Picture 1" descr="https://mail.google.com/mail/images/cleardot.gif">
          <a:extLst>
            <a:ext uri="{FF2B5EF4-FFF2-40B4-BE49-F238E27FC236}">
              <a16:creationId xmlns:a16="http://schemas.microsoft.com/office/drawing/2014/main" id="{AE201174-F785-4D1D-8774-DC03ACC0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5" name="Picture 1" descr="https://mail.google.com/mail/images/cleardot.gif">
          <a:extLst>
            <a:ext uri="{FF2B5EF4-FFF2-40B4-BE49-F238E27FC236}">
              <a16:creationId xmlns:a16="http://schemas.microsoft.com/office/drawing/2014/main" id="{C68E0FB0-83BD-462E-9113-607A7D44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6" name="Picture 1" descr="https://mail.google.com/mail/images/cleardot.gif">
          <a:extLst>
            <a:ext uri="{FF2B5EF4-FFF2-40B4-BE49-F238E27FC236}">
              <a16:creationId xmlns:a16="http://schemas.microsoft.com/office/drawing/2014/main" id="{B845C596-E883-4070-99D8-6BC8C0A2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7" name="Picture 1" descr="https://mail.google.com/mail/images/cleardot.gif">
          <a:extLst>
            <a:ext uri="{FF2B5EF4-FFF2-40B4-BE49-F238E27FC236}">
              <a16:creationId xmlns:a16="http://schemas.microsoft.com/office/drawing/2014/main" id="{591EF06F-C821-48E8-93B9-6D8D019A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8" name="Picture 1" descr="https://mail.google.com/mail/images/cleardot.gif">
          <a:extLst>
            <a:ext uri="{FF2B5EF4-FFF2-40B4-BE49-F238E27FC236}">
              <a16:creationId xmlns:a16="http://schemas.microsoft.com/office/drawing/2014/main" id="{8B1D5B59-F5CA-4A72-BCE7-F3A923558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79" name="Picture 1" descr="https://mail.google.com/mail/images/cleardot.gif">
          <a:extLst>
            <a:ext uri="{FF2B5EF4-FFF2-40B4-BE49-F238E27FC236}">
              <a16:creationId xmlns:a16="http://schemas.microsoft.com/office/drawing/2014/main" id="{C375EDDC-1C5D-49A2-A961-EB5D141D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0" name="Picture 1" descr="https://mail.google.com/mail/images/cleardot.gif">
          <a:extLst>
            <a:ext uri="{FF2B5EF4-FFF2-40B4-BE49-F238E27FC236}">
              <a16:creationId xmlns:a16="http://schemas.microsoft.com/office/drawing/2014/main" id="{6C0D2B36-8863-4D99-9691-063DFAE7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1" name="Picture 1" descr="https://mail.google.com/mail/images/cleardot.gif">
          <a:extLst>
            <a:ext uri="{FF2B5EF4-FFF2-40B4-BE49-F238E27FC236}">
              <a16:creationId xmlns:a16="http://schemas.microsoft.com/office/drawing/2014/main" id="{C5D40FE9-EE17-44CE-9221-F5B4A817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2" name="Picture 1" descr="https://mail.google.com/mail/images/cleardot.gif">
          <a:extLst>
            <a:ext uri="{FF2B5EF4-FFF2-40B4-BE49-F238E27FC236}">
              <a16:creationId xmlns:a16="http://schemas.microsoft.com/office/drawing/2014/main" id="{DFC380C8-38FF-4D26-9DEF-F3F7A1EC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3" name="Picture 1" descr="https://mail.google.com/mail/images/cleardot.gif">
          <a:extLst>
            <a:ext uri="{FF2B5EF4-FFF2-40B4-BE49-F238E27FC236}">
              <a16:creationId xmlns:a16="http://schemas.microsoft.com/office/drawing/2014/main" id="{85CD73D6-531E-4BFE-B3FE-CD8F5BAD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4" name="Picture 1" descr="https://mail.google.com/mail/images/cleardot.gif">
          <a:extLst>
            <a:ext uri="{FF2B5EF4-FFF2-40B4-BE49-F238E27FC236}">
              <a16:creationId xmlns:a16="http://schemas.microsoft.com/office/drawing/2014/main" id="{F2D7F568-B2E7-41A4-99F6-F427EEEC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5" name="Picture 1" descr="https://mail.google.com/mail/images/cleardot.gif">
          <a:extLst>
            <a:ext uri="{FF2B5EF4-FFF2-40B4-BE49-F238E27FC236}">
              <a16:creationId xmlns:a16="http://schemas.microsoft.com/office/drawing/2014/main" id="{7B21D1B4-66B6-447C-B6DA-F9C5D9D9C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6" name="Picture 1" descr="https://mail.google.com/mail/images/cleardot.gif">
          <a:extLst>
            <a:ext uri="{FF2B5EF4-FFF2-40B4-BE49-F238E27FC236}">
              <a16:creationId xmlns:a16="http://schemas.microsoft.com/office/drawing/2014/main" id="{95869E93-8B05-4BD8-B1F0-53A4A8A9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7" name="Picture 1" descr="https://mail.google.com/mail/images/cleardot.gif">
          <a:extLst>
            <a:ext uri="{FF2B5EF4-FFF2-40B4-BE49-F238E27FC236}">
              <a16:creationId xmlns:a16="http://schemas.microsoft.com/office/drawing/2014/main" id="{BA53FD33-BAF3-4D0F-A8D8-0685148AB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8" name="Picture 1" descr="https://mail.google.com/mail/images/cleardot.gif">
          <a:extLst>
            <a:ext uri="{FF2B5EF4-FFF2-40B4-BE49-F238E27FC236}">
              <a16:creationId xmlns:a16="http://schemas.microsoft.com/office/drawing/2014/main" id="{C76ECC29-9459-467B-B160-F8242417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89" name="Picture 1" descr="https://mail.google.com/mail/images/cleardot.gif">
          <a:extLst>
            <a:ext uri="{FF2B5EF4-FFF2-40B4-BE49-F238E27FC236}">
              <a16:creationId xmlns:a16="http://schemas.microsoft.com/office/drawing/2014/main" id="{38DDB356-5EFB-4A36-8462-72438A541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0" name="Picture 1" descr="https://mail.google.com/mail/images/cleardot.gif">
          <a:extLst>
            <a:ext uri="{FF2B5EF4-FFF2-40B4-BE49-F238E27FC236}">
              <a16:creationId xmlns:a16="http://schemas.microsoft.com/office/drawing/2014/main" id="{A2D519FB-BADD-4C38-95D9-AAED91E2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1" name="Picture 1" descr="https://mail.google.com/mail/images/cleardot.gif">
          <a:extLst>
            <a:ext uri="{FF2B5EF4-FFF2-40B4-BE49-F238E27FC236}">
              <a16:creationId xmlns:a16="http://schemas.microsoft.com/office/drawing/2014/main" id="{FC05623B-EA9A-48A8-806D-DBF458BD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2" name="Picture 1" descr="https://mail.google.com/mail/images/cleardot.gif">
          <a:extLst>
            <a:ext uri="{FF2B5EF4-FFF2-40B4-BE49-F238E27FC236}">
              <a16:creationId xmlns:a16="http://schemas.microsoft.com/office/drawing/2014/main" id="{23A10620-36EE-44E1-BBF6-B484BC12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3" name="Picture 1" descr="https://mail.google.com/mail/images/cleardot.gif">
          <a:extLst>
            <a:ext uri="{FF2B5EF4-FFF2-40B4-BE49-F238E27FC236}">
              <a16:creationId xmlns:a16="http://schemas.microsoft.com/office/drawing/2014/main" id="{D8B8B45F-E698-44E6-AF15-C9C911FBB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4" name="Picture 1" descr="https://mail.google.com/mail/images/cleardot.gif">
          <a:extLst>
            <a:ext uri="{FF2B5EF4-FFF2-40B4-BE49-F238E27FC236}">
              <a16:creationId xmlns:a16="http://schemas.microsoft.com/office/drawing/2014/main" id="{604B53C7-C11D-4B13-B2EA-32231489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5" name="Picture 1" descr="https://mail.google.com/mail/images/cleardot.gif">
          <a:extLst>
            <a:ext uri="{FF2B5EF4-FFF2-40B4-BE49-F238E27FC236}">
              <a16:creationId xmlns:a16="http://schemas.microsoft.com/office/drawing/2014/main" id="{3F730077-F6A2-4359-A072-866996F46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6" name="Picture 1" descr="https://mail.google.com/mail/images/cleardot.gif">
          <a:extLst>
            <a:ext uri="{FF2B5EF4-FFF2-40B4-BE49-F238E27FC236}">
              <a16:creationId xmlns:a16="http://schemas.microsoft.com/office/drawing/2014/main" id="{F08B3C1D-3F89-45F2-A841-774904D5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7" name="Picture 1" descr="https://mail.google.com/mail/images/cleardot.gif">
          <a:extLst>
            <a:ext uri="{FF2B5EF4-FFF2-40B4-BE49-F238E27FC236}">
              <a16:creationId xmlns:a16="http://schemas.microsoft.com/office/drawing/2014/main" id="{13BFBBFE-DAD6-4303-9D9D-2BEF3394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8" name="Picture 1" descr="https://mail.google.com/mail/images/cleardot.gif">
          <a:extLst>
            <a:ext uri="{FF2B5EF4-FFF2-40B4-BE49-F238E27FC236}">
              <a16:creationId xmlns:a16="http://schemas.microsoft.com/office/drawing/2014/main" id="{043EDD4C-DB7C-4AAE-8E1D-FE6E5441F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299" name="Picture 1" descr="https://mail.google.com/mail/images/cleardot.gif">
          <a:extLst>
            <a:ext uri="{FF2B5EF4-FFF2-40B4-BE49-F238E27FC236}">
              <a16:creationId xmlns:a16="http://schemas.microsoft.com/office/drawing/2014/main" id="{1E06E165-EE4B-41A4-9469-08908BBF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0" name="Picture 1" descr="https://mail.google.com/mail/images/cleardot.gif">
          <a:extLst>
            <a:ext uri="{FF2B5EF4-FFF2-40B4-BE49-F238E27FC236}">
              <a16:creationId xmlns:a16="http://schemas.microsoft.com/office/drawing/2014/main" id="{7E704E7D-9415-40F6-8CBB-2592E3F4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1" name="Picture 1" descr="https://mail.google.com/mail/images/cleardot.gif">
          <a:extLst>
            <a:ext uri="{FF2B5EF4-FFF2-40B4-BE49-F238E27FC236}">
              <a16:creationId xmlns:a16="http://schemas.microsoft.com/office/drawing/2014/main" id="{33F82F84-5D88-43DF-B22B-BA878F3B8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2" name="Picture 1" descr="https://mail.google.com/mail/images/cleardot.gif">
          <a:extLst>
            <a:ext uri="{FF2B5EF4-FFF2-40B4-BE49-F238E27FC236}">
              <a16:creationId xmlns:a16="http://schemas.microsoft.com/office/drawing/2014/main" id="{311911AB-3A7A-40DC-B531-5F45D5C76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3" name="Picture 1" descr="https://mail.google.com/mail/images/cleardot.gif">
          <a:extLst>
            <a:ext uri="{FF2B5EF4-FFF2-40B4-BE49-F238E27FC236}">
              <a16:creationId xmlns:a16="http://schemas.microsoft.com/office/drawing/2014/main" id="{76FBFD55-62F3-49F6-9D0D-643CE40D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4" name="Picture 1" descr="https://mail.google.com/mail/images/cleardot.gif">
          <a:extLst>
            <a:ext uri="{FF2B5EF4-FFF2-40B4-BE49-F238E27FC236}">
              <a16:creationId xmlns:a16="http://schemas.microsoft.com/office/drawing/2014/main" id="{A4928CC7-337D-4FD5-AB9A-905EA9128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5" name="Picture 1" descr="https://mail.google.com/mail/images/cleardot.gif">
          <a:extLst>
            <a:ext uri="{FF2B5EF4-FFF2-40B4-BE49-F238E27FC236}">
              <a16:creationId xmlns:a16="http://schemas.microsoft.com/office/drawing/2014/main" id="{72BCCFFD-FD9A-4025-9C8F-D8E65C8A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6" name="Picture 1" descr="https://mail.google.com/mail/images/cleardot.gif">
          <a:extLst>
            <a:ext uri="{FF2B5EF4-FFF2-40B4-BE49-F238E27FC236}">
              <a16:creationId xmlns:a16="http://schemas.microsoft.com/office/drawing/2014/main" id="{A989E987-6973-4C97-BEE1-10A941F58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7" name="Picture 1" descr="https://mail.google.com/mail/images/cleardot.gif">
          <a:extLst>
            <a:ext uri="{FF2B5EF4-FFF2-40B4-BE49-F238E27FC236}">
              <a16:creationId xmlns:a16="http://schemas.microsoft.com/office/drawing/2014/main" id="{EA229A39-A503-4F1B-AE77-B14132A8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8" name="Picture 1" descr="https://mail.google.com/mail/images/cleardot.gif">
          <a:extLst>
            <a:ext uri="{FF2B5EF4-FFF2-40B4-BE49-F238E27FC236}">
              <a16:creationId xmlns:a16="http://schemas.microsoft.com/office/drawing/2014/main" id="{935BE69C-5566-4F3F-8CDD-D475C948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09" name="Picture 1" descr="https://mail.google.com/mail/images/cleardot.gif">
          <a:extLst>
            <a:ext uri="{FF2B5EF4-FFF2-40B4-BE49-F238E27FC236}">
              <a16:creationId xmlns:a16="http://schemas.microsoft.com/office/drawing/2014/main" id="{34CEF9CE-4CCB-42FE-A41A-561EEF46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0" name="Picture 1" descr="https://mail.google.com/mail/images/cleardot.gif">
          <a:extLst>
            <a:ext uri="{FF2B5EF4-FFF2-40B4-BE49-F238E27FC236}">
              <a16:creationId xmlns:a16="http://schemas.microsoft.com/office/drawing/2014/main" id="{A0767EB8-24C0-4AD0-810B-D81F2AA4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1" name="Picture 1" descr="https://mail.google.com/mail/images/cleardot.gif">
          <a:extLst>
            <a:ext uri="{FF2B5EF4-FFF2-40B4-BE49-F238E27FC236}">
              <a16:creationId xmlns:a16="http://schemas.microsoft.com/office/drawing/2014/main" id="{A1F556AD-7DB2-448D-B070-47A580C3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2" name="Picture 1" descr="https://mail.google.com/mail/images/cleardot.gif">
          <a:extLst>
            <a:ext uri="{FF2B5EF4-FFF2-40B4-BE49-F238E27FC236}">
              <a16:creationId xmlns:a16="http://schemas.microsoft.com/office/drawing/2014/main" id="{47AF9B41-CCD5-41D5-A055-C0DE0733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3" name="Picture 1" descr="https://mail.google.com/mail/images/cleardot.gif">
          <a:extLst>
            <a:ext uri="{FF2B5EF4-FFF2-40B4-BE49-F238E27FC236}">
              <a16:creationId xmlns:a16="http://schemas.microsoft.com/office/drawing/2014/main" id="{E108BDE5-927E-427C-812D-FBE0593D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4" name="Picture 1" descr="https://mail.google.com/mail/images/cleardot.gif">
          <a:extLst>
            <a:ext uri="{FF2B5EF4-FFF2-40B4-BE49-F238E27FC236}">
              <a16:creationId xmlns:a16="http://schemas.microsoft.com/office/drawing/2014/main" id="{55DF0DCE-8929-4395-A83A-34434A0A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5" name="Picture 1" descr="https://mail.google.com/mail/images/cleardot.gif">
          <a:extLst>
            <a:ext uri="{FF2B5EF4-FFF2-40B4-BE49-F238E27FC236}">
              <a16:creationId xmlns:a16="http://schemas.microsoft.com/office/drawing/2014/main" id="{BA95F3CB-B931-45FB-B696-F8043977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6" name="Picture 1" descr="https://mail.google.com/mail/images/cleardot.gif">
          <a:extLst>
            <a:ext uri="{FF2B5EF4-FFF2-40B4-BE49-F238E27FC236}">
              <a16:creationId xmlns:a16="http://schemas.microsoft.com/office/drawing/2014/main" id="{4B388B15-FBE6-4E35-BDBA-8B24BECF7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7" name="Picture 1" descr="https://mail.google.com/mail/images/cleardot.gif">
          <a:extLst>
            <a:ext uri="{FF2B5EF4-FFF2-40B4-BE49-F238E27FC236}">
              <a16:creationId xmlns:a16="http://schemas.microsoft.com/office/drawing/2014/main" id="{FD9A2A1E-44D1-4BFE-A75C-1B4E793A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8" name="Picture 1" descr="https://mail.google.com/mail/images/cleardot.gif">
          <a:extLst>
            <a:ext uri="{FF2B5EF4-FFF2-40B4-BE49-F238E27FC236}">
              <a16:creationId xmlns:a16="http://schemas.microsoft.com/office/drawing/2014/main" id="{A1D2F428-7C24-4DDB-992E-DA77A0B8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19" name="Picture 1" descr="https://mail.google.com/mail/images/cleardot.gif">
          <a:extLst>
            <a:ext uri="{FF2B5EF4-FFF2-40B4-BE49-F238E27FC236}">
              <a16:creationId xmlns:a16="http://schemas.microsoft.com/office/drawing/2014/main" id="{56E02203-0FDD-4EFD-9BE5-9B191158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0" name="Picture 1" descr="https://mail.google.com/mail/images/cleardot.gif">
          <a:extLst>
            <a:ext uri="{FF2B5EF4-FFF2-40B4-BE49-F238E27FC236}">
              <a16:creationId xmlns:a16="http://schemas.microsoft.com/office/drawing/2014/main" id="{CC83674C-6D37-4E6B-9DA8-4064DDE65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1" name="Picture 1" descr="https://mail.google.com/mail/images/cleardot.gif">
          <a:extLst>
            <a:ext uri="{FF2B5EF4-FFF2-40B4-BE49-F238E27FC236}">
              <a16:creationId xmlns:a16="http://schemas.microsoft.com/office/drawing/2014/main" id="{B3707047-0A60-49CC-B2BD-F15D1424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2" name="Picture 1" descr="https://mail.google.com/mail/images/cleardot.gif">
          <a:extLst>
            <a:ext uri="{FF2B5EF4-FFF2-40B4-BE49-F238E27FC236}">
              <a16:creationId xmlns:a16="http://schemas.microsoft.com/office/drawing/2014/main" id="{62A5EFE4-B4A6-4A7C-8407-B7B0BC04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3" name="Picture 1" descr="https://mail.google.com/mail/images/cleardot.gif">
          <a:extLst>
            <a:ext uri="{FF2B5EF4-FFF2-40B4-BE49-F238E27FC236}">
              <a16:creationId xmlns:a16="http://schemas.microsoft.com/office/drawing/2014/main" id="{C652107B-2C2F-4908-A814-67346F6F9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4" name="Picture 1" descr="https://mail.google.com/mail/images/cleardot.gif">
          <a:extLst>
            <a:ext uri="{FF2B5EF4-FFF2-40B4-BE49-F238E27FC236}">
              <a16:creationId xmlns:a16="http://schemas.microsoft.com/office/drawing/2014/main" id="{D13EFD26-9AEE-4B16-84C3-487449D3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5" name="Picture 1" descr="https://mail.google.com/mail/images/cleardot.gif">
          <a:extLst>
            <a:ext uri="{FF2B5EF4-FFF2-40B4-BE49-F238E27FC236}">
              <a16:creationId xmlns:a16="http://schemas.microsoft.com/office/drawing/2014/main" id="{A0EE257C-2010-4D97-A7F1-6D4B21F2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6" name="Picture 1" descr="https://mail.google.com/mail/images/cleardot.gif">
          <a:extLst>
            <a:ext uri="{FF2B5EF4-FFF2-40B4-BE49-F238E27FC236}">
              <a16:creationId xmlns:a16="http://schemas.microsoft.com/office/drawing/2014/main" id="{9DB6A65B-CFE2-4AB9-B2AE-158B8B6C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7" name="Picture 1" descr="https://mail.google.com/mail/images/cleardot.gif">
          <a:extLst>
            <a:ext uri="{FF2B5EF4-FFF2-40B4-BE49-F238E27FC236}">
              <a16:creationId xmlns:a16="http://schemas.microsoft.com/office/drawing/2014/main" id="{868CE47A-DF42-4AE3-B703-B2B37B09F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8" name="Picture 1" descr="https://mail.google.com/mail/images/cleardot.gif">
          <a:extLst>
            <a:ext uri="{FF2B5EF4-FFF2-40B4-BE49-F238E27FC236}">
              <a16:creationId xmlns:a16="http://schemas.microsoft.com/office/drawing/2014/main" id="{46C5A3D7-1D04-41C5-90F4-A0B1CB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29" name="Picture 1" descr="https://mail.google.com/mail/images/cleardot.gif">
          <a:extLst>
            <a:ext uri="{FF2B5EF4-FFF2-40B4-BE49-F238E27FC236}">
              <a16:creationId xmlns:a16="http://schemas.microsoft.com/office/drawing/2014/main" id="{0514838F-308B-4AD8-B388-C04A955F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0" name="Picture 1" descr="https://mail.google.com/mail/images/cleardot.gif">
          <a:extLst>
            <a:ext uri="{FF2B5EF4-FFF2-40B4-BE49-F238E27FC236}">
              <a16:creationId xmlns:a16="http://schemas.microsoft.com/office/drawing/2014/main" id="{10F58552-C544-4ED8-98D0-DFFA7524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1" name="Picture 1" descr="https://mail.google.com/mail/images/cleardot.gif">
          <a:extLst>
            <a:ext uri="{FF2B5EF4-FFF2-40B4-BE49-F238E27FC236}">
              <a16:creationId xmlns:a16="http://schemas.microsoft.com/office/drawing/2014/main" id="{C484E727-576B-4B4D-9A23-2692FBB1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2" name="Picture 1" descr="https://mail.google.com/mail/images/cleardot.gif">
          <a:extLst>
            <a:ext uri="{FF2B5EF4-FFF2-40B4-BE49-F238E27FC236}">
              <a16:creationId xmlns:a16="http://schemas.microsoft.com/office/drawing/2014/main" id="{5466D52F-58A3-4F0F-AC65-7A0B949E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3" name="Picture 1" descr="https://mail.google.com/mail/images/cleardot.gif">
          <a:extLst>
            <a:ext uri="{FF2B5EF4-FFF2-40B4-BE49-F238E27FC236}">
              <a16:creationId xmlns:a16="http://schemas.microsoft.com/office/drawing/2014/main" id="{B056B38F-45BC-4B0E-AEC0-DB0056943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4" name="Picture 1" descr="https://mail.google.com/mail/images/cleardot.gif">
          <a:extLst>
            <a:ext uri="{FF2B5EF4-FFF2-40B4-BE49-F238E27FC236}">
              <a16:creationId xmlns:a16="http://schemas.microsoft.com/office/drawing/2014/main" id="{84893269-7FA2-4142-A989-86E8C058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5" name="Picture 1" descr="https://mail.google.com/mail/images/cleardot.gif">
          <a:extLst>
            <a:ext uri="{FF2B5EF4-FFF2-40B4-BE49-F238E27FC236}">
              <a16:creationId xmlns:a16="http://schemas.microsoft.com/office/drawing/2014/main" id="{FA15F1E0-74F7-4C1D-BA41-4F23ADCA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6" name="Picture 1" descr="https://mail.google.com/mail/images/cleardot.gif">
          <a:extLst>
            <a:ext uri="{FF2B5EF4-FFF2-40B4-BE49-F238E27FC236}">
              <a16:creationId xmlns:a16="http://schemas.microsoft.com/office/drawing/2014/main" id="{BEF7932D-60F5-426F-8BBD-5A399F29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7" name="Picture 1" descr="https://mail.google.com/mail/images/cleardot.gif">
          <a:extLst>
            <a:ext uri="{FF2B5EF4-FFF2-40B4-BE49-F238E27FC236}">
              <a16:creationId xmlns:a16="http://schemas.microsoft.com/office/drawing/2014/main" id="{5D6CA83F-BC75-44F1-846D-D7158460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8" name="Picture 1" descr="https://mail.google.com/mail/images/cleardot.gif">
          <a:extLst>
            <a:ext uri="{FF2B5EF4-FFF2-40B4-BE49-F238E27FC236}">
              <a16:creationId xmlns:a16="http://schemas.microsoft.com/office/drawing/2014/main" id="{C178C6A4-B792-4001-81AA-4B22C937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39" name="Picture 1" descr="https://mail.google.com/mail/images/cleardot.gif">
          <a:extLst>
            <a:ext uri="{FF2B5EF4-FFF2-40B4-BE49-F238E27FC236}">
              <a16:creationId xmlns:a16="http://schemas.microsoft.com/office/drawing/2014/main" id="{3DD06E9B-524B-46B6-A7E3-A3044260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0" name="Picture 1" descr="https://mail.google.com/mail/images/cleardot.gif">
          <a:extLst>
            <a:ext uri="{FF2B5EF4-FFF2-40B4-BE49-F238E27FC236}">
              <a16:creationId xmlns:a16="http://schemas.microsoft.com/office/drawing/2014/main" id="{FA3A97BF-4E60-4F29-919A-515563F7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1" name="Picture 1" descr="https://mail.google.com/mail/images/cleardot.gif">
          <a:extLst>
            <a:ext uri="{FF2B5EF4-FFF2-40B4-BE49-F238E27FC236}">
              <a16:creationId xmlns:a16="http://schemas.microsoft.com/office/drawing/2014/main" id="{9BBDC545-886F-4157-BEDC-5E2A4C15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2" name="Picture 1" descr="https://mail.google.com/mail/images/cleardot.gif">
          <a:extLst>
            <a:ext uri="{FF2B5EF4-FFF2-40B4-BE49-F238E27FC236}">
              <a16:creationId xmlns:a16="http://schemas.microsoft.com/office/drawing/2014/main" id="{FEF40935-43D5-4DCA-AFFD-4F86F0248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3" name="Picture 1" descr="https://mail.google.com/mail/images/cleardot.gif">
          <a:extLst>
            <a:ext uri="{FF2B5EF4-FFF2-40B4-BE49-F238E27FC236}">
              <a16:creationId xmlns:a16="http://schemas.microsoft.com/office/drawing/2014/main" id="{36BD38C8-11DE-4F5A-B63A-39422D222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4" name="Picture 1" descr="https://mail.google.com/mail/images/cleardot.gif">
          <a:extLst>
            <a:ext uri="{FF2B5EF4-FFF2-40B4-BE49-F238E27FC236}">
              <a16:creationId xmlns:a16="http://schemas.microsoft.com/office/drawing/2014/main" id="{5AA8DFFC-002A-4E5D-82FF-5B821FF9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5" name="Picture 1" descr="https://mail.google.com/mail/images/cleardot.gif">
          <a:extLst>
            <a:ext uri="{FF2B5EF4-FFF2-40B4-BE49-F238E27FC236}">
              <a16:creationId xmlns:a16="http://schemas.microsoft.com/office/drawing/2014/main" id="{1CE4F8A6-863A-4096-B81A-0978B6F8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6" name="Picture 1" descr="https://mail.google.com/mail/images/cleardot.gif">
          <a:extLst>
            <a:ext uri="{FF2B5EF4-FFF2-40B4-BE49-F238E27FC236}">
              <a16:creationId xmlns:a16="http://schemas.microsoft.com/office/drawing/2014/main" id="{675AD030-342C-4AEC-94DB-85BE815D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7" name="Picture 1" descr="https://mail.google.com/mail/images/cleardot.gif">
          <a:extLst>
            <a:ext uri="{FF2B5EF4-FFF2-40B4-BE49-F238E27FC236}">
              <a16:creationId xmlns:a16="http://schemas.microsoft.com/office/drawing/2014/main" id="{E9AA3E8C-5BFC-4862-96FD-274D6649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8" name="Picture 1" descr="https://mail.google.com/mail/images/cleardot.gif">
          <a:extLst>
            <a:ext uri="{FF2B5EF4-FFF2-40B4-BE49-F238E27FC236}">
              <a16:creationId xmlns:a16="http://schemas.microsoft.com/office/drawing/2014/main" id="{AF468721-CA64-4ED8-96C2-B93FD7B1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49" name="Picture 1" descr="https://mail.google.com/mail/images/cleardot.gif">
          <a:extLst>
            <a:ext uri="{FF2B5EF4-FFF2-40B4-BE49-F238E27FC236}">
              <a16:creationId xmlns:a16="http://schemas.microsoft.com/office/drawing/2014/main" id="{A7171D4D-ED6B-402A-8390-9A5F3523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0" name="Picture 1" descr="https://mail.google.com/mail/images/cleardot.gif">
          <a:extLst>
            <a:ext uri="{FF2B5EF4-FFF2-40B4-BE49-F238E27FC236}">
              <a16:creationId xmlns:a16="http://schemas.microsoft.com/office/drawing/2014/main" id="{168A11E3-0BAB-4DC9-BA1E-171DE6476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1" name="Picture 1" descr="https://mail.google.com/mail/images/cleardot.gif">
          <a:extLst>
            <a:ext uri="{FF2B5EF4-FFF2-40B4-BE49-F238E27FC236}">
              <a16:creationId xmlns:a16="http://schemas.microsoft.com/office/drawing/2014/main" id="{6D97FF77-227B-444F-AB91-AF731FD8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2" name="Picture 1" descr="https://mail.google.com/mail/images/cleardot.gif">
          <a:extLst>
            <a:ext uri="{FF2B5EF4-FFF2-40B4-BE49-F238E27FC236}">
              <a16:creationId xmlns:a16="http://schemas.microsoft.com/office/drawing/2014/main" id="{5A558DF2-55ED-4ECA-946B-461543C0A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3" name="Picture 1" descr="https://mail.google.com/mail/images/cleardot.gif">
          <a:extLst>
            <a:ext uri="{FF2B5EF4-FFF2-40B4-BE49-F238E27FC236}">
              <a16:creationId xmlns:a16="http://schemas.microsoft.com/office/drawing/2014/main" id="{324890C8-6C5B-45B4-A00D-B12F06C3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4" name="Picture 1" descr="https://mail.google.com/mail/images/cleardot.gif">
          <a:extLst>
            <a:ext uri="{FF2B5EF4-FFF2-40B4-BE49-F238E27FC236}">
              <a16:creationId xmlns:a16="http://schemas.microsoft.com/office/drawing/2014/main" id="{A8B325B4-3299-4E9F-977F-A24C4736B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5" name="Picture 1" descr="https://mail.google.com/mail/images/cleardot.gif">
          <a:extLst>
            <a:ext uri="{FF2B5EF4-FFF2-40B4-BE49-F238E27FC236}">
              <a16:creationId xmlns:a16="http://schemas.microsoft.com/office/drawing/2014/main" id="{B94D9C30-E4FC-406A-B077-C352A7DF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6" name="Picture 1" descr="https://mail.google.com/mail/images/cleardot.gif">
          <a:extLst>
            <a:ext uri="{FF2B5EF4-FFF2-40B4-BE49-F238E27FC236}">
              <a16:creationId xmlns:a16="http://schemas.microsoft.com/office/drawing/2014/main" id="{1B6A3B72-0AAE-4B46-BEDF-E425CC79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7" name="Picture 1" descr="https://mail.google.com/mail/images/cleardot.gif">
          <a:extLst>
            <a:ext uri="{FF2B5EF4-FFF2-40B4-BE49-F238E27FC236}">
              <a16:creationId xmlns:a16="http://schemas.microsoft.com/office/drawing/2014/main" id="{9994CE1D-C552-4EC3-B984-AA0CA5EB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8" name="Picture 1" descr="https://mail.google.com/mail/images/cleardot.gif">
          <a:extLst>
            <a:ext uri="{FF2B5EF4-FFF2-40B4-BE49-F238E27FC236}">
              <a16:creationId xmlns:a16="http://schemas.microsoft.com/office/drawing/2014/main" id="{986C6A92-1149-4E6B-B8C1-A885C1322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59" name="Picture 1" descr="https://mail.google.com/mail/images/cleardot.gif">
          <a:extLst>
            <a:ext uri="{FF2B5EF4-FFF2-40B4-BE49-F238E27FC236}">
              <a16:creationId xmlns:a16="http://schemas.microsoft.com/office/drawing/2014/main" id="{73DD6FAA-88C8-4F7D-A808-6326632A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0" name="Picture 1" descr="https://mail.google.com/mail/images/cleardot.gif">
          <a:extLst>
            <a:ext uri="{FF2B5EF4-FFF2-40B4-BE49-F238E27FC236}">
              <a16:creationId xmlns:a16="http://schemas.microsoft.com/office/drawing/2014/main" id="{BD1486C1-7065-4019-936B-65323C3C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1" name="Picture 1" descr="https://mail.google.com/mail/images/cleardot.gif">
          <a:extLst>
            <a:ext uri="{FF2B5EF4-FFF2-40B4-BE49-F238E27FC236}">
              <a16:creationId xmlns:a16="http://schemas.microsoft.com/office/drawing/2014/main" id="{BF10E9BC-8F36-4ED3-BFA5-9B9FF46C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2" name="Picture 1" descr="https://mail.google.com/mail/images/cleardot.gif">
          <a:extLst>
            <a:ext uri="{FF2B5EF4-FFF2-40B4-BE49-F238E27FC236}">
              <a16:creationId xmlns:a16="http://schemas.microsoft.com/office/drawing/2014/main" id="{CC63FF24-BE01-4EB6-8FC8-E90DF8CF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3" name="Picture 1" descr="https://mail.google.com/mail/images/cleardot.gif">
          <a:extLst>
            <a:ext uri="{FF2B5EF4-FFF2-40B4-BE49-F238E27FC236}">
              <a16:creationId xmlns:a16="http://schemas.microsoft.com/office/drawing/2014/main" id="{797652A1-E5D4-4600-BE4C-CCA0B24A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4" name="Picture 1" descr="https://mail.google.com/mail/images/cleardot.gif">
          <a:extLst>
            <a:ext uri="{FF2B5EF4-FFF2-40B4-BE49-F238E27FC236}">
              <a16:creationId xmlns:a16="http://schemas.microsoft.com/office/drawing/2014/main" id="{41703E14-5736-46DF-AE1E-264E79D3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5" name="Picture 1" descr="https://mail.google.com/mail/images/cleardot.gif">
          <a:extLst>
            <a:ext uri="{FF2B5EF4-FFF2-40B4-BE49-F238E27FC236}">
              <a16:creationId xmlns:a16="http://schemas.microsoft.com/office/drawing/2014/main" id="{5394D339-2773-4E88-8DBB-180CC368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6" name="Picture 1" descr="https://mail.google.com/mail/images/cleardot.gif">
          <a:extLst>
            <a:ext uri="{FF2B5EF4-FFF2-40B4-BE49-F238E27FC236}">
              <a16:creationId xmlns:a16="http://schemas.microsoft.com/office/drawing/2014/main" id="{E640613C-1D80-4767-8782-C61AEF4D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7" name="Picture 1" descr="https://mail.google.com/mail/images/cleardot.gif">
          <a:extLst>
            <a:ext uri="{FF2B5EF4-FFF2-40B4-BE49-F238E27FC236}">
              <a16:creationId xmlns:a16="http://schemas.microsoft.com/office/drawing/2014/main" id="{1B2E33E8-DF97-4291-9995-D9929BFB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8" name="Picture 1" descr="https://mail.google.com/mail/images/cleardot.gif">
          <a:extLst>
            <a:ext uri="{FF2B5EF4-FFF2-40B4-BE49-F238E27FC236}">
              <a16:creationId xmlns:a16="http://schemas.microsoft.com/office/drawing/2014/main" id="{A7AF9178-D0AC-41A3-98AC-FE7D9E0A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69" name="Picture 1" descr="https://mail.google.com/mail/images/cleardot.gif">
          <a:extLst>
            <a:ext uri="{FF2B5EF4-FFF2-40B4-BE49-F238E27FC236}">
              <a16:creationId xmlns:a16="http://schemas.microsoft.com/office/drawing/2014/main" id="{F25C25B9-8620-4E90-B1FA-59F7B33AF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0" name="Picture 1" descr="https://mail.google.com/mail/images/cleardot.gif">
          <a:extLst>
            <a:ext uri="{FF2B5EF4-FFF2-40B4-BE49-F238E27FC236}">
              <a16:creationId xmlns:a16="http://schemas.microsoft.com/office/drawing/2014/main" id="{38A3D4E5-BB45-48F5-A6C2-8127D480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1" name="Picture 1" descr="https://mail.google.com/mail/images/cleardot.gif">
          <a:extLst>
            <a:ext uri="{FF2B5EF4-FFF2-40B4-BE49-F238E27FC236}">
              <a16:creationId xmlns:a16="http://schemas.microsoft.com/office/drawing/2014/main" id="{1B964E23-4896-46EB-8264-A6872D12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2" name="Picture 1" descr="https://mail.google.com/mail/images/cleardot.gif">
          <a:extLst>
            <a:ext uri="{FF2B5EF4-FFF2-40B4-BE49-F238E27FC236}">
              <a16:creationId xmlns:a16="http://schemas.microsoft.com/office/drawing/2014/main" id="{758A9345-EF00-4CFD-A225-D6F79FBA3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3" name="Picture 1" descr="https://mail.google.com/mail/images/cleardot.gif">
          <a:extLst>
            <a:ext uri="{FF2B5EF4-FFF2-40B4-BE49-F238E27FC236}">
              <a16:creationId xmlns:a16="http://schemas.microsoft.com/office/drawing/2014/main" id="{5A33A61F-5D96-4929-A190-ADC34F031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4" name="Picture 1" descr="https://mail.google.com/mail/images/cleardot.gif">
          <a:extLst>
            <a:ext uri="{FF2B5EF4-FFF2-40B4-BE49-F238E27FC236}">
              <a16:creationId xmlns:a16="http://schemas.microsoft.com/office/drawing/2014/main" id="{895E46E7-EE90-41AA-A141-662078EC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5" name="Picture 1" descr="https://mail.google.com/mail/images/cleardot.gif">
          <a:extLst>
            <a:ext uri="{FF2B5EF4-FFF2-40B4-BE49-F238E27FC236}">
              <a16:creationId xmlns:a16="http://schemas.microsoft.com/office/drawing/2014/main" id="{4F63D972-B937-4F77-8159-1309038E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6" name="Picture 1" descr="https://mail.google.com/mail/images/cleardot.gif">
          <a:extLst>
            <a:ext uri="{FF2B5EF4-FFF2-40B4-BE49-F238E27FC236}">
              <a16:creationId xmlns:a16="http://schemas.microsoft.com/office/drawing/2014/main" id="{1EDDEAA5-0B4F-4077-858D-A1533940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7" name="Picture 1" descr="https://mail.google.com/mail/images/cleardot.gif">
          <a:extLst>
            <a:ext uri="{FF2B5EF4-FFF2-40B4-BE49-F238E27FC236}">
              <a16:creationId xmlns:a16="http://schemas.microsoft.com/office/drawing/2014/main" id="{7B16A6AC-5ED9-42E3-A19F-8EDA2DF1B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8" name="Picture 1" descr="https://mail.google.com/mail/images/cleardot.gif">
          <a:extLst>
            <a:ext uri="{FF2B5EF4-FFF2-40B4-BE49-F238E27FC236}">
              <a16:creationId xmlns:a16="http://schemas.microsoft.com/office/drawing/2014/main" id="{63CC8ABF-4E09-4E5C-BE4A-8CC817E5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79" name="Picture 1" descr="https://mail.google.com/mail/images/cleardot.gif">
          <a:extLst>
            <a:ext uri="{FF2B5EF4-FFF2-40B4-BE49-F238E27FC236}">
              <a16:creationId xmlns:a16="http://schemas.microsoft.com/office/drawing/2014/main" id="{8916B651-7050-4F4B-80F1-3B2A8DBD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0" name="Picture 1" descr="https://mail.google.com/mail/images/cleardot.gif">
          <a:extLst>
            <a:ext uri="{FF2B5EF4-FFF2-40B4-BE49-F238E27FC236}">
              <a16:creationId xmlns:a16="http://schemas.microsoft.com/office/drawing/2014/main" id="{58C85FAF-6771-4924-B103-A0FB9F29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1" name="Picture 1" descr="https://mail.google.com/mail/images/cleardot.gif">
          <a:extLst>
            <a:ext uri="{FF2B5EF4-FFF2-40B4-BE49-F238E27FC236}">
              <a16:creationId xmlns:a16="http://schemas.microsoft.com/office/drawing/2014/main" id="{443D85E6-2206-404D-B01E-2C9C8C13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2" name="Picture 1" descr="https://mail.google.com/mail/images/cleardot.gif">
          <a:extLst>
            <a:ext uri="{FF2B5EF4-FFF2-40B4-BE49-F238E27FC236}">
              <a16:creationId xmlns:a16="http://schemas.microsoft.com/office/drawing/2014/main" id="{801ECDA5-FB12-4C42-BA0B-5945CD77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3" name="Picture 1" descr="https://mail.google.com/mail/images/cleardot.gif">
          <a:extLst>
            <a:ext uri="{FF2B5EF4-FFF2-40B4-BE49-F238E27FC236}">
              <a16:creationId xmlns:a16="http://schemas.microsoft.com/office/drawing/2014/main" id="{4D63176F-786C-4E7C-B917-14B2DA5AB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4" name="Picture 1" descr="https://mail.google.com/mail/images/cleardot.gif">
          <a:extLst>
            <a:ext uri="{FF2B5EF4-FFF2-40B4-BE49-F238E27FC236}">
              <a16:creationId xmlns:a16="http://schemas.microsoft.com/office/drawing/2014/main" id="{71FAB882-F342-481A-ABDF-AF37AC45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5" name="Picture 1" descr="https://mail.google.com/mail/images/cleardot.gif">
          <a:extLst>
            <a:ext uri="{FF2B5EF4-FFF2-40B4-BE49-F238E27FC236}">
              <a16:creationId xmlns:a16="http://schemas.microsoft.com/office/drawing/2014/main" id="{D21400CE-AC15-44C0-A0F0-A5AF1EFE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6" name="Picture 1" descr="https://mail.google.com/mail/images/cleardot.gif">
          <a:extLst>
            <a:ext uri="{FF2B5EF4-FFF2-40B4-BE49-F238E27FC236}">
              <a16:creationId xmlns:a16="http://schemas.microsoft.com/office/drawing/2014/main" id="{BF1BFC96-0EDA-41D7-BCFF-BC9E686A0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7" name="Picture 1" descr="https://mail.google.com/mail/images/cleardot.gif">
          <a:extLst>
            <a:ext uri="{FF2B5EF4-FFF2-40B4-BE49-F238E27FC236}">
              <a16:creationId xmlns:a16="http://schemas.microsoft.com/office/drawing/2014/main" id="{921DAD5F-7F54-46D7-A2B8-E9C62DE84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8" name="Picture 1" descr="https://mail.google.com/mail/images/cleardot.gif">
          <a:extLst>
            <a:ext uri="{FF2B5EF4-FFF2-40B4-BE49-F238E27FC236}">
              <a16:creationId xmlns:a16="http://schemas.microsoft.com/office/drawing/2014/main" id="{10908A0A-1771-47B7-8C1C-618ED397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89" name="Picture 1" descr="https://mail.google.com/mail/images/cleardot.gif">
          <a:extLst>
            <a:ext uri="{FF2B5EF4-FFF2-40B4-BE49-F238E27FC236}">
              <a16:creationId xmlns:a16="http://schemas.microsoft.com/office/drawing/2014/main" id="{BA138AE1-5570-41C1-8884-2C308029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0" name="Picture 1" descr="https://mail.google.com/mail/images/cleardot.gif">
          <a:extLst>
            <a:ext uri="{FF2B5EF4-FFF2-40B4-BE49-F238E27FC236}">
              <a16:creationId xmlns:a16="http://schemas.microsoft.com/office/drawing/2014/main" id="{27BDA09C-F2D8-423A-B53E-03D14E04D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1" name="Picture 1" descr="https://mail.google.com/mail/images/cleardot.gif">
          <a:extLst>
            <a:ext uri="{FF2B5EF4-FFF2-40B4-BE49-F238E27FC236}">
              <a16:creationId xmlns:a16="http://schemas.microsoft.com/office/drawing/2014/main" id="{C5DD8083-10DD-4AF7-AD94-88B7F478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2" name="Picture 1" descr="https://mail.google.com/mail/images/cleardot.gif">
          <a:extLst>
            <a:ext uri="{FF2B5EF4-FFF2-40B4-BE49-F238E27FC236}">
              <a16:creationId xmlns:a16="http://schemas.microsoft.com/office/drawing/2014/main" id="{4545FE89-99D0-423D-B98F-193929D8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3" name="Picture 1" descr="https://mail.google.com/mail/images/cleardot.gif">
          <a:extLst>
            <a:ext uri="{FF2B5EF4-FFF2-40B4-BE49-F238E27FC236}">
              <a16:creationId xmlns:a16="http://schemas.microsoft.com/office/drawing/2014/main" id="{77883DE6-2867-44EB-9F41-8770F9241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4" name="Picture 1" descr="https://mail.google.com/mail/images/cleardot.gif">
          <a:extLst>
            <a:ext uri="{FF2B5EF4-FFF2-40B4-BE49-F238E27FC236}">
              <a16:creationId xmlns:a16="http://schemas.microsoft.com/office/drawing/2014/main" id="{BE18EB71-AAA9-491C-ADC0-D204D2267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5" name="Picture 1" descr="https://mail.google.com/mail/images/cleardot.gif">
          <a:extLst>
            <a:ext uri="{FF2B5EF4-FFF2-40B4-BE49-F238E27FC236}">
              <a16:creationId xmlns:a16="http://schemas.microsoft.com/office/drawing/2014/main" id="{743BD8CE-BBF0-4535-9003-4AE8104B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6" name="Picture 1" descr="https://mail.google.com/mail/images/cleardot.gif">
          <a:extLst>
            <a:ext uri="{FF2B5EF4-FFF2-40B4-BE49-F238E27FC236}">
              <a16:creationId xmlns:a16="http://schemas.microsoft.com/office/drawing/2014/main" id="{6080D3A7-197B-4F74-B373-C236695B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7" name="Picture 1" descr="https://mail.google.com/mail/images/cleardot.gif">
          <a:extLst>
            <a:ext uri="{FF2B5EF4-FFF2-40B4-BE49-F238E27FC236}">
              <a16:creationId xmlns:a16="http://schemas.microsoft.com/office/drawing/2014/main" id="{59D9EF08-F3DB-456E-BD4D-B4DD0BAA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8" name="Picture 1" descr="https://mail.google.com/mail/images/cleardot.gif">
          <a:extLst>
            <a:ext uri="{FF2B5EF4-FFF2-40B4-BE49-F238E27FC236}">
              <a16:creationId xmlns:a16="http://schemas.microsoft.com/office/drawing/2014/main" id="{4BCEA9AA-47F8-40B1-89DB-FA7CAB57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399" name="Picture 1" descr="https://mail.google.com/mail/images/cleardot.gif">
          <a:extLst>
            <a:ext uri="{FF2B5EF4-FFF2-40B4-BE49-F238E27FC236}">
              <a16:creationId xmlns:a16="http://schemas.microsoft.com/office/drawing/2014/main" id="{9B53D24E-C1FB-46AA-9167-175935F9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0" name="Picture 1" descr="https://mail.google.com/mail/images/cleardot.gif">
          <a:extLst>
            <a:ext uri="{FF2B5EF4-FFF2-40B4-BE49-F238E27FC236}">
              <a16:creationId xmlns:a16="http://schemas.microsoft.com/office/drawing/2014/main" id="{D75F358D-576F-4331-A79A-6E22DC49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1" name="Picture 1" descr="https://mail.google.com/mail/images/cleardot.gif">
          <a:extLst>
            <a:ext uri="{FF2B5EF4-FFF2-40B4-BE49-F238E27FC236}">
              <a16:creationId xmlns:a16="http://schemas.microsoft.com/office/drawing/2014/main" id="{9288D986-C501-4409-851F-BAD09144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2" name="Picture 1" descr="https://mail.google.com/mail/images/cleardot.gif">
          <a:extLst>
            <a:ext uri="{FF2B5EF4-FFF2-40B4-BE49-F238E27FC236}">
              <a16:creationId xmlns:a16="http://schemas.microsoft.com/office/drawing/2014/main" id="{281A8210-347B-431B-AC5B-60665F7F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3" name="Picture 1" descr="https://mail.google.com/mail/images/cleardot.gif">
          <a:extLst>
            <a:ext uri="{FF2B5EF4-FFF2-40B4-BE49-F238E27FC236}">
              <a16:creationId xmlns:a16="http://schemas.microsoft.com/office/drawing/2014/main" id="{CD34BF83-D147-42F5-B863-8C7FD3D3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4" name="Picture 1" descr="https://mail.google.com/mail/images/cleardot.gif">
          <a:extLst>
            <a:ext uri="{FF2B5EF4-FFF2-40B4-BE49-F238E27FC236}">
              <a16:creationId xmlns:a16="http://schemas.microsoft.com/office/drawing/2014/main" id="{85BDFF80-C79B-4DE6-9BC1-E1E51ACB5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5" name="Picture 1" descr="https://mail.google.com/mail/images/cleardot.gif">
          <a:extLst>
            <a:ext uri="{FF2B5EF4-FFF2-40B4-BE49-F238E27FC236}">
              <a16:creationId xmlns:a16="http://schemas.microsoft.com/office/drawing/2014/main" id="{40F07B51-A8B0-41DE-9E8A-112A500EC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6" name="Picture 1" descr="https://mail.google.com/mail/images/cleardot.gif">
          <a:extLst>
            <a:ext uri="{FF2B5EF4-FFF2-40B4-BE49-F238E27FC236}">
              <a16:creationId xmlns:a16="http://schemas.microsoft.com/office/drawing/2014/main" id="{E71D0996-C716-4EE9-9335-3727C15D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7" name="Picture 1" descr="https://mail.google.com/mail/images/cleardot.gif">
          <a:extLst>
            <a:ext uri="{FF2B5EF4-FFF2-40B4-BE49-F238E27FC236}">
              <a16:creationId xmlns:a16="http://schemas.microsoft.com/office/drawing/2014/main" id="{C5953EDC-989B-4CD4-A198-BF81B954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8" name="Picture 1" descr="https://mail.google.com/mail/images/cleardot.gif">
          <a:extLst>
            <a:ext uri="{FF2B5EF4-FFF2-40B4-BE49-F238E27FC236}">
              <a16:creationId xmlns:a16="http://schemas.microsoft.com/office/drawing/2014/main" id="{EA521540-687E-4211-8DA1-02174206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09" name="Picture 1" descr="https://mail.google.com/mail/images/cleardot.gif">
          <a:extLst>
            <a:ext uri="{FF2B5EF4-FFF2-40B4-BE49-F238E27FC236}">
              <a16:creationId xmlns:a16="http://schemas.microsoft.com/office/drawing/2014/main" id="{AE07E406-D778-4236-B2A1-753F6437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0" name="Picture 1" descr="https://mail.google.com/mail/images/cleardot.gif">
          <a:extLst>
            <a:ext uri="{FF2B5EF4-FFF2-40B4-BE49-F238E27FC236}">
              <a16:creationId xmlns:a16="http://schemas.microsoft.com/office/drawing/2014/main" id="{981073A4-F5C6-4E4C-B691-BA5AD44BC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1" name="Picture 1" descr="https://mail.google.com/mail/images/cleardot.gif">
          <a:extLst>
            <a:ext uri="{FF2B5EF4-FFF2-40B4-BE49-F238E27FC236}">
              <a16:creationId xmlns:a16="http://schemas.microsoft.com/office/drawing/2014/main" id="{B255E3D7-1A39-44AA-B95A-08BAEAD1D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2" name="Picture 1" descr="https://mail.google.com/mail/images/cleardot.gif">
          <a:extLst>
            <a:ext uri="{FF2B5EF4-FFF2-40B4-BE49-F238E27FC236}">
              <a16:creationId xmlns:a16="http://schemas.microsoft.com/office/drawing/2014/main" id="{56A26392-57B4-480F-8FC6-529E411A6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3" name="Picture 1" descr="https://mail.google.com/mail/images/cleardot.gif">
          <a:extLst>
            <a:ext uri="{FF2B5EF4-FFF2-40B4-BE49-F238E27FC236}">
              <a16:creationId xmlns:a16="http://schemas.microsoft.com/office/drawing/2014/main" id="{1A166692-6D15-4BFB-9D18-7C85B8454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4" name="Picture 1" descr="https://mail.google.com/mail/images/cleardot.gif">
          <a:extLst>
            <a:ext uri="{FF2B5EF4-FFF2-40B4-BE49-F238E27FC236}">
              <a16:creationId xmlns:a16="http://schemas.microsoft.com/office/drawing/2014/main" id="{C46162A9-F9A0-41B0-AB36-38BA368A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5" name="Picture 1" descr="https://mail.google.com/mail/images/cleardot.gif">
          <a:extLst>
            <a:ext uri="{FF2B5EF4-FFF2-40B4-BE49-F238E27FC236}">
              <a16:creationId xmlns:a16="http://schemas.microsoft.com/office/drawing/2014/main" id="{1217E837-5108-4A99-AE88-19B6AB33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6" name="Picture 1" descr="https://mail.google.com/mail/images/cleardot.gif">
          <a:extLst>
            <a:ext uri="{FF2B5EF4-FFF2-40B4-BE49-F238E27FC236}">
              <a16:creationId xmlns:a16="http://schemas.microsoft.com/office/drawing/2014/main" id="{003AF22B-FE02-4A86-A0C4-3A3624E2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7" name="Picture 1" descr="https://mail.google.com/mail/images/cleardot.gif">
          <a:extLst>
            <a:ext uri="{FF2B5EF4-FFF2-40B4-BE49-F238E27FC236}">
              <a16:creationId xmlns:a16="http://schemas.microsoft.com/office/drawing/2014/main" id="{58743CEC-B4D5-417D-8CD8-415508D3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8" name="Picture 1" descr="https://mail.google.com/mail/images/cleardot.gif">
          <a:extLst>
            <a:ext uri="{FF2B5EF4-FFF2-40B4-BE49-F238E27FC236}">
              <a16:creationId xmlns:a16="http://schemas.microsoft.com/office/drawing/2014/main" id="{45B36BEC-28C7-4E76-A3C0-E825BB94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19" name="Picture 1" descr="https://mail.google.com/mail/images/cleardot.gif">
          <a:extLst>
            <a:ext uri="{FF2B5EF4-FFF2-40B4-BE49-F238E27FC236}">
              <a16:creationId xmlns:a16="http://schemas.microsoft.com/office/drawing/2014/main" id="{0DE40DDA-DAD3-436C-AFA3-8AAEED410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0" name="Picture 1" descr="https://mail.google.com/mail/images/cleardot.gif">
          <a:extLst>
            <a:ext uri="{FF2B5EF4-FFF2-40B4-BE49-F238E27FC236}">
              <a16:creationId xmlns:a16="http://schemas.microsoft.com/office/drawing/2014/main" id="{5F3FD6EA-D0FE-490C-99E7-D7DED415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1" name="Picture 1" descr="https://mail.google.com/mail/images/cleardot.gif">
          <a:extLst>
            <a:ext uri="{FF2B5EF4-FFF2-40B4-BE49-F238E27FC236}">
              <a16:creationId xmlns:a16="http://schemas.microsoft.com/office/drawing/2014/main" id="{F3CB59F3-86AC-4EBB-A064-C30D9D2B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2" name="Picture 1" descr="https://mail.google.com/mail/images/cleardot.gif">
          <a:extLst>
            <a:ext uri="{FF2B5EF4-FFF2-40B4-BE49-F238E27FC236}">
              <a16:creationId xmlns:a16="http://schemas.microsoft.com/office/drawing/2014/main" id="{4B73AAAC-574E-450F-94A3-57F8F62D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3" name="Picture 1" descr="https://mail.google.com/mail/images/cleardot.gif">
          <a:extLst>
            <a:ext uri="{FF2B5EF4-FFF2-40B4-BE49-F238E27FC236}">
              <a16:creationId xmlns:a16="http://schemas.microsoft.com/office/drawing/2014/main" id="{E7466176-9C6D-48B8-BBCC-155A1128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4" name="Picture 1" descr="https://mail.google.com/mail/images/cleardot.gif">
          <a:extLst>
            <a:ext uri="{FF2B5EF4-FFF2-40B4-BE49-F238E27FC236}">
              <a16:creationId xmlns:a16="http://schemas.microsoft.com/office/drawing/2014/main" id="{A0A68472-DAC1-40A9-94CB-72DC9444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5" name="Picture 1" descr="https://mail.google.com/mail/images/cleardot.gif">
          <a:extLst>
            <a:ext uri="{FF2B5EF4-FFF2-40B4-BE49-F238E27FC236}">
              <a16:creationId xmlns:a16="http://schemas.microsoft.com/office/drawing/2014/main" id="{2FC56563-96E9-4C8D-BDF7-845E757C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6" name="Picture 1" descr="https://mail.google.com/mail/images/cleardot.gif">
          <a:extLst>
            <a:ext uri="{FF2B5EF4-FFF2-40B4-BE49-F238E27FC236}">
              <a16:creationId xmlns:a16="http://schemas.microsoft.com/office/drawing/2014/main" id="{031CF64C-B727-442F-B2FE-3301BA8E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7" name="Picture 1" descr="https://mail.google.com/mail/images/cleardot.gif">
          <a:extLst>
            <a:ext uri="{FF2B5EF4-FFF2-40B4-BE49-F238E27FC236}">
              <a16:creationId xmlns:a16="http://schemas.microsoft.com/office/drawing/2014/main" id="{0A95652A-49BC-4174-AF56-CC86EDFE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8" name="Picture 1" descr="https://mail.google.com/mail/images/cleardot.gif">
          <a:extLst>
            <a:ext uri="{FF2B5EF4-FFF2-40B4-BE49-F238E27FC236}">
              <a16:creationId xmlns:a16="http://schemas.microsoft.com/office/drawing/2014/main" id="{8A8A5EEB-2D35-4E05-9562-2215D1E5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29" name="Picture 1" descr="https://mail.google.com/mail/images/cleardot.gif">
          <a:extLst>
            <a:ext uri="{FF2B5EF4-FFF2-40B4-BE49-F238E27FC236}">
              <a16:creationId xmlns:a16="http://schemas.microsoft.com/office/drawing/2014/main" id="{2FA4A3BD-778B-4F62-8304-C382BEAC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0" name="Picture 1" descr="https://mail.google.com/mail/images/cleardot.gif">
          <a:extLst>
            <a:ext uri="{FF2B5EF4-FFF2-40B4-BE49-F238E27FC236}">
              <a16:creationId xmlns:a16="http://schemas.microsoft.com/office/drawing/2014/main" id="{DA1877D8-074D-45EF-BF54-389BA1E0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1" name="Picture 1" descr="https://mail.google.com/mail/images/cleardot.gif">
          <a:extLst>
            <a:ext uri="{FF2B5EF4-FFF2-40B4-BE49-F238E27FC236}">
              <a16:creationId xmlns:a16="http://schemas.microsoft.com/office/drawing/2014/main" id="{BA86EC1B-223F-4283-86AD-60E7C3B1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2" name="Picture 1" descr="https://mail.google.com/mail/images/cleardot.gif">
          <a:extLst>
            <a:ext uri="{FF2B5EF4-FFF2-40B4-BE49-F238E27FC236}">
              <a16:creationId xmlns:a16="http://schemas.microsoft.com/office/drawing/2014/main" id="{0EC536A2-DBD3-446D-8421-EDED4313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3" name="Picture 1" descr="https://mail.google.com/mail/images/cleardot.gif">
          <a:extLst>
            <a:ext uri="{FF2B5EF4-FFF2-40B4-BE49-F238E27FC236}">
              <a16:creationId xmlns:a16="http://schemas.microsoft.com/office/drawing/2014/main" id="{92681753-6A6A-4DA9-99EB-590E5C9AF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4" name="Picture 1" descr="https://mail.google.com/mail/images/cleardot.gif">
          <a:extLst>
            <a:ext uri="{FF2B5EF4-FFF2-40B4-BE49-F238E27FC236}">
              <a16:creationId xmlns:a16="http://schemas.microsoft.com/office/drawing/2014/main" id="{5C077512-FA84-46FD-A8E7-7025264F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5" name="Picture 1" descr="https://mail.google.com/mail/images/cleardot.gif">
          <a:extLst>
            <a:ext uri="{FF2B5EF4-FFF2-40B4-BE49-F238E27FC236}">
              <a16:creationId xmlns:a16="http://schemas.microsoft.com/office/drawing/2014/main" id="{A206A213-9EDD-48C4-B16F-6920B3B7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6" name="Picture 1" descr="https://mail.google.com/mail/images/cleardot.gif">
          <a:extLst>
            <a:ext uri="{FF2B5EF4-FFF2-40B4-BE49-F238E27FC236}">
              <a16:creationId xmlns:a16="http://schemas.microsoft.com/office/drawing/2014/main" id="{33D7E9BF-9633-472A-86C2-4DA93105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7" name="Picture 1" descr="https://mail.google.com/mail/images/cleardot.gif">
          <a:extLst>
            <a:ext uri="{FF2B5EF4-FFF2-40B4-BE49-F238E27FC236}">
              <a16:creationId xmlns:a16="http://schemas.microsoft.com/office/drawing/2014/main" id="{78E92390-D266-497F-BBE8-44706DE1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8" name="Picture 1" descr="https://mail.google.com/mail/images/cleardot.gif">
          <a:extLst>
            <a:ext uri="{FF2B5EF4-FFF2-40B4-BE49-F238E27FC236}">
              <a16:creationId xmlns:a16="http://schemas.microsoft.com/office/drawing/2014/main" id="{81489409-C16F-454F-B82A-FC7ED57C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39" name="Picture 1" descr="https://mail.google.com/mail/images/cleardot.gif">
          <a:extLst>
            <a:ext uri="{FF2B5EF4-FFF2-40B4-BE49-F238E27FC236}">
              <a16:creationId xmlns:a16="http://schemas.microsoft.com/office/drawing/2014/main" id="{9D6F5F61-CD06-456E-860E-E95281F0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0" name="Picture 1" descr="https://mail.google.com/mail/images/cleardot.gif">
          <a:extLst>
            <a:ext uri="{FF2B5EF4-FFF2-40B4-BE49-F238E27FC236}">
              <a16:creationId xmlns:a16="http://schemas.microsoft.com/office/drawing/2014/main" id="{B785AC45-BFBC-4C2D-9E4D-A03EC285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1" name="Picture 1" descr="https://mail.google.com/mail/images/cleardot.gif">
          <a:extLst>
            <a:ext uri="{FF2B5EF4-FFF2-40B4-BE49-F238E27FC236}">
              <a16:creationId xmlns:a16="http://schemas.microsoft.com/office/drawing/2014/main" id="{9EBED377-BF9F-4275-9C98-44A74D7E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2" name="Picture 1" descr="https://mail.google.com/mail/images/cleardot.gif">
          <a:extLst>
            <a:ext uri="{FF2B5EF4-FFF2-40B4-BE49-F238E27FC236}">
              <a16:creationId xmlns:a16="http://schemas.microsoft.com/office/drawing/2014/main" id="{E96AA2C4-79E0-4923-8515-960F8161E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3" name="Picture 1" descr="https://mail.google.com/mail/images/cleardot.gif">
          <a:extLst>
            <a:ext uri="{FF2B5EF4-FFF2-40B4-BE49-F238E27FC236}">
              <a16:creationId xmlns:a16="http://schemas.microsoft.com/office/drawing/2014/main" id="{94CE6455-49BD-411D-AC8D-0766AC94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4" name="Picture 1" descr="https://mail.google.com/mail/images/cleardot.gif">
          <a:extLst>
            <a:ext uri="{FF2B5EF4-FFF2-40B4-BE49-F238E27FC236}">
              <a16:creationId xmlns:a16="http://schemas.microsoft.com/office/drawing/2014/main" id="{8E661648-F486-4D9A-83A5-C852DC37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5" name="Picture 1" descr="https://mail.google.com/mail/images/cleardot.gif">
          <a:extLst>
            <a:ext uri="{FF2B5EF4-FFF2-40B4-BE49-F238E27FC236}">
              <a16:creationId xmlns:a16="http://schemas.microsoft.com/office/drawing/2014/main" id="{FE701D00-720D-4FCA-AF87-BF9E44B4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6" name="Picture 1" descr="https://mail.google.com/mail/images/cleardot.gif">
          <a:extLst>
            <a:ext uri="{FF2B5EF4-FFF2-40B4-BE49-F238E27FC236}">
              <a16:creationId xmlns:a16="http://schemas.microsoft.com/office/drawing/2014/main" id="{BAD7B3E9-4F16-4D61-9007-518CEAA3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7" name="Picture 1" descr="https://mail.google.com/mail/images/cleardot.gif">
          <a:extLst>
            <a:ext uri="{FF2B5EF4-FFF2-40B4-BE49-F238E27FC236}">
              <a16:creationId xmlns:a16="http://schemas.microsoft.com/office/drawing/2014/main" id="{3C19C2B6-532C-4B83-BBA6-DE79C1AA4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8" name="Picture 1" descr="https://mail.google.com/mail/images/cleardot.gif">
          <a:extLst>
            <a:ext uri="{FF2B5EF4-FFF2-40B4-BE49-F238E27FC236}">
              <a16:creationId xmlns:a16="http://schemas.microsoft.com/office/drawing/2014/main" id="{0832AA22-8D66-40A8-BD9C-5F256AFC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49" name="Picture 1" descr="https://mail.google.com/mail/images/cleardot.gif">
          <a:extLst>
            <a:ext uri="{FF2B5EF4-FFF2-40B4-BE49-F238E27FC236}">
              <a16:creationId xmlns:a16="http://schemas.microsoft.com/office/drawing/2014/main" id="{1DE0B64A-BBB4-42AA-8E80-9E39BFE5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0" name="Picture 1" descr="https://mail.google.com/mail/images/cleardot.gif">
          <a:extLst>
            <a:ext uri="{FF2B5EF4-FFF2-40B4-BE49-F238E27FC236}">
              <a16:creationId xmlns:a16="http://schemas.microsoft.com/office/drawing/2014/main" id="{5781109C-95D0-4272-8383-08757ABD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1" name="Picture 1" descr="https://mail.google.com/mail/images/cleardot.gif">
          <a:extLst>
            <a:ext uri="{FF2B5EF4-FFF2-40B4-BE49-F238E27FC236}">
              <a16:creationId xmlns:a16="http://schemas.microsoft.com/office/drawing/2014/main" id="{A2DBC414-62EA-4796-BB0F-A525D50C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2" name="Picture 1" descr="https://mail.google.com/mail/images/cleardot.gif">
          <a:extLst>
            <a:ext uri="{FF2B5EF4-FFF2-40B4-BE49-F238E27FC236}">
              <a16:creationId xmlns:a16="http://schemas.microsoft.com/office/drawing/2014/main" id="{E142F970-FE77-49EC-9CB6-7DF6BDB4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3" name="Picture 1" descr="https://mail.google.com/mail/images/cleardot.gif">
          <a:extLst>
            <a:ext uri="{FF2B5EF4-FFF2-40B4-BE49-F238E27FC236}">
              <a16:creationId xmlns:a16="http://schemas.microsoft.com/office/drawing/2014/main" id="{4DC6FA5C-F355-466E-891B-D00AEAAB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4" name="Picture 1" descr="https://mail.google.com/mail/images/cleardot.gif">
          <a:extLst>
            <a:ext uri="{FF2B5EF4-FFF2-40B4-BE49-F238E27FC236}">
              <a16:creationId xmlns:a16="http://schemas.microsoft.com/office/drawing/2014/main" id="{3815B5C2-670B-4B00-81F3-F0E1D5D6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5" name="Picture 1" descr="https://mail.google.com/mail/images/cleardot.gif">
          <a:extLst>
            <a:ext uri="{FF2B5EF4-FFF2-40B4-BE49-F238E27FC236}">
              <a16:creationId xmlns:a16="http://schemas.microsoft.com/office/drawing/2014/main" id="{516109B5-CDAD-4105-ABDB-87DA4359E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6" name="Picture 1" descr="https://mail.google.com/mail/images/cleardot.gif">
          <a:extLst>
            <a:ext uri="{FF2B5EF4-FFF2-40B4-BE49-F238E27FC236}">
              <a16:creationId xmlns:a16="http://schemas.microsoft.com/office/drawing/2014/main" id="{95D1D9C0-6DE2-4B12-9E1A-EDAFF288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7" name="Picture 1" descr="https://mail.google.com/mail/images/cleardot.gif">
          <a:extLst>
            <a:ext uri="{FF2B5EF4-FFF2-40B4-BE49-F238E27FC236}">
              <a16:creationId xmlns:a16="http://schemas.microsoft.com/office/drawing/2014/main" id="{5ACAFDD5-FFA3-4A9F-A2C6-4A277F20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8" name="Picture 1" descr="https://mail.google.com/mail/images/cleardot.gif">
          <a:extLst>
            <a:ext uri="{FF2B5EF4-FFF2-40B4-BE49-F238E27FC236}">
              <a16:creationId xmlns:a16="http://schemas.microsoft.com/office/drawing/2014/main" id="{4021A453-1633-431A-A6B9-62F0AF6A8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59" name="Picture 1" descr="https://mail.google.com/mail/images/cleardot.gif">
          <a:extLst>
            <a:ext uri="{FF2B5EF4-FFF2-40B4-BE49-F238E27FC236}">
              <a16:creationId xmlns:a16="http://schemas.microsoft.com/office/drawing/2014/main" id="{F31ACDC1-F34C-4B0F-9065-89CD18B0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0" name="Picture 1" descr="https://mail.google.com/mail/images/cleardot.gif">
          <a:extLst>
            <a:ext uri="{FF2B5EF4-FFF2-40B4-BE49-F238E27FC236}">
              <a16:creationId xmlns:a16="http://schemas.microsoft.com/office/drawing/2014/main" id="{3887CDD5-FCFC-4425-9C25-BD280A63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1" name="Picture 1" descr="https://mail.google.com/mail/images/cleardot.gif">
          <a:extLst>
            <a:ext uri="{FF2B5EF4-FFF2-40B4-BE49-F238E27FC236}">
              <a16:creationId xmlns:a16="http://schemas.microsoft.com/office/drawing/2014/main" id="{F92F2244-94A4-4173-88BE-B6B9C687A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2" name="Picture 1" descr="https://mail.google.com/mail/images/cleardot.gif">
          <a:extLst>
            <a:ext uri="{FF2B5EF4-FFF2-40B4-BE49-F238E27FC236}">
              <a16:creationId xmlns:a16="http://schemas.microsoft.com/office/drawing/2014/main" id="{4D01D8B2-48DF-461B-9359-5C40F6B9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3" name="Picture 1" descr="https://mail.google.com/mail/images/cleardot.gif">
          <a:extLst>
            <a:ext uri="{FF2B5EF4-FFF2-40B4-BE49-F238E27FC236}">
              <a16:creationId xmlns:a16="http://schemas.microsoft.com/office/drawing/2014/main" id="{9A79A20B-42FE-4ABC-90F8-CF7C1C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4" name="Picture 1" descr="https://mail.google.com/mail/images/cleardot.gif">
          <a:extLst>
            <a:ext uri="{FF2B5EF4-FFF2-40B4-BE49-F238E27FC236}">
              <a16:creationId xmlns:a16="http://schemas.microsoft.com/office/drawing/2014/main" id="{37601878-1018-40B1-881A-F2F3B5DF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5" name="Picture 1" descr="https://mail.google.com/mail/images/cleardot.gif">
          <a:extLst>
            <a:ext uri="{FF2B5EF4-FFF2-40B4-BE49-F238E27FC236}">
              <a16:creationId xmlns:a16="http://schemas.microsoft.com/office/drawing/2014/main" id="{78945A5B-66FC-4F10-85B4-940A890A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6" name="Picture 1" descr="https://mail.google.com/mail/images/cleardot.gif">
          <a:extLst>
            <a:ext uri="{FF2B5EF4-FFF2-40B4-BE49-F238E27FC236}">
              <a16:creationId xmlns:a16="http://schemas.microsoft.com/office/drawing/2014/main" id="{8A8FA53C-5785-4B3D-82D4-BE6B036D4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7" name="Picture 1" descr="https://mail.google.com/mail/images/cleardot.gif">
          <a:extLst>
            <a:ext uri="{FF2B5EF4-FFF2-40B4-BE49-F238E27FC236}">
              <a16:creationId xmlns:a16="http://schemas.microsoft.com/office/drawing/2014/main" id="{A961534F-EBF5-4F29-A274-F630C49D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8" name="Picture 1" descr="https://mail.google.com/mail/images/cleardot.gif">
          <a:extLst>
            <a:ext uri="{FF2B5EF4-FFF2-40B4-BE49-F238E27FC236}">
              <a16:creationId xmlns:a16="http://schemas.microsoft.com/office/drawing/2014/main" id="{CEF52884-1C94-4D9F-A9D5-35CCB385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69" name="Picture 1" descr="https://mail.google.com/mail/images/cleardot.gif">
          <a:extLst>
            <a:ext uri="{FF2B5EF4-FFF2-40B4-BE49-F238E27FC236}">
              <a16:creationId xmlns:a16="http://schemas.microsoft.com/office/drawing/2014/main" id="{0A7B0E54-F1F1-4DF8-ABF7-1EDB5D56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0" name="Picture 1" descr="https://mail.google.com/mail/images/cleardot.gif">
          <a:extLst>
            <a:ext uri="{FF2B5EF4-FFF2-40B4-BE49-F238E27FC236}">
              <a16:creationId xmlns:a16="http://schemas.microsoft.com/office/drawing/2014/main" id="{D6E6121D-6F94-4D45-A368-3D420040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1" name="Picture 1" descr="https://mail.google.com/mail/images/cleardot.gif">
          <a:extLst>
            <a:ext uri="{FF2B5EF4-FFF2-40B4-BE49-F238E27FC236}">
              <a16:creationId xmlns:a16="http://schemas.microsoft.com/office/drawing/2014/main" id="{E0E79891-0AE0-4848-8120-48F6BCB4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2" name="Picture 1" descr="https://mail.google.com/mail/images/cleardot.gif">
          <a:extLst>
            <a:ext uri="{FF2B5EF4-FFF2-40B4-BE49-F238E27FC236}">
              <a16:creationId xmlns:a16="http://schemas.microsoft.com/office/drawing/2014/main" id="{FEC9F0F2-886E-4274-B369-25EDC730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3" name="Picture 1" descr="https://mail.google.com/mail/images/cleardot.gif">
          <a:extLst>
            <a:ext uri="{FF2B5EF4-FFF2-40B4-BE49-F238E27FC236}">
              <a16:creationId xmlns:a16="http://schemas.microsoft.com/office/drawing/2014/main" id="{F554F7A6-B90D-403A-9139-5FC89991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4" name="Picture 1" descr="https://mail.google.com/mail/images/cleardot.gif">
          <a:extLst>
            <a:ext uri="{FF2B5EF4-FFF2-40B4-BE49-F238E27FC236}">
              <a16:creationId xmlns:a16="http://schemas.microsoft.com/office/drawing/2014/main" id="{9E686D08-2E10-4CFC-999F-A69717FF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5" name="Picture 1" descr="https://mail.google.com/mail/images/cleardot.gif">
          <a:extLst>
            <a:ext uri="{FF2B5EF4-FFF2-40B4-BE49-F238E27FC236}">
              <a16:creationId xmlns:a16="http://schemas.microsoft.com/office/drawing/2014/main" id="{6DB05B31-ABF1-46E8-BB5D-9822D60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6" name="Picture 1" descr="https://mail.google.com/mail/images/cleardot.gif">
          <a:extLst>
            <a:ext uri="{FF2B5EF4-FFF2-40B4-BE49-F238E27FC236}">
              <a16:creationId xmlns:a16="http://schemas.microsoft.com/office/drawing/2014/main" id="{5DC564FD-38AA-4927-9B7B-2DA94B77E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7" name="Picture 1" descr="https://mail.google.com/mail/images/cleardot.gif">
          <a:extLst>
            <a:ext uri="{FF2B5EF4-FFF2-40B4-BE49-F238E27FC236}">
              <a16:creationId xmlns:a16="http://schemas.microsoft.com/office/drawing/2014/main" id="{8A6376F0-ED9B-4689-A718-B22AEA6B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8" name="Picture 1" descr="https://mail.google.com/mail/images/cleardot.gif">
          <a:extLst>
            <a:ext uri="{FF2B5EF4-FFF2-40B4-BE49-F238E27FC236}">
              <a16:creationId xmlns:a16="http://schemas.microsoft.com/office/drawing/2014/main" id="{10BBC6DA-75E7-45D8-A8CA-B6A93EB2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79" name="Picture 1" descr="https://mail.google.com/mail/images/cleardot.gif">
          <a:extLst>
            <a:ext uri="{FF2B5EF4-FFF2-40B4-BE49-F238E27FC236}">
              <a16:creationId xmlns:a16="http://schemas.microsoft.com/office/drawing/2014/main" id="{5B4ED281-0994-4D97-BEEA-F8CCD271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0" name="Picture 1" descr="https://mail.google.com/mail/images/cleardot.gif">
          <a:extLst>
            <a:ext uri="{FF2B5EF4-FFF2-40B4-BE49-F238E27FC236}">
              <a16:creationId xmlns:a16="http://schemas.microsoft.com/office/drawing/2014/main" id="{B6F16838-111F-4F97-B0BA-FCB5D0AC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1" name="Picture 1" descr="https://mail.google.com/mail/images/cleardot.gif">
          <a:extLst>
            <a:ext uri="{FF2B5EF4-FFF2-40B4-BE49-F238E27FC236}">
              <a16:creationId xmlns:a16="http://schemas.microsoft.com/office/drawing/2014/main" id="{DB871C96-D784-4638-B4DB-573BC1B9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2" name="Picture 1" descr="https://mail.google.com/mail/images/cleardot.gif">
          <a:extLst>
            <a:ext uri="{FF2B5EF4-FFF2-40B4-BE49-F238E27FC236}">
              <a16:creationId xmlns:a16="http://schemas.microsoft.com/office/drawing/2014/main" id="{528E3EFD-1D6D-4A31-9BC7-68DF2703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3" name="Picture 1" descr="https://mail.google.com/mail/images/cleardot.gif">
          <a:extLst>
            <a:ext uri="{FF2B5EF4-FFF2-40B4-BE49-F238E27FC236}">
              <a16:creationId xmlns:a16="http://schemas.microsoft.com/office/drawing/2014/main" id="{096DF705-1736-4937-846A-D07408D7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4" name="Picture 1" descr="https://mail.google.com/mail/images/cleardot.gif">
          <a:extLst>
            <a:ext uri="{FF2B5EF4-FFF2-40B4-BE49-F238E27FC236}">
              <a16:creationId xmlns:a16="http://schemas.microsoft.com/office/drawing/2014/main" id="{F7FF128C-E16D-4FFF-8BAE-0D1DB6AD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5" name="Picture 1" descr="https://mail.google.com/mail/images/cleardot.gif">
          <a:extLst>
            <a:ext uri="{FF2B5EF4-FFF2-40B4-BE49-F238E27FC236}">
              <a16:creationId xmlns:a16="http://schemas.microsoft.com/office/drawing/2014/main" id="{8A033710-82F3-4842-997A-BD29C8E5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6" name="Picture 1" descr="https://mail.google.com/mail/images/cleardot.gif">
          <a:extLst>
            <a:ext uri="{FF2B5EF4-FFF2-40B4-BE49-F238E27FC236}">
              <a16:creationId xmlns:a16="http://schemas.microsoft.com/office/drawing/2014/main" id="{F8F7BF75-C751-47F5-B040-747BEBDE8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7" name="Picture 1" descr="https://mail.google.com/mail/images/cleardot.gif">
          <a:extLst>
            <a:ext uri="{FF2B5EF4-FFF2-40B4-BE49-F238E27FC236}">
              <a16:creationId xmlns:a16="http://schemas.microsoft.com/office/drawing/2014/main" id="{A5BDDFC5-21EE-494A-8412-670A8157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8" name="Picture 1" descr="https://mail.google.com/mail/images/cleardot.gif">
          <a:extLst>
            <a:ext uri="{FF2B5EF4-FFF2-40B4-BE49-F238E27FC236}">
              <a16:creationId xmlns:a16="http://schemas.microsoft.com/office/drawing/2014/main" id="{9C60E58C-8A3D-4D02-997B-FA4A7DA0C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89" name="Picture 1" descr="https://mail.google.com/mail/images/cleardot.gif">
          <a:extLst>
            <a:ext uri="{FF2B5EF4-FFF2-40B4-BE49-F238E27FC236}">
              <a16:creationId xmlns:a16="http://schemas.microsoft.com/office/drawing/2014/main" id="{5F9B2A81-3E37-4C7B-BA1F-2FCD6CFC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0" name="Picture 1" descr="https://mail.google.com/mail/images/cleardot.gif">
          <a:extLst>
            <a:ext uri="{FF2B5EF4-FFF2-40B4-BE49-F238E27FC236}">
              <a16:creationId xmlns:a16="http://schemas.microsoft.com/office/drawing/2014/main" id="{D4DA5016-0610-4310-AF92-BC39DD10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1" name="Picture 1" descr="https://mail.google.com/mail/images/cleardot.gif">
          <a:extLst>
            <a:ext uri="{FF2B5EF4-FFF2-40B4-BE49-F238E27FC236}">
              <a16:creationId xmlns:a16="http://schemas.microsoft.com/office/drawing/2014/main" id="{AD632CD3-7C6A-4917-A46B-610FAC23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2" name="Picture 1" descr="https://mail.google.com/mail/images/cleardot.gif">
          <a:extLst>
            <a:ext uri="{FF2B5EF4-FFF2-40B4-BE49-F238E27FC236}">
              <a16:creationId xmlns:a16="http://schemas.microsoft.com/office/drawing/2014/main" id="{767FDF0F-8B76-4083-ACAA-90B3AD06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3" name="Picture 1" descr="https://mail.google.com/mail/images/cleardot.gif">
          <a:extLst>
            <a:ext uri="{FF2B5EF4-FFF2-40B4-BE49-F238E27FC236}">
              <a16:creationId xmlns:a16="http://schemas.microsoft.com/office/drawing/2014/main" id="{D4209867-EDBA-4F43-83A3-4D52F6FC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4" name="Picture 1" descr="https://mail.google.com/mail/images/cleardot.gif">
          <a:extLst>
            <a:ext uri="{FF2B5EF4-FFF2-40B4-BE49-F238E27FC236}">
              <a16:creationId xmlns:a16="http://schemas.microsoft.com/office/drawing/2014/main" id="{D37889DD-C2EE-4F2F-A022-CA5998109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5" name="Picture 1" descr="https://mail.google.com/mail/images/cleardot.gif">
          <a:extLst>
            <a:ext uri="{FF2B5EF4-FFF2-40B4-BE49-F238E27FC236}">
              <a16:creationId xmlns:a16="http://schemas.microsoft.com/office/drawing/2014/main" id="{3702DBBE-89C8-4805-8ABF-603D75576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6" name="Picture 1" descr="https://mail.google.com/mail/images/cleardot.gif">
          <a:extLst>
            <a:ext uri="{FF2B5EF4-FFF2-40B4-BE49-F238E27FC236}">
              <a16:creationId xmlns:a16="http://schemas.microsoft.com/office/drawing/2014/main" id="{24D5B2D5-7350-442F-90D0-A1A62C07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7" name="Picture 1" descr="https://mail.google.com/mail/images/cleardot.gif">
          <a:extLst>
            <a:ext uri="{FF2B5EF4-FFF2-40B4-BE49-F238E27FC236}">
              <a16:creationId xmlns:a16="http://schemas.microsoft.com/office/drawing/2014/main" id="{5587EBCD-66AA-45F3-8855-86FB8EAD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8" name="Picture 1" descr="https://mail.google.com/mail/images/cleardot.gif">
          <a:extLst>
            <a:ext uri="{FF2B5EF4-FFF2-40B4-BE49-F238E27FC236}">
              <a16:creationId xmlns:a16="http://schemas.microsoft.com/office/drawing/2014/main" id="{8863D3C8-0453-4CB2-B202-868D790B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499" name="Picture 1" descr="https://mail.google.com/mail/images/cleardot.gif">
          <a:extLst>
            <a:ext uri="{FF2B5EF4-FFF2-40B4-BE49-F238E27FC236}">
              <a16:creationId xmlns:a16="http://schemas.microsoft.com/office/drawing/2014/main" id="{1EDAAB21-40A0-4A55-B41B-D1E145C5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0" name="Picture 1" descr="https://mail.google.com/mail/images/cleardot.gif">
          <a:extLst>
            <a:ext uri="{FF2B5EF4-FFF2-40B4-BE49-F238E27FC236}">
              <a16:creationId xmlns:a16="http://schemas.microsoft.com/office/drawing/2014/main" id="{F2046AA1-5A11-438D-95F9-368A0BEE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1" name="Picture 1" descr="https://mail.google.com/mail/images/cleardot.gif">
          <a:extLst>
            <a:ext uri="{FF2B5EF4-FFF2-40B4-BE49-F238E27FC236}">
              <a16:creationId xmlns:a16="http://schemas.microsoft.com/office/drawing/2014/main" id="{33B26F93-30C6-44E8-BA2E-6ADC7780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2" name="Picture 1" descr="https://mail.google.com/mail/images/cleardot.gif">
          <a:extLst>
            <a:ext uri="{FF2B5EF4-FFF2-40B4-BE49-F238E27FC236}">
              <a16:creationId xmlns:a16="http://schemas.microsoft.com/office/drawing/2014/main" id="{E0FCB240-6B54-4DC6-915E-F7D28165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3" name="Picture 1" descr="https://mail.google.com/mail/images/cleardot.gif">
          <a:extLst>
            <a:ext uri="{FF2B5EF4-FFF2-40B4-BE49-F238E27FC236}">
              <a16:creationId xmlns:a16="http://schemas.microsoft.com/office/drawing/2014/main" id="{8722846C-2BB9-4475-89C2-EDBA39F1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4" name="Picture 1" descr="https://mail.google.com/mail/images/cleardot.gif">
          <a:extLst>
            <a:ext uri="{FF2B5EF4-FFF2-40B4-BE49-F238E27FC236}">
              <a16:creationId xmlns:a16="http://schemas.microsoft.com/office/drawing/2014/main" id="{71DCAA27-3131-4D52-8D9C-695429E7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5" name="Picture 1" descr="https://mail.google.com/mail/images/cleardot.gif">
          <a:extLst>
            <a:ext uri="{FF2B5EF4-FFF2-40B4-BE49-F238E27FC236}">
              <a16:creationId xmlns:a16="http://schemas.microsoft.com/office/drawing/2014/main" id="{46160397-E24D-4064-BCB0-1531B17B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6" name="Picture 1" descr="https://mail.google.com/mail/images/cleardot.gif">
          <a:extLst>
            <a:ext uri="{FF2B5EF4-FFF2-40B4-BE49-F238E27FC236}">
              <a16:creationId xmlns:a16="http://schemas.microsoft.com/office/drawing/2014/main" id="{36626AFA-CF37-4393-9DE1-9786E41D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7" name="Picture 1" descr="https://mail.google.com/mail/images/cleardot.gif">
          <a:extLst>
            <a:ext uri="{FF2B5EF4-FFF2-40B4-BE49-F238E27FC236}">
              <a16:creationId xmlns:a16="http://schemas.microsoft.com/office/drawing/2014/main" id="{926DCC4F-E115-47B6-8BB5-0AB2DA21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8" name="Picture 1" descr="https://mail.google.com/mail/images/cleardot.gif">
          <a:extLst>
            <a:ext uri="{FF2B5EF4-FFF2-40B4-BE49-F238E27FC236}">
              <a16:creationId xmlns:a16="http://schemas.microsoft.com/office/drawing/2014/main" id="{23DF1127-85AA-4F68-9CF1-BFF3DDA07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09" name="Picture 1" descr="https://mail.google.com/mail/images/cleardot.gif">
          <a:extLst>
            <a:ext uri="{FF2B5EF4-FFF2-40B4-BE49-F238E27FC236}">
              <a16:creationId xmlns:a16="http://schemas.microsoft.com/office/drawing/2014/main" id="{9ABB1AD4-BE1C-47AB-B936-9DB291731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0" name="Picture 1" descr="https://mail.google.com/mail/images/cleardot.gif">
          <a:extLst>
            <a:ext uri="{FF2B5EF4-FFF2-40B4-BE49-F238E27FC236}">
              <a16:creationId xmlns:a16="http://schemas.microsoft.com/office/drawing/2014/main" id="{FFD35C0D-A9EF-4442-819A-7D3506A54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1" name="Picture 1" descr="https://mail.google.com/mail/images/cleardot.gif">
          <a:extLst>
            <a:ext uri="{FF2B5EF4-FFF2-40B4-BE49-F238E27FC236}">
              <a16:creationId xmlns:a16="http://schemas.microsoft.com/office/drawing/2014/main" id="{9340E002-27B0-44AE-90F4-9B7B3A78D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2" name="Picture 1" descr="https://mail.google.com/mail/images/cleardot.gif">
          <a:extLst>
            <a:ext uri="{FF2B5EF4-FFF2-40B4-BE49-F238E27FC236}">
              <a16:creationId xmlns:a16="http://schemas.microsoft.com/office/drawing/2014/main" id="{AC22A8F8-EB2C-4397-A64F-FF4E305F6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3" name="Picture 1" descr="https://mail.google.com/mail/images/cleardot.gif">
          <a:extLst>
            <a:ext uri="{FF2B5EF4-FFF2-40B4-BE49-F238E27FC236}">
              <a16:creationId xmlns:a16="http://schemas.microsoft.com/office/drawing/2014/main" id="{68AA51BB-E160-42E4-9569-0E9D093D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4" name="Picture 1" descr="https://mail.google.com/mail/images/cleardot.gif">
          <a:extLst>
            <a:ext uri="{FF2B5EF4-FFF2-40B4-BE49-F238E27FC236}">
              <a16:creationId xmlns:a16="http://schemas.microsoft.com/office/drawing/2014/main" id="{44AA7EC3-E82D-4512-A941-E1C5F953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5" name="Picture 1" descr="https://mail.google.com/mail/images/cleardot.gif">
          <a:extLst>
            <a:ext uri="{FF2B5EF4-FFF2-40B4-BE49-F238E27FC236}">
              <a16:creationId xmlns:a16="http://schemas.microsoft.com/office/drawing/2014/main" id="{6F845766-3AA6-4C7E-9A85-4844E516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6" name="Picture 1" descr="https://mail.google.com/mail/images/cleardot.gif">
          <a:extLst>
            <a:ext uri="{FF2B5EF4-FFF2-40B4-BE49-F238E27FC236}">
              <a16:creationId xmlns:a16="http://schemas.microsoft.com/office/drawing/2014/main" id="{B58DA418-8F53-4B22-972C-1A1A7D6C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7" name="Picture 1" descr="https://mail.google.com/mail/images/cleardot.gif">
          <a:extLst>
            <a:ext uri="{FF2B5EF4-FFF2-40B4-BE49-F238E27FC236}">
              <a16:creationId xmlns:a16="http://schemas.microsoft.com/office/drawing/2014/main" id="{9BD443E0-2929-43A6-B160-F6D3F11F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8" name="Picture 1" descr="https://mail.google.com/mail/images/cleardot.gif">
          <a:extLst>
            <a:ext uri="{FF2B5EF4-FFF2-40B4-BE49-F238E27FC236}">
              <a16:creationId xmlns:a16="http://schemas.microsoft.com/office/drawing/2014/main" id="{D4DDD56A-6873-47E2-BEFA-D011413C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19" name="Picture 1" descr="https://mail.google.com/mail/images/cleardot.gif">
          <a:extLst>
            <a:ext uri="{FF2B5EF4-FFF2-40B4-BE49-F238E27FC236}">
              <a16:creationId xmlns:a16="http://schemas.microsoft.com/office/drawing/2014/main" id="{CBDC97F1-A1C2-4708-B967-ADE78A96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0" name="Picture 1" descr="https://mail.google.com/mail/images/cleardot.gif">
          <a:extLst>
            <a:ext uri="{FF2B5EF4-FFF2-40B4-BE49-F238E27FC236}">
              <a16:creationId xmlns:a16="http://schemas.microsoft.com/office/drawing/2014/main" id="{FB570029-3EB7-4E2D-9B7F-C3E693F7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1" name="Picture 1" descr="https://mail.google.com/mail/images/cleardot.gif">
          <a:extLst>
            <a:ext uri="{FF2B5EF4-FFF2-40B4-BE49-F238E27FC236}">
              <a16:creationId xmlns:a16="http://schemas.microsoft.com/office/drawing/2014/main" id="{9E237346-681E-4EF9-A84C-588295DA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2" name="Picture 1" descr="https://mail.google.com/mail/images/cleardot.gif">
          <a:extLst>
            <a:ext uri="{FF2B5EF4-FFF2-40B4-BE49-F238E27FC236}">
              <a16:creationId xmlns:a16="http://schemas.microsoft.com/office/drawing/2014/main" id="{D79981F5-05C2-4B64-8C0A-EC6128C1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3" name="Picture 1" descr="https://mail.google.com/mail/images/cleardot.gif">
          <a:extLst>
            <a:ext uri="{FF2B5EF4-FFF2-40B4-BE49-F238E27FC236}">
              <a16:creationId xmlns:a16="http://schemas.microsoft.com/office/drawing/2014/main" id="{4B491FE0-B1BB-40D2-93B2-231955B29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4" name="Picture 1" descr="https://mail.google.com/mail/images/cleardot.gif">
          <a:extLst>
            <a:ext uri="{FF2B5EF4-FFF2-40B4-BE49-F238E27FC236}">
              <a16:creationId xmlns:a16="http://schemas.microsoft.com/office/drawing/2014/main" id="{99F117E8-5C66-4A90-BA81-71D5D70F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5" name="Picture 1" descr="https://mail.google.com/mail/images/cleardot.gif">
          <a:extLst>
            <a:ext uri="{FF2B5EF4-FFF2-40B4-BE49-F238E27FC236}">
              <a16:creationId xmlns:a16="http://schemas.microsoft.com/office/drawing/2014/main" id="{FE5A697A-62FE-4641-B423-AB948D73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6" name="Picture 1" descr="https://mail.google.com/mail/images/cleardot.gif">
          <a:extLst>
            <a:ext uri="{FF2B5EF4-FFF2-40B4-BE49-F238E27FC236}">
              <a16:creationId xmlns:a16="http://schemas.microsoft.com/office/drawing/2014/main" id="{841C568A-C57A-45E5-8D61-C99998C36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7" name="Picture 1" descr="https://mail.google.com/mail/images/cleardot.gif">
          <a:extLst>
            <a:ext uri="{FF2B5EF4-FFF2-40B4-BE49-F238E27FC236}">
              <a16:creationId xmlns:a16="http://schemas.microsoft.com/office/drawing/2014/main" id="{7F926920-65E6-4ED0-80E6-EAC00D5D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8" name="Picture 1" descr="https://mail.google.com/mail/images/cleardot.gif">
          <a:extLst>
            <a:ext uri="{FF2B5EF4-FFF2-40B4-BE49-F238E27FC236}">
              <a16:creationId xmlns:a16="http://schemas.microsoft.com/office/drawing/2014/main" id="{C8DD478D-A2EE-495D-9FB6-A6C99893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29" name="Picture 1" descr="https://mail.google.com/mail/images/cleardot.gif">
          <a:extLst>
            <a:ext uri="{FF2B5EF4-FFF2-40B4-BE49-F238E27FC236}">
              <a16:creationId xmlns:a16="http://schemas.microsoft.com/office/drawing/2014/main" id="{952B4729-9D9C-405F-95C6-83FF624B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0" name="Picture 1" descr="https://mail.google.com/mail/images/cleardot.gif">
          <a:extLst>
            <a:ext uri="{FF2B5EF4-FFF2-40B4-BE49-F238E27FC236}">
              <a16:creationId xmlns:a16="http://schemas.microsoft.com/office/drawing/2014/main" id="{B96AD407-77B0-4DCE-A4DB-7D833670A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1" name="Picture 1" descr="https://mail.google.com/mail/images/cleardot.gif">
          <a:extLst>
            <a:ext uri="{FF2B5EF4-FFF2-40B4-BE49-F238E27FC236}">
              <a16:creationId xmlns:a16="http://schemas.microsoft.com/office/drawing/2014/main" id="{F6597ACE-25F0-4EF1-BA59-6891CCCD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2" name="Picture 1" descr="https://mail.google.com/mail/images/cleardot.gif">
          <a:extLst>
            <a:ext uri="{FF2B5EF4-FFF2-40B4-BE49-F238E27FC236}">
              <a16:creationId xmlns:a16="http://schemas.microsoft.com/office/drawing/2014/main" id="{00C79E30-A974-4A7C-A679-A4F408B8A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3" name="Picture 1" descr="https://mail.google.com/mail/images/cleardot.gif">
          <a:extLst>
            <a:ext uri="{FF2B5EF4-FFF2-40B4-BE49-F238E27FC236}">
              <a16:creationId xmlns:a16="http://schemas.microsoft.com/office/drawing/2014/main" id="{7AC44886-1587-418B-86B4-7732EDD4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4" name="Picture 1" descr="https://mail.google.com/mail/images/cleardot.gif">
          <a:extLst>
            <a:ext uri="{FF2B5EF4-FFF2-40B4-BE49-F238E27FC236}">
              <a16:creationId xmlns:a16="http://schemas.microsoft.com/office/drawing/2014/main" id="{10917C1D-E589-49BD-9C75-9CC5F01E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5" name="Picture 1" descr="https://mail.google.com/mail/images/cleardot.gif">
          <a:extLst>
            <a:ext uri="{FF2B5EF4-FFF2-40B4-BE49-F238E27FC236}">
              <a16:creationId xmlns:a16="http://schemas.microsoft.com/office/drawing/2014/main" id="{6C8063A3-FCFB-4808-9E28-F10CFAE9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6" name="Picture 1" descr="https://mail.google.com/mail/images/cleardot.gif">
          <a:extLst>
            <a:ext uri="{FF2B5EF4-FFF2-40B4-BE49-F238E27FC236}">
              <a16:creationId xmlns:a16="http://schemas.microsoft.com/office/drawing/2014/main" id="{9F582723-A12F-4E22-A7AB-17E66FA6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7" name="Picture 1" descr="https://mail.google.com/mail/images/cleardot.gif">
          <a:extLst>
            <a:ext uri="{FF2B5EF4-FFF2-40B4-BE49-F238E27FC236}">
              <a16:creationId xmlns:a16="http://schemas.microsoft.com/office/drawing/2014/main" id="{3BA2F1DE-50FD-47E6-A93A-E578E73C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8" name="Picture 1" descr="https://mail.google.com/mail/images/cleardot.gif">
          <a:extLst>
            <a:ext uri="{FF2B5EF4-FFF2-40B4-BE49-F238E27FC236}">
              <a16:creationId xmlns:a16="http://schemas.microsoft.com/office/drawing/2014/main" id="{651CDBD0-E8E4-47D7-8F77-FB2EB5BD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39" name="Picture 1" descr="https://mail.google.com/mail/images/cleardot.gif">
          <a:extLst>
            <a:ext uri="{FF2B5EF4-FFF2-40B4-BE49-F238E27FC236}">
              <a16:creationId xmlns:a16="http://schemas.microsoft.com/office/drawing/2014/main" id="{D7AAD4C6-FF56-47FD-BF9C-F986A353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0" name="Picture 1" descr="https://mail.google.com/mail/images/cleardot.gif">
          <a:extLst>
            <a:ext uri="{FF2B5EF4-FFF2-40B4-BE49-F238E27FC236}">
              <a16:creationId xmlns:a16="http://schemas.microsoft.com/office/drawing/2014/main" id="{FE7363B5-26D2-48C2-A767-544314C5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1" name="Picture 1" descr="https://mail.google.com/mail/images/cleardot.gif">
          <a:extLst>
            <a:ext uri="{FF2B5EF4-FFF2-40B4-BE49-F238E27FC236}">
              <a16:creationId xmlns:a16="http://schemas.microsoft.com/office/drawing/2014/main" id="{F40CF140-D9CC-4384-9DEA-06107D1E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2" name="Picture 1" descr="https://mail.google.com/mail/images/cleardot.gif">
          <a:extLst>
            <a:ext uri="{FF2B5EF4-FFF2-40B4-BE49-F238E27FC236}">
              <a16:creationId xmlns:a16="http://schemas.microsoft.com/office/drawing/2014/main" id="{D1BF3965-E941-4ED4-A6A9-528E43C7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3" name="Picture 1" descr="https://mail.google.com/mail/images/cleardot.gif">
          <a:extLst>
            <a:ext uri="{FF2B5EF4-FFF2-40B4-BE49-F238E27FC236}">
              <a16:creationId xmlns:a16="http://schemas.microsoft.com/office/drawing/2014/main" id="{29F0911C-567B-41E2-8F4F-3075FF97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4" name="Picture 1" descr="https://mail.google.com/mail/images/cleardot.gif">
          <a:extLst>
            <a:ext uri="{FF2B5EF4-FFF2-40B4-BE49-F238E27FC236}">
              <a16:creationId xmlns:a16="http://schemas.microsoft.com/office/drawing/2014/main" id="{97C9B9C4-EBC4-41D7-819A-6FB5D29C4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5" name="Picture 1" descr="https://mail.google.com/mail/images/cleardot.gif">
          <a:extLst>
            <a:ext uri="{FF2B5EF4-FFF2-40B4-BE49-F238E27FC236}">
              <a16:creationId xmlns:a16="http://schemas.microsoft.com/office/drawing/2014/main" id="{8947F91A-BD95-4483-86C7-884C3552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6" name="Picture 1" descr="https://mail.google.com/mail/images/cleardot.gif">
          <a:extLst>
            <a:ext uri="{FF2B5EF4-FFF2-40B4-BE49-F238E27FC236}">
              <a16:creationId xmlns:a16="http://schemas.microsoft.com/office/drawing/2014/main" id="{50480034-1421-4D3B-9443-FBE5B941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7" name="Picture 1" descr="https://mail.google.com/mail/images/cleardot.gif">
          <a:extLst>
            <a:ext uri="{FF2B5EF4-FFF2-40B4-BE49-F238E27FC236}">
              <a16:creationId xmlns:a16="http://schemas.microsoft.com/office/drawing/2014/main" id="{5475B725-F9AA-427D-9695-822BB7A1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8" name="Picture 1" descr="https://mail.google.com/mail/images/cleardot.gif">
          <a:extLst>
            <a:ext uri="{FF2B5EF4-FFF2-40B4-BE49-F238E27FC236}">
              <a16:creationId xmlns:a16="http://schemas.microsoft.com/office/drawing/2014/main" id="{F5AAC78D-F49F-4D36-AD88-2F4430CD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49" name="Picture 1" descr="https://mail.google.com/mail/images/cleardot.gif">
          <a:extLst>
            <a:ext uri="{FF2B5EF4-FFF2-40B4-BE49-F238E27FC236}">
              <a16:creationId xmlns:a16="http://schemas.microsoft.com/office/drawing/2014/main" id="{3212CD86-FF1E-4DA2-9951-3D09E6E3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0" name="Picture 1" descr="https://mail.google.com/mail/images/cleardot.gif">
          <a:extLst>
            <a:ext uri="{FF2B5EF4-FFF2-40B4-BE49-F238E27FC236}">
              <a16:creationId xmlns:a16="http://schemas.microsoft.com/office/drawing/2014/main" id="{C6769938-1AFD-4AD9-B504-30F15C92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1" name="Picture 1" descr="https://mail.google.com/mail/images/cleardot.gif">
          <a:extLst>
            <a:ext uri="{FF2B5EF4-FFF2-40B4-BE49-F238E27FC236}">
              <a16:creationId xmlns:a16="http://schemas.microsoft.com/office/drawing/2014/main" id="{982F448C-6F88-48CB-AA03-C420DC15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2" name="Picture 1" descr="https://mail.google.com/mail/images/cleardot.gif">
          <a:extLst>
            <a:ext uri="{FF2B5EF4-FFF2-40B4-BE49-F238E27FC236}">
              <a16:creationId xmlns:a16="http://schemas.microsoft.com/office/drawing/2014/main" id="{BC46F855-C981-4AB5-B2E4-AD240059E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3" name="Picture 1" descr="https://mail.google.com/mail/images/cleardot.gif">
          <a:extLst>
            <a:ext uri="{FF2B5EF4-FFF2-40B4-BE49-F238E27FC236}">
              <a16:creationId xmlns:a16="http://schemas.microsoft.com/office/drawing/2014/main" id="{7AA600AF-72E6-4D1C-890A-B99E9A30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4" name="Picture 1" descr="https://mail.google.com/mail/images/cleardot.gif">
          <a:extLst>
            <a:ext uri="{FF2B5EF4-FFF2-40B4-BE49-F238E27FC236}">
              <a16:creationId xmlns:a16="http://schemas.microsoft.com/office/drawing/2014/main" id="{EF9C881D-AD14-4577-A1B3-B8FAAB49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5" name="Picture 1" descr="https://mail.google.com/mail/images/cleardot.gif">
          <a:extLst>
            <a:ext uri="{FF2B5EF4-FFF2-40B4-BE49-F238E27FC236}">
              <a16:creationId xmlns:a16="http://schemas.microsoft.com/office/drawing/2014/main" id="{36022C64-6876-48F0-991E-239F2C86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6" name="Picture 1" descr="https://mail.google.com/mail/images/cleardot.gif">
          <a:extLst>
            <a:ext uri="{FF2B5EF4-FFF2-40B4-BE49-F238E27FC236}">
              <a16:creationId xmlns:a16="http://schemas.microsoft.com/office/drawing/2014/main" id="{8E9325B0-4AA6-47C7-843E-5CDD99FD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7" name="Picture 1" descr="https://mail.google.com/mail/images/cleardot.gif">
          <a:extLst>
            <a:ext uri="{FF2B5EF4-FFF2-40B4-BE49-F238E27FC236}">
              <a16:creationId xmlns:a16="http://schemas.microsoft.com/office/drawing/2014/main" id="{A23070DB-98CA-4AD3-A317-873470B68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8" name="Picture 1" descr="https://mail.google.com/mail/images/cleardot.gif">
          <a:extLst>
            <a:ext uri="{FF2B5EF4-FFF2-40B4-BE49-F238E27FC236}">
              <a16:creationId xmlns:a16="http://schemas.microsoft.com/office/drawing/2014/main" id="{D717032F-7F8F-45D6-971E-EFF6F680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59" name="Picture 1" descr="https://mail.google.com/mail/images/cleardot.gif">
          <a:extLst>
            <a:ext uri="{FF2B5EF4-FFF2-40B4-BE49-F238E27FC236}">
              <a16:creationId xmlns:a16="http://schemas.microsoft.com/office/drawing/2014/main" id="{B76B4B2F-C647-4808-A95C-F424A0CA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0" name="Picture 1" descr="https://mail.google.com/mail/images/cleardot.gif">
          <a:extLst>
            <a:ext uri="{FF2B5EF4-FFF2-40B4-BE49-F238E27FC236}">
              <a16:creationId xmlns:a16="http://schemas.microsoft.com/office/drawing/2014/main" id="{385749F1-603B-40C3-B81A-FDF59E46B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1" name="Picture 1" descr="https://mail.google.com/mail/images/cleardot.gif">
          <a:extLst>
            <a:ext uri="{FF2B5EF4-FFF2-40B4-BE49-F238E27FC236}">
              <a16:creationId xmlns:a16="http://schemas.microsoft.com/office/drawing/2014/main" id="{99BF7C5F-8DB2-43CA-B335-593878B4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2" name="Picture 1" descr="https://mail.google.com/mail/images/cleardot.gif">
          <a:extLst>
            <a:ext uri="{FF2B5EF4-FFF2-40B4-BE49-F238E27FC236}">
              <a16:creationId xmlns:a16="http://schemas.microsoft.com/office/drawing/2014/main" id="{3CF29412-D355-44BF-8EE7-F2F96F8B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3" name="Picture 1" descr="https://mail.google.com/mail/images/cleardot.gif">
          <a:extLst>
            <a:ext uri="{FF2B5EF4-FFF2-40B4-BE49-F238E27FC236}">
              <a16:creationId xmlns:a16="http://schemas.microsoft.com/office/drawing/2014/main" id="{DDF72D0A-C444-4266-8A49-7636549C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4" name="Picture 1" descr="https://mail.google.com/mail/images/cleardot.gif">
          <a:extLst>
            <a:ext uri="{FF2B5EF4-FFF2-40B4-BE49-F238E27FC236}">
              <a16:creationId xmlns:a16="http://schemas.microsoft.com/office/drawing/2014/main" id="{52780DA5-E481-4E52-9BD5-623F13432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5" name="Picture 1" descr="https://mail.google.com/mail/images/cleardot.gif">
          <a:extLst>
            <a:ext uri="{FF2B5EF4-FFF2-40B4-BE49-F238E27FC236}">
              <a16:creationId xmlns:a16="http://schemas.microsoft.com/office/drawing/2014/main" id="{AA31AA22-75F7-4ED2-8FA3-43C4372C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6" name="Picture 1" descr="https://mail.google.com/mail/images/cleardot.gif">
          <a:extLst>
            <a:ext uri="{FF2B5EF4-FFF2-40B4-BE49-F238E27FC236}">
              <a16:creationId xmlns:a16="http://schemas.microsoft.com/office/drawing/2014/main" id="{E651E153-0141-440A-B8F0-7F23A0EC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7" name="Picture 1" descr="https://mail.google.com/mail/images/cleardot.gif">
          <a:extLst>
            <a:ext uri="{FF2B5EF4-FFF2-40B4-BE49-F238E27FC236}">
              <a16:creationId xmlns:a16="http://schemas.microsoft.com/office/drawing/2014/main" id="{4591ACCE-D7FF-41C2-B26C-5D65637C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8" name="Picture 1" descr="https://mail.google.com/mail/images/cleardot.gif">
          <a:extLst>
            <a:ext uri="{FF2B5EF4-FFF2-40B4-BE49-F238E27FC236}">
              <a16:creationId xmlns:a16="http://schemas.microsoft.com/office/drawing/2014/main" id="{93A4F13A-605C-4269-A8A9-DE829349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69" name="Picture 1" descr="https://mail.google.com/mail/images/cleardot.gif">
          <a:extLst>
            <a:ext uri="{FF2B5EF4-FFF2-40B4-BE49-F238E27FC236}">
              <a16:creationId xmlns:a16="http://schemas.microsoft.com/office/drawing/2014/main" id="{0C377555-FFA7-41AE-B780-8ADDAC68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0" name="Picture 1" descr="https://mail.google.com/mail/images/cleardot.gif">
          <a:extLst>
            <a:ext uri="{FF2B5EF4-FFF2-40B4-BE49-F238E27FC236}">
              <a16:creationId xmlns:a16="http://schemas.microsoft.com/office/drawing/2014/main" id="{6F19ED5D-16D2-49D1-8569-389F62C0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1" name="Picture 1" descr="https://mail.google.com/mail/images/cleardot.gif">
          <a:extLst>
            <a:ext uri="{FF2B5EF4-FFF2-40B4-BE49-F238E27FC236}">
              <a16:creationId xmlns:a16="http://schemas.microsoft.com/office/drawing/2014/main" id="{EFE15288-15E2-441C-9017-9BC738F9C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2" name="Picture 1" descr="https://mail.google.com/mail/images/cleardot.gif">
          <a:extLst>
            <a:ext uri="{FF2B5EF4-FFF2-40B4-BE49-F238E27FC236}">
              <a16:creationId xmlns:a16="http://schemas.microsoft.com/office/drawing/2014/main" id="{785AC78B-02CD-447C-B5B9-DE5CB77D0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3" name="Picture 1" descr="https://mail.google.com/mail/images/cleardot.gif">
          <a:extLst>
            <a:ext uri="{FF2B5EF4-FFF2-40B4-BE49-F238E27FC236}">
              <a16:creationId xmlns:a16="http://schemas.microsoft.com/office/drawing/2014/main" id="{CE5FD3F5-0B31-4083-BAB0-3AA0FC43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4" name="Picture 1" descr="https://mail.google.com/mail/images/cleardot.gif">
          <a:extLst>
            <a:ext uri="{FF2B5EF4-FFF2-40B4-BE49-F238E27FC236}">
              <a16:creationId xmlns:a16="http://schemas.microsoft.com/office/drawing/2014/main" id="{1362EB09-BDBF-4E64-9C2F-0AF368B5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5" name="Picture 1" descr="https://mail.google.com/mail/images/cleardot.gif">
          <a:extLst>
            <a:ext uri="{FF2B5EF4-FFF2-40B4-BE49-F238E27FC236}">
              <a16:creationId xmlns:a16="http://schemas.microsoft.com/office/drawing/2014/main" id="{B36B88B1-B165-4D9F-956E-ACBBCF70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6" name="Picture 1" descr="https://mail.google.com/mail/images/cleardot.gif">
          <a:extLst>
            <a:ext uri="{FF2B5EF4-FFF2-40B4-BE49-F238E27FC236}">
              <a16:creationId xmlns:a16="http://schemas.microsoft.com/office/drawing/2014/main" id="{E7E97D7F-AA09-4BBA-ABAE-47AA5F82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7" name="Picture 1" descr="https://mail.google.com/mail/images/cleardot.gif">
          <a:extLst>
            <a:ext uri="{FF2B5EF4-FFF2-40B4-BE49-F238E27FC236}">
              <a16:creationId xmlns:a16="http://schemas.microsoft.com/office/drawing/2014/main" id="{87E62C0C-29BE-4315-8F61-0EBBD061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8" name="Picture 1" descr="https://mail.google.com/mail/images/cleardot.gif">
          <a:extLst>
            <a:ext uri="{FF2B5EF4-FFF2-40B4-BE49-F238E27FC236}">
              <a16:creationId xmlns:a16="http://schemas.microsoft.com/office/drawing/2014/main" id="{C2F6A911-D5AC-4532-8B1F-F5DB24E0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79" name="Picture 1" descr="https://mail.google.com/mail/images/cleardot.gif">
          <a:extLst>
            <a:ext uri="{FF2B5EF4-FFF2-40B4-BE49-F238E27FC236}">
              <a16:creationId xmlns:a16="http://schemas.microsoft.com/office/drawing/2014/main" id="{6C36282F-6760-4786-B293-91B36722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0" name="Picture 1" descr="https://mail.google.com/mail/images/cleardot.gif">
          <a:extLst>
            <a:ext uri="{FF2B5EF4-FFF2-40B4-BE49-F238E27FC236}">
              <a16:creationId xmlns:a16="http://schemas.microsoft.com/office/drawing/2014/main" id="{FF23D06C-DBB9-48B0-839C-037A9DAD9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1" name="Picture 1" descr="https://mail.google.com/mail/images/cleardot.gif">
          <a:extLst>
            <a:ext uri="{FF2B5EF4-FFF2-40B4-BE49-F238E27FC236}">
              <a16:creationId xmlns:a16="http://schemas.microsoft.com/office/drawing/2014/main" id="{EE574AA6-CA6F-4E73-83B5-C4E22936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2" name="Picture 1" descr="https://mail.google.com/mail/images/cleardot.gif">
          <a:extLst>
            <a:ext uri="{FF2B5EF4-FFF2-40B4-BE49-F238E27FC236}">
              <a16:creationId xmlns:a16="http://schemas.microsoft.com/office/drawing/2014/main" id="{C0DE618F-74AF-4C9B-B782-189473B6D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3" name="Picture 1" descr="https://mail.google.com/mail/images/cleardot.gif">
          <a:extLst>
            <a:ext uri="{FF2B5EF4-FFF2-40B4-BE49-F238E27FC236}">
              <a16:creationId xmlns:a16="http://schemas.microsoft.com/office/drawing/2014/main" id="{AD86AD60-D5AF-4055-9058-5B3D130B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4" name="Picture 1" descr="https://mail.google.com/mail/images/cleardot.gif">
          <a:extLst>
            <a:ext uri="{FF2B5EF4-FFF2-40B4-BE49-F238E27FC236}">
              <a16:creationId xmlns:a16="http://schemas.microsoft.com/office/drawing/2014/main" id="{005F4BCD-51FD-4109-B51F-011CFA73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5" name="Picture 1" descr="https://mail.google.com/mail/images/cleardot.gif">
          <a:extLst>
            <a:ext uri="{FF2B5EF4-FFF2-40B4-BE49-F238E27FC236}">
              <a16:creationId xmlns:a16="http://schemas.microsoft.com/office/drawing/2014/main" id="{FDD0BF51-0224-408B-837B-47F49C688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6" name="Picture 1" descr="https://mail.google.com/mail/images/cleardot.gif">
          <a:extLst>
            <a:ext uri="{FF2B5EF4-FFF2-40B4-BE49-F238E27FC236}">
              <a16:creationId xmlns:a16="http://schemas.microsoft.com/office/drawing/2014/main" id="{88567434-29E9-41D9-A493-46445268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7" name="Picture 1" descr="https://mail.google.com/mail/images/cleardot.gif">
          <a:extLst>
            <a:ext uri="{FF2B5EF4-FFF2-40B4-BE49-F238E27FC236}">
              <a16:creationId xmlns:a16="http://schemas.microsoft.com/office/drawing/2014/main" id="{88F36560-1CC3-4302-8B20-3CDCC0C1D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8" name="Picture 1" descr="https://mail.google.com/mail/images/cleardot.gif">
          <a:extLst>
            <a:ext uri="{FF2B5EF4-FFF2-40B4-BE49-F238E27FC236}">
              <a16:creationId xmlns:a16="http://schemas.microsoft.com/office/drawing/2014/main" id="{4BD7614D-A497-4EA3-ABBC-6C5C5E9C1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89" name="Picture 1" descr="https://mail.google.com/mail/images/cleardot.gif">
          <a:extLst>
            <a:ext uri="{FF2B5EF4-FFF2-40B4-BE49-F238E27FC236}">
              <a16:creationId xmlns:a16="http://schemas.microsoft.com/office/drawing/2014/main" id="{1854EEA1-EC47-49ED-A67A-AC1E878E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0" name="Picture 1" descr="https://mail.google.com/mail/images/cleardot.gif">
          <a:extLst>
            <a:ext uri="{FF2B5EF4-FFF2-40B4-BE49-F238E27FC236}">
              <a16:creationId xmlns:a16="http://schemas.microsoft.com/office/drawing/2014/main" id="{B2CB6420-0A3F-4C21-B827-527379C5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1" name="Picture 1" descr="https://mail.google.com/mail/images/cleardot.gif">
          <a:extLst>
            <a:ext uri="{FF2B5EF4-FFF2-40B4-BE49-F238E27FC236}">
              <a16:creationId xmlns:a16="http://schemas.microsoft.com/office/drawing/2014/main" id="{227001B6-F1F9-4254-B9D4-E6116069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2" name="Picture 1" descr="https://mail.google.com/mail/images/cleardot.gif">
          <a:extLst>
            <a:ext uri="{FF2B5EF4-FFF2-40B4-BE49-F238E27FC236}">
              <a16:creationId xmlns:a16="http://schemas.microsoft.com/office/drawing/2014/main" id="{AC0B6F50-CBDF-4464-A28C-18D44A7A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3" name="Picture 1" descr="https://mail.google.com/mail/images/cleardot.gif">
          <a:extLst>
            <a:ext uri="{FF2B5EF4-FFF2-40B4-BE49-F238E27FC236}">
              <a16:creationId xmlns:a16="http://schemas.microsoft.com/office/drawing/2014/main" id="{6E461BA7-F317-4CB5-843D-EB04A6DE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4" name="Picture 1" descr="https://mail.google.com/mail/images/cleardot.gif">
          <a:extLst>
            <a:ext uri="{FF2B5EF4-FFF2-40B4-BE49-F238E27FC236}">
              <a16:creationId xmlns:a16="http://schemas.microsoft.com/office/drawing/2014/main" id="{423680EA-06E8-4095-BAE2-286EB95A8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5" name="Picture 1" descr="https://mail.google.com/mail/images/cleardot.gif">
          <a:extLst>
            <a:ext uri="{FF2B5EF4-FFF2-40B4-BE49-F238E27FC236}">
              <a16:creationId xmlns:a16="http://schemas.microsoft.com/office/drawing/2014/main" id="{FDECAF31-9AD3-4FA7-B3D3-D7D04797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6" name="Picture 1" descr="https://mail.google.com/mail/images/cleardot.gif">
          <a:extLst>
            <a:ext uri="{FF2B5EF4-FFF2-40B4-BE49-F238E27FC236}">
              <a16:creationId xmlns:a16="http://schemas.microsoft.com/office/drawing/2014/main" id="{D209C1A0-BACE-4871-829C-968F533A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7" name="Picture 1" descr="https://mail.google.com/mail/images/cleardot.gif">
          <a:extLst>
            <a:ext uri="{FF2B5EF4-FFF2-40B4-BE49-F238E27FC236}">
              <a16:creationId xmlns:a16="http://schemas.microsoft.com/office/drawing/2014/main" id="{2E7C7E48-1891-454E-9931-56970FED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8" name="Picture 1" descr="https://mail.google.com/mail/images/cleardot.gif">
          <a:extLst>
            <a:ext uri="{FF2B5EF4-FFF2-40B4-BE49-F238E27FC236}">
              <a16:creationId xmlns:a16="http://schemas.microsoft.com/office/drawing/2014/main" id="{8604BB1D-48E6-431B-AED2-10AE8EA0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599" name="Picture 1" descr="https://mail.google.com/mail/images/cleardot.gif">
          <a:extLst>
            <a:ext uri="{FF2B5EF4-FFF2-40B4-BE49-F238E27FC236}">
              <a16:creationId xmlns:a16="http://schemas.microsoft.com/office/drawing/2014/main" id="{4E833B33-E116-4399-BBAD-DFE51319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0" name="Picture 1" descr="https://mail.google.com/mail/images/cleardot.gif">
          <a:extLst>
            <a:ext uri="{FF2B5EF4-FFF2-40B4-BE49-F238E27FC236}">
              <a16:creationId xmlns:a16="http://schemas.microsoft.com/office/drawing/2014/main" id="{18CD6D27-1597-47D7-BA8B-9CE4C351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1" name="Picture 1" descr="https://mail.google.com/mail/images/cleardot.gif">
          <a:extLst>
            <a:ext uri="{FF2B5EF4-FFF2-40B4-BE49-F238E27FC236}">
              <a16:creationId xmlns:a16="http://schemas.microsoft.com/office/drawing/2014/main" id="{D91AC0A9-F34B-434A-8A87-3BB16597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2" name="Picture 1" descr="https://mail.google.com/mail/images/cleardot.gif">
          <a:extLst>
            <a:ext uri="{FF2B5EF4-FFF2-40B4-BE49-F238E27FC236}">
              <a16:creationId xmlns:a16="http://schemas.microsoft.com/office/drawing/2014/main" id="{8E3008CF-8CD9-4F51-8B6C-DDDE4FCA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3" name="Picture 1" descr="https://mail.google.com/mail/images/cleardot.gif">
          <a:extLst>
            <a:ext uri="{FF2B5EF4-FFF2-40B4-BE49-F238E27FC236}">
              <a16:creationId xmlns:a16="http://schemas.microsoft.com/office/drawing/2014/main" id="{D976B88F-9238-4643-8E00-CED41CE1B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4" name="Picture 1" descr="https://mail.google.com/mail/images/cleardot.gif">
          <a:extLst>
            <a:ext uri="{FF2B5EF4-FFF2-40B4-BE49-F238E27FC236}">
              <a16:creationId xmlns:a16="http://schemas.microsoft.com/office/drawing/2014/main" id="{59A478CA-38B8-433B-88FA-698CD4B1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5" name="Picture 1" descr="https://mail.google.com/mail/images/cleardot.gif">
          <a:extLst>
            <a:ext uri="{FF2B5EF4-FFF2-40B4-BE49-F238E27FC236}">
              <a16:creationId xmlns:a16="http://schemas.microsoft.com/office/drawing/2014/main" id="{1DE0DB66-59F3-4198-B57E-0F55B0C35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6" name="Picture 1" descr="https://mail.google.com/mail/images/cleardot.gif">
          <a:extLst>
            <a:ext uri="{FF2B5EF4-FFF2-40B4-BE49-F238E27FC236}">
              <a16:creationId xmlns:a16="http://schemas.microsoft.com/office/drawing/2014/main" id="{6ABC3AC4-F9BE-4E2F-B346-67E011B2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7" name="Picture 1" descr="https://mail.google.com/mail/images/cleardot.gif">
          <a:extLst>
            <a:ext uri="{FF2B5EF4-FFF2-40B4-BE49-F238E27FC236}">
              <a16:creationId xmlns:a16="http://schemas.microsoft.com/office/drawing/2014/main" id="{1A878804-B7E4-46D1-BFAD-201BDBF0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8" name="Picture 1" descr="https://mail.google.com/mail/images/cleardot.gif">
          <a:extLst>
            <a:ext uri="{FF2B5EF4-FFF2-40B4-BE49-F238E27FC236}">
              <a16:creationId xmlns:a16="http://schemas.microsoft.com/office/drawing/2014/main" id="{8BF6434A-BE23-4B99-9092-E6286915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09" name="Picture 1" descr="https://mail.google.com/mail/images/cleardot.gif">
          <a:extLst>
            <a:ext uri="{FF2B5EF4-FFF2-40B4-BE49-F238E27FC236}">
              <a16:creationId xmlns:a16="http://schemas.microsoft.com/office/drawing/2014/main" id="{8E7FF122-AAF9-4E1A-811C-1BB3772F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0" name="Picture 1" descr="https://mail.google.com/mail/images/cleardot.gif">
          <a:extLst>
            <a:ext uri="{FF2B5EF4-FFF2-40B4-BE49-F238E27FC236}">
              <a16:creationId xmlns:a16="http://schemas.microsoft.com/office/drawing/2014/main" id="{2C46F367-0DD1-4736-BF36-ED598927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1" name="Picture 1" descr="https://mail.google.com/mail/images/cleardot.gif">
          <a:extLst>
            <a:ext uri="{FF2B5EF4-FFF2-40B4-BE49-F238E27FC236}">
              <a16:creationId xmlns:a16="http://schemas.microsoft.com/office/drawing/2014/main" id="{C8D0B165-13D3-431D-B030-B0DB9E73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2" name="Picture 1" descr="https://mail.google.com/mail/images/cleardot.gif">
          <a:extLst>
            <a:ext uri="{FF2B5EF4-FFF2-40B4-BE49-F238E27FC236}">
              <a16:creationId xmlns:a16="http://schemas.microsoft.com/office/drawing/2014/main" id="{800FE0FE-F871-4552-A9C9-8F1C8ACF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3" name="Picture 1" descr="https://mail.google.com/mail/images/cleardot.gif">
          <a:extLst>
            <a:ext uri="{FF2B5EF4-FFF2-40B4-BE49-F238E27FC236}">
              <a16:creationId xmlns:a16="http://schemas.microsoft.com/office/drawing/2014/main" id="{D2C31D7F-8B77-46C1-B9A0-91F8A6126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4" name="Picture 1" descr="https://mail.google.com/mail/images/cleardot.gif">
          <a:extLst>
            <a:ext uri="{FF2B5EF4-FFF2-40B4-BE49-F238E27FC236}">
              <a16:creationId xmlns:a16="http://schemas.microsoft.com/office/drawing/2014/main" id="{28B096F3-3B23-4D6B-AFB7-804797A7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5" name="Picture 1" descr="https://mail.google.com/mail/images/cleardot.gif">
          <a:extLst>
            <a:ext uri="{FF2B5EF4-FFF2-40B4-BE49-F238E27FC236}">
              <a16:creationId xmlns:a16="http://schemas.microsoft.com/office/drawing/2014/main" id="{D9CEC4FF-23E0-43BC-80E0-371F4FE32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6" name="Picture 1" descr="https://mail.google.com/mail/images/cleardot.gif">
          <a:extLst>
            <a:ext uri="{FF2B5EF4-FFF2-40B4-BE49-F238E27FC236}">
              <a16:creationId xmlns:a16="http://schemas.microsoft.com/office/drawing/2014/main" id="{8E75E9AA-6010-4B7D-BE8B-576DF574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7" name="Picture 1" descr="https://mail.google.com/mail/images/cleardot.gif">
          <a:extLst>
            <a:ext uri="{FF2B5EF4-FFF2-40B4-BE49-F238E27FC236}">
              <a16:creationId xmlns:a16="http://schemas.microsoft.com/office/drawing/2014/main" id="{CC5AB851-E68F-485B-ABBA-4AD40989A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8" name="Picture 1" descr="https://mail.google.com/mail/images/cleardot.gif">
          <a:extLst>
            <a:ext uri="{FF2B5EF4-FFF2-40B4-BE49-F238E27FC236}">
              <a16:creationId xmlns:a16="http://schemas.microsoft.com/office/drawing/2014/main" id="{584231A2-91EB-4673-A90B-94AF57D0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19" name="Picture 1" descr="https://mail.google.com/mail/images/cleardot.gif">
          <a:extLst>
            <a:ext uri="{FF2B5EF4-FFF2-40B4-BE49-F238E27FC236}">
              <a16:creationId xmlns:a16="http://schemas.microsoft.com/office/drawing/2014/main" id="{00FCE087-B822-45BF-B433-E3506C0E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0" name="Picture 1" descr="https://mail.google.com/mail/images/cleardot.gif">
          <a:extLst>
            <a:ext uri="{FF2B5EF4-FFF2-40B4-BE49-F238E27FC236}">
              <a16:creationId xmlns:a16="http://schemas.microsoft.com/office/drawing/2014/main" id="{087236BB-AE6C-4B92-9453-C1826C0C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1" name="Picture 1" descr="https://mail.google.com/mail/images/cleardot.gif">
          <a:extLst>
            <a:ext uri="{FF2B5EF4-FFF2-40B4-BE49-F238E27FC236}">
              <a16:creationId xmlns:a16="http://schemas.microsoft.com/office/drawing/2014/main" id="{0845ADA9-D7FE-42EE-8651-53D41D2D5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2" name="Picture 1" descr="https://mail.google.com/mail/images/cleardot.gif">
          <a:extLst>
            <a:ext uri="{FF2B5EF4-FFF2-40B4-BE49-F238E27FC236}">
              <a16:creationId xmlns:a16="http://schemas.microsoft.com/office/drawing/2014/main" id="{C669800D-99E1-47A0-B9A5-CA8C1627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3" name="Picture 1" descr="https://mail.google.com/mail/images/cleardot.gif">
          <a:extLst>
            <a:ext uri="{FF2B5EF4-FFF2-40B4-BE49-F238E27FC236}">
              <a16:creationId xmlns:a16="http://schemas.microsoft.com/office/drawing/2014/main" id="{3255A116-3F89-4599-8130-522AA32E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4" name="Picture 1" descr="https://mail.google.com/mail/images/cleardot.gif">
          <a:extLst>
            <a:ext uri="{FF2B5EF4-FFF2-40B4-BE49-F238E27FC236}">
              <a16:creationId xmlns:a16="http://schemas.microsoft.com/office/drawing/2014/main" id="{C80EF0AD-51E3-46D8-9BE1-1F88F88C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5" name="Picture 1" descr="https://mail.google.com/mail/images/cleardot.gif">
          <a:extLst>
            <a:ext uri="{FF2B5EF4-FFF2-40B4-BE49-F238E27FC236}">
              <a16:creationId xmlns:a16="http://schemas.microsoft.com/office/drawing/2014/main" id="{FDA1FAD8-758E-419B-96B3-8E6FA9D3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6" name="Picture 1" descr="https://mail.google.com/mail/images/cleardot.gif">
          <a:extLst>
            <a:ext uri="{FF2B5EF4-FFF2-40B4-BE49-F238E27FC236}">
              <a16:creationId xmlns:a16="http://schemas.microsoft.com/office/drawing/2014/main" id="{E5EF31DD-A268-421B-A53F-C49BE5B9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7" name="Picture 1" descr="https://mail.google.com/mail/images/cleardot.gif">
          <a:extLst>
            <a:ext uri="{FF2B5EF4-FFF2-40B4-BE49-F238E27FC236}">
              <a16:creationId xmlns:a16="http://schemas.microsoft.com/office/drawing/2014/main" id="{F65D3C25-8985-4C93-8B73-44BA7FF0E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8" name="Picture 1" descr="https://mail.google.com/mail/images/cleardot.gif">
          <a:extLst>
            <a:ext uri="{FF2B5EF4-FFF2-40B4-BE49-F238E27FC236}">
              <a16:creationId xmlns:a16="http://schemas.microsoft.com/office/drawing/2014/main" id="{91B7C166-5DC3-4524-AB8D-C35EF881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29" name="Picture 1" descr="https://mail.google.com/mail/images/cleardot.gif">
          <a:extLst>
            <a:ext uri="{FF2B5EF4-FFF2-40B4-BE49-F238E27FC236}">
              <a16:creationId xmlns:a16="http://schemas.microsoft.com/office/drawing/2014/main" id="{06157BD2-E486-469C-97C7-A3D18A57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0" name="Picture 1" descr="https://mail.google.com/mail/images/cleardot.gif">
          <a:extLst>
            <a:ext uri="{FF2B5EF4-FFF2-40B4-BE49-F238E27FC236}">
              <a16:creationId xmlns:a16="http://schemas.microsoft.com/office/drawing/2014/main" id="{394B2B3E-97F6-4491-BC00-134AE3A0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1" name="Picture 1" descr="https://mail.google.com/mail/images/cleardot.gif">
          <a:extLst>
            <a:ext uri="{FF2B5EF4-FFF2-40B4-BE49-F238E27FC236}">
              <a16:creationId xmlns:a16="http://schemas.microsoft.com/office/drawing/2014/main" id="{3237C3BC-A10D-415F-9F6D-631D85AF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2" name="Picture 1" descr="https://mail.google.com/mail/images/cleardot.gif">
          <a:extLst>
            <a:ext uri="{FF2B5EF4-FFF2-40B4-BE49-F238E27FC236}">
              <a16:creationId xmlns:a16="http://schemas.microsoft.com/office/drawing/2014/main" id="{F0D81E00-4660-4B21-B4CA-213225809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3" name="Picture 1" descr="https://mail.google.com/mail/images/cleardot.gif">
          <a:extLst>
            <a:ext uri="{FF2B5EF4-FFF2-40B4-BE49-F238E27FC236}">
              <a16:creationId xmlns:a16="http://schemas.microsoft.com/office/drawing/2014/main" id="{D548D793-9F95-4C8D-9822-36E73957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4" name="Picture 1" descr="https://mail.google.com/mail/images/cleardot.gif">
          <a:extLst>
            <a:ext uri="{FF2B5EF4-FFF2-40B4-BE49-F238E27FC236}">
              <a16:creationId xmlns:a16="http://schemas.microsoft.com/office/drawing/2014/main" id="{55B065AF-BE85-4B06-8A08-64EDD367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5" name="Picture 1" descr="https://mail.google.com/mail/images/cleardot.gif">
          <a:extLst>
            <a:ext uri="{FF2B5EF4-FFF2-40B4-BE49-F238E27FC236}">
              <a16:creationId xmlns:a16="http://schemas.microsoft.com/office/drawing/2014/main" id="{55607025-77CF-4060-84C6-7CFE15BC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6" name="Picture 1" descr="https://mail.google.com/mail/images/cleardot.gif">
          <a:extLst>
            <a:ext uri="{FF2B5EF4-FFF2-40B4-BE49-F238E27FC236}">
              <a16:creationId xmlns:a16="http://schemas.microsoft.com/office/drawing/2014/main" id="{8B6BB9EE-88FA-42F8-B529-44E8D29F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7" name="Picture 1" descr="https://mail.google.com/mail/images/cleardot.gif">
          <a:extLst>
            <a:ext uri="{FF2B5EF4-FFF2-40B4-BE49-F238E27FC236}">
              <a16:creationId xmlns:a16="http://schemas.microsoft.com/office/drawing/2014/main" id="{89EECB90-0697-4E7F-B9BB-E0626A3A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8" name="Picture 1" descr="https://mail.google.com/mail/images/cleardot.gif">
          <a:extLst>
            <a:ext uri="{FF2B5EF4-FFF2-40B4-BE49-F238E27FC236}">
              <a16:creationId xmlns:a16="http://schemas.microsoft.com/office/drawing/2014/main" id="{20FE5582-AEA1-4C24-8073-BC1540B5D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39" name="Picture 1" descr="https://mail.google.com/mail/images/cleardot.gif">
          <a:extLst>
            <a:ext uri="{FF2B5EF4-FFF2-40B4-BE49-F238E27FC236}">
              <a16:creationId xmlns:a16="http://schemas.microsoft.com/office/drawing/2014/main" id="{6F99E576-BDB3-4853-8A6C-6427D488A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0" name="Picture 1" descr="https://mail.google.com/mail/images/cleardot.gif">
          <a:extLst>
            <a:ext uri="{FF2B5EF4-FFF2-40B4-BE49-F238E27FC236}">
              <a16:creationId xmlns:a16="http://schemas.microsoft.com/office/drawing/2014/main" id="{F22DA98B-EB8B-4FA3-AF22-19800CD4F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1" name="Picture 1" descr="https://mail.google.com/mail/images/cleardot.gif">
          <a:extLst>
            <a:ext uri="{FF2B5EF4-FFF2-40B4-BE49-F238E27FC236}">
              <a16:creationId xmlns:a16="http://schemas.microsoft.com/office/drawing/2014/main" id="{C29C74C0-C874-4A02-B61A-2BD96831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2" name="Picture 1" descr="https://mail.google.com/mail/images/cleardot.gif">
          <a:extLst>
            <a:ext uri="{FF2B5EF4-FFF2-40B4-BE49-F238E27FC236}">
              <a16:creationId xmlns:a16="http://schemas.microsoft.com/office/drawing/2014/main" id="{89DF18C5-CA7C-4A3E-A120-75043389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3" name="Picture 1" descr="https://mail.google.com/mail/images/cleardot.gif">
          <a:extLst>
            <a:ext uri="{FF2B5EF4-FFF2-40B4-BE49-F238E27FC236}">
              <a16:creationId xmlns:a16="http://schemas.microsoft.com/office/drawing/2014/main" id="{9CBF3000-B7F9-4D3E-819F-A96B14A6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4" name="Picture 1" descr="https://mail.google.com/mail/images/cleardot.gif">
          <a:extLst>
            <a:ext uri="{FF2B5EF4-FFF2-40B4-BE49-F238E27FC236}">
              <a16:creationId xmlns:a16="http://schemas.microsoft.com/office/drawing/2014/main" id="{97AD8404-C3FB-4BEF-9B5F-5C6A911A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5" name="Picture 1" descr="https://mail.google.com/mail/images/cleardot.gif">
          <a:extLst>
            <a:ext uri="{FF2B5EF4-FFF2-40B4-BE49-F238E27FC236}">
              <a16:creationId xmlns:a16="http://schemas.microsoft.com/office/drawing/2014/main" id="{04DDA3BE-8B43-4033-BC0B-E346B5FA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6" name="Picture 1" descr="https://mail.google.com/mail/images/cleardot.gif">
          <a:extLst>
            <a:ext uri="{FF2B5EF4-FFF2-40B4-BE49-F238E27FC236}">
              <a16:creationId xmlns:a16="http://schemas.microsoft.com/office/drawing/2014/main" id="{E257F83C-61C3-4F90-9431-4417CF20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7" name="Picture 1" descr="https://mail.google.com/mail/images/cleardot.gif">
          <a:extLst>
            <a:ext uri="{FF2B5EF4-FFF2-40B4-BE49-F238E27FC236}">
              <a16:creationId xmlns:a16="http://schemas.microsoft.com/office/drawing/2014/main" id="{F5847771-C9B0-446D-960A-9F133D0C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8" name="Picture 1" descr="https://mail.google.com/mail/images/cleardot.gif">
          <a:extLst>
            <a:ext uri="{FF2B5EF4-FFF2-40B4-BE49-F238E27FC236}">
              <a16:creationId xmlns:a16="http://schemas.microsoft.com/office/drawing/2014/main" id="{F4D569C4-D0BC-449A-833A-14D66D84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49" name="Picture 1" descr="https://mail.google.com/mail/images/cleardot.gif">
          <a:extLst>
            <a:ext uri="{FF2B5EF4-FFF2-40B4-BE49-F238E27FC236}">
              <a16:creationId xmlns:a16="http://schemas.microsoft.com/office/drawing/2014/main" id="{0BC94AD7-6A3B-4418-B659-41495E91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0" name="Picture 1" descr="https://mail.google.com/mail/images/cleardot.gif">
          <a:extLst>
            <a:ext uri="{FF2B5EF4-FFF2-40B4-BE49-F238E27FC236}">
              <a16:creationId xmlns:a16="http://schemas.microsoft.com/office/drawing/2014/main" id="{54ED1B7D-AEDB-4261-9E6A-6ED587FA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1" name="Picture 1" descr="https://mail.google.com/mail/images/cleardot.gif">
          <a:extLst>
            <a:ext uri="{FF2B5EF4-FFF2-40B4-BE49-F238E27FC236}">
              <a16:creationId xmlns:a16="http://schemas.microsoft.com/office/drawing/2014/main" id="{4B74B9CB-4DB7-42B7-A094-F27FB252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2" name="Picture 1" descr="https://mail.google.com/mail/images/cleardot.gif">
          <a:extLst>
            <a:ext uri="{FF2B5EF4-FFF2-40B4-BE49-F238E27FC236}">
              <a16:creationId xmlns:a16="http://schemas.microsoft.com/office/drawing/2014/main" id="{D37FC7C2-ACAE-4B46-9528-06FD3D85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3" name="Picture 1" descr="https://mail.google.com/mail/images/cleardot.gif">
          <a:extLst>
            <a:ext uri="{FF2B5EF4-FFF2-40B4-BE49-F238E27FC236}">
              <a16:creationId xmlns:a16="http://schemas.microsoft.com/office/drawing/2014/main" id="{2A1D494A-9EBC-4018-B9A7-D7936127C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4" name="Picture 1" descr="https://mail.google.com/mail/images/cleardot.gif">
          <a:extLst>
            <a:ext uri="{FF2B5EF4-FFF2-40B4-BE49-F238E27FC236}">
              <a16:creationId xmlns:a16="http://schemas.microsoft.com/office/drawing/2014/main" id="{DDEC966A-C85C-4A68-96E9-032734500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5" name="Picture 1" descr="https://mail.google.com/mail/images/cleardot.gif">
          <a:extLst>
            <a:ext uri="{FF2B5EF4-FFF2-40B4-BE49-F238E27FC236}">
              <a16:creationId xmlns:a16="http://schemas.microsoft.com/office/drawing/2014/main" id="{7853CAB0-68C9-4820-8DAD-7F415CE96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6" name="Picture 1" descr="https://mail.google.com/mail/images/cleardot.gif">
          <a:extLst>
            <a:ext uri="{FF2B5EF4-FFF2-40B4-BE49-F238E27FC236}">
              <a16:creationId xmlns:a16="http://schemas.microsoft.com/office/drawing/2014/main" id="{C2B89164-9688-4CA9-897E-562F0ACD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7" name="Picture 1" descr="https://mail.google.com/mail/images/cleardot.gif">
          <a:extLst>
            <a:ext uri="{FF2B5EF4-FFF2-40B4-BE49-F238E27FC236}">
              <a16:creationId xmlns:a16="http://schemas.microsoft.com/office/drawing/2014/main" id="{4442EA17-86E8-4D60-85BF-7AC67630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8" name="Picture 1" descr="https://mail.google.com/mail/images/cleardot.gif">
          <a:extLst>
            <a:ext uri="{FF2B5EF4-FFF2-40B4-BE49-F238E27FC236}">
              <a16:creationId xmlns:a16="http://schemas.microsoft.com/office/drawing/2014/main" id="{35B706C6-B57D-487E-B8E8-776E34D8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59" name="Picture 1" descr="https://mail.google.com/mail/images/cleardot.gif">
          <a:extLst>
            <a:ext uri="{FF2B5EF4-FFF2-40B4-BE49-F238E27FC236}">
              <a16:creationId xmlns:a16="http://schemas.microsoft.com/office/drawing/2014/main" id="{6B5D7634-BDB8-43DA-8CBA-7E5F2228F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0" name="Picture 1" descr="https://mail.google.com/mail/images/cleardot.gif">
          <a:extLst>
            <a:ext uri="{FF2B5EF4-FFF2-40B4-BE49-F238E27FC236}">
              <a16:creationId xmlns:a16="http://schemas.microsoft.com/office/drawing/2014/main" id="{5617F646-9756-4D76-8DF1-8541B2B5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1" name="Picture 1" descr="https://mail.google.com/mail/images/cleardot.gif">
          <a:extLst>
            <a:ext uri="{FF2B5EF4-FFF2-40B4-BE49-F238E27FC236}">
              <a16:creationId xmlns:a16="http://schemas.microsoft.com/office/drawing/2014/main" id="{8F08899F-9333-4CA5-8F9B-540DE7F7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2" name="Picture 1" descr="https://mail.google.com/mail/images/cleardot.gif">
          <a:extLst>
            <a:ext uri="{FF2B5EF4-FFF2-40B4-BE49-F238E27FC236}">
              <a16:creationId xmlns:a16="http://schemas.microsoft.com/office/drawing/2014/main" id="{C5F4DD2B-DC32-4531-AFCE-C7309605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3" name="Picture 1" descr="https://mail.google.com/mail/images/cleardot.gif">
          <a:extLst>
            <a:ext uri="{FF2B5EF4-FFF2-40B4-BE49-F238E27FC236}">
              <a16:creationId xmlns:a16="http://schemas.microsoft.com/office/drawing/2014/main" id="{7FA5423B-3110-4E27-8AC0-85C9E55EA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4" name="Picture 1" descr="https://mail.google.com/mail/images/cleardot.gif">
          <a:extLst>
            <a:ext uri="{FF2B5EF4-FFF2-40B4-BE49-F238E27FC236}">
              <a16:creationId xmlns:a16="http://schemas.microsoft.com/office/drawing/2014/main" id="{D1D0A2B3-502F-4AF2-BE38-0E38E103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5" name="Picture 1" descr="https://mail.google.com/mail/images/cleardot.gif">
          <a:extLst>
            <a:ext uri="{FF2B5EF4-FFF2-40B4-BE49-F238E27FC236}">
              <a16:creationId xmlns:a16="http://schemas.microsoft.com/office/drawing/2014/main" id="{6C1073B0-DBB2-43C8-AFC0-89C154A2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6" name="Picture 1" descr="https://mail.google.com/mail/images/cleardot.gif">
          <a:extLst>
            <a:ext uri="{FF2B5EF4-FFF2-40B4-BE49-F238E27FC236}">
              <a16:creationId xmlns:a16="http://schemas.microsoft.com/office/drawing/2014/main" id="{90F301E2-C29F-48CE-87C2-6B2273FD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7" name="Picture 1" descr="https://mail.google.com/mail/images/cleardot.gif">
          <a:extLst>
            <a:ext uri="{FF2B5EF4-FFF2-40B4-BE49-F238E27FC236}">
              <a16:creationId xmlns:a16="http://schemas.microsoft.com/office/drawing/2014/main" id="{44786052-C888-49E6-9F55-2783A63DC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8" name="Picture 1" descr="https://mail.google.com/mail/images/cleardot.gif">
          <a:extLst>
            <a:ext uri="{FF2B5EF4-FFF2-40B4-BE49-F238E27FC236}">
              <a16:creationId xmlns:a16="http://schemas.microsoft.com/office/drawing/2014/main" id="{A6F7F4E9-FB29-4EB2-BF2C-9A0F3A7F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69" name="Picture 1" descr="https://mail.google.com/mail/images/cleardot.gif">
          <a:extLst>
            <a:ext uri="{FF2B5EF4-FFF2-40B4-BE49-F238E27FC236}">
              <a16:creationId xmlns:a16="http://schemas.microsoft.com/office/drawing/2014/main" id="{E934FA01-8316-4F7F-A935-E9B45593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0" name="Picture 1" descr="https://mail.google.com/mail/images/cleardot.gif">
          <a:extLst>
            <a:ext uri="{FF2B5EF4-FFF2-40B4-BE49-F238E27FC236}">
              <a16:creationId xmlns:a16="http://schemas.microsoft.com/office/drawing/2014/main" id="{76959507-8F6D-4B32-932C-C38B059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1" name="Picture 1" descr="https://mail.google.com/mail/images/cleardot.gif">
          <a:extLst>
            <a:ext uri="{FF2B5EF4-FFF2-40B4-BE49-F238E27FC236}">
              <a16:creationId xmlns:a16="http://schemas.microsoft.com/office/drawing/2014/main" id="{854AA00C-3DE9-473F-830E-22EC738E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2" name="Picture 1" descr="https://mail.google.com/mail/images/cleardot.gif">
          <a:extLst>
            <a:ext uri="{FF2B5EF4-FFF2-40B4-BE49-F238E27FC236}">
              <a16:creationId xmlns:a16="http://schemas.microsoft.com/office/drawing/2014/main" id="{912C5FA7-52F8-4CB3-93DE-ED5A22DE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3" name="Picture 1" descr="https://mail.google.com/mail/images/cleardot.gif">
          <a:extLst>
            <a:ext uri="{FF2B5EF4-FFF2-40B4-BE49-F238E27FC236}">
              <a16:creationId xmlns:a16="http://schemas.microsoft.com/office/drawing/2014/main" id="{3AD65040-A778-463F-9AF2-F992A923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4" name="Picture 1" descr="https://mail.google.com/mail/images/cleardot.gif">
          <a:extLst>
            <a:ext uri="{FF2B5EF4-FFF2-40B4-BE49-F238E27FC236}">
              <a16:creationId xmlns:a16="http://schemas.microsoft.com/office/drawing/2014/main" id="{5756CEA7-339D-4883-8E79-B2D81867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5" name="Picture 1" descr="https://mail.google.com/mail/images/cleardot.gif">
          <a:extLst>
            <a:ext uri="{FF2B5EF4-FFF2-40B4-BE49-F238E27FC236}">
              <a16:creationId xmlns:a16="http://schemas.microsoft.com/office/drawing/2014/main" id="{9DD7B4BF-6349-401D-8CB9-5939C41C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6" name="Picture 1" descr="https://mail.google.com/mail/images/cleardot.gif">
          <a:extLst>
            <a:ext uri="{FF2B5EF4-FFF2-40B4-BE49-F238E27FC236}">
              <a16:creationId xmlns:a16="http://schemas.microsoft.com/office/drawing/2014/main" id="{0150C05B-89ED-4796-92EF-AA680ACED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7" name="Picture 1" descr="https://mail.google.com/mail/images/cleardot.gif">
          <a:extLst>
            <a:ext uri="{FF2B5EF4-FFF2-40B4-BE49-F238E27FC236}">
              <a16:creationId xmlns:a16="http://schemas.microsoft.com/office/drawing/2014/main" id="{DF93A0DA-C6DE-483C-92B8-748AF1DA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8" name="Picture 1" descr="https://mail.google.com/mail/images/cleardot.gif">
          <a:extLst>
            <a:ext uri="{FF2B5EF4-FFF2-40B4-BE49-F238E27FC236}">
              <a16:creationId xmlns:a16="http://schemas.microsoft.com/office/drawing/2014/main" id="{211EED91-E860-464B-963B-38CC2BF1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79" name="Picture 1" descr="https://mail.google.com/mail/images/cleardot.gif">
          <a:extLst>
            <a:ext uri="{FF2B5EF4-FFF2-40B4-BE49-F238E27FC236}">
              <a16:creationId xmlns:a16="http://schemas.microsoft.com/office/drawing/2014/main" id="{74178994-6515-46DD-A878-15A50716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0" name="Picture 1" descr="https://mail.google.com/mail/images/cleardot.gif">
          <a:extLst>
            <a:ext uri="{FF2B5EF4-FFF2-40B4-BE49-F238E27FC236}">
              <a16:creationId xmlns:a16="http://schemas.microsoft.com/office/drawing/2014/main" id="{B64F6AC2-7AF0-4215-B744-1F51B516C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1" name="Picture 1" descr="https://mail.google.com/mail/images/cleardot.gif">
          <a:extLst>
            <a:ext uri="{FF2B5EF4-FFF2-40B4-BE49-F238E27FC236}">
              <a16:creationId xmlns:a16="http://schemas.microsoft.com/office/drawing/2014/main" id="{873EF6D1-466A-4C6D-A751-E714A346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2" name="Picture 1" descr="https://mail.google.com/mail/images/cleardot.gif">
          <a:extLst>
            <a:ext uri="{FF2B5EF4-FFF2-40B4-BE49-F238E27FC236}">
              <a16:creationId xmlns:a16="http://schemas.microsoft.com/office/drawing/2014/main" id="{90E444BB-8B67-4F05-A5DC-BADA203E3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3" name="Picture 1" descr="https://mail.google.com/mail/images/cleardot.gif">
          <a:extLst>
            <a:ext uri="{FF2B5EF4-FFF2-40B4-BE49-F238E27FC236}">
              <a16:creationId xmlns:a16="http://schemas.microsoft.com/office/drawing/2014/main" id="{36941417-F766-4966-83F0-3A8928E15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4" name="Picture 1" descr="https://mail.google.com/mail/images/cleardot.gif">
          <a:extLst>
            <a:ext uri="{FF2B5EF4-FFF2-40B4-BE49-F238E27FC236}">
              <a16:creationId xmlns:a16="http://schemas.microsoft.com/office/drawing/2014/main" id="{2BBD7EA0-A108-4233-8693-0246588F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5" name="Picture 1" descr="https://mail.google.com/mail/images/cleardot.gif">
          <a:extLst>
            <a:ext uri="{FF2B5EF4-FFF2-40B4-BE49-F238E27FC236}">
              <a16:creationId xmlns:a16="http://schemas.microsoft.com/office/drawing/2014/main" id="{1CCCB3D1-AC25-446B-8585-5F9B975D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6" name="Picture 1" descr="https://mail.google.com/mail/images/cleardot.gif">
          <a:extLst>
            <a:ext uri="{FF2B5EF4-FFF2-40B4-BE49-F238E27FC236}">
              <a16:creationId xmlns:a16="http://schemas.microsoft.com/office/drawing/2014/main" id="{20F74928-76E4-4A84-AB61-22A84F9E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7" name="Picture 1" descr="https://mail.google.com/mail/images/cleardot.gif">
          <a:extLst>
            <a:ext uri="{FF2B5EF4-FFF2-40B4-BE49-F238E27FC236}">
              <a16:creationId xmlns:a16="http://schemas.microsoft.com/office/drawing/2014/main" id="{FC6FB944-7985-4FE5-9B53-6F03FEAD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8" name="Picture 1" descr="https://mail.google.com/mail/images/cleardot.gif">
          <a:extLst>
            <a:ext uri="{FF2B5EF4-FFF2-40B4-BE49-F238E27FC236}">
              <a16:creationId xmlns:a16="http://schemas.microsoft.com/office/drawing/2014/main" id="{C2397134-C5FF-4BD2-991E-1E9C889D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89" name="Picture 1" descr="https://mail.google.com/mail/images/cleardot.gif">
          <a:extLst>
            <a:ext uri="{FF2B5EF4-FFF2-40B4-BE49-F238E27FC236}">
              <a16:creationId xmlns:a16="http://schemas.microsoft.com/office/drawing/2014/main" id="{C1CF2BB9-3698-424C-AD96-7789564EA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0" name="Picture 1" descr="https://mail.google.com/mail/images/cleardot.gif">
          <a:extLst>
            <a:ext uri="{FF2B5EF4-FFF2-40B4-BE49-F238E27FC236}">
              <a16:creationId xmlns:a16="http://schemas.microsoft.com/office/drawing/2014/main" id="{E4EC2C73-31FA-4A48-BA94-5D5EB82F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1" name="Picture 1" descr="https://mail.google.com/mail/images/cleardot.gif">
          <a:extLst>
            <a:ext uri="{FF2B5EF4-FFF2-40B4-BE49-F238E27FC236}">
              <a16:creationId xmlns:a16="http://schemas.microsoft.com/office/drawing/2014/main" id="{093CD68C-4031-4C30-85BA-E1969DCC1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2" name="Picture 1" descr="https://mail.google.com/mail/images/cleardot.gif">
          <a:extLst>
            <a:ext uri="{FF2B5EF4-FFF2-40B4-BE49-F238E27FC236}">
              <a16:creationId xmlns:a16="http://schemas.microsoft.com/office/drawing/2014/main" id="{A6652213-2376-466F-B3B0-EA71C01B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3" name="Picture 1" descr="https://mail.google.com/mail/images/cleardot.gif">
          <a:extLst>
            <a:ext uri="{FF2B5EF4-FFF2-40B4-BE49-F238E27FC236}">
              <a16:creationId xmlns:a16="http://schemas.microsoft.com/office/drawing/2014/main" id="{56A54F8D-6400-48E1-BB57-1C057692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4" name="Picture 1" descr="https://mail.google.com/mail/images/cleardot.gif">
          <a:extLst>
            <a:ext uri="{FF2B5EF4-FFF2-40B4-BE49-F238E27FC236}">
              <a16:creationId xmlns:a16="http://schemas.microsoft.com/office/drawing/2014/main" id="{38599A27-B025-4AA1-AB9C-576EC5B2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5" name="Picture 1" descr="https://mail.google.com/mail/images/cleardot.gif">
          <a:extLst>
            <a:ext uri="{FF2B5EF4-FFF2-40B4-BE49-F238E27FC236}">
              <a16:creationId xmlns:a16="http://schemas.microsoft.com/office/drawing/2014/main" id="{D7DDA243-7E1F-4240-8CD8-5D4FB948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6" name="Picture 1" descr="https://mail.google.com/mail/images/cleardot.gif">
          <a:extLst>
            <a:ext uri="{FF2B5EF4-FFF2-40B4-BE49-F238E27FC236}">
              <a16:creationId xmlns:a16="http://schemas.microsoft.com/office/drawing/2014/main" id="{38238DED-5174-413F-B221-B484A57D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7" name="Picture 1" descr="https://mail.google.com/mail/images/cleardot.gif">
          <a:extLst>
            <a:ext uri="{FF2B5EF4-FFF2-40B4-BE49-F238E27FC236}">
              <a16:creationId xmlns:a16="http://schemas.microsoft.com/office/drawing/2014/main" id="{66CE5857-1FFF-425D-879C-D8616288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8" name="Picture 1" descr="https://mail.google.com/mail/images/cleardot.gif">
          <a:extLst>
            <a:ext uri="{FF2B5EF4-FFF2-40B4-BE49-F238E27FC236}">
              <a16:creationId xmlns:a16="http://schemas.microsoft.com/office/drawing/2014/main" id="{ADBFD5C2-2AAC-4A59-ADCA-D5D28922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699" name="Picture 1" descr="https://mail.google.com/mail/images/cleardot.gif">
          <a:extLst>
            <a:ext uri="{FF2B5EF4-FFF2-40B4-BE49-F238E27FC236}">
              <a16:creationId xmlns:a16="http://schemas.microsoft.com/office/drawing/2014/main" id="{1CF30AC6-0818-4D1A-9AC6-60BA2324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0" name="Picture 1" descr="https://mail.google.com/mail/images/cleardot.gif">
          <a:extLst>
            <a:ext uri="{FF2B5EF4-FFF2-40B4-BE49-F238E27FC236}">
              <a16:creationId xmlns:a16="http://schemas.microsoft.com/office/drawing/2014/main" id="{FF57D9BE-EB47-471D-8D3B-4ECA8ECA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1" name="Picture 1" descr="https://mail.google.com/mail/images/cleardot.gif">
          <a:extLst>
            <a:ext uri="{FF2B5EF4-FFF2-40B4-BE49-F238E27FC236}">
              <a16:creationId xmlns:a16="http://schemas.microsoft.com/office/drawing/2014/main" id="{2A4154BD-A329-457A-A296-DCE2A985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2" name="Picture 1" descr="https://mail.google.com/mail/images/cleardot.gif">
          <a:extLst>
            <a:ext uri="{FF2B5EF4-FFF2-40B4-BE49-F238E27FC236}">
              <a16:creationId xmlns:a16="http://schemas.microsoft.com/office/drawing/2014/main" id="{9140615F-3E2B-41AF-8934-01F0FE4E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3" name="Picture 1" descr="https://mail.google.com/mail/images/cleardot.gif">
          <a:extLst>
            <a:ext uri="{FF2B5EF4-FFF2-40B4-BE49-F238E27FC236}">
              <a16:creationId xmlns:a16="http://schemas.microsoft.com/office/drawing/2014/main" id="{18051BE0-14FD-4886-9C91-DD4EAD11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4" name="Picture 1" descr="https://mail.google.com/mail/images/cleardot.gif">
          <a:extLst>
            <a:ext uri="{FF2B5EF4-FFF2-40B4-BE49-F238E27FC236}">
              <a16:creationId xmlns:a16="http://schemas.microsoft.com/office/drawing/2014/main" id="{73F15304-E7CD-4DE2-9F55-EE9FC3186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5" name="Picture 1" descr="https://mail.google.com/mail/images/cleardot.gif">
          <a:extLst>
            <a:ext uri="{FF2B5EF4-FFF2-40B4-BE49-F238E27FC236}">
              <a16:creationId xmlns:a16="http://schemas.microsoft.com/office/drawing/2014/main" id="{26B0B302-2950-430C-9A84-5DD46F7C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842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6" name="Picture 1" descr="https://mail.google.com/mail/images/cleardot.gif">
          <a:extLst>
            <a:ext uri="{FF2B5EF4-FFF2-40B4-BE49-F238E27FC236}">
              <a16:creationId xmlns:a16="http://schemas.microsoft.com/office/drawing/2014/main" id="{CF1605E6-0DCB-4AB8-AC98-5E6CDEE5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7" name="Picture 1" descr="https://mail.google.com/mail/images/cleardot.gif">
          <a:extLst>
            <a:ext uri="{FF2B5EF4-FFF2-40B4-BE49-F238E27FC236}">
              <a16:creationId xmlns:a16="http://schemas.microsoft.com/office/drawing/2014/main" id="{800CD7C0-7AFF-450B-B4F9-D29B0603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8" name="Picture 1" descr="https://mail.google.com/mail/images/cleardot.gif">
          <a:extLst>
            <a:ext uri="{FF2B5EF4-FFF2-40B4-BE49-F238E27FC236}">
              <a16:creationId xmlns:a16="http://schemas.microsoft.com/office/drawing/2014/main" id="{677A4EB9-354D-4D4C-B5C1-3E0FDF19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09" name="Picture 1" descr="https://mail.google.com/mail/images/cleardot.gif">
          <a:extLst>
            <a:ext uri="{FF2B5EF4-FFF2-40B4-BE49-F238E27FC236}">
              <a16:creationId xmlns:a16="http://schemas.microsoft.com/office/drawing/2014/main" id="{620632F3-C760-49F1-9C11-AC1361CA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0" name="Picture 1" descr="https://mail.google.com/mail/images/cleardot.gif">
          <a:extLst>
            <a:ext uri="{FF2B5EF4-FFF2-40B4-BE49-F238E27FC236}">
              <a16:creationId xmlns:a16="http://schemas.microsoft.com/office/drawing/2014/main" id="{6BFB5855-CD65-4A67-B73C-AEA610D3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1" name="Picture 1" descr="https://mail.google.com/mail/images/cleardot.gif">
          <a:extLst>
            <a:ext uri="{FF2B5EF4-FFF2-40B4-BE49-F238E27FC236}">
              <a16:creationId xmlns:a16="http://schemas.microsoft.com/office/drawing/2014/main" id="{AD8DBC77-D0CE-437B-95A8-32B325B7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2" name="Picture 1" descr="https://mail.google.com/mail/images/cleardot.gif">
          <a:extLst>
            <a:ext uri="{FF2B5EF4-FFF2-40B4-BE49-F238E27FC236}">
              <a16:creationId xmlns:a16="http://schemas.microsoft.com/office/drawing/2014/main" id="{A394CB17-9E2E-4906-A302-3384B779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3" name="Picture 1" descr="https://mail.google.com/mail/images/cleardot.gif">
          <a:extLst>
            <a:ext uri="{FF2B5EF4-FFF2-40B4-BE49-F238E27FC236}">
              <a16:creationId xmlns:a16="http://schemas.microsoft.com/office/drawing/2014/main" id="{83672FFE-ED40-45AF-9FE3-B7C92354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4" name="Picture 1" descr="https://mail.google.com/mail/images/cleardot.gif">
          <a:extLst>
            <a:ext uri="{FF2B5EF4-FFF2-40B4-BE49-F238E27FC236}">
              <a16:creationId xmlns:a16="http://schemas.microsoft.com/office/drawing/2014/main" id="{47EC156B-EBF0-4686-93B9-46BE9422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5" name="Picture 1" descr="https://mail.google.com/mail/images/cleardot.gif">
          <a:extLst>
            <a:ext uri="{FF2B5EF4-FFF2-40B4-BE49-F238E27FC236}">
              <a16:creationId xmlns:a16="http://schemas.microsoft.com/office/drawing/2014/main" id="{CD3C9566-EDAD-4A78-97DE-C01C66D1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6" name="Picture 1" descr="https://mail.google.com/mail/images/cleardot.gif">
          <a:extLst>
            <a:ext uri="{FF2B5EF4-FFF2-40B4-BE49-F238E27FC236}">
              <a16:creationId xmlns:a16="http://schemas.microsoft.com/office/drawing/2014/main" id="{FF40C197-64BA-4351-B56D-A478D0E0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7" name="Picture 1" descr="https://mail.google.com/mail/images/cleardot.gif">
          <a:extLst>
            <a:ext uri="{FF2B5EF4-FFF2-40B4-BE49-F238E27FC236}">
              <a16:creationId xmlns:a16="http://schemas.microsoft.com/office/drawing/2014/main" id="{C7A978DE-77CA-4F9B-8BDB-0631AC6F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8" name="Picture 1" descr="https://mail.google.com/mail/images/cleardot.gif">
          <a:extLst>
            <a:ext uri="{FF2B5EF4-FFF2-40B4-BE49-F238E27FC236}">
              <a16:creationId xmlns:a16="http://schemas.microsoft.com/office/drawing/2014/main" id="{FDC7AA7F-292D-4231-BFD2-FB6AAB09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19" name="Picture 1" descr="https://mail.google.com/mail/images/cleardot.gif">
          <a:extLst>
            <a:ext uri="{FF2B5EF4-FFF2-40B4-BE49-F238E27FC236}">
              <a16:creationId xmlns:a16="http://schemas.microsoft.com/office/drawing/2014/main" id="{79DFC562-F7EB-42DA-AD96-06B7279CD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0" name="Picture 1" descr="https://mail.google.com/mail/images/cleardot.gif">
          <a:extLst>
            <a:ext uri="{FF2B5EF4-FFF2-40B4-BE49-F238E27FC236}">
              <a16:creationId xmlns:a16="http://schemas.microsoft.com/office/drawing/2014/main" id="{4369C2BC-B21A-4048-94E4-2B59DE5B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1" name="Picture 1" descr="https://mail.google.com/mail/images/cleardot.gif">
          <a:extLst>
            <a:ext uri="{FF2B5EF4-FFF2-40B4-BE49-F238E27FC236}">
              <a16:creationId xmlns:a16="http://schemas.microsoft.com/office/drawing/2014/main" id="{4C2FC1F4-BAFE-40B9-8766-D99FB058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2" name="Picture 1" descr="https://mail.google.com/mail/images/cleardot.gif">
          <a:extLst>
            <a:ext uri="{FF2B5EF4-FFF2-40B4-BE49-F238E27FC236}">
              <a16:creationId xmlns:a16="http://schemas.microsoft.com/office/drawing/2014/main" id="{91D68833-14A9-4B8B-A143-62527C90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3" name="Picture 1" descr="https://mail.google.com/mail/images/cleardot.gif">
          <a:extLst>
            <a:ext uri="{FF2B5EF4-FFF2-40B4-BE49-F238E27FC236}">
              <a16:creationId xmlns:a16="http://schemas.microsoft.com/office/drawing/2014/main" id="{3D991879-2997-4D75-9405-086A14296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4" name="Picture 1" descr="https://mail.google.com/mail/images/cleardot.gif">
          <a:extLst>
            <a:ext uri="{FF2B5EF4-FFF2-40B4-BE49-F238E27FC236}">
              <a16:creationId xmlns:a16="http://schemas.microsoft.com/office/drawing/2014/main" id="{D8200669-CDC6-4621-87AE-CA58ADC4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5" name="Picture 1" descr="https://mail.google.com/mail/images/cleardot.gif">
          <a:extLst>
            <a:ext uri="{FF2B5EF4-FFF2-40B4-BE49-F238E27FC236}">
              <a16:creationId xmlns:a16="http://schemas.microsoft.com/office/drawing/2014/main" id="{95C89D21-463E-4E42-913D-5DA4644DD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6" name="Picture 1" descr="https://mail.google.com/mail/images/cleardot.gif">
          <a:extLst>
            <a:ext uri="{FF2B5EF4-FFF2-40B4-BE49-F238E27FC236}">
              <a16:creationId xmlns:a16="http://schemas.microsoft.com/office/drawing/2014/main" id="{B4E9F22E-5A0A-452C-80AF-B1CD9788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7" name="Picture 1" descr="https://mail.google.com/mail/images/cleardot.gif">
          <a:extLst>
            <a:ext uri="{FF2B5EF4-FFF2-40B4-BE49-F238E27FC236}">
              <a16:creationId xmlns:a16="http://schemas.microsoft.com/office/drawing/2014/main" id="{8D8A1202-E2D6-47CF-8138-F04B1BFD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8" name="Picture 1" descr="https://mail.google.com/mail/images/cleardot.gif">
          <a:extLst>
            <a:ext uri="{FF2B5EF4-FFF2-40B4-BE49-F238E27FC236}">
              <a16:creationId xmlns:a16="http://schemas.microsoft.com/office/drawing/2014/main" id="{3A733765-766C-4D52-AC81-A049FAFB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29" name="Picture 1" descr="https://mail.google.com/mail/images/cleardot.gif">
          <a:extLst>
            <a:ext uri="{FF2B5EF4-FFF2-40B4-BE49-F238E27FC236}">
              <a16:creationId xmlns:a16="http://schemas.microsoft.com/office/drawing/2014/main" id="{06683242-2ACD-436B-B9B2-6A86A4F1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0" name="Picture 1" descr="https://mail.google.com/mail/images/cleardot.gif">
          <a:extLst>
            <a:ext uri="{FF2B5EF4-FFF2-40B4-BE49-F238E27FC236}">
              <a16:creationId xmlns:a16="http://schemas.microsoft.com/office/drawing/2014/main" id="{70DCF88C-3E5B-411A-8EB5-FCCA3420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1" name="Picture 1" descr="https://mail.google.com/mail/images/cleardot.gif">
          <a:extLst>
            <a:ext uri="{FF2B5EF4-FFF2-40B4-BE49-F238E27FC236}">
              <a16:creationId xmlns:a16="http://schemas.microsoft.com/office/drawing/2014/main" id="{DC45DF47-F911-451A-B925-61038E73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2" name="Picture 1" descr="https://mail.google.com/mail/images/cleardot.gif">
          <a:extLst>
            <a:ext uri="{FF2B5EF4-FFF2-40B4-BE49-F238E27FC236}">
              <a16:creationId xmlns:a16="http://schemas.microsoft.com/office/drawing/2014/main" id="{32953F90-A15E-4F63-A124-57FBD48E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3" name="Picture 1" descr="https://mail.google.com/mail/images/cleardot.gif">
          <a:extLst>
            <a:ext uri="{FF2B5EF4-FFF2-40B4-BE49-F238E27FC236}">
              <a16:creationId xmlns:a16="http://schemas.microsoft.com/office/drawing/2014/main" id="{4680C4DA-E176-40F7-9B3A-E487A3072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1998849" y="14007"/>
    <xdr:ext cx="727822" cy="695325"/>
    <xdr:pic>
      <xdr:nvPicPr>
        <xdr:cNvPr id="1533" name="Picture 3" descr="imagenes_r1_c1">
          <a:extLst>
            <a:ext uri="{FF2B5EF4-FFF2-40B4-BE49-F238E27FC236}">
              <a16:creationId xmlns:a16="http://schemas.microsoft.com/office/drawing/2014/main" id="{C203B5F1-2223-4715-92E5-B41FD83F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98849" y="14007"/>
          <a:ext cx="727822" cy="6953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absolute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6" name="Picture 1" descr="https://mail.google.com/mail/images/cleardot.gif">
          <a:extLst>
            <a:ext uri="{FF2B5EF4-FFF2-40B4-BE49-F238E27FC236}">
              <a16:creationId xmlns:a16="http://schemas.microsoft.com/office/drawing/2014/main" id="{F63D5782-85AC-4004-B754-E6F9875E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7" name="Picture 1" descr="https://mail.google.com/mail/images/cleardot.gif">
          <a:extLst>
            <a:ext uri="{FF2B5EF4-FFF2-40B4-BE49-F238E27FC236}">
              <a16:creationId xmlns:a16="http://schemas.microsoft.com/office/drawing/2014/main" id="{6C5C6F44-7446-41FD-B691-8F25890F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8" name="Picture 1" descr="https://mail.google.com/mail/images/cleardot.gif">
          <a:extLst>
            <a:ext uri="{FF2B5EF4-FFF2-40B4-BE49-F238E27FC236}">
              <a16:creationId xmlns:a16="http://schemas.microsoft.com/office/drawing/2014/main" id="{2AE258D2-EE4A-40EE-A7A1-D4848703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39" name="Picture 1" descr="https://mail.google.com/mail/images/cleardot.gif">
          <a:extLst>
            <a:ext uri="{FF2B5EF4-FFF2-40B4-BE49-F238E27FC236}">
              <a16:creationId xmlns:a16="http://schemas.microsoft.com/office/drawing/2014/main" id="{2CB4F73F-4F3D-49AD-9ECF-C137D9A3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0" name="Picture 1" descr="https://mail.google.com/mail/images/cleardot.gif">
          <a:extLst>
            <a:ext uri="{FF2B5EF4-FFF2-40B4-BE49-F238E27FC236}">
              <a16:creationId xmlns:a16="http://schemas.microsoft.com/office/drawing/2014/main" id="{74FAF82A-EF43-401A-A88F-9B8341DA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1" name="Picture 1" descr="https://mail.google.com/mail/images/cleardot.gif">
          <a:extLst>
            <a:ext uri="{FF2B5EF4-FFF2-40B4-BE49-F238E27FC236}">
              <a16:creationId xmlns:a16="http://schemas.microsoft.com/office/drawing/2014/main" id="{F0A989D7-9B1B-4EE8-ADC5-8D426300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2" name="Picture 1" descr="https://mail.google.com/mail/images/cleardot.gif">
          <a:extLst>
            <a:ext uri="{FF2B5EF4-FFF2-40B4-BE49-F238E27FC236}">
              <a16:creationId xmlns:a16="http://schemas.microsoft.com/office/drawing/2014/main" id="{A250C6F6-8A12-43FB-B258-3873B555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3" name="Picture 1" descr="https://mail.google.com/mail/images/cleardot.gif">
          <a:extLst>
            <a:ext uri="{FF2B5EF4-FFF2-40B4-BE49-F238E27FC236}">
              <a16:creationId xmlns:a16="http://schemas.microsoft.com/office/drawing/2014/main" id="{77A8EB01-F28F-4918-BC16-97AD1BC0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4" name="Picture 1" descr="https://mail.google.com/mail/images/cleardot.gif">
          <a:extLst>
            <a:ext uri="{FF2B5EF4-FFF2-40B4-BE49-F238E27FC236}">
              <a16:creationId xmlns:a16="http://schemas.microsoft.com/office/drawing/2014/main" id="{3DF597F7-D784-4746-A1CD-0C01BCF1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5" name="Picture 1" descr="https://mail.google.com/mail/images/cleardot.gif">
          <a:extLst>
            <a:ext uri="{FF2B5EF4-FFF2-40B4-BE49-F238E27FC236}">
              <a16:creationId xmlns:a16="http://schemas.microsoft.com/office/drawing/2014/main" id="{3493D35A-10EB-4D60-858F-A864D719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6" name="Picture 1" descr="https://mail.google.com/mail/images/cleardot.gif">
          <a:extLst>
            <a:ext uri="{FF2B5EF4-FFF2-40B4-BE49-F238E27FC236}">
              <a16:creationId xmlns:a16="http://schemas.microsoft.com/office/drawing/2014/main" id="{F097C9BC-F5FD-427A-88B4-CC522CEAE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7" name="Picture 1" descr="https://mail.google.com/mail/images/cleardot.gif">
          <a:extLst>
            <a:ext uri="{FF2B5EF4-FFF2-40B4-BE49-F238E27FC236}">
              <a16:creationId xmlns:a16="http://schemas.microsoft.com/office/drawing/2014/main" id="{B61FC1ED-B014-4A87-822B-980E502A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8" name="Picture 1" descr="https://mail.google.com/mail/images/cleardot.gif">
          <a:extLst>
            <a:ext uri="{FF2B5EF4-FFF2-40B4-BE49-F238E27FC236}">
              <a16:creationId xmlns:a16="http://schemas.microsoft.com/office/drawing/2014/main" id="{AC19612C-BAA5-4741-A8B9-4EA3FB90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49" name="Picture 1" descr="https://mail.google.com/mail/images/cleardot.gif">
          <a:extLst>
            <a:ext uri="{FF2B5EF4-FFF2-40B4-BE49-F238E27FC236}">
              <a16:creationId xmlns:a16="http://schemas.microsoft.com/office/drawing/2014/main" id="{A9CC3EC5-E60D-4E03-8101-6013FADCC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0" name="Picture 1" descr="https://mail.google.com/mail/images/cleardot.gif">
          <a:extLst>
            <a:ext uri="{FF2B5EF4-FFF2-40B4-BE49-F238E27FC236}">
              <a16:creationId xmlns:a16="http://schemas.microsoft.com/office/drawing/2014/main" id="{5BD24DF7-748B-407F-9F78-C960199B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1" name="Picture 1" descr="https://mail.google.com/mail/images/cleardot.gif">
          <a:extLst>
            <a:ext uri="{FF2B5EF4-FFF2-40B4-BE49-F238E27FC236}">
              <a16:creationId xmlns:a16="http://schemas.microsoft.com/office/drawing/2014/main" id="{9AED6C17-B2E9-4C5E-9F76-DF455737E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2" name="Picture 1" descr="https://mail.google.com/mail/images/cleardot.gif">
          <a:extLst>
            <a:ext uri="{FF2B5EF4-FFF2-40B4-BE49-F238E27FC236}">
              <a16:creationId xmlns:a16="http://schemas.microsoft.com/office/drawing/2014/main" id="{A999F36E-E5F0-4316-84E1-F32F98375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3" name="Picture 1" descr="https://mail.google.com/mail/images/cleardot.gif">
          <a:extLst>
            <a:ext uri="{FF2B5EF4-FFF2-40B4-BE49-F238E27FC236}">
              <a16:creationId xmlns:a16="http://schemas.microsoft.com/office/drawing/2014/main" id="{20D87BF8-08B8-4C08-BB8F-9DC11A87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4" name="Picture 1" descr="https://mail.google.com/mail/images/cleardot.gif">
          <a:extLst>
            <a:ext uri="{FF2B5EF4-FFF2-40B4-BE49-F238E27FC236}">
              <a16:creationId xmlns:a16="http://schemas.microsoft.com/office/drawing/2014/main" id="{B862DC79-A782-4DE2-A742-704DF619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5" name="Picture 1" descr="https://mail.google.com/mail/images/cleardot.gif">
          <a:extLst>
            <a:ext uri="{FF2B5EF4-FFF2-40B4-BE49-F238E27FC236}">
              <a16:creationId xmlns:a16="http://schemas.microsoft.com/office/drawing/2014/main" id="{574ABD43-2D3D-4FD3-8023-94933C2B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6" name="Picture 1" descr="https://mail.google.com/mail/images/cleardot.gif">
          <a:extLst>
            <a:ext uri="{FF2B5EF4-FFF2-40B4-BE49-F238E27FC236}">
              <a16:creationId xmlns:a16="http://schemas.microsoft.com/office/drawing/2014/main" id="{DCE65591-3B42-4C8A-999C-0B363523C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7" name="Picture 1" descr="https://mail.google.com/mail/images/cleardot.gif">
          <a:extLst>
            <a:ext uri="{FF2B5EF4-FFF2-40B4-BE49-F238E27FC236}">
              <a16:creationId xmlns:a16="http://schemas.microsoft.com/office/drawing/2014/main" id="{2065C6B3-8A89-47B7-B2FE-14E5B6C3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8" name="Picture 1" descr="https://mail.google.com/mail/images/cleardot.gif">
          <a:extLst>
            <a:ext uri="{FF2B5EF4-FFF2-40B4-BE49-F238E27FC236}">
              <a16:creationId xmlns:a16="http://schemas.microsoft.com/office/drawing/2014/main" id="{2BC20315-2D48-4C5A-B0B3-F8D1EC6F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59" name="Picture 1" descr="https://mail.google.com/mail/images/cleardot.gif">
          <a:extLst>
            <a:ext uri="{FF2B5EF4-FFF2-40B4-BE49-F238E27FC236}">
              <a16:creationId xmlns:a16="http://schemas.microsoft.com/office/drawing/2014/main" id="{FBDBADA1-36FD-403F-B63D-5030ABFF9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0" name="Picture 1" descr="https://mail.google.com/mail/images/cleardot.gif">
          <a:extLst>
            <a:ext uri="{FF2B5EF4-FFF2-40B4-BE49-F238E27FC236}">
              <a16:creationId xmlns:a16="http://schemas.microsoft.com/office/drawing/2014/main" id="{DE94F646-388E-4F71-BFB9-DF934C10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1" name="Picture 1" descr="https://mail.google.com/mail/images/cleardot.gif">
          <a:extLst>
            <a:ext uri="{FF2B5EF4-FFF2-40B4-BE49-F238E27FC236}">
              <a16:creationId xmlns:a16="http://schemas.microsoft.com/office/drawing/2014/main" id="{A16573F6-21C3-4D75-9172-2F27A297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2" name="Picture 1" descr="https://mail.google.com/mail/images/cleardot.gif">
          <a:extLst>
            <a:ext uri="{FF2B5EF4-FFF2-40B4-BE49-F238E27FC236}">
              <a16:creationId xmlns:a16="http://schemas.microsoft.com/office/drawing/2014/main" id="{92180103-3E56-4A40-9514-0B005C84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3" name="Picture 1" descr="https://mail.google.com/mail/images/cleardot.gif">
          <a:extLst>
            <a:ext uri="{FF2B5EF4-FFF2-40B4-BE49-F238E27FC236}">
              <a16:creationId xmlns:a16="http://schemas.microsoft.com/office/drawing/2014/main" id="{07AB4E4E-57A0-4BC7-A29A-2D687CF3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4" name="Picture 1" descr="https://mail.google.com/mail/images/cleardot.gif">
          <a:extLst>
            <a:ext uri="{FF2B5EF4-FFF2-40B4-BE49-F238E27FC236}">
              <a16:creationId xmlns:a16="http://schemas.microsoft.com/office/drawing/2014/main" id="{6A212615-5EDF-479B-8D80-3CEF6AC5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5" name="Picture 1" descr="https://mail.google.com/mail/images/cleardot.gif">
          <a:extLst>
            <a:ext uri="{FF2B5EF4-FFF2-40B4-BE49-F238E27FC236}">
              <a16:creationId xmlns:a16="http://schemas.microsoft.com/office/drawing/2014/main" id="{E9C3FD6A-E0D4-4F1C-8EE5-5A9A0A99A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6" name="Picture 1" descr="https://mail.google.com/mail/images/cleardot.gif">
          <a:extLst>
            <a:ext uri="{FF2B5EF4-FFF2-40B4-BE49-F238E27FC236}">
              <a16:creationId xmlns:a16="http://schemas.microsoft.com/office/drawing/2014/main" id="{40CCBA90-0B75-43CB-9570-5E2AE546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7" name="Picture 1" descr="https://mail.google.com/mail/images/cleardot.gif">
          <a:extLst>
            <a:ext uri="{FF2B5EF4-FFF2-40B4-BE49-F238E27FC236}">
              <a16:creationId xmlns:a16="http://schemas.microsoft.com/office/drawing/2014/main" id="{82929244-4DB8-44D2-930E-A58D461DC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8" name="Picture 1" descr="https://mail.google.com/mail/images/cleardot.gif">
          <a:extLst>
            <a:ext uri="{FF2B5EF4-FFF2-40B4-BE49-F238E27FC236}">
              <a16:creationId xmlns:a16="http://schemas.microsoft.com/office/drawing/2014/main" id="{0AB62B02-1898-4478-AB86-EF7227F4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69" name="Picture 1" descr="https://mail.google.com/mail/images/cleardot.gif">
          <a:extLst>
            <a:ext uri="{FF2B5EF4-FFF2-40B4-BE49-F238E27FC236}">
              <a16:creationId xmlns:a16="http://schemas.microsoft.com/office/drawing/2014/main" id="{17E9FABF-2D18-4708-B2E1-DB7FDCC0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0" name="Picture 1" descr="https://mail.google.com/mail/images/cleardot.gif">
          <a:extLst>
            <a:ext uri="{FF2B5EF4-FFF2-40B4-BE49-F238E27FC236}">
              <a16:creationId xmlns:a16="http://schemas.microsoft.com/office/drawing/2014/main" id="{58B305E9-2224-410D-B4C2-52728A8C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1" name="Picture 1" descr="https://mail.google.com/mail/images/cleardot.gif">
          <a:extLst>
            <a:ext uri="{FF2B5EF4-FFF2-40B4-BE49-F238E27FC236}">
              <a16:creationId xmlns:a16="http://schemas.microsoft.com/office/drawing/2014/main" id="{710D40E0-CD5D-45EA-A1A4-ACD4BF80C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2" name="Picture 1" descr="https://mail.google.com/mail/images/cleardot.gif">
          <a:extLst>
            <a:ext uri="{FF2B5EF4-FFF2-40B4-BE49-F238E27FC236}">
              <a16:creationId xmlns:a16="http://schemas.microsoft.com/office/drawing/2014/main" id="{3CAB2A67-2AC2-4B0E-BF65-F853B368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3" name="Picture 1" descr="https://mail.google.com/mail/images/cleardot.gif">
          <a:extLst>
            <a:ext uri="{FF2B5EF4-FFF2-40B4-BE49-F238E27FC236}">
              <a16:creationId xmlns:a16="http://schemas.microsoft.com/office/drawing/2014/main" id="{2FB9C94D-52F2-4412-A5CA-BB492F936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4" name="Picture 1" descr="https://mail.google.com/mail/images/cleardot.gif">
          <a:extLst>
            <a:ext uri="{FF2B5EF4-FFF2-40B4-BE49-F238E27FC236}">
              <a16:creationId xmlns:a16="http://schemas.microsoft.com/office/drawing/2014/main" id="{1A17F084-2286-4D69-90A6-928A5B46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5" name="Picture 1" descr="https://mail.google.com/mail/images/cleardot.gif">
          <a:extLst>
            <a:ext uri="{FF2B5EF4-FFF2-40B4-BE49-F238E27FC236}">
              <a16:creationId xmlns:a16="http://schemas.microsoft.com/office/drawing/2014/main" id="{E4849CC0-E692-43A9-813A-AF0621FD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6" name="Picture 1" descr="https://mail.google.com/mail/images/cleardot.gif">
          <a:extLst>
            <a:ext uri="{FF2B5EF4-FFF2-40B4-BE49-F238E27FC236}">
              <a16:creationId xmlns:a16="http://schemas.microsoft.com/office/drawing/2014/main" id="{2AE1A762-A939-4469-8B4E-1F418A9A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7" name="Picture 1" descr="https://mail.google.com/mail/images/cleardot.gif">
          <a:extLst>
            <a:ext uri="{FF2B5EF4-FFF2-40B4-BE49-F238E27FC236}">
              <a16:creationId xmlns:a16="http://schemas.microsoft.com/office/drawing/2014/main" id="{EA23BB30-0F6C-424A-BE36-B2CF6EAA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8" name="Picture 1" descr="https://mail.google.com/mail/images/cleardot.gif">
          <a:extLst>
            <a:ext uri="{FF2B5EF4-FFF2-40B4-BE49-F238E27FC236}">
              <a16:creationId xmlns:a16="http://schemas.microsoft.com/office/drawing/2014/main" id="{76C8DE69-54C2-4DE1-9358-124DBD4D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79" name="Picture 1" descr="https://mail.google.com/mail/images/cleardot.gif">
          <a:extLst>
            <a:ext uri="{FF2B5EF4-FFF2-40B4-BE49-F238E27FC236}">
              <a16:creationId xmlns:a16="http://schemas.microsoft.com/office/drawing/2014/main" id="{656123F2-1848-4E29-A1B3-8A3E3529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0" name="Picture 1" descr="https://mail.google.com/mail/images/cleardot.gif">
          <a:extLst>
            <a:ext uri="{FF2B5EF4-FFF2-40B4-BE49-F238E27FC236}">
              <a16:creationId xmlns:a16="http://schemas.microsoft.com/office/drawing/2014/main" id="{574869C6-AD86-4098-A3CF-F15D55EE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1" name="Picture 1" descr="https://mail.google.com/mail/images/cleardot.gif">
          <a:extLst>
            <a:ext uri="{FF2B5EF4-FFF2-40B4-BE49-F238E27FC236}">
              <a16:creationId xmlns:a16="http://schemas.microsoft.com/office/drawing/2014/main" id="{5F7B4A88-A6DD-458D-B69A-8866150E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2" name="Picture 1" descr="https://mail.google.com/mail/images/cleardot.gif">
          <a:extLst>
            <a:ext uri="{FF2B5EF4-FFF2-40B4-BE49-F238E27FC236}">
              <a16:creationId xmlns:a16="http://schemas.microsoft.com/office/drawing/2014/main" id="{381CD8B1-94BA-4107-BFEF-3AB1C61E4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3" name="Picture 1" descr="https://mail.google.com/mail/images/cleardot.gif">
          <a:extLst>
            <a:ext uri="{FF2B5EF4-FFF2-40B4-BE49-F238E27FC236}">
              <a16:creationId xmlns:a16="http://schemas.microsoft.com/office/drawing/2014/main" id="{F2D8C43D-D08B-43EA-96F8-E7287A89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4" name="Picture 1" descr="https://mail.google.com/mail/images/cleardot.gif">
          <a:extLst>
            <a:ext uri="{FF2B5EF4-FFF2-40B4-BE49-F238E27FC236}">
              <a16:creationId xmlns:a16="http://schemas.microsoft.com/office/drawing/2014/main" id="{147B4AC3-713A-4685-A526-06B6C23A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5" name="Picture 1" descr="https://mail.google.com/mail/images/cleardot.gif">
          <a:extLst>
            <a:ext uri="{FF2B5EF4-FFF2-40B4-BE49-F238E27FC236}">
              <a16:creationId xmlns:a16="http://schemas.microsoft.com/office/drawing/2014/main" id="{D7A1CD51-3040-4882-AA99-2A601409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6" name="Picture 1" descr="https://mail.google.com/mail/images/cleardot.gif">
          <a:extLst>
            <a:ext uri="{FF2B5EF4-FFF2-40B4-BE49-F238E27FC236}">
              <a16:creationId xmlns:a16="http://schemas.microsoft.com/office/drawing/2014/main" id="{6AB97C1B-4E59-48D6-8163-AEFAF64F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7" name="Picture 1" descr="https://mail.google.com/mail/images/cleardot.gif">
          <a:extLst>
            <a:ext uri="{FF2B5EF4-FFF2-40B4-BE49-F238E27FC236}">
              <a16:creationId xmlns:a16="http://schemas.microsoft.com/office/drawing/2014/main" id="{3F053F40-0737-4162-8E23-A7F14191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8" name="Picture 1" descr="https://mail.google.com/mail/images/cleardot.gif">
          <a:extLst>
            <a:ext uri="{FF2B5EF4-FFF2-40B4-BE49-F238E27FC236}">
              <a16:creationId xmlns:a16="http://schemas.microsoft.com/office/drawing/2014/main" id="{4F178F2D-4AEC-481B-8EE6-0AC8D60E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89" name="Picture 1" descr="https://mail.google.com/mail/images/cleardot.gif">
          <a:extLst>
            <a:ext uri="{FF2B5EF4-FFF2-40B4-BE49-F238E27FC236}">
              <a16:creationId xmlns:a16="http://schemas.microsoft.com/office/drawing/2014/main" id="{424A13B6-B30D-4B3D-A9BE-B24944BE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0" name="Picture 1" descr="https://mail.google.com/mail/images/cleardot.gif">
          <a:extLst>
            <a:ext uri="{FF2B5EF4-FFF2-40B4-BE49-F238E27FC236}">
              <a16:creationId xmlns:a16="http://schemas.microsoft.com/office/drawing/2014/main" id="{7172D43D-736D-452B-87AE-33253B62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1" name="Picture 1" descr="https://mail.google.com/mail/images/cleardot.gif">
          <a:extLst>
            <a:ext uri="{FF2B5EF4-FFF2-40B4-BE49-F238E27FC236}">
              <a16:creationId xmlns:a16="http://schemas.microsoft.com/office/drawing/2014/main" id="{4028436D-B2D1-436A-A04A-53C1DCBB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2" name="Picture 1" descr="https://mail.google.com/mail/images/cleardot.gif">
          <a:extLst>
            <a:ext uri="{FF2B5EF4-FFF2-40B4-BE49-F238E27FC236}">
              <a16:creationId xmlns:a16="http://schemas.microsoft.com/office/drawing/2014/main" id="{14FAB652-4253-4436-9DFF-F61686C6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3" name="Picture 1" descr="https://mail.google.com/mail/images/cleardot.gif">
          <a:extLst>
            <a:ext uri="{FF2B5EF4-FFF2-40B4-BE49-F238E27FC236}">
              <a16:creationId xmlns:a16="http://schemas.microsoft.com/office/drawing/2014/main" id="{8C0C66D7-E2E0-4B4A-8767-07B6B8FF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4" name="Picture 1" descr="https://mail.google.com/mail/images/cleardot.gif">
          <a:extLst>
            <a:ext uri="{FF2B5EF4-FFF2-40B4-BE49-F238E27FC236}">
              <a16:creationId xmlns:a16="http://schemas.microsoft.com/office/drawing/2014/main" id="{15B72017-FE19-464E-9531-B012E57C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5" name="Picture 1" descr="https://mail.google.com/mail/images/cleardot.gif">
          <a:extLst>
            <a:ext uri="{FF2B5EF4-FFF2-40B4-BE49-F238E27FC236}">
              <a16:creationId xmlns:a16="http://schemas.microsoft.com/office/drawing/2014/main" id="{E3C76485-FD09-428C-85E3-CB96B1961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6" name="Picture 1" descr="https://mail.google.com/mail/images/cleardot.gif">
          <a:extLst>
            <a:ext uri="{FF2B5EF4-FFF2-40B4-BE49-F238E27FC236}">
              <a16:creationId xmlns:a16="http://schemas.microsoft.com/office/drawing/2014/main" id="{AAB7E6C6-4B46-4C05-BF77-F4A2F24B4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7" name="Picture 1" descr="https://mail.google.com/mail/images/cleardot.gif">
          <a:extLst>
            <a:ext uri="{FF2B5EF4-FFF2-40B4-BE49-F238E27FC236}">
              <a16:creationId xmlns:a16="http://schemas.microsoft.com/office/drawing/2014/main" id="{D2C11D01-6B50-496C-B697-490037C3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8" name="Picture 1" descr="https://mail.google.com/mail/images/cleardot.gif">
          <a:extLst>
            <a:ext uri="{FF2B5EF4-FFF2-40B4-BE49-F238E27FC236}">
              <a16:creationId xmlns:a16="http://schemas.microsoft.com/office/drawing/2014/main" id="{561857A2-7AA3-462B-9E0C-DE6023C9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799" name="Picture 1" descr="https://mail.google.com/mail/images/cleardot.gif">
          <a:extLst>
            <a:ext uri="{FF2B5EF4-FFF2-40B4-BE49-F238E27FC236}">
              <a16:creationId xmlns:a16="http://schemas.microsoft.com/office/drawing/2014/main" id="{66049106-9411-4305-8C88-E5818B4B2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0" name="Picture 1" descr="https://mail.google.com/mail/images/cleardot.gif">
          <a:extLst>
            <a:ext uri="{FF2B5EF4-FFF2-40B4-BE49-F238E27FC236}">
              <a16:creationId xmlns:a16="http://schemas.microsoft.com/office/drawing/2014/main" id="{654D36DE-345A-47B2-9AC0-D6FC7CD9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1" name="Picture 1" descr="https://mail.google.com/mail/images/cleardot.gif">
          <a:extLst>
            <a:ext uri="{FF2B5EF4-FFF2-40B4-BE49-F238E27FC236}">
              <a16:creationId xmlns:a16="http://schemas.microsoft.com/office/drawing/2014/main" id="{F1FEBAAF-51E4-4480-9175-7BB852E5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2" name="Picture 1" descr="https://mail.google.com/mail/images/cleardot.gif">
          <a:extLst>
            <a:ext uri="{FF2B5EF4-FFF2-40B4-BE49-F238E27FC236}">
              <a16:creationId xmlns:a16="http://schemas.microsoft.com/office/drawing/2014/main" id="{1D4F4F71-DE73-4CA7-8ECB-211F9C461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3" name="Picture 1" descr="https://mail.google.com/mail/images/cleardot.gif">
          <a:extLst>
            <a:ext uri="{FF2B5EF4-FFF2-40B4-BE49-F238E27FC236}">
              <a16:creationId xmlns:a16="http://schemas.microsoft.com/office/drawing/2014/main" id="{24A07818-5F45-4DFC-9433-B60056188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4" name="Picture 1" descr="https://mail.google.com/mail/images/cleardot.gif">
          <a:extLst>
            <a:ext uri="{FF2B5EF4-FFF2-40B4-BE49-F238E27FC236}">
              <a16:creationId xmlns:a16="http://schemas.microsoft.com/office/drawing/2014/main" id="{48BD622E-4BC4-499E-A036-E3316BF6E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666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76200</xdr:rowOff>
    </xdr:from>
    <xdr:to>
      <xdr:col>1</xdr:col>
      <xdr:colOff>0</xdr:colOff>
      <xdr:row>1</xdr:row>
      <xdr:rowOff>0</xdr:rowOff>
    </xdr:to>
    <xdr:sp macro="" textlink="">
      <xdr:nvSpPr>
        <xdr:cNvPr id="22486017" name="Object 1" hidden="1">
          <a:extLst>
            <a:ext uri="{63B3BB69-23CF-44E3-9099-C40C66FF867C}">
              <a14:compatExt xmlns:a14="http://schemas.microsoft.com/office/drawing/2010/main" spid="_x0000_s22486017"/>
            </a:ext>
            <a:ext uri="{FF2B5EF4-FFF2-40B4-BE49-F238E27FC236}">
              <a16:creationId xmlns:a16="http://schemas.microsoft.com/office/drawing/2014/main" id="{28C6DDB0-27FE-44F6-8E2B-C98668921F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5" name="Picture 1" descr="https://mail.google.com/mail/images/cleardot.gif">
          <a:extLst>
            <a:ext uri="{FF2B5EF4-FFF2-40B4-BE49-F238E27FC236}">
              <a16:creationId xmlns:a16="http://schemas.microsoft.com/office/drawing/2014/main" id="{96C62915-B8C6-4FED-B46D-5169B270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6" name="Picture 1" descr="https://mail.google.com/mail/images/cleardot.gif">
          <a:extLst>
            <a:ext uri="{FF2B5EF4-FFF2-40B4-BE49-F238E27FC236}">
              <a16:creationId xmlns:a16="http://schemas.microsoft.com/office/drawing/2014/main" id="{2E011879-DA66-481C-845C-780B4F90A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7" name="Picture 1" descr="https://mail.google.com/mail/images/cleardot.gif">
          <a:extLst>
            <a:ext uri="{FF2B5EF4-FFF2-40B4-BE49-F238E27FC236}">
              <a16:creationId xmlns:a16="http://schemas.microsoft.com/office/drawing/2014/main" id="{ED26A0F7-D11E-4C93-9123-5DBA10FB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8" name="Picture 1" descr="https://mail.google.com/mail/images/cleardot.gif">
          <a:extLst>
            <a:ext uri="{FF2B5EF4-FFF2-40B4-BE49-F238E27FC236}">
              <a16:creationId xmlns:a16="http://schemas.microsoft.com/office/drawing/2014/main" id="{562A6725-AFE5-47EB-8B1D-9C1AF95F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09" name="Picture 1" descr="https://mail.google.com/mail/images/cleardot.gif">
          <a:extLst>
            <a:ext uri="{FF2B5EF4-FFF2-40B4-BE49-F238E27FC236}">
              <a16:creationId xmlns:a16="http://schemas.microsoft.com/office/drawing/2014/main" id="{B30E3078-1D20-432C-BCF1-5D6EE1B56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0" name="Picture 1" descr="https://mail.google.com/mail/images/cleardot.gif">
          <a:extLst>
            <a:ext uri="{FF2B5EF4-FFF2-40B4-BE49-F238E27FC236}">
              <a16:creationId xmlns:a16="http://schemas.microsoft.com/office/drawing/2014/main" id="{F52784A0-2223-44E8-ACE3-46195DD3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1" name="Picture 1" descr="https://mail.google.com/mail/images/cleardot.gif">
          <a:extLst>
            <a:ext uri="{FF2B5EF4-FFF2-40B4-BE49-F238E27FC236}">
              <a16:creationId xmlns:a16="http://schemas.microsoft.com/office/drawing/2014/main" id="{94A3ACA1-B6E4-40F5-A334-F26D6692C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2" name="Picture 1" descr="https://mail.google.com/mail/images/cleardot.gif">
          <a:extLst>
            <a:ext uri="{FF2B5EF4-FFF2-40B4-BE49-F238E27FC236}">
              <a16:creationId xmlns:a16="http://schemas.microsoft.com/office/drawing/2014/main" id="{B3AB1F37-3D45-4A62-8108-552B071F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3" name="Picture 1" descr="https://mail.google.com/mail/images/cleardot.gif">
          <a:extLst>
            <a:ext uri="{FF2B5EF4-FFF2-40B4-BE49-F238E27FC236}">
              <a16:creationId xmlns:a16="http://schemas.microsoft.com/office/drawing/2014/main" id="{1501387D-6A66-4CE2-8321-91D353BE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4" name="Picture 1" descr="https://mail.google.com/mail/images/cleardot.gif">
          <a:extLst>
            <a:ext uri="{FF2B5EF4-FFF2-40B4-BE49-F238E27FC236}">
              <a16:creationId xmlns:a16="http://schemas.microsoft.com/office/drawing/2014/main" id="{CB47E4F1-0A4A-4E9C-A90D-6EDE74482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5" name="Picture 1" descr="https://mail.google.com/mail/images/cleardot.gif">
          <a:extLst>
            <a:ext uri="{FF2B5EF4-FFF2-40B4-BE49-F238E27FC236}">
              <a16:creationId xmlns:a16="http://schemas.microsoft.com/office/drawing/2014/main" id="{925E0110-C89A-4CB8-9F72-D22FAB89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6" name="Picture 1" descr="https://mail.google.com/mail/images/cleardot.gif">
          <a:extLst>
            <a:ext uri="{FF2B5EF4-FFF2-40B4-BE49-F238E27FC236}">
              <a16:creationId xmlns:a16="http://schemas.microsoft.com/office/drawing/2014/main" id="{55D3A2CE-30A1-4E3B-8660-DEE787AF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7" name="Picture 1" descr="https://mail.google.com/mail/images/cleardot.gif">
          <a:extLst>
            <a:ext uri="{FF2B5EF4-FFF2-40B4-BE49-F238E27FC236}">
              <a16:creationId xmlns:a16="http://schemas.microsoft.com/office/drawing/2014/main" id="{986D86C5-97E9-4AA1-9369-FEA90C00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8" name="Picture 1" descr="https://mail.google.com/mail/images/cleardot.gif">
          <a:extLst>
            <a:ext uri="{FF2B5EF4-FFF2-40B4-BE49-F238E27FC236}">
              <a16:creationId xmlns:a16="http://schemas.microsoft.com/office/drawing/2014/main" id="{D3085700-66D1-4827-9213-547C035C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19" name="Picture 1" descr="https://mail.google.com/mail/images/cleardot.gif">
          <a:extLst>
            <a:ext uri="{FF2B5EF4-FFF2-40B4-BE49-F238E27FC236}">
              <a16:creationId xmlns:a16="http://schemas.microsoft.com/office/drawing/2014/main" id="{5BD4E2A0-CEAA-45BA-8FAD-F8C1B23CA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20" name="Picture 1" descr="https://mail.google.com/mail/images/cleardot.gif">
          <a:extLst>
            <a:ext uri="{FF2B5EF4-FFF2-40B4-BE49-F238E27FC236}">
              <a16:creationId xmlns:a16="http://schemas.microsoft.com/office/drawing/2014/main" id="{F379A687-F6E4-4E53-BEE6-695E2129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21" name="Picture 1" descr="https://mail.google.com/mail/images/cleardot.gif">
          <a:extLst>
            <a:ext uri="{FF2B5EF4-FFF2-40B4-BE49-F238E27FC236}">
              <a16:creationId xmlns:a16="http://schemas.microsoft.com/office/drawing/2014/main" id="{4DE034DB-D5A1-4698-8007-F93EACB3A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22" name="Picture 905" descr="https://mail.google.com/mail/images/cleardot.gif">
          <a:extLst>
            <a:ext uri="{FF2B5EF4-FFF2-40B4-BE49-F238E27FC236}">
              <a16:creationId xmlns:a16="http://schemas.microsoft.com/office/drawing/2014/main" id="{08A66DA7-EE89-45D7-80B5-420EE153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23" name="Picture 906" descr="https://mail.google.com/mail/images/cleardot.gif">
          <a:extLst>
            <a:ext uri="{FF2B5EF4-FFF2-40B4-BE49-F238E27FC236}">
              <a16:creationId xmlns:a16="http://schemas.microsoft.com/office/drawing/2014/main" id="{5DD1932A-18A2-42F4-929A-3748AF1B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24" name="Picture 909" descr="https://mail.google.com/mail/images/cleardot.gif">
          <a:extLst>
            <a:ext uri="{FF2B5EF4-FFF2-40B4-BE49-F238E27FC236}">
              <a16:creationId xmlns:a16="http://schemas.microsoft.com/office/drawing/2014/main" id="{2B77EC86-6087-4383-A197-A9BDCA40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25" name="Picture 908" descr="https://mail.google.com/mail/images/cleardot.gif">
          <a:extLst>
            <a:ext uri="{FF2B5EF4-FFF2-40B4-BE49-F238E27FC236}">
              <a16:creationId xmlns:a16="http://schemas.microsoft.com/office/drawing/2014/main" id="{7E4ABB81-7F0A-44C0-914C-89332E760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26" name="Picture 1" descr="https://mail.google.com/mail/images/cleardot.gif">
          <a:extLst>
            <a:ext uri="{FF2B5EF4-FFF2-40B4-BE49-F238E27FC236}">
              <a16:creationId xmlns:a16="http://schemas.microsoft.com/office/drawing/2014/main" id="{2FBD52D4-4AE0-4FA2-806A-B8BD07CC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27" name="Picture 1" descr="https://mail.google.com/mail/images/cleardot.gif">
          <a:extLst>
            <a:ext uri="{FF2B5EF4-FFF2-40B4-BE49-F238E27FC236}">
              <a16:creationId xmlns:a16="http://schemas.microsoft.com/office/drawing/2014/main" id="{FBCC6942-1A51-4B5A-8306-9E972656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28" name="Picture 1" descr="https://mail.google.com/mail/images/cleardot.gif">
          <a:extLst>
            <a:ext uri="{FF2B5EF4-FFF2-40B4-BE49-F238E27FC236}">
              <a16:creationId xmlns:a16="http://schemas.microsoft.com/office/drawing/2014/main" id="{C4D71505-F780-45CE-A5EE-BE75365C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29" name="Picture 1" descr="https://mail.google.com/mail/images/cleardot.gif">
          <a:extLst>
            <a:ext uri="{FF2B5EF4-FFF2-40B4-BE49-F238E27FC236}">
              <a16:creationId xmlns:a16="http://schemas.microsoft.com/office/drawing/2014/main" id="{523BA2E9-4D8C-4294-8AA8-83F6A8C5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30" name="Picture 1" descr="https://mail.google.com/mail/images/cleardot.gif">
          <a:extLst>
            <a:ext uri="{FF2B5EF4-FFF2-40B4-BE49-F238E27FC236}">
              <a16:creationId xmlns:a16="http://schemas.microsoft.com/office/drawing/2014/main" id="{0EE3D871-42B0-4BC9-938F-CD65ACC0A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31" name="Picture 1" descr="https://mail.google.com/mail/images/cleardot.gif">
          <a:extLst>
            <a:ext uri="{FF2B5EF4-FFF2-40B4-BE49-F238E27FC236}">
              <a16:creationId xmlns:a16="http://schemas.microsoft.com/office/drawing/2014/main" id="{D72F52C2-816C-4FB7-8846-1ACF9096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32" name="Picture 1" descr="https://mail.google.com/mail/images/cleardot.gif">
          <a:extLst>
            <a:ext uri="{FF2B5EF4-FFF2-40B4-BE49-F238E27FC236}">
              <a16:creationId xmlns:a16="http://schemas.microsoft.com/office/drawing/2014/main" id="{548218D9-EDD7-46C2-B8EB-F63AFC5A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33" name="Picture 1" descr="https://mail.google.com/mail/images/cleardot.gif">
          <a:extLst>
            <a:ext uri="{FF2B5EF4-FFF2-40B4-BE49-F238E27FC236}">
              <a16:creationId xmlns:a16="http://schemas.microsoft.com/office/drawing/2014/main" id="{5536BFEB-573A-4359-8CE0-0E8E13F1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34" name="Picture 1" descr="https://mail.google.com/mail/images/cleardot.gif">
          <a:extLst>
            <a:ext uri="{FF2B5EF4-FFF2-40B4-BE49-F238E27FC236}">
              <a16:creationId xmlns:a16="http://schemas.microsoft.com/office/drawing/2014/main" id="{5014D583-FEC4-4788-BDB6-0B3BF7FC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35" name="Picture 905" descr="https://mail.google.com/mail/images/cleardot.gif">
          <a:extLst>
            <a:ext uri="{FF2B5EF4-FFF2-40B4-BE49-F238E27FC236}">
              <a16:creationId xmlns:a16="http://schemas.microsoft.com/office/drawing/2014/main" id="{65289F81-BC3A-456B-BFBC-E203A326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36" name="Picture 906" descr="https://mail.google.com/mail/images/cleardot.gif">
          <a:extLst>
            <a:ext uri="{FF2B5EF4-FFF2-40B4-BE49-F238E27FC236}">
              <a16:creationId xmlns:a16="http://schemas.microsoft.com/office/drawing/2014/main" id="{0E833A4E-9672-4E67-B015-A49C1181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37" name="Picture 909" descr="https://mail.google.com/mail/images/cleardot.gif">
          <a:extLst>
            <a:ext uri="{FF2B5EF4-FFF2-40B4-BE49-F238E27FC236}">
              <a16:creationId xmlns:a16="http://schemas.microsoft.com/office/drawing/2014/main" id="{1994BF3E-D202-460C-8FB8-545D677D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38" name="Picture 908" descr="https://mail.google.com/mail/images/cleardot.gif">
          <a:extLst>
            <a:ext uri="{FF2B5EF4-FFF2-40B4-BE49-F238E27FC236}">
              <a16:creationId xmlns:a16="http://schemas.microsoft.com/office/drawing/2014/main" id="{F922D082-150F-4F57-9CCA-509942C9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39" name="Picture 1" descr="https://mail.google.com/mail/images/cleardot.gif">
          <a:extLst>
            <a:ext uri="{FF2B5EF4-FFF2-40B4-BE49-F238E27FC236}">
              <a16:creationId xmlns:a16="http://schemas.microsoft.com/office/drawing/2014/main" id="{3899035B-8B66-4089-8ADA-532F15AD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0" name="Picture 1" descr="https://mail.google.com/mail/images/cleardot.gif">
          <a:extLst>
            <a:ext uri="{FF2B5EF4-FFF2-40B4-BE49-F238E27FC236}">
              <a16:creationId xmlns:a16="http://schemas.microsoft.com/office/drawing/2014/main" id="{E3ED40D3-84A8-4C36-B264-C4C0B0A0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1" name="Picture 1" descr="https://mail.google.com/mail/images/cleardot.gif">
          <a:extLst>
            <a:ext uri="{FF2B5EF4-FFF2-40B4-BE49-F238E27FC236}">
              <a16:creationId xmlns:a16="http://schemas.microsoft.com/office/drawing/2014/main" id="{6516E9FC-F319-4394-A934-EF0BEB8D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2" name="Picture 1" descr="https://mail.google.com/mail/images/cleardot.gif">
          <a:extLst>
            <a:ext uri="{FF2B5EF4-FFF2-40B4-BE49-F238E27FC236}">
              <a16:creationId xmlns:a16="http://schemas.microsoft.com/office/drawing/2014/main" id="{E42F2919-F017-4C1D-AE54-217E335A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3" name="Picture 1" descr="https://mail.google.com/mail/images/cleardot.gif">
          <a:extLst>
            <a:ext uri="{FF2B5EF4-FFF2-40B4-BE49-F238E27FC236}">
              <a16:creationId xmlns:a16="http://schemas.microsoft.com/office/drawing/2014/main" id="{533E3C97-96D9-4B03-94F0-0554F4AE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4" name="Picture 1" descr="https://mail.google.com/mail/images/cleardot.gif">
          <a:extLst>
            <a:ext uri="{FF2B5EF4-FFF2-40B4-BE49-F238E27FC236}">
              <a16:creationId xmlns:a16="http://schemas.microsoft.com/office/drawing/2014/main" id="{391F2688-3C2D-4D63-BDE3-1C098106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5" name="Picture 1" descr="https://mail.google.com/mail/images/cleardot.gif">
          <a:extLst>
            <a:ext uri="{FF2B5EF4-FFF2-40B4-BE49-F238E27FC236}">
              <a16:creationId xmlns:a16="http://schemas.microsoft.com/office/drawing/2014/main" id="{40A6E287-229B-4828-83FB-06E59F18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6" name="Picture 1" descr="https://mail.google.com/mail/images/cleardot.gif">
          <a:extLst>
            <a:ext uri="{FF2B5EF4-FFF2-40B4-BE49-F238E27FC236}">
              <a16:creationId xmlns:a16="http://schemas.microsoft.com/office/drawing/2014/main" id="{18BA0FB8-23A6-4216-B79A-7FE3AFC0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7" name="Picture 1" descr="https://mail.google.com/mail/images/cleardot.gif">
          <a:extLst>
            <a:ext uri="{FF2B5EF4-FFF2-40B4-BE49-F238E27FC236}">
              <a16:creationId xmlns:a16="http://schemas.microsoft.com/office/drawing/2014/main" id="{DF9749B4-940D-4B58-BA92-1FE4AEB9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8" name="Picture 1" descr="https://mail.google.com/mail/images/cleardot.gif">
          <a:extLst>
            <a:ext uri="{FF2B5EF4-FFF2-40B4-BE49-F238E27FC236}">
              <a16:creationId xmlns:a16="http://schemas.microsoft.com/office/drawing/2014/main" id="{EB197107-1B0B-4060-940C-A71C973C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49" name="Picture 1" descr="https://mail.google.com/mail/images/cleardot.gif">
          <a:extLst>
            <a:ext uri="{FF2B5EF4-FFF2-40B4-BE49-F238E27FC236}">
              <a16:creationId xmlns:a16="http://schemas.microsoft.com/office/drawing/2014/main" id="{D00FC5F4-1951-4FB0-A6D9-630705B5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50" name="Picture 1" descr="https://mail.google.com/mail/images/cleardot.gif">
          <a:extLst>
            <a:ext uri="{FF2B5EF4-FFF2-40B4-BE49-F238E27FC236}">
              <a16:creationId xmlns:a16="http://schemas.microsoft.com/office/drawing/2014/main" id="{33B62639-83B2-4CBB-AD96-5A65C673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51" name="Picture 1" descr="https://mail.google.com/mail/images/cleardot.gif">
          <a:extLst>
            <a:ext uri="{FF2B5EF4-FFF2-40B4-BE49-F238E27FC236}">
              <a16:creationId xmlns:a16="http://schemas.microsoft.com/office/drawing/2014/main" id="{46B80637-4727-43A6-9ABD-0F257901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52" name="Picture 1" descr="https://mail.google.com/mail/images/cleardot.gif">
          <a:extLst>
            <a:ext uri="{FF2B5EF4-FFF2-40B4-BE49-F238E27FC236}">
              <a16:creationId xmlns:a16="http://schemas.microsoft.com/office/drawing/2014/main" id="{D8512250-B638-4B57-BB4D-9979612E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53" name="Picture 1" descr="https://mail.google.com/mail/images/cleardot.gif">
          <a:extLst>
            <a:ext uri="{FF2B5EF4-FFF2-40B4-BE49-F238E27FC236}">
              <a16:creationId xmlns:a16="http://schemas.microsoft.com/office/drawing/2014/main" id="{34F54CDE-C3D5-4596-9F3F-31D0F4A4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54" name="Picture 1" descr="https://mail.google.com/mail/images/cleardot.gif">
          <a:extLst>
            <a:ext uri="{FF2B5EF4-FFF2-40B4-BE49-F238E27FC236}">
              <a16:creationId xmlns:a16="http://schemas.microsoft.com/office/drawing/2014/main" id="{341D9239-A74F-4C8F-95BC-30E01BA6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55" name="Picture 1" descr="https://mail.google.com/mail/images/cleardot.gif">
          <a:extLst>
            <a:ext uri="{FF2B5EF4-FFF2-40B4-BE49-F238E27FC236}">
              <a16:creationId xmlns:a16="http://schemas.microsoft.com/office/drawing/2014/main" id="{66DC1D4B-9751-4160-94BC-C2250833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56" name="Picture 905" descr="https://mail.google.com/mail/images/cleardot.gif">
          <a:extLst>
            <a:ext uri="{FF2B5EF4-FFF2-40B4-BE49-F238E27FC236}">
              <a16:creationId xmlns:a16="http://schemas.microsoft.com/office/drawing/2014/main" id="{41410C2B-D227-4B97-ADDC-500B5EEE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57" name="Picture 906" descr="https://mail.google.com/mail/images/cleardot.gif">
          <a:extLst>
            <a:ext uri="{FF2B5EF4-FFF2-40B4-BE49-F238E27FC236}">
              <a16:creationId xmlns:a16="http://schemas.microsoft.com/office/drawing/2014/main" id="{1EC434A4-79D1-4C50-9186-1DE41418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58" name="Picture 909" descr="https://mail.google.com/mail/images/cleardot.gif">
          <a:extLst>
            <a:ext uri="{FF2B5EF4-FFF2-40B4-BE49-F238E27FC236}">
              <a16:creationId xmlns:a16="http://schemas.microsoft.com/office/drawing/2014/main" id="{19B7E3A4-D750-40A9-8D99-133B0975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59" name="Picture 908" descr="https://mail.google.com/mail/images/cleardot.gif">
          <a:extLst>
            <a:ext uri="{FF2B5EF4-FFF2-40B4-BE49-F238E27FC236}">
              <a16:creationId xmlns:a16="http://schemas.microsoft.com/office/drawing/2014/main" id="{BAB278D7-DD3C-45AE-827E-2BA2D767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60" name="Picture 909" descr="https://mail.google.com/mail/images/cleardot.gif">
          <a:extLst>
            <a:ext uri="{FF2B5EF4-FFF2-40B4-BE49-F238E27FC236}">
              <a16:creationId xmlns:a16="http://schemas.microsoft.com/office/drawing/2014/main" id="{2267F5B2-737A-460A-8716-FAB50BE2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1" name="Picture 1" descr="https://mail.google.com/mail/images/cleardot.gif">
          <a:extLst>
            <a:ext uri="{FF2B5EF4-FFF2-40B4-BE49-F238E27FC236}">
              <a16:creationId xmlns:a16="http://schemas.microsoft.com/office/drawing/2014/main" id="{7104878E-D44E-491F-B3C0-ED207B92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2" name="Picture 1" descr="https://mail.google.com/mail/images/cleardot.gif">
          <a:extLst>
            <a:ext uri="{FF2B5EF4-FFF2-40B4-BE49-F238E27FC236}">
              <a16:creationId xmlns:a16="http://schemas.microsoft.com/office/drawing/2014/main" id="{C6776782-A8A3-4A29-B9BC-C4ECDF9C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3" name="Picture 1" descr="https://mail.google.com/mail/images/cleardot.gif">
          <a:extLst>
            <a:ext uri="{FF2B5EF4-FFF2-40B4-BE49-F238E27FC236}">
              <a16:creationId xmlns:a16="http://schemas.microsoft.com/office/drawing/2014/main" id="{414A34FF-AF11-4918-BD6A-812D8507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4" name="Picture 1" descr="https://mail.google.com/mail/images/cleardot.gif">
          <a:extLst>
            <a:ext uri="{FF2B5EF4-FFF2-40B4-BE49-F238E27FC236}">
              <a16:creationId xmlns:a16="http://schemas.microsoft.com/office/drawing/2014/main" id="{E5B40CA5-0149-4EF1-BA68-EEEB9B6D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5" name="Picture 1" descr="https://mail.google.com/mail/images/cleardot.gif">
          <a:extLst>
            <a:ext uri="{FF2B5EF4-FFF2-40B4-BE49-F238E27FC236}">
              <a16:creationId xmlns:a16="http://schemas.microsoft.com/office/drawing/2014/main" id="{5A84ABFB-AE91-4C43-A98D-297D5EB7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6" name="Picture 1" descr="https://mail.google.com/mail/images/cleardot.gif">
          <a:extLst>
            <a:ext uri="{FF2B5EF4-FFF2-40B4-BE49-F238E27FC236}">
              <a16:creationId xmlns:a16="http://schemas.microsoft.com/office/drawing/2014/main" id="{860D101A-5E22-4E09-80B3-5DCE0D08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7" name="Picture 1" descr="https://mail.google.com/mail/images/cleardot.gif">
          <a:extLst>
            <a:ext uri="{FF2B5EF4-FFF2-40B4-BE49-F238E27FC236}">
              <a16:creationId xmlns:a16="http://schemas.microsoft.com/office/drawing/2014/main" id="{75BFB851-4C89-40B6-8510-867A87A7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8" name="Picture 1" descr="https://mail.google.com/mail/images/cleardot.gif">
          <a:extLst>
            <a:ext uri="{FF2B5EF4-FFF2-40B4-BE49-F238E27FC236}">
              <a16:creationId xmlns:a16="http://schemas.microsoft.com/office/drawing/2014/main" id="{3BC5BE65-94E6-4424-815B-8267EBD6B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69" name="Picture 1" descr="https://mail.google.com/mail/images/cleardot.gif">
          <a:extLst>
            <a:ext uri="{FF2B5EF4-FFF2-40B4-BE49-F238E27FC236}">
              <a16:creationId xmlns:a16="http://schemas.microsoft.com/office/drawing/2014/main" id="{6C3870C6-95C7-4899-8525-2E4F56B4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0" name="Picture 1" descr="https://mail.google.com/mail/images/cleardot.gif">
          <a:extLst>
            <a:ext uri="{FF2B5EF4-FFF2-40B4-BE49-F238E27FC236}">
              <a16:creationId xmlns:a16="http://schemas.microsoft.com/office/drawing/2014/main" id="{323D1EAE-5729-474B-B65E-78E5A7D05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1" name="Picture 1" descr="https://mail.google.com/mail/images/cleardot.gif">
          <a:extLst>
            <a:ext uri="{FF2B5EF4-FFF2-40B4-BE49-F238E27FC236}">
              <a16:creationId xmlns:a16="http://schemas.microsoft.com/office/drawing/2014/main" id="{0E735078-6083-4D60-8879-75A55717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2" name="Picture 1" descr="https://mail.google.com/mail/images/cleardot.gif">
          <a:extLst>
            <a:ext uri="{FF2B5EF4-FFF2-40B4-BE49-F238E27FC236}">
              <a16:creationId xmlns:a16="http://schemas.microsoft.com/office/drawing/2014/main" id="{92A54B49-4555-4B45-9009-4C09A6A9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3" name="Picture 1" descr="https://mail.google.com/mail/images/cleardot.gif">
          <a:extLst>
            <a:ext uri="{FF2B5EF4-FFF2-40B4-BE49-F238E27FC236}">
              <a16:creationId xmlns:a16="http://schemas.microsoft.com/office/drawing/2014/main" id="{1244371C-F139-4A45-9938-DCBBD473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4" name="Picture 1" descr="https://mail.google.com/mail/images/cleardot.gif">
          <a:extLst>
            <a:ext uri="{FF2B5EF4-FFF2-40B4-BE49-F238E27FC236}">
              <a16:creationId xmlns:a16="http://schemas.microsoft.com/office/drawing/2014/main" id="{379C883E-BB9C-47B5-85CE-E8DFEB20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5" name="Picture 1" descr="https://mail.google.com/mail/images/cleardot.gif">
          <a:extLst>
            <a:ext uri="{FF2B5EF4-FFF2-40B4-BE49-F238E27FC236}">
              <a16:creationId xmlns:a16="http://schemas.microsoft.com/office/drawing/2014/main" id="{D3FC1715-A445-4893-AF93-DA3C3E51D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6" name="Picture 1" descr="https://mail.google.com/mail/images/cleardot.gif">
          <a:extLst>
            <a:ext uri="{FF2B5EF4-FFF2-40B4-BE49-F238E27FC236}">
              <a16:creationId xmlns:a16="http://schemas.microsoft.com/office/drawing/2014/main" id="{AEB173A4-8056-4E0E-AF02-B642E223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77" name="Picture 1" descr="https://mail.google.com/mail/images/cleardot.gif">
          <a:extLst>
            <a:ext uri="{FF2B5EF4-FFF2-40B4-BE49-F238E27FC236}">
              <a16:creationId xmlns:a16="http://schemas.microsoft.com/office/drawing/2014/main" id="{53E7BBF8-6FE1-4126-B388-3C4987C1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78" name="Picture 905" descr="https://mail.google.com/mail/images/cleardot.gif">
          <a:extLst>
            <a:ext uri="{FF2B5EF4-FFF2-40B4-BE49-F238E27FC236}">
              <a16:creationId xmlns:a16="http://schemas.microsoft.com/office/drawing/2014/main" id="{1F6CB5C5-156F-4FF4-A797-D29FDAFE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79" name="Picture 906" descr="https://mail.google.com/mail/images/cleardot.gif">
          <a:extLst>
            <a:ext uri="{FF2B5EF4-FFF2-40B4-BE49-F238E27FC236}">
              <a16:creationId xmlns:a16="http://schemas.microsoft.com/office/drawing/2014/main" id="{0A9E0626-CF47-4DD6-BF2C-8AF58162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80" name="Picture 909" descr="https://mail.google.com/mail/images/cleardot.gif">
          <a:extLst>
            <a:ext uri="{FF2B5EF4-FFF2-40B4-BE49-F238E27FC236}">
              <a16:creationId xmlns:a16="http://schemas.microsoft.com/office/drawing/2014/main" id="{2963C4DB-D4F0-48E0-9473-76A2F1E66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81" name="Picture 908" descr="https://mail.google.com/mail/images/cleardot.gif">
          <a:extLst>
            <a:ext uri="{FF2B5EF4-FFF2-40B4-BE49-F238E27FC236}">
              <a16:creationId xmlns:a16="http://schemas.microsoft.com/office/drawing/2014/main" id="{E88F695E-0BC9-47F1-A9E7-0CA96B0D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882" name="Picture 909" descr="https://mail.google.com/mail/images/cleardot.gif">
          <a:extLst>
            <a:ext uri="{FF2B5EF4-FFF2-40B4-BE49-F238E27FC236}">
              <a16:creationId xmlns:a16="http://schemas.microsoft.com/office/drawing/2014/main" id="{516D18A5-E9AF-45BD-A359-47D862099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83" name="Picture 1" descr="https://mail.google.com/mail/images/cleardot.gif">
          <a:extLst>
            <a:ext uri="{FF2B5EF4-FFF2-40B4-BE49-F238E27FC236}">
              <a16:creationId xmlns:a16="http://schemas.microsoft.com/office/drawing/2014/main" id="{34C75ABE-EFB3-4D9B-9810-F439404A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84" name="Picture 1" descr="https://mail.google.com/mail/images/cleardot.gif">
          <a:extLst>
            <a:ext uri="{FF2B5EF4-FFF2-40B4-BE49-F238E27FC236}">
              <a16:creationId xmlns:a16="http://schemas.microsoft.com/office/drawing/2014/main" id="{E1408CDA-5973-40D1-BE50-2BA16919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85" name="Picture 1" descr="https://mail.google.com/mail/images/cleardot.gif">
          <a:extLst>
            <a:ext uri="{FF2B5EF4-FFF2-40B4-BE49-F238E27FC236}">
              <a16:creationId xmlns:a16="http://schemas.microsoft.com/office/drawing/2014/main" id="{C6F227A5-2F48-43C6-81C7-F267501AF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86" name="Picture 1" descr="https://mail.google.com/mail/images/cleardot.gif">
          <a:extLst>
            <a:ext uri="{FF2B5EF4-FFF2-40B4-BE49-F238E27FC236}">
              <a16:creationId xmlns:a16="http://schemas.microsoft.com/office/drawing/2014/main" id="{EB16DF82-E6FE-4EBB-8348-609247AB6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87" name="Picture 1" descr="https://mail.google.com/mail/images/cleardot.gif">
          <a:extLst>
            <a:ext uri="{FF2B5EF4-FFF2-40B4-BE49-F238E27FC236}">
              <a16:creationId xmlns:a16="http://schemas.microsoft.com/office/drawing/2014/main" id="{9DE83E4A-070C-4B05-B9C8-BFA1F2AF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88" name="Picture 1" descr="https://mail.google.com/mail/images/cleardot.gif">
          <a:extLst>
            <a:ext uri="{FF2B5EF4-FFF2-40B4-BE49-F238E27FC236}">
              <a16:creationId xmlns:a16="http://schemas.microsoft.com/office/drawing/2014/main" id="{88B3397D-8016-411C-91F8-609A2BC3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89" name="Picture 1" descr="https://mail.google.com/mail/images/cleardot.gif">
          <a:extLst>
            <a:ext uri="{FF2B5EF4-FFF2-40B4-BE49-F238E27FC236}">
              <a16:creationId xmlns:a16="http://schemas.microsoft.com/office/drawing/2014/main" id="{776D8B74-0A63-4CC3-ABE5-4F71C61F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0" name="Picture 1" descr="https://mail.google.com/mail/images/cleardot.gif">
          <a:extLst>
            <a:ext uri="{FF2B5EF4-FFF2-40B4-BE49-F238E27FC236}">
              <a16:creationId xmlns:a16="http://schemas.microsoft.com/office/drawing/2014/main" id="{EFC03869-0CBE-4E08-90BC-AD9D9D52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1" name="Picture 1" descr="https://mail.google.com/mail/images/cleardot.gif">
          <a:extLst>
            <a:ext uri="{FF2B5EF4-FFF2-40B4-BE49-F238E27FC236}">
              <a16:creationId xmlns:a16="http://schemas.microsoft.com/office/drawing/2014/main" id="{B9315BFC-D660-46A8-8BC8-12EDD9CD4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2" name="Picture 1" descr="https://mail.google.com/mail/images/cleardot.gif">
          <a:extLst>
            <a:ext uri="{FF2B5EF4-FFF2-40B4-BE49-F238E27FC236}">
              <a16:creationId xmlns:a16="http://schemas.microsoft.com/office/drawing/2014/main" id="{C593BF4B-2C26-432A-B56D-51DE89AEB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3" name="Picture 1" descr="https://mail.google.com/mail/images/cleardot.gif">
          <a:extLst>
            <a:ext uri="{FF2B5EF4-FFF2-40B4-BE49-F238E27FC236}">
              <a16:creationId xmlns:a16="http://schemas.microsoft.com/office/drawing/2014/main" id="{879488C9-AA2C-40B6-B190-38AD4B8A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4" name="Picture 1" descr="https://mail.google.com/mail/images/cleardot.gif">
          <a:extLst>
            <a:ext uri="{FF2B5EF4-FFF2-40B4-BE49-F238E27FC236}">
              <a16:creationId xmlns:a16="http://schemas.microsoft.com/office/drawing/2014/main" id="{8DA9559F-57EB-42CD-B17C-3E37DAA93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5" name="Picture 1" descr="https://mail.google.com/mail/images/cleardot.gif">
          <a:extLst>
            <a:ext uri="{FF2B5EF4-FFF2-40B4-BE49-F238E27FC236}">
              <a16:creationId xmlns:a16="http://schemas.microsoft.com/office/drawing/2014/main" id="{AE7E571D-12A8-48ED-B565-D283CB49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6" name="Picture 1" descr="https://mail.google.com/mail/images/cleardot.gif">
          <a:extLst>
            <a:ext uri="{FF2B5EF4-FFF2-40B4-BE49-F238E27FC236}">
              <a16:creationId xmlns:a16="http://schemas.microsoft.com/office/drawing/2014/main" id="{F1E03DBA-23BA-442F-8FC4-7FBEB46A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7" name="Picture 1" descr="https://mail.google.com/mail/images/cleardot.gif">
          <a:extLst>
            <a:ext uri="{FF2B5EF4-FFF2-40B4-BE49-F238E27FC236}">
              <a16:creationId xmlns:a16="http://schemas.microsoft.com/office/drawing/2014/main" id="{86DB6FE1-3EEC-41E5-A041-DC3E685C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8" name="Picture 1" descr="https://mail.google.com/mail/images/cleardot.gif">
          <a:extLst>
            <a:ext uri="{FF2B5EF4-FFF2-40B4-BE49-F238E27FC236}">
              <a16:creationId xmlns:a16="http://schemas.microsoft.com/office/drawing/2014/main" id="{3E141065-2734-4AD9-82F5-6C1E02855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899" name="Picture 1" descr="https://mail.google.com/mail/images/cleardot.gif">
          <a:extLst>
            <a:ext uri="{FF2B5EF4-FFF2-40B4-BE49-F238E27FC236}">
              <a16:creationId xmlns:a16="http://schemas.microsoft.com/office/drawing/2014/main" id="{8C4C01A0-9B6B-404A-80E2-BEB958C6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00" name="Picture 905" descr="https://mail.google.com/mail/images/cleardot.gif">
          <a:extLst>
            <a:ext uri="{FF2B5EF4-FFF2-40B4-BE49-F238E27FC236}">
              <a16:creationId xmlns:a16="http://schemas.microsoft.com/office/drawing/2014/main" id="{4AB7773F-FCE6-4B68-A14E-A483AD55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01" name="Picture 906" descr="https://mail.google.com/mail/images/cleardot.gif">
          <a:extLst>
            <a:ext uri="{FF2B5EF4-FFF2-40B4-BE49-F238E27FC236}">
              <a16:creationId xmlns:a16="http://schemas.microsoft.com/office/drawing/2014/main" id="{09260401-FB90-4F9C-BB90-1A47F9B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02" name="Picture 909" descr="https://mail.google.com/mail/images/cleardot.gif">
          <a:extLst>
            <a:ext uri="{FF2B5EF4-FFF2-40B4-BE49-F238E27FC236}">
              <a16:creationId xmlns:a16="http://schemas.microsoft.com/office/drawing/2014/main" id="{B3099B40-731B-4BFB-8058-8584B2F4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03" name="Picture 908" descr="https://mail.google.com/mail/images/cleardot.gif">
          <a:extLst>
            <a:ext uri="{FF2B5EF4-FFF2-40B4-BE49-F238E27FC236}">
              <a16:creationId xmlns:a16="http://schemas.microsoft.com/office/drawing/2014/main" id="{6A87B190-3FA3-4CF1-9861-7649C3A9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04" name="Picture 909" descr="https://mail.google.com/mail/images/cleardot.gif">
          <a:extLst>
            <a:ext uri="{FF2B5EF4-FFF2-40B4-BE49-F238E27FC236}">
              <a16:creationId xmlns:a16="http://schemas.microsoft.com/office/drawing/2014/main" id="{8622F778-FBE8-43D7-841C-38285CB2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05" name="Picture 1" descr="https://mail.google.com/mail/images/cleardot.gif">
          <a:extLst>
            <a:ext uri="{FF2B5EF4-FFF2-40B4-BE49-F238E27FC236}">
              <a16:creationId xmlns:a16="http://schemas.microsoft.com/office/drawing/2014/main" id="{8007DEE4-2495-4B00-9CB0-4C007CB1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06" name="Picture 1" descr="https://mail.google.com/mail/images/cleardot.gif">
          <a:extLst>
            <a:ext uri="{FF2B5EF4-FFF2-40B4-BE49-F238E27FC236}">
              <a16:creationId xmlns:a16="http://schemas.microsoft.com/office/drawing/2014/main" id="{7BD5EBC1-1C7C-4089-A393-BFDBD9C8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07" name="Picture 1" descr="https://mail.google.com/mail/images/cleardot.gif">
          <a:extLst>
            <a:ext uri="{FF2B5EF4-FFF2-40B4-BE49-F238E27FC236}">
              <a16:creationId xmlns:a16="http://schemas.microsoft.com/office/drawing/2014/main" id="{D05D23C0-4CA4-47BF-8F48-17A7150B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08" name="Picture 1" descr="https://mail.google.com/mail/images/cleardot.gif">
          <a:extLst>
            <a:ext uri="{FF2B5EF4-FFF2-40B4-BE49-F238E27FC236}">
              <a16:creationId xmlns:a16="http://schemas.microsoft.com/office/drawing/2014/main" id="{1C6A3217-5193-4F23-9D6A-70811FC1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09" name="Picture 1" descr="https://mail.google.com/mail/images/cleardot.gif">
          <a:extLst>
            <a:ext uri="{FF2B5EF4-FFF2-40B4-BE49-F238E27FC236}">
              <a16:creationId xmlns:a16="http://schemas.microsoft.com/office/drawing/2014/main" id="{65C7DFD3-E069-43EF-B203-24A815E19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0" name="Picture 1" descr="https://mail.google.com/mail/images/cleardot.gif">
          <a:extLst>
            <a:ext uri="{FF2B5EF4-FFF2-40B4-BE49-F238E27FC236}">
              <a16:creationId xmlns:a16="http://schemas.microsoft.com/office/drawing/2014/main" id="{99DF4635-F327-4247-83A2-BC076025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1" name="Picture 1" descr="https://mail.google.com/mail/images/cleardot.gif">
          <a:extLst>
            <a:ext uri="{FF2B5EF4-FFF2-40B4-BE49-F238E27FC236}">
              <a16:creationId xmlns:a16="http://schemas.microsoft.com/office/drawing/2014/main" id="{54BBC93A-C9DF-45F0-B6A4-1AF46DE2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2" name="Picture 1" descr="https://mail.google.com/mail/images/cleardot.gif">
          <a:extLst>
            <a:ext uri="{FF2B5EF4-FFF2-40B4-BE49-F238E27FC236}">
              <a16:creationId xmlns:a16="http://schemas.microsoft.com/office/drawing/2014/main" id="{095B4B99-F4FA-4E22-A13F-AC94EAC0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13" name="Picture 909" descr="https://mail.google.com/mail/images/cleardot.gif">
          <a:extLst>
            <a:ext uri="{FF2B5EF4-FFF2-40B4-BE49-F238E27FC236}">
              <a16:creationId xmlns:a16="http://schemas.microsoft.com/office/drawing/2014/main" id="{F59647EC-55AB-4416-9048-C168B58C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4" name="Picture 1" descr="https://mail.google.com/mail/images/cleardot.gif">
          <a:extLst>
            <a:ext uri="{FF2B5EF4-FFF2-40B4-BE49-F238E27FC236}">
              <a16:creationId xmlns:a16="http://schemas.microsoft.com/office/drawing/2014/main" id="{0337B553-4EC8-44AF-87F4-ECDB0195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5" name="Picture 1" descr="https://mail.google.com/mail/images/cleardot.gif">
          <a:extLst>
            <a:ext uri="{FF2B5EF4-FFF2-40B4-BE49-F238E27FC236}">
              <a16:creationId xmlns:a16="http://schemas.microsoft.com/office/drawing/2014/main" id="{8A2EF6AF-4A26-4C2D-BB5E-3F4827964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6" name="Picture 1" descr="https://mail.google.com/mail/images/cleardot.gif">
          <a:extLst>
            <a:ext uri="{FF2B5EF4-FFF2-40B4-BE49-F238E27FC236}">
              <a16:creationId xmlns:a16="http://schemas.microsoft.com/office/drawing/2014/main" id="{298002AD-91E7-43A9-89AB-AA50FB75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7" name="Picture 1" descr="https://mail.google.com/mail/images/cleardot.gif">
          <a:extLst>
            <a:ext uri="{FF2B5EF4-FFF2-40B4-BE49-F238E27FC236}">
              <a16:creationId xmlns:a16="http://schemas.microsoft.com/office/drawing/2014/main" id="{C4D8AD3C-153A-4255-9567-D081498C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8" name="Picture 1" descr="https://mail.google.com/mail/images/cleardot.gif">
          <a:extLst>
            <a:ext uri="{FF2B5EF4-FFF2-40B4-BE49-F238E27FC236}">
              <a16:creationId xmlns:a16="http://schemas.microsoft.com/office/drawing/2014/main" id="{BB0982C5-A0BF-478E-8E95-430D1D5D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19" name="Picture 1" descr="https://mail.google.com/mail/images/cleardot.gif">
          <a:extLst>
            <a:ext uri="{FF2B5EF4-FFF2-40B4-BE49-F238E27FC236}">
              <a16:creationId xmlns:a16="http://schemas.microsoft.com/office/drawing/2014/main" id="{5B18629C-A5E5-4A03-B679-9A25C0348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0" name="Picture 1" descr="https://mail.google.com/mail/images/cleardot.gif">
          <a:extLst>
            <a:ext uri="{FF2B5EF4-FFF2-40B4-BE49-F238E27FC236}">
              <a16:creationId xmlns:a16="http://schemas.microsoft.com/office/drawing/2014/main" id="{9E047DF2-E7D0-47D0-ACFC-4650CFF1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1" name="Picture 1" descr="https://mail.google.com/mail/images/cleardot.gif">
          <a:extLst>
            <a:ext uri="{FF2B5EF4-FFF2-40B4-BE49-F238E27FC236}">
              <a16:creationId xmlns:a16="http://schemas.microsoft.com/office/drawing/2014/main" id="{B1E3D9AA-72D2-471B-AD31-397C2274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22" name="Picture 909" descr="https://mail.google.com/mail/images/cleardot.gif">
          <a:extLst>
            <a:ext uri="{FF2B5EF4-FFF2-40B4-BE49-F238E27FC236}">
              <a16:creationId xmlns:a16="http://schemas.microsoft.com/office/drawing/2014/main" id="{76B6FC1E-DEA0-45D1-962C-AC60C5CB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3" name="Picture 1" descr="https://mail.google.com/mail/images/cleardot.gif">
          <a:extLst>
            <a:ext uri="{FF2B5EF4-FFF2-40B4-BE49-F238E27FC236}">
              <a16:creationId xmlns:a16="http://schemas.microsoft.com/office/drawing/2014/main" id="{FBCCFFAA-1CD3-4F4C-A5AD-16B388CD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4" name="Picture 1" descr="https://mail.google.com/mail/images/cleardot.gif">
          <a:extLst>
            <a:ext uri="{FF2B5EF4-FFF2-40B4-BE49-F238E27FC236}">
              <a16:creationId xmlns:a16="http://schemas.microsoft.com/office/drawing/2014/main" id="{C238C446-55F2-4E20-8AE6-56DDC4DD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5" name="Picture 1" descr="https://mail.google.com/mail/images/cleardot.gif">
          <a:extLst>
            <a:ext uri="{FF2B5EF4-FFF2-40B4-BE49-F238E27FC236}">
              <a16:creationId xmlns:a16="http://schemas.microsoft.com/office/drawing/2014/main" id="{31CA2589-FD8E-43C0-809D-3982770F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6" name="Picture 1" descr="https://mail.google.com/mail/images/cleardot.gif">
          <a:extLst>
            <a:ext uri="{FF2B5EF4-FFF2-40B4-BE49-F238E27FC236}">
              <a16:creationId xmlns:a16="http://schemas.microsoft.com/office/drawing/2014/main" id="{A2380066-C8C9-454D-ACCD-BF80E9CCE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7" name="Picture 1" descr="https://mail.google.com/mail/images/cleardot.gif">
          <a:extLst>
            <a:ext uri="{FF2B5EF4-FFF2-40B4-BE49-F238E27FC236}">
              <a16:creationId xmlns:a16="http://schemas.microsoft.com/office/drawing/2014/main" id="{02581FC3-CDA9-4295-8F25-85CE618BA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8" name="Picture 1" descr="https://mail.google.com/mail/images/cleardot.gif">
          <a:extLst>
            <a:ext uri="{FF2B5EF4-FFF2-40B4-BE49-F238E27FC236}">
              <a16:creationId xmlns:a16="http://schemas.microsoft.com/office/drawing/2014/main" id="{79EC2F3E-DE52-4453-8F02-0503CF58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29" name="Picture 1" descr="https://mail.google.com/mail/images/cleardot.gif">
          <a:extLst>
            <a:ext uri="{FF2B5EF4-FFF2-40B4-BE49-F238E27FC236}">
              <a16:creationId xmlns:a16="http://schemas.microsoft.com/office/drawing/2014/main" id="{FC0A6CFC-F857-42A7-9BE9-E74D3DEF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0" name="Picture 1" descr="https://mail.google.com/mail/images/cleardot.gif">
          <a:extLst>
            <a:ext uri="{FF2B5EF4-FFF2-40B4-BE49-F238E27FC236}">
              <a16:creationId xmlns:a16="http://schemas.microsoft.com/office/drawing/2014/main" id="{4DAC1CD1-504F-421E-A584-D3344CA4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31" name="Picture 909" descr="https://mail.google.com/mail/images/cleardot.gif">
          <a:extLst>
            <a:ext uri="{FF2B5EF4-FFF2-40B4-BE49-F238E27FC236}">
              <a16:creationId xmlns:a16="http://schemas.microsoft.com/office/drawing/2014/main" id="{63BA835D-BB63-4228-9FF2-81C6868A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380</xdr:row>
      <xdr:rowOff>0</xdr:rowOff>
    </xdr:from>
    <xdr:to>
      <xdr:col>5</xdr:col>
      <xdr:colOff>38100</xdr:colOff>
      <xdr:row>1470</xdr:row>
      <xdr:rowOff>135334</xdr:rowOff>
    </xdr:to>
    <xdr:pic>
      <xdr:nvPicPr>
        <xdr:cNvPr id="22675932" name="Picture 1" descr="https://mail.google.com/mail/images/cleardot.gif">
          <a:extLst>
            <a:ext uri="{FF2B5EF4-FFF2-40B4-BE49-F238E27FC236}">
              <a16:creationId xmlns:a16="http://schemas.microsoft.com/office/drawing/2014/main" id="{120433D3-7C09-42AE-BB8C-A7BECC83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62998350"/>
          <a:ext cx="381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3" name="Picture 1" descr="https://mail.google.com/mail/images/cleardot.gif">
          <a:extLst>
            <a:ext uri="{FF2B5EF4-FFF2-40B4-BE49-F238E27FC236}">
              <a16:creationId xmlns:a16="http://schemas.microsoft.com/office/drawing/2014/main" id="{AAE6C80A-22C0-4EA3-8F93-334F1184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4" name="Picture 1" descr="https://mail.google.com/mail/images/cleardot.gif">
          <a:extLst>
            <a:ext uri="{FF2B5EF4-FFF2-40B4-BE49-F238E27FC236}">
              <a16:creationId xmlns:a16="http://schemas.microsoft.com/office/drawing/2014/main" id="{1432BFE5-B7F8-40C5-82FB-1E8CA985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5" name="Picture 1" descr="https://mail.google.com/mail/images/cleardot.gif">
          <a:extLst>
            <a:ext uri="{FF2B5EF4-FFF2-40B4-BE49-F238E27FC236}">
              <a16:creationId xmlns:a16="http://schemas.microsoft.com/office/drawing/2014/main" id="{4473A548-2C76-4A69-BB17-ACC01BEA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6" name="Picture 1" descr="https://mail.google.com/mail/images/cleardot.gif">
          <a:extLst>
            <a:ext uri="{FF2B5EF4-FFF2-40B4-BE49-F238E27FC236}">
              <a16:creationId xmlns:a16="http://schemas.microsoft.com/office/drawing/2014/main" id="{7EBBED44-0342-47C5-908A-8A4CAD90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7" name="Picture 1" descr="https://mail.google.com/mail/images/cleardot.gif">
          <a:extLst>
            <a:ext uri="{FF2B5EF4-FFF2-40B4-BE49-F238E27FC236}">
              <a16:creationId xmlns:a16="http://schemas.microsoft.com/office/drawing/2014/main" id="{2EB38B48-8926-47B6-815F-BBF7ED15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8" name="Picture 1" descr="https://mail.google.com/mail/images/cleardot.gif">
          <a:extLst>
            <a:ext uri="{FF2B5EF4-FFF2-40B4-BE49-F238E27FC236}">
              <a16:creationId xmlns:a16="http://schemas.microsoft.com/office/drawing/2014/main" id="{2E646BD3-732E-4559-A73F-7482F650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39" name="Picture 1" descr="https://mail.google.com/mail/images/cleardot.gif">
          <a:extLst>
            <a:ext uri="{FF2B5EF4-FFF2-40B4-BE49-F238E27FC236}">
              <a16:creationId xmlns:a16="http://schemas.microsoft.com/office/drawing/2014/main" id="{BBEBCD0A-2E9C-4469-BBDB-D0EAA0992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0" name="Picture 1" descr="https://mail.google.com/mail/images/cleardot.gif">
          <a:extLst>
            <a:ext uri="{FF2B5EF4-FFF2-40B4-BE49-F238E27FC236}">
              <a16:creationId xmlns:a16="http://schemas.microsoft.com/office/drawing/2014/main" id="{85E924E3-D915-4C10-8C0E-B29D5560D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1" name="Picture 1" descr="https://mail.google.com/mail/images/cleardot.gif">
          <a:extLst>
            <a:ext uri="{FF2B5EF4-FFF2-40B4-BE49-F238E27FC236}">
              <a16:creationId xmlns:a16="http://schemas.microsoft.com/office/drawing/2014/main" id="{8C31EDF5-0C6E-4C12-91BE-EF0257B1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2" name="Picture 1" descr="https://mail.google.com/mail/images/cleardot.gif">
          <a:extLst>
            <a:ext uri="{FF2B5EF4-FFF2-40B4-BE49-F238E27FC236}">
              <a16:creationId xmlns:a16="http://schemas.microsoft.com/office/drawing/2014/main" id="{C22E9FE9-EE10-474B-B819-46334F6A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3" name="Picture 1" descr="https://mail.google.com/mail/images/cleardot.gif">
          <a:extLst>
            <a:ext uri="{FF2B5EF4-FFF2-40B4-BE49-F238E27FC236}">
              <a16:creationId xmlns:a16="http://schemas.microsoft.com/office/drawing/2014/main" id="{049B6B66-4374-4824-9036-D24992CD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4" name="Picture 1" descr="https://mail.google.com/mail/images/cleardot.gif">
          <a:extLst>
            <a:ext uri="{FF2B5EF4-FFF2-40B4-BE49-F238E27FC236}">
              <a16:creationId xmlns:a16="http://schemas.microsoft.com/office/drawing/2014/main" id="{BE845E08-DDDD-42EF-AB6B-31415EF0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5" name="Picture 1" descr="https://mail.google.com/mail/images/cleardot.gif">
          <a:extLst>
            <a:ext uri="{FF2B5EF4-FFF2-40B4-BE49-F238E27FC236}">
              <a16:creationId xmlns:a16="http://schemas.microsoft.com/office/drawing/2014/main" id="{88E32D07-D192-4460-B781-19482DB4C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6" name="Picture 1" descr="https://mail.google.com/mail/images/cleardot.gif">
          <a:extLst>
            <a:ext uri="{FF2B5EF4-FFF2-40B4-BE49-F238E27FC236}">
              <a16:creationId xmlns:a16="http://schemas.microsoft.com/office/drawing/2014/main" id="{66476C95-E731-43C5-BF7B-FAF8EF0FC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7" name="Picture 1" descr="https://mail.google.com/mail/images/cleardot.gif">
          <a:extLst>
            <a:ext uri="{FF2B5EF4-FFF2-40B4-BE49-F238E27FC236}">
              <a16:creationId xmlns:a16="http://schemas.microsoft.com/office/drawing/2014/main" id="{16262B3E-68E7-416A-B3F3-9AE8234C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48" name="Picture 1" descr="https://mail.google.com/mail/images/cleardot.gif">
          <a:extLst>
            <a:ext uri="{FF2B5EF4-FFF2-40B4-BE49-F238E27FC236}">
              <a16:creationId xmlns:a16="http://schemas.microsoft.com/office/drawing/2014/main" id="{0933E1D1-2AD8-4DC6-84F4-93486D37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49" name="Picture 905" descr="https://mail.google.com/mail/images/cleardot.gif">
          <a:extLst>
            <a:ext uri="{FF2B5EF4-FFF2-40B4-BE49-F238E27FC236}">
              <a16:creationId xmlns:a16="http://schemas.microsoft.com/office/drawing/2014/main" id="{4AC803C9-0910-4D7E-B1EA-2A2A4C02D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50" name="Picture 906" descr="https://mail.google.com/mail/images/cleardot.gif">
          <a:extLst>
            <a:ext uri="{FF2B5EF4-FFF2-40B4-BE49-F238E27FC236}">
              <a16:creationId xmlns:a16="http://schemas.microsoft.com/office/drawing/2014/main" id="{3635D9E0-C519-472E-AD8D-ACD770A8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51" name="Picture 909" descr="https://mail.google.com/mail/images/cleardot.gif">
          <a:extLst>
            <a:ext uri="{FF2B5EF4-FFF2-40B4-BE49-F238E27FC236}">
              <a16:creationId xmlns:a16="http://schemas.microsoft.com/office/drawing/2014/main" id="{C4018845-0D8C-4EA4-8873-55D11384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52" name="Picture 908" descr="https://mail.google.com/mail/images/cleardot.gif">
          <a:extLst>
            <a:ext uri="{FF2B5EF4-FFF2-40B4-BE49-F238E27FC236}">
              <a16:creationId xmlns:a16="http://schemas.microsoft.com/office/drawing/2014/main" id="{435E3F0D-D288-424B-9F52-8F9247697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53" name="Picture 909" descr="https://mail.google.com/mail/images/cleardot.gif">
          <a:extLst>
            <a:ext uri="{FF2B5EF4-FFF2-40B4-BE49-F238E27FC236}">
              <a16:creationId xmlns:a16="http://schemas.microsoft.com/office/drawing/2014/main" id="{1E4B32B9-5730-4B84-A20C-F1B82620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54" name="Picture 1" descr="https://mail.google.com/mail/images/cleardot.gif">
          <a:extLst>
            <a:ext uri="{FF2B5EF4-FFF2-40B4-BE49-F238E27FC236}">
              <a16:creationId xmlns:a16="http://schemas.microsoft.com/office/drawing/2014/main" id="{1D5D37E8-31B1-4D27-AFD8-1A67C979C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55" name="Picture 1" descr="https://mail.google.com/mail/images/cleardot.gif">
          <a:extLst>
            <a:ext uri="{FF2B5EF4-FFF2-40B4-BE49-F238E27FC236}">
              <a16:creationId xmlns:a16="http://schemas.microsoft.com/office/drawing/2014/main" id="{BCEF5810-DD13-4822-9BBF-0F5BD56D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56" name="Picture 1" descr="https://mail.google.com/mail/images/cleardot.gif">
          <a:extLst>
            <a:ext uri="{FF2B5EF4-FFF2-40B4-BE49-F238E27FC236}">
              <a16:creationId xmlns:a16="http://schemas.microsoft.com/office/drawing/2014/main" id="{90343E10-9A47-48B8-85FB-BFD09B933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57" name="Picture 1" descr="https://mail.google.com/mail/images/cleardot.gif">
          <a:extLst>
            <a:ext uri="{FF2B5EF4-FFF2-40B4-BE49-F238E27FC236}">
              <a16:creationId xmlns:a16="http://schemas.microsoft.com/office/drawing/2014/main" id="{0AC176A9-9DC1-4475-84F7-A499A43B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58" name="Picture 1" descr="https://mail.google.com/mail/images/cleardot.gif">
          <a:extLst>
            <a:ext uri="{FF2B5EF4-FFF2-40B4-BE49-F238E27FC236}">
              <a16:creationId xmlns:a16="http://schemas.microsoft.com/office/drawing/2014/main" id="{1F512B15-0052-4F6B-A2C2-81931938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59" name="Picture 1" descr="https://mail.google.com/mail/images/cleardot.gif">
          <a:extLst>
            <a:ext uri="{FF2B5EF4-FFF2-40B4-BE49-F238E27FC236}">
              <a16:creationId xmlns:a16="http://schemas.microsoft.com/office/drawing/2014/main" id="{45F9AED4-7D5D-49BE-8E29-194B7FE1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0" name="Picture 1" descr="https://mail.google.com/mail/images/cleardot.gif">
          <a:extLst>
            <a:ext uri="{FF2B5EF4-FFF2-40B4-BE49-F238E27FC236}">
              <a16:creationId xmlns:a16="http://schemas.microsoft.com/office/drawing/2014/main" id="{1BB54366-F0DD-4AB6-8E01-FA785C4AC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1" name="Picture 1" descr="https://mail.google.com/mail/images/cleardot.gif">
          <a:extLst>
            <a:ext uri="{FF2B5EF4-FFF2-40B4-BE49-F238E27FC236}">
              <a16:creationId xmlns:a16="http://schemas.microsoft.com/office/drawing/2014/main" id="{FB6C625E-150A-4F16-A2E7-CC62012C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62" name="Picture 909" descr="https://mail.google.com/mail/images/cleardot.gif">
          <a:extLst>
            <a:ext uri="{FF2B5EF4-FFF2-40B4-BE49-F238E27FC236}">
              <a16:creationId xmlns:a16="http://schemas.microsoft.com/office/drawing/2014/main" id="{AC14B389-E254-4A97-BBAD-68672FED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3" name="Picture 1" descr="https://mail.google.com/mail/images/cleardot.gif">
          <a:extLst>
            <a:ext uri="{FF2B5EF4-FFF2-40B4-BE49-F238E27FC236}">
              <a16:creationId xmlns:a16="http://schemas.microsoft.com/office/drawing/2014/main" id="{EAA03E8F-EF58-4B42-B6F0-2C1682A6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4" name="Picture 1" descr="https://mail.google.com/mail/images/cleardot.gif">
          <a:extLst>
            <a:ext uri="{FF2B5EF4-FFF2-40B4-BE49-F238E27FC236}">
              <a16:creationId xmlns:a16="http://schemas.microsoft.com/office/drawing/2014/main" id="{96F1D9D1-B96D-4AB9-A7DC-7959A93E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5" name="Picture 1" descr="https://mail.google.com/mail/images/cleardot.gif">
          <a:extLst>
            <a:ext uri="{FF2B5EF4-FFF2-40B4-BE49-F238E27FC236}">
              <a16:creationId xmlns:a16="http://schemas.microsoft.com/office/drawing/2014/main" id="{0DD88890-873B-4630-BE40-65DCB849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6" name="Picture 1" descr="https://mail.google.com/mail/images/cleardot.gif">
          <a:extLst>
            <a:ext uri="{FF2B5EF4-FFF2-40B4-BE49-F238E27FC236}">
              <a16:creationId xmlns:a16="http://schemas.microsoft.com/office/drawing/2014/main" id="{3E8BCA37-3D56-418D-B820-28BB3A3EC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7" name="Picture 1" descr="https://mail.google.com/mail/images/cleardot.gif">
          <a:extLst>
            <a:ext uri="{FF2B5EF4-FFF2-40B4-BE49-F238E27FC236}">
              <a16:creationId xmlns:a16="http://schemas.microsoft.com/office/drawing/2014/main" id="{1952505E-4A57-4FF8-A8CB-4B9246423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8" name="Picture 1" descr="https://mail.google.com/mail/images/cleardot.gif">
          <a:extLst>
            <a:ext uri="{FF2B5EF4-FFF2-40B4-BE49-F238E27FC236}">
              <a16:creationId xmlns:a16="http://schemas.microsoft.com/office/drawing/2014/main" id="{2EF2EDE6-5618-494E-B623-D75DF8C2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69" name="Picture 1" descr="https://mail.google.com/mail/images/cleardot.gif">
          <a:extLst>
            <a:ext uri="{FF2B5EF4-FFF2-40B4-BE49-F238E27FC236}">
              <a16:creationId xmlns:a16="http://schemas.microsoft.com/office/drawing/2014/main" id="{009EEC17-FB8E-4199-90A4-F1CFCCEC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0" name="Picture 1" descr="https://mail.google.com/mail/images/cleardot.gif">
          <a:extLst>
            <a:ext uri="{FF2B5EF4-FFF2-40B4-BE49-F238E27FC236}">
              <a16:creationId xmlns:a16="http://schemas.microsoft.com/office/drawing/2014/main" id="{9BE092A4-7ACB-4899-A4F7-00A0F6BC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71" name="Picture 909" descr="https://mail.google.com/mail/images/cleardot.gif">
          <a:extLst>
            <a:ext uri="{FF2B5EF4-FFF2-40B4-BE49-F238E27FC236}">
              <a16:creationId xmlns:a16="http://schemas.microsoft.com/office/drawing/2014/main" id="{2BE3DD91-A7B7-4E56-B6F4-295F883B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2" name="Picture 1" descr="https://mail.google.com/mail/images/cleardot.gif">
          <a:extLst>
            <a:ext uri="{FF2B5EF4-FFF2-40B4-BE49-F238E27FC236}">
              <a16:creationId xmlns:a16="http://schemas.microsoft.com/office/drawing/2014/main" id="{CB281CD2-61A2-4663-87D8-C8C6081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3" name="Picture 1" descr="https://mail.google.com/mail/images/cleardot.gif">
          <a:extLst>
            <a:ext uri="{FF2B5EF4-FFF2-40B4-BE49-F238E27FC236}">
              <a16:creationId xmlns:a16="http://schemas.microsoft.com/office/drawing/2014/main" id="{4D3AED9D-E549-4FBA-B06C-00DD6BAA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4" name="Picture 1" descr="https://mail.google.com/mail/images/cleardot.gif">
          <a:extLst>
            <a:ext uri="{FF2B5EF4-FFF2-40B4-BE49-F238E27FC236}">
              <a16:creationId xmlns:a16="http://schemas.microsoft.com/office/drawing/2014/main" id="{252B850A-2E2C-413B-B8BC-6FC8E7F9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5" name="Picture 1" descr="https://mail.google.com/mail/images/cleardot.gif">
          <a:extLst>
            <a:ext uri="{FF2B5EF4-FFF2-40B4-BE49-F238E27FC236}">
              <a16:creationId xmlns:a16="http://schemas.microsoft.com/office/drawing/2014/main" id="{EFED8C50-E701-4151-BC64-8A3AD87B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6" name="Picture 1" descr="https://mail.google.com/mail/images/cleardot.gif">
          <a:extLst>
            <a:ext uri="{FF2B5EF4-FFF2-40B4-BE49-F238E27FC236}">
              <a16:creationId xmlns:a16="http://schemas.microsoft.com/office/drawing/2014/main" id="{46A4EF28-910E-4160-BEC6-4B7815A6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7" name="Picture 1" descr="https://mail.google.com/mail/images/cleardot.gif">
          <a:extLst>
            <a:ext uri="{FF2B5EF4-FFF2-40B4-BE49-F238E27FC236}">
              <a16:creationId xmlns:a16="http://schemas.microsoft.com/office/drawing/2014/main" id="{33C2D180-D4AD-4B74-8D76-ED2DD8C6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8" name="Picture 1" descr="https://mail.google.com/mail/images/cleardot.gif">
          <a:extLst>
            <a:ext uri="{FF2B5EF4-FFF2-40B4-BE49-F238E27FC236}">
              <a16:creationId xmlns:a16="http://schemas.microsoft.com/office/drawing/2014/main" id="{7E1FB89D-4950-4C57-9C84-EA150D65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79" name="Picture 1" descr="https://mail.google.com/mail/images/cleardot.gif">
          <a:extLst>
            <a:ext uri="{FF2B5EF4-FFF2-40B4-BE49-F238E27FC236}">
              <a16:creationId xmlns:a16="http://schemas.microsoft.com/office/drawing/2014/main" id="{E500A7FA-6F1B-4AC7-9570-FBFAAB44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80" name="Picture 909" descr="https://mail.google.com/mail/images/cleardot.gif">
          <a:extLst>
            <a:ext uri="{FF2B5EF4-FFF2-40B4-BE49-F238E27FC236}">
              <a16:creationId xmlns:a16="http://schemas.microsoft.com/office/drawing/2014/main" id="{0CEC20E0-4A49-4FE8-9189-2DACF4CE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1" name="Picture 1" descr="https://mail.google.com/mail/images/cleardot.gif">
          <a:extLst>
            <a:ext uri="{FF2B5EF4-FFF2-40B4-BE49-F238E27FC236}">
              <a16:creationId xmlns:a16="http://schemas.microsoft.com/office/drawing/2014/main" id="{A1DF3823-DF6C-4D2D-9D73-742E8471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2" name="Picture 1" descr="https://mail.google.com/mail/images/cleardot.gif">
          <a:extLst>
            <a:ext uri="{FF2B5EF4-FFF2-40B4-BE49-F238E27FC236}">
              <a16:creationId xmlns:a16="http://schemas.microsoft.com/office/drawing/2014/main" id="{E79FACBF-2DDB-48E0-A374-BE2603D7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3" name="Picture 1" descr="https://mail.google.com/mail/images/cleardot.gif">
          <a:extLst>
            <a:ext uri="{FF2B5EF4-FFF2-40B4-BE49-F238E27FC236}">
              <a16:creationId xmlns:a16="http://schemas.microsoft.com/office/drawing/2014/main" id="{51449570-0D4D-47B6-A4B3-2317BF0E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4" name="Picture 1" descr="https://mail.google.com/mail/images/cleardot.gif">
          <a:extLst>
            <a:ext uri="{FF2B5EF4-FFF2-40B4-BE49-F238E27FC236}">
              <a16:creationId xmlns:a16="http://schemas.microsoft.com/office/drawing/2014/main" id="{C4774871-B5B2-46CB-885A-09EBAA00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5" name="Picture 1" descr="https://mail.google.com/mail/images/cleardot.gif">
          <a:extLst>
            <a:ext uri="{FF2B5EF4-FFF2-40B4-BE49-F238E27FC236}">
              <a16:creationId xmlns:a16="http://schemas.microsoft.com/office/drawing/2014/main" id="{90601E68-A8E7-4462-A4AA-C2A73977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6" name="Picture 1" descr="https://mail.google.com/mail/images/cleardot.gif">
          <a:extLst>
            <a:ext uri="{FF2B5EF4-FFF2-40B4-BE49-F238E27FC236}">
              <a16:creationId xmlns:a16="http://schemas.microsoft.com/office/drawing/2014/main" id="{E0110EB5-A62E-48F5-A540-478BCA44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7" name="Picture 1" descr="https://mail.google.com/mail/images/cleardot.gif">
          <a:extLst>
            <a:ext uri="{FF2B5EF4-FFF2-40B4-BE49-F238E27FC236}">
              <a16:creationId xmlns:a16="http://schemas.microsoft.com/office/drawing/2014/main" id="{B2FFA177-2C6F-473C-9D8D-37716E22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8" name="Picture 1" descr="https://mail.google.com/mail/images/cleardot.gif">
          <a:extLst>
            <a:ext uri="{FF2B5EF4-FFF2-40B4-BE49-F238E27FC236}">
              <a16:creationId xmlns:a16="http://schemas.microsoft.com/office/drawing/2014/main" id="{3FB6593F-8395-4E3B-8873-035F7114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89" name="Picture 1" descr="https://mail.google.com/mail/images/cleardot.gif">
          <a:extLst>
            <a:ext uri="{FF2B5EF4-FFF2-40B4-BE49-F238E27FC236}">
              <a16:creationId xmlns:a16="http://schemas.microsoft.com/office/drawing/2014/main" id="{9DA384B5-5D4F-4E8B-AA07-5448F571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0" name="Picture 1" descr="https://mail.google.com/mail/images/cleardot.gif">
          <a:extLst>
            <a:ext uri="{FF2B5EF4-FFF2-40B4-BE49-F238E27FC236}">
              <a16:creationId xmlns:a16="http://schemas.microsoft.com/office/drawing/2014/main" id="{610435B9-E3A3-4B93-B44F-CCE0AA55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1" name="Picture 1" descr="https://mail.google.com/mail/images/cleardot.gif">
          <a:extLst>
            <a:ext uri="{FF2B5EF4-FFF2-40B4-BE49-F238E27FC236}">
              <a16:creationId xmlns:a16="http://schemas.microsoft.com/office/drawing/2014/main" id="{6F6B07AB-272B-4B36-84A8-A5DE05EC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2" name="Picture 1" descr="https://mail.google.com/mail/images/cleardot.gif">
          <a:extLst>
            <a:ext uri="{FF2B5EF4-FFF2-40B4-BE49-F238E27FC236}">
              <a16:creationId xmlns:a16="http://schemas.microsoft.com/office/drawing/2014/main" id="{BC870EF3-E465-4194-9592-DFB5BF929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3" name="Picture 1" descr="https://mail.google.com/mail/images/cleardot.gif">
          <a:extLst>
            <a:ext uri="{FF2B5EF4-FFF2-40B4-BE49-F238E27FC236}">
              <a16:creationId xmlns:a16="http://schemas.microsoft.com/office/drawing/2014/main" id="{6B689975-8E2C-4675-B740-B7C77180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4" name="Picture 1" descr="https://mail.google.com/mail/images/cleardot.gif">
          <a:extLst>
            <a:ext uri="{FF2B5EF4-FFF2-40B4-BE49-F238E27FC236}">
              <a16:creationId xmlns:a16="http://schemas.microsoft.com/office/drawing/2014/main" id="{82E58949-C189-4630-A721-9720706A8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5" name="Picture 1" descr="https://mail.google.com/mail/images/cleardot.gif">
          <a:extLst>
            <a:ext uri="{FF2B5EF4-FFF2-40B4-BE49-F238E27FC236}">
              <a16:creationId xmlns:a16="http://schemas.microsoft.com/office/drawing/2014/main" id="{EEA7134A-4930-4550-BCEB-39A9A4B6A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6" name="Picture 1" descr="https://mail.google.com/mail/images/cleardot.gif">
          <a:extLst>
            <a:ext uri="{FF2B5EF4-FFF2-40B4-BE49-F238E27FC236}">
              <a16:creationId xmlns:a16="http://schemas.microsoft.com/office/drawing/2014/main" id="{F6EA6E55-46F5-430C-8E33-30D4EF9C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5997" name="Picture 1" descr="https://mail.google.com/mail/images/cleardot.gif">
          <a:extLst>
            <a:ext uri="{FF2B5EF4-FFF2-40B4-BE49-F238E27FC236}">
              <a16:creationId xmlns:a16="http://schemas.microsoft.com/office/drawing/2014/main" id="{99F85DE2-7EDC-4200-B4EB-B1014E8E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98" name="Picture 905" descr="https://mail.google.com/mail/images/cleardot.gif">
          <a:extLst>
            <a:ext uri="{FF2B5EF4-FFF2-40B4-BE49-F238E27FC236}">
              <a16:creationId xmlns:a16="http://schemas.microsoft.com/office/drawing/2014/main" id="{A2410CA0-4647-4133-83CB-736A676E6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5999" name="Picture 906" descr="https://mail.google.com/mail/images/cleardot.gif">
          <a:extLst>
            <a:ext uri="{FF2B5EF4-FFF2-40B4-BE49-F238E27FC236}">
              <a16:creationId xmlns:a16="http://schemas.microsoft.com/office/drawing/2014/main" id="{D825A574-F0AE-4B74-9E9B-8B16B296E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6000" name="Picture 909" descr="https://mail.google.com/mail/images/cleardot.gif">
          <a:extLst>
            <a:ext uri="{FF2B5EF4-FFF2-40B4-BE49-F238E27FC236}">
              <a16:creationId xmlns:a16="http://schemas.microsoft.com/office/drawing/2014/main" id="{90F87916-8CEF-45BD-9013-EF5D9763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6001" name="Picture 908" descr="https://mail.google.com/mail/images/cleardot.gif">
          <a:extLst>
            <a:ext uri="{FF2B5EF4-FFF2-40B4-BE49-F238E27FC236}">
              <a16:creationId xmlns:a16="http://schemas.microsoft.com/office/drawing/2014/main" id="{91B8846E-9E60-4A88-B7FD-D4BF9CD2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6002" name="Picture 909" descr="https://mail.google.com/mail/images/cleardot.gif">
          <a:extLst>
            <a:ext uri="{FF2B5EF4-FFF2-40B4-BE49-F238E27FC236}">
              <a16:creationId xmlns:a16="http://schemas.microsoft.com/office/drawing/2014/main" id="{25164744-86C7-471B-8DFE-11B4E1AA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30352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03" name="Picture 1" descr="https://mail.google.com/mail/images/cleardot.gif">
          <a:extLst>
            <a:ext uri="{FF2B5EF4-FFF2-40B4-BE49-F238E27FC236}">
              <a16:creationId xmlns:a16="http://schemas.microsoft.com/office/drawing/2014/main" id="{8B8DE606-F85D-4C68-A221-E5F4554A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04" name="Picture 1" descr="https://mail.google.com/mail/images/cleardot.gif">
          <a:extLst>
            <a:ext uri="{FF2B5EF4-FFF2-40B4-BE49-F238E27FC236}">
              <a16:creationId xmlns:a16="http://schemas.microsoft.com/office/drawing/2014/main" id="{EAE9397F-827A-4DC1-BE19-5BA07292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05" name="Picture 1" descr="https://mail.google.com/mail/images/cleardot.gif">
          <a:extLst>
            <a:ext uri="{FF2B5EF4-FFF2-40B4-BE49-F238E27FC236}">
              <a16:creationId xmlns:a16="http://schemas.microsoft.com/office/drawing/2014/main" id="{A363761B-27F1-4C5B-B10D-079DDCE48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06" name="Picture 1" descr="https://mail.google.com/mail/images/cleardot.gif">
          <a:extLst>
            <a:ext uri="{FF2B5EF4-FFF2-40B4-BE49-F238E27FC236}">
              <a16:creationId xmlns:a16="http://schemas.microsoft.com/office/drawing/2014/main" id="{B7C69876-8C26-40AC-A684-143A71CC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07" name="Picture 1" descr="https://mail.google.com/mail/images/cleardot.gif">
          <a:extLst>
            <a:ext uri="{FF2B5EF4-FFF2-40B4-BE49-F238E27FC236}">
              <a16:creationId xmlns:a16="http://schemas.microsoft.com/office/drawing/2014/main" id="{E768BA6C-45D5-47A2-9D3F-4401F88E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08" name="Picture 1" descr="https://mail.google.com/mail/images/cleardot.gif">
          <a:extLst>
            <a:ext uri="{FF2B5EF4-FFF2-40B4-BE49-F238E27FC236}">
              <a16:creationId xmlns:a16="http://schemas.microsoft.com/office/drawing/2014/main" id="{9149E4A5-D64F-436E-8703-41555EB8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09" name="Picture 1" descr="https://mail.google.com/mail/images/cleardot.gif">
          <a:extLst>
            <a:ext uri="{FF2B5EF4-FFF2-40B4-BE49-F238E27FC236}">
              <a16:creationId xmlns:a16="http://schemas.microsoft.com/office/drawing/2014/main" id="{426E1D47-B6FB-4EEF-BC74-763C36D7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0" name="Picture 1" descr="https://mail.google.com/mail/images/cleardot.gif">
          <a:extLst>
            <a:ext uri="{FF2B5EF4-FFF2-40B4-BE49-F238E27FC236}">
              <a16:creationId xmlns:a16="http://schemas.microsoft.com/office/drawing/2014/main" id="{8F46AF7E-19D8-45DA-86C5-A74DB7664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1" name="Picture 1" descr="https://mail.google.com/mail/images/cleardot.gif">
          <a:extLst>
            <a:ext uri="{FF2B5EF4-FFF2-40B4-BE49-F238E27FC236}">
              <a16:creationId xmlns:a16="http://schemas.microsoft.com/office/drawing/2014/main" id="{70D17402-7BDA-4E48-AC0D-C27F61F79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2" name="Picture 1" descr="https://mail.google.com/mail/images/cleardot.gif">
          <a:extLst>
            <a:ext uri="{FF2B5EF4-FFF2-40B4-BE49-F238E27FC236}">
              <a16:creationId xmlns:a16="http://schemas.microsoft.com/office/drawing/2014/main" id="{2E5B1769-6742-4E0C-AF6B-4A25F994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3" name="Picture 1" descr="https://mail.google.com/mail/images/cleardot.gif">
          <a:extLst>
            <a:ext uri="{FF2B5EF4-FFF2-40B4-BE49-F238E27FC236}">
              <a16:creationId xmlns:a16="http://schemas.microsoft.com/office/drawing/2014/main" id="{B8A4196B-4FDA-4C68-9FD7-BE8F5199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4" name="Picture 1" descr="https://mail.google.com/mail/images/cleardot.gif">
          <a:extLst>
            <a:ext uri="{FF2B5EF4-FFF2-40B4-BE49-F238E27FC236}">
              <a16:creationId xmlns:a16="http://schemas.microsoft.com/office/drawing/2014/main" id="{A3D38733-B95F-4A3A-A07A-8A167BFA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5" name="Picture 1" descr="https://mail.google.com/mail/images/cleardot.gif">
          <a:extLst>
            <a:ext uri="{FF2B5EF4-FFF2-40B4-BE49-F238E27FC236}">
              <a16:creationId xmlns:a16="http://schemas.microsoft.com/office/drawing/2014/main" id="{C3D6C0ED-D29E-4B71-80D3-3738EA80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6" name="Picture 1" descr="https://mail.google.com/mail/images/cleardot.gif">
          <a:extLst>
            <a:ext uri="{FF2B5EF4-FFF2-40B4-BE49-F238E27FC236}">
              <a16:creationId xmlns:a16="http://schemas.microsoft.com/office/drawing/2014/main" id="{CD78A8D7-87FC-4119-B98E-EE4534D2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7" name="Picture 1" descr="https://mail.google.com/mail/images/cleardot.gif">
          <a:extLst>
            <a:ext uri="{FF2B5EF4-FFF2-40B4-BE49-F238E27FC236}">
              <a16:creationId xmlns:a16="http://schemas.microsoft.com/office/drawing/2014/main" id="{A54A1B97-24C1-4D92-9CA0-D2E3AA36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8" name="Picture 1" descr="https://mail.google.com/mail/images/cleardot.gif">
          <a:extLst>
            <a:ext uri="{FF2B5EF4-FFF2-40B4-BE49-F238E27FC236}">
              <a16:creationId xmlns:a16="http://schemas.microsoft.com/office/drawing/2014/main" id="{72D61EBB-15EF-4CD6-944E-0CA0965F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19" name="Picture 1" descr="https://mail.google.com/mail/images/cleardot.gif">
          <a:extLst>
            <a:ext uri="{FF2B5EF4-FFF2-40B4-BE49-F238E27FC236}">
              <a16:creationId xmlns:a16="http://schemas.microsoft.com/office/drawing/2014/main" id="{B912ED6A-2159-4134-8861-033725CD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0" name="Picture 1" descr="https://mail.google.com/mail/images/cleardot.gif">
          <a:extLst>
            <a:ext uri="{FF2B5EF4-FFF2-40B4-BE49-F238E27FC236}">
              <a16:creationId xmlns:a16="http://schemas.microsoft.com/office/drawing/2014/main" id="{1D07C28B-58B4-4494-AE7F-E1A5558A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1" name="Picture 1" descr="https://mail.google.com/mail/images/cleardot.gif">
          <a:extLst>
            <a:ext uri="{FF2B5EF4-FFF2-40B4-BE49-F238E27FC236}">
              <a16:creationId xmlns:a16="http://schemas.microsoft.com/office/drawing/2014/main" id="{326B9D58-C8E7-4756-ACEA-3B18F411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2" name="Picture 1" descr="https://mail.google.com/mail/images/cleardot.gif">
          <a:extLst>
            <a:ext uri="{FF2B5EF4-FFF2-40B4-BE49-F238E27FC236}">
              <a16:creationId xmlns:a16="http://schemas.microsoft.com/office/drawing/2014/main" id="{B1DD256B-3166-4BFE-963B-DCC3E009E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3" name="Picture 1" descr="https://mail.google.com/mail/images/cleardot.gif">
          <a:extLst>
            <a:ext uri="{FF2B5EF4-FFF2-40B4-BE49-F238E27FC236}">
              <a16:creationId xmlns:a16="http://schemas.microsoft.com/office/drawing/2014/main" id="{3653ED35-BC5B-41B8-8C3D-635AA670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4" name="Picture 1" descr="https://mail.google.com/mail/images/cleardot.gif">
          <a:extLst>
            <a:ext uri="{FF2B5EF4-FFF2-40B4-BE49-F238E27FC236}">
              <a16:creationId xmlns:a16="http://schemas.microsoft.com/office/drawing/2014/main" id="{3EB89CE1-E209-45CD-861D-47323A84B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5" name="Picture 1" descr="https://mail.google.com/mail/images/cleardot.gif">
          <a:extLst>
            <a:ext uri="{FF2B5EF4-FFF2-40B4-BE49-F238E27FC236}">
              <a16:creationId xmlns:a16="http://schemas.microsoft.com/office/drawing/2014/main" id="{16C38E05-7D34-49C8-9EE4-FFB68C0B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6" name="Picture 1" descr="https://mail.google.com/mail/images/cleardot.gif">
          <a:extLst>
            <a:ext uri="{FF2B5EF4-FFF2-40B4-BE49-F238E27FC236}">
              <a16:creationId xmlns:a16="http://schemas.microsoft.com/office/drawing/2014/main" id="{6CED1DE9-6B30-4F9D-89AA-1D0C0A85D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7" name="Picture 1" descr="https://mail.google.com/mail/images/cleardot.gif">
          <a:extLst>
            <a:ext uri="{FF2B5EF4-FFF2-40B4-BE49-F238E27FC236}">
              <a16:creationId xmlns:a16="http://schemas.microsoft.com/office/drawing/2014/main" id="{B667CF59-6B80-45F9-97B6-BF85D619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8" name="Picture 1" descr="https://mail.google.com/mail/images/cleardot.gif">
          <a:extLst>
            <a:ext uri="{FF2B5EF4-FFF2-40B4-BE49-F238E27FC236}">
              <a16:creationId xmlns:a16="http://schemas.microsoft.com/office/drawing/2014/main" id="{3A7CC630-BEF0-4139-8CA4-38EC32C6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29" name="Picture 1" descr="https://mail.google.com/mail/images/cleardot.gif">
          <a:extLst>
            <a:ext uri="{FF2B5EF4-FFF2-40B4-BE49-F238E27FC236}">
              <a16:creationId xmlns:a16="http://schemas.microsoft.com/office/drawing/2014/main" id="{6ADF8746-4F3A-44FA-9FC9-D689BBE3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0" name="Picture 1" descr="https://mail.google.com/mail/images/cleardot.gif">
          <a:extLst>
            <a:ext uri="{FF2B5EF4-FFF2-40B4-BE49-F238E27FC236}">
              <a16:creationId xmlns:a16="http://schemas.microsoft.com/office/drawing/2014/main" id="{24397BB3-FA07-4FE9-850E-FB7515EA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1" name="Picture 1" descr="https://mail.google.com/mail/images/cleardot.gif">
          <a:extLst>
            <a:ext uri="{FF2B5EF4-FFF2-40B4-BE49-F238E27FC236}">
              <a16:creationId xmlns:a16="http://schemas.microsoft.com/office/drawing/2014/main" id="{F4421B33-2050-4D16-8350-A42E007C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2" name="Picture 1" descr="https://mail.google.com/mail/images/cleardot.gif">
          <a:extLst>
            <a:ext uri="{FF2B5EF4-FFF2-40B4-BE49-F238E27FC236}">
              <a16:creationId xmlns:a16="http://schemas.microsoft.com/office/drawing/2014/main" id="{C2DBD0A6-9447-49A0-A74B-62F670699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3" name="Picture 1" descr="https://mail.google.com/mail/images/cleardot.gif">
          <a:extLst>
            <a:ext uri="{FF2B5EF4-FFF2-40B4-BE49-F238E27FC236}">
              <a16:creationId xmlns:a16="http://schemas.microsoft.com/office/drawing/2014/main" id="{24C7F7E5-9B72-417F-8116-F7139D7D1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4" name="Picture 1" descr="https://mail.google.com/mail/images/cleardot.gif">
          <a:extLst>
            <a:ext uri="{FF2B5EF4-FFF2-40B4-BE49-F238E27FC236}">
              <a16:creationId xmlns:a16="http://schemas.microsoft.com/office/drawing/2014/main" id="{F774748F-037B-4A4B-9A93-327E8E99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5" name="Picture 1" descr="https://mail.google.com/mail/images/cleardot.gif">
          <a:extLst>
            <a:ext uri="{FF2B5EF4-FFF2-40B4-BE49-F238E27FC236}">
              <a16:creationId xmlns:a16="http://schemas.microsoft.com/office/drawing/2014/main" id="{72241209-081F-4F79-8CA6-DB4E3F17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6" name="Picture 1" descr="https://mail.google.com/mail/images/cleardot.gif">
          <a:extLst>
            <a:ext uri="{FF2B5EF4-FFF2-40B4-BE49-F238E27FC236}">
              <a16:creationId xmlns:a16="http://schemas.microsoft.com/office/drawing/2014/main" id="{336BF53E-D028-4098-B25D-CB262A1B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7" name="Picture 1" descr="https://mail.google.com/mail/images/cleardot.gif">
          <a:extLst>
            <a:ext uri="{FF2B5EF4-FFF2-40B4-BE49-F238E27FC236}">
              <a16:creationId xmlns:a16="http://schemas.microsoft.com/office/drawing/2014/main" id="{CF2CBF32-6F7F-4296-8A9C-6C961AED7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8" name="Picture 1" descr="https://mail.google.com/mail/images/cleardot.gif">
          <a:extLst>
            <a:ext uri="{FF2B5EF4-FFF2-40B4-BE49-F238E27FC236}">
              <a16:creationId xmlns:a16="http://schemas.microsoft.com/office/drawing/2014/main" id="{BE8293F0-3B9D-426A-810D-D06FAB92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39" name="Picture 1" descr="https://mail.google.com/mail/images/cleardot.gif">
          <a:extLst>
            <a:ext uri="{FF2B5EF4-FFF2-40B4-BE49-F238E27FC236}">
              <a16:creationId xmlns:a16="http://schemas.microsoft.com/office/drawing/2014/main" id="{A831F34F-1644-4351-977E-1E43C576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0" name="Picture 1" descr="https://mail.google.com/mail/images/cleardot.gif">
          <a:extLst>
            <a:ext uri="{FF2B5EF4-FFF2-40B4-BE49-F238E27FC236}">
              <a16:creationId xmlns:a16="http://schemas.microsoft.com/office/drawing/2014/main" id="{714AC776-FB74-4DC3-9E33-609958DB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1" name="Picture 1" descr="https://mail.google.com/mail/images/cleardot.gif">
          <a:extLst>
            <a:ext uri="{FF2B5EF4-FFF2-40B4-BE49-F238E27FC236}">
              <a16:creationId xmlns:a16="http://schemas.microsoft.com/office/drawing/2014/main" id="{10FB8FDD-E63D-428E-B5AE-A55EFC1D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2" name="Picture 1" descr="https://mail.google.com/mail/images/cleardot.gif">
          <a:extLst>
            <a:ext uri="{FF2B5EF4-FFF2-40B4-BE49-F238E27FC236}">
              <a16:creationId xmlns:a16="http://schemas.microsoft.com/office/drawing/2014/main" id="{2A79BA50-49CA-4F8D-8B4E-C2E199AB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3" name="Picture 1" descr="https://mail.google.com/mail/images/cleardot.gif">
          <a:extLst>
            <a:ext uri="{FF2B5EF4-FFF2-40B4-BE49-F238E27FC236}">
              <a16:creationId xmlns:a16="http://schemas.microsoft.com/office/drawing/2014/main" id="{EB4F027D-08DF-461D-A62A-715827E7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4" name="Picture 1" descr="https://mail.google.com/mail/images/cleardot.gif">
          <a:extLst>
            <a:ext uri="{FF2B5EF4-FFF2-40B4-BE49-F238E27FC236}">
              <a16:creationId xmlns:a16="http://schemas.microsoft.com/office/drawing/2014/main" id="{B04B4D29-007C-4EB6-A0DD-8E2BC2B1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5" name="Picture 1" descr="https://mail.google.com/mail/images/cleardot.gif">
          <a:extLst>
            <a:ext uri="{FF2B5EF4-FFF2-40B4-BE49-F238E27FC236}">
              <a16:creationId xmlns:a16="http://schemas.microsoft.com/office/drawing/2014/main" id="{C7E66C54-699B-4E22-8D8A-C1593962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6" name="Picture 1" descr="https://mail.google.com/mail/images/cleardot.gif">
          <a:extLst>
            <a:ext uri="{FF2B5EF4-FFF2-40B4-BE49-F238E27FC236}">
              <a16:creationId xmlns:a16="http://schemas.microsoft.com/office/drawing/2014/main" id="{FFD2DF09-C670-4FAC-9F8D-34927416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7" name="Picture 1" descr="https://mail.google.com/mail/images/cleardot.gif">
          <a:extLst>
            <a:ext uri="{FF2B5EF4-FFF2-40B4-BE49-F238E27FC236}">
              <a16:creationId xmlns:a16="http://schemas.microsoft.com/office/drawing/2014/main" id="{96B66C27-6870-404A-9489-1C1FAF8B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8" name="Picture 1" descr="https://mail.google.com/mail/images/cleardot.gif">
          <a:extLst>
            <a:ext uri="{FF2B5EF4-FFF2-40B4-BE49-F238E27FC236}">
              <a16:creationId xmlns:a16="http://schemas.microsoft.com/office/drawing/2014/main" id="{17CB3633-BD5A-470E-9E2E-59A30FF3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49" name="Picture 1" descr="https://mail.google.com/mail/images/cleardot.gif">
          <a:extLst>
            <a:ext uri="{FF2B5EF4-FFF2-40B4-BE49-F238E27FC236}">
              <a16:creationId xmlns:a16="http://schemas.microsoft.com/office/drawing/2014/main" id="{093EB269-7472-4F39-AF59-DADE2A38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0" name="Picture 1" descr="https://mail.google.com/mail/images/cleardot.gif">
          <a:extLst>
            <a:ext uri="{FF2B5EF4-FFF2-40B4-BE49-F238E27FC236}">
              <a16:creationId xmlns:a16="http://schemas.microsoft.com/office/drawing/2014/main" id="{91CD4FF0-A1B7-4A1B-BF0F-D5722E560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1" name="Picture 1" descr="https://mail.google.com/mail/images/cleardot.gif">
          <a:extLst>
            <a:ext uri="{FF2B5EF4-FFF2-40B4-BE49-F238E27FC236}">
              <a16:creationId xmlns:a16="http://schemas.microsoft.com/office/drawing/2014/main" id="{DF30AE68-0C50-4558-9C9B-7D5248615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2" name="Picture 1" descr="https://mail.google.com/mail/images/cleardot.gif">
          <a:extLst>
            <a:ext uri="{FF2B5EF4-FFF2-40B4-BE49-F238E27FC236}">
              <a16:creationId xmlns:a16="http://schemas.microsoft.com/office/drawing/2014/main" id="{FE672274-67A0-4E09-8F95-B640AB41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3" name="Picture 1" descr="https://mail.google.com/mail/images/cleardot.gif">
          <a:extLst>
            <a:ext uri="{FF2B5EF4-FFF2-40B4-BE49-F238E27FC236}">
              <a16:creationId xmlns:a16="http://schemas.microsoft.com/office/drawing/2014/main" id="{9712C693-0900-4CDA-BFFB-4C7874EA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4" name="Picture 1" descr="https://mail.google.com/mail/images/cleardot.gif">
          <a:extLst>
            <a:ext uri="{FF2B5EF4-FFF2-40B4-BE49-F238E27FC236}">
              <a16:creationId xmlns:a16="http://schemas.microsoft.com/office/drawing/2014/main" id="{C3894E56-6B58-4BC8-AED6-B13E0A16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5" name="Picture 1" descr="https://mail.google.com/mail/images/cleardot.gif">
          <a:extLst>
            <a:ext uri="{FF2B5EF4-FFF2-40B4-BE49-F238E27FC236}">
              <a16:creationId xmlns:a16="http://schemas.microsoft.com/office/drawing/2014/main" id="{ED6C2DC3-576A-4DE4-8BB7-BF7DC398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6" name="Picture 1" descr="https://mail.google.com/mail/images/cleardot.gif">
          <a:extLst>
            <a:ext uri="{FF2B5EF4-FFF2-40B4-BE49-F238E27FC236}">
              <a16:creationId xmlns:a16="http://schemas.microsoft.com/office/drawing/2014/main" id="{C59633C5-973E-47D1-9538-424E0CD9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7" name="Picture 1" descr="https://mail.google.com/mail/images/cleardot.gif">
          <a:extLst>
            <a:ext uri="{FF2B5EF4-FFF2-40B4-BE49-F238E27FC236}">
              <a16:creationId xmlns:a16="http://schemas.microsoft.com/office/drawing/2014/main" id="{8E31594D-0E96-498D-8445-FC2CF62D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8" name="Picture 1" descr="https://mail.google.com/mail/images/cleardot.gif">
          <a:extLst>
            <a:ext uri="{FF2B5EF4-FFF2-40B4-BE49-F238E27FC236}">
              <a16:creationId xmlns:a16="http://schemas.microsoft.com/office/drawing/2014/main" id="{9E0A20FF-9F5D-4ACC-A6D2-E7642C8A9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59" name="Picture 1" descr="https://mail.google.com/mail/images/cleardot.gif">
          <a:extLst>
            <a:ext uri="{FF2B5EF4-FFF2-40B4-BE49-F238E27FC236}">
              <a16:creationId xmlns:a16="http://schemas.microsoft.com/office/drawing/2014/main" id="{EA262F9B-C2E9-4BBF-9D89-A4D8667F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0" name="Picture 1" descr="https://mail.google.com/mail/images/cleardot.gif">
          <a:extLst>
            <a:ext uri="{FF2B5EF4-FFF2-40B4-BE49-F238E27FC236}">
              <a16:creationId xmlns:a16="http://schemas.microsoft.com/office/drawing/2014/main" id="{D6168491-1B03-4115-8CBB-A77A5B98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1" name="Picture 1" descr="https://mail.google.com/mail/images/cleardot.gif">
          <a:extLst>
            <a:ext uri="{FF2B5EF4-FFF2-40B4-BE49-F238E27FC236}">
              <a16:creationId xmlns:a16="http://schemas.microsoft.com/office/drawing/2014/main" id="{53C40CF2-20D1-4CEC-B150-57D39D2A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2" name="Picture 1" descr="https://mail.google.com/mail/images/cleardot.gif">
          <a:extLst>
            <a:ext uri="{FF2B5EF4-FFF2-40B4-BE49-F238E27FC236}">
              <a16:creationId xmlns:a16="http://schemas.microsoft.com/office/drawing/2014/main" id="{E3974807-248E-40A2-9854-8A2C413E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3" name="Picture 1" descr="https://mail.google.com/mail/images/cleardot.gif">
          <a:extLst>
            <a:ext uri="{FF2B5EF4-FFF2-40B4-BE49-F238E27FC236}">
              <a16:creationId xmlns:a16="http://schemas.microsoft.com/office/drawing/2014/main" id="{21FB8CE2-6B8B-41ED-B066-285FE9B9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4" name="Picture 1" descr="https://mail.google.com/mail/images/cleardot.gif">
          <a:extLst>
            <a:ext uri="{FF2B5EF4-FFF2-40B4-BE49-F238E27FC236}">
              <a16:creationId xmlns:a16="http://schemas.microsoft.com/office/drawing/2014/main" id="{E50E32F1-9C0E-4338-AE12-AE46A865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5" name="Picture 1" descr="https://mail.google.com/mail/images/cleardot.gif">
          <a:extLst>
            <a:ext uri="{FF2B5EF4-FFF2-40B4-BE49-F238E27FC236}">
              <a16:creationId xmlns:a16="http://schemas.microsoft.com/office/drawing/2014/main" id="{FB723D6D-757B-49B9-84E9-09A805D6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6" name="Picture 1" descr="https://mail.google.com/mail/images/cleardot.gif">
          <a:extLst>
            <a:ext uri="{FF2B5EF4-FFF2-40B4-BE49-F238E27FC236}">
              <a16:creationId xmlns:a16="http://schemas.microsoft.com/office/drawing/2014/main" id="{9C3E717A-2DE0-4C55-941D-E82DB652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7" name="Picture 1" descr="https://mail.google.com/mail/images/cleardot.gif">
          <a:extLst>
            <a:ext uri="{FF2B5EF4-FFF2-40B4-BE49-F238E27FC236}">
              <a16:creationId xmlns:a16="http://schemas.microsoft.com/office/drawing/2014/main" id="{0F7B7558-D11D-45E2-8BF1-B205D395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8" name="Picture 1" descr="https://mail.google.com/mail/images/cleardot.gif">
          <a:extLst>
            <a:ext uri="{FF2B5EF4-FFF2-40B4-BE49-F238E27FC236}">
              <a16:creationId xmlns:a16="http://schemas.microsoft.com/office/drawing/2014/main" id="{52ABFD63-CE64-462B-B5E9-06FAF7F4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69" name="Picture 1" descr="https://mail.google.com/mail/images/cleardot.gif">
          <a:extLst>
            <a:ext uri="{FF2B5EF4-FFF2-40B4-BE49-F238E27FC236}">
              <a16:creationId xmlns:a16="http://schemas.microsoft.com/office/drawing/2014/main" id="{F7EE8870-7A68-4C0F-91FE-79F1E6C1D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0" name="Picture 1" descr="https://mail.google.com/mail/images/cleardot.gif">
          <a:extLst>
            <a:ext uri="{FF2B5EF4-FFF2-40B4-BE49-F238E27FC236}">
              <a16:creationId xmlns:a16="http://schemas.microsoft.com/office/drawing/2014/main" id="{FE34CFF7-EE49-451B-A2C1-96E7E64BB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1" name="Picture 1" descr="https://mail.google.com/mail/images/cleardot.gif">
          <a:extLst>
            <a:ext uri="{FF2B5EF4-FFF2-40B4-BE49-F238E27FC236}">
              <a16:creationId xmlns:a16="http://schemas.microsoft.com/office/drawing/2014/main" id="{7637EDBB-EAEE-4B6E-B5D6-47F05F67D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2" name="Picture 1" descr="https://mail.google.com/mail/images/cleardot.gif">
          <a:extLst>
            <a:ext uri="{FF2B5EF4-FFF2-40B4-BE49-F238E27FC236}">
              <a16:creationId xmlns:a16="http://schemas.microsoft.com/office/drawing/2014/main" id="{CAEE668C-3279-45FD-96FD-4656B5CF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3" name="Picture 1" descr="https://mail.google.com/mail/images/cleardot.gif">
          <a:extLst>
            <a:ext uri="{FF2B5EF4-FFF2-40B4-BE49-F238E27FC236}">
              <a16:creationId xmlns:a16="http://schemas.microsoft.com/office/drawing/2014/main" id="{7C1A66F2-A8C9-4E8F-A238-DCBC57CA0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4" name="Picture 1" descr="https://mail.google.com/mail/images/cleardot.gif">
          <a:extLst>
            <a:ext uri="{FF2B5EF4-FFF2-40B4-BE49-F238E27FC236}">
              <a16:creationId xmlns:a16="http://schemas.microsoft.com/office/drawing/2014/main" id="{6152B086-6859-4D78-B122-8DFCD42C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5" name="Picture 1" descr="https://mail.google.com/mail/images/cleardot.gif">
          <a:extLst>
            <a:ext uri="{FF2B5EF4-FFF2-40B4-BE49-F238E27FC236}">
              <a16:creationId xmlns:a16="http://schemas.microsoft.com/office/drawing/2014/main" id="{985CD8E1-D3AB-41B8-BA40-6F043316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6" name="Picture 1" descr="https://mail.google.com/mail/images/cleardot.gif">
          <a:extLst>
            <a:ext uri="{FF2B5EF4-FFF2-40B4-BE49-F238E27FC236}">
              <a16:creationId xmlns:a16="http://schemas.microsoft.com/office/drawing/2014/main" id="{55BA2790-5A4D-4AE4-95AC-291DBC1F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7" name="Picture 1" descr="https://mail.google.com/mail/images/cleardot.gif">
          <a:extLst>
            <a:ext uri="{FF2B5EF4-FFF2-40B4-BE49-F238E27FC236}">
              <a16:creationId xmlns:a16="http://schemas.microsoft.com/office/drawing/2014/main" id="{1F87529C-D0B4-4AF6-8DA0-605AF3F4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8" name="Picture 1" descr="https://mail.google.com/mail/images/cleardot.gif">
          <a:extLst>
            <a:ext uri="{FF2B5EF4-FFF2-40B4-BE49-F238E27FC236}">
              <a16:creationId xmlns:a16="http://schemas.microsoft.com/office/drawing/2014/main" id="{6E6CB804-06EB-48AB-A16A-0E108EB7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79" name="Picture 1" descr="https://mail.google.com/mail/images/cleardot.gif">
          <a:extLst>
            <a:ext uri="{FF2B5EF4-FFF2-40B4-BE49-F238E27FC236}">
              <a16:creationId xmlns:a16="http://schemas.microsoft.com/office/drawing/2014/main" id="{B366E81B-614C-4FBD-A29A-CC2F7E4A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0" name="Picture 1" descr="https://mail.google.com/mail/images/cleardot.gif">
          <a:extLst>
            <a:ext uri="{FF2B5EF4-FFF2-40B4-BE49-F238E27FC236}">
              <a16:creationId xmlns:a16="http://schemas.microsoft.com/office/drawing/2014/main" id="{15D67DFC-00B8-4F9A-815C-6F1B8905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1" name="Picture 1" descr="https://mail.google.com/mail/images/cleardot.gif">
          <a:extLst>
            <a:ext uri="{FF2B5EF4-FFF2-40B4-BE49-F238E27FC236}">
              <a16:creationId xmlns:a16="http://schemas.microsoft.com/office/drawing/2014/main" id="{2943163B-A46F-4A08-A3A5-6AD62EC4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2" name="Picture 1" descr="https://mail.google.com/mail/images/cleardot.gif">
          <a:extLst>
            <a:ext uri="{FF2B5EF4-FFF2-40B4-BE49-F238E27FC236}">
              <a16:creationId xmlns:a16="http://schemas.microsoft.com/office/drawing/2014/main" id="{F9150B32-4A5C-4B15-ACCC-DEC357A6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3" name="Picture 1" descr="https://mail.google.com/mail/images/cleardot.gif">
          <a:extLst>
            <a:ext uri="{FF2B5EF4-FFF2-40B4-BE49-F238E27FC236}">
              <a16:creationId xmlns:a16="http://schemas.microsoft.com/office/drawing/2014/main" id="{937367F6-EC21-4635-BE49-ADFB2FC5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4" name="Picture 1" descr="https://mail.google.com/mail/images/cleardot.gif">
          <a:extLst>
            <a:ext uri="{FF2B5EF4-FFF2-40B4-BE49-F238E27FC236}">
              <a16:creationId xmlns:a16="http://schemas.microsoft.com/office/drawing/2014/main" id="{0CC64F74-DC77-48BE-96E8-54623B10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5" name="Picture 1" descr="https://mail.google.com/mail/images/cleardot.gif">
          <a:extLst>
            <a:ext uri="{FF2B5EF4-FFF2-40B4-BE49-F238E27FC236}">
              <a16:creationId xmlns:a16="http://schemas.microsoft.com/office/drawing/2014/main" id="{89215C3D-7E39-4B48-86C8-2CA807B0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6" name="Picture 1" descr="https://mail.google.com/mail/images/cleardot.gif">
          <a:extLst>
            <a:ext uri="{FF2B5EF4-FFF2-40B4-BE49-F238E27FC236}">
              <a16:creationId xmlns:a16="http://schemas.microsoft.com/office/drawing/2014/main" id="{A6818FA6-EC3D-46E6-9176-DCFCF58F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7" name="Picture 1" descr="https://mail.google.com/mail/images/cleardot.gif">
          <a:extLst>
            <a:ext uri="{FF2B5EF4-FFF2-40B4-BE49-F238E27FC236}">
              <a16:creationId xmlns:a16="http://schemas.microsoft.com/office/drawing/2014/main" id="{BFEA1CC1-9D6A-4062-8483-1C7C1718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8" name="Picture 1" descr="https://mail.google.com/mail/images/cleardot.gif">
          <a:extLst>
            <a:ext uri="{FF2B5EF4-FFF2-40B4-BE49-F238E27FC236}">
              <a16:creationId xmlns:a16="http://schemas.microsoft.com/office/drawing/2014/main" id="{86C334E8-FE59-40E9-B4D3-25C0BAFD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89" name="Picture 1" descr="https://mail.google.com/mail/images/cleardot.gif">
          <a:extLst>
            <a:ext uri="{FF2B5EF4-FFF2-40B4-BE49-F238E27FC236}">
              <a16:creationId xmlns:a16="http://schemas.microsoft.com/office/drawing/2014/main" id="{A8C2EF6C-6CD0-4AB6-A623-E2B619C2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0" name="Picture 1" descr="https://mail.google.com/mail/images/cleardot.gif">
          <a:extLst>
            <a:ext uri="{FF2B5EF4-FFF2-40B4-BE49-F238E27FC236}">
              <a16:creationId xmlns:a16="http://schemas.microsoft.com/office/drawing/2014/main" id="{F561806B-E401-4440-879E-ECCC5BCDB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1" name="Picture 1" descr="https://mail.google.com/mail/images/cleardot.gif">
          <a:extLst>
            <a:ext uri="{FF2B5EF4-FFF2-40B4-BE49-F238E27FC236}">
              <a16:creationId xmlns:a16="http://schemas.microsoft.com/office/drawing/2014/main" id="{EDB9F94C-F87D-4F82-9F44-3BB45EEF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2" name="Picture 1" descr="https://mail.google.com/mail/images/cleardot.gif">
          <a:extLst>
            <a:ext uri="{FF2B5EF4-FFF2-40B4-BE49-F238E27FC236}">
              <a16:creationId xmlns:a16="http://schemas.microsoft.com/office/drawing/2014/main" id="{3281C8DA-E85B-4EB2-937A-E75967D2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3" name="Picture 1" descr="https://mail.google.com/mail/images/cleardot.gif">
          <a:extLst>
            <a:ext uri="{FF2B5EF4-FFF2-40B4-BE49-F238E27FC236}">
              <a16:creationId xmlns:a16="http://schemas.microsoft.com/office/drawing/2014/main" id="{0D7AC986-8841-40C9-8D11-8B7F2B36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4" name="Picture 1" descr="https://mail.google.com/mail/images/cleardot.gif">
          <a:extLst>
            <a:ext uri="{FF2B5EF4-FFF2-40B4-BE49-F238E27FC236}">
              <a16:creationId xmlns:a16="http://schemas.microsoft.com/office/drawing/2014/main" id="{82BDC5CD-35CE-4B79-9A9C-B1916A14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5" name="Picture 1" descr="https://mail.google.com/mail/images/cleardot.gif">
          <a:extLst>
            <a:ext uri="{FF2B5EF4-FFF2-40B4-BE49-F238E27FC236}">
              <a16:creationId xmlns:a16="http://schemas.microsoft.com/office/drawing/2014/main" id="{E6B0F356-8C7E-4789-BAF0-50C91E95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6" name="Picture 1" descr="https://mail.google.com/mail/images/cleardot.gif">
          <a:extLst>
            <a:ext uri="{FF2B5EF4-FFF2-40B4-BE49-F238E27FC236}">
              <a16:creationId xmlns:a16="http://schemas.microsoft.com/office/drawing/2014/main" id="{1079743C-3EFD-4BAF-836A-4F5124A9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7" name="Picture 1" descr="https://mail.google.com/mail/images/cleardot.gif">
          <a:extLst>
            <a:ext uri="{FF2B5EF4-FFF2-40B4-BE49-F238E27FC236}">
              <a16:creationId xmlns:a16="http://schemas.microsoft.com/office/drawing/2014/main" id="{51C2CC61-B31B-4501-B556-49C556C0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8" name="Picture 1" descr="https://mail.google.com/mail/images/cleardot.gif">
          <a:extLst>
            <a:ext uri="{FF2B5EF4-FFF2-40B4-BE49-F238E27FC236}">
              <a16:creationId xmlns:a16="http://schemas.microsoft.com/office/drawing/2014/main" id="{CA091E54-0AD8-43C9-9CD9-251E20684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099" name="Picture 1" descr="https://mail.google.com/mail/images/cleardot.gif">
          <a:extLst>
            <a:ext uri="{FF2B5EF4-FFF2-40B4-BE49-F238E27FC236}">
              <a16:creationId xmlns:a16="http://schemas.microsoft.com/office/drawing/2014/main" id="{E4BA7C5D-D7F2-48C4-A2D8-133BDFBC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0" name="Picture 1" descr="https://mail.google.com/mail/images/cleardot.gif">
          <a:extLst>
            <a:ext uri="{FF2B5EF4-FFF2-40B4-BE49-F238E27FC236}">
              <a16:creationId xmlns:a16="http://schemas.microsoft.com/office/drawing/2014/main" id="{76380B7C-1E6C-42E2-AE43-704AC51E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1" name="Picture 1" descr="https://mail.google.com/mail/images/cleardot.gif">
          <a:extLst>
            <a:ext uri="{FF2B5EF4-FFF2-40B4-BE49-F238E27FC236}">
              <a16:creationId xmlns:a16="http://schemas.microsoft.com/office/drawing/2014/main" id="{9E972C63-5A1C-4CBC-878C-751E0DE4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2" name="Picture 1" descr="https://mail.google.com/mail/images/cleardot.gif">
          <a:extLst>
            <a:ext uri="{FF2B5EF4-FFF2-40B4-BE49-F238E27FC236}">
              <a16:creationId xmlns:a16="http://schemas.microsoft.com/office/drawing/2014/main" id="{3D253B03-771F-41AC-BD58-594E39C6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3" name="Picture 1" descr="https://mail.google.com/mail/images/cleardot.gif">
          <a:extLst>
            <a:ext uri="{FF2B5EF4-FFF2-40B4-BE49-F238E27FC236}">
              <a16:creationId xmlns:a16="http://schemas.microsoft.com/office/drawing/2014/main" id="{58C00AC1-4E03-48D3-986C-F84F7457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4" name="Picture 1" descr="https://mail.google.com/mail/images/cleardot.gif">
          <a:extLst>
            <a:ext uri="{FF2B5EF4-FFF2-40B4-BE49-F238E27FC236}">
              <a16:creationId xmlns:a16="http://schemas.microsoft.com/office/drawing/2014/main" id="{FCB5A71A-E789-4EB0-B7CA-EC9DBF12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5" name="Picture 1" descr="https://mail.google.com/mail/images/cleardot.gif">
          <a:extLst>
            <a:ext uri="{FF2B5EF4-FFF2-40B4-BE49-F238E27FC236}">
              <a16:creationId xmlns:a16="http://schemas.microsoft.com/office/drawing/2014/main" id="{D9FF5885-5D5D-4158-A0E5-9328F361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6" name="Picture 1" descr="https://mail.google.com/mail/images/cleardot.gif">
          <a:extLst>
            <a:ext uri="{FF2B5EF4-FFF2-40B4-BE49-F238E27FC236}">
              <a16:creationId xmlns:a16="http://schemas.microsoft.com/office/drawing/2014/main" id="{70861A8A-F937-49EF-A89B-0E170A27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7" name="Picture 1" descr="https://mail.google.com/mail/images/cleardot.gif">
          <a:extLst>
            <a:ext uri="{FF2B5EF4-FFF2-40B4-BE49-F238E27FC236}">
              <a16:creationId xmlns:a16="http://schemas.microsoft.com/office/drawing/2014/main" id="{C65B9F79-1D47-47B5-86D5-AD59B7E8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8" name="Picture 1" descr="https://mail.google.com/mail/images/cleardot.gif">
          <a:extLst>
            <a:ext uri="{FF2B5EF4-FFF2-40B4-BE49-F238E27FC236}">
              <a16:creationId xmlns:a16="http://schemas.microsoft.com/office/drawing/2014/main" id="{E58849B5-4327-4846-A82A-8F5296F8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09" name="Picture 1" descr="https://mail.google.com/mail/images/cleardot.gif">
          <a:extLst>
            <a:ext uri="{FF2B5EF4-FFF2-40B4-BE49-F238E27FC236}">
              <a16:creationId xmlns:a16="http://schemas.microsoft.com/office/drawing/2014/main" id="{7056A038-AEA0-45CA-B071-A3464A79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0" name="Picture 1" descr="https://mail.google.com/mail/images/cleardot.gif">
          <a:extLst>
            <a:ext uri="{FF2B5EF4-FFF2-40B4-BE49-F238E27FC236}">
              <a16:creationId xmlns:a16="http://schemas.microsoft.com/office/drawing/2014/main" id="{656FE4DF-9819-41A6-A809-753E686B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1" name="Picture 1" descr="https://mail.google.com/mail/images/cleardot.gif">
          <a:extLst>
            <a:ext uri="{FF2B5EF4-FFF2-40B4-BE49-F238E27FC236}">
              <a16:creationId xmlns:a16="http://schemas.microsoft.com/office/drawing/2014/main" id="{6AB37342-FC13-4027-955D-18F7E4389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2" name="Picture 1" descr="https://mail.google.com/mail/images/cleardot.gif">
          <a:extLst>
            <a:ext uri="{FF2B5EF4-FFF2-40B4-BE49-F238E27FC236}">
              <a16:creationId xmlns:a16="http://schemas.microsoft.com/office/drawing/2014/main" id="{212171E6-4B4C-40CF-B8F5-B8EE7E7B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3" name="Picture 1" descr="https://mail.google.com/mail/images/cleardot.gif">
          <a:extLst>
            <a:ext uri="{FF2B5EF4-FFF2-40B4-BE49-F238E27FC236}">
              <a16:creationId xmlns:a16="http://schemas.microsoft.com/office/drawing/2014/main" id="{4E004D01-9321-4BED-AC54-288117DF8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4" name="Picture 1" descr="https://mail.google.com/mail/images/cleardot.gif">
          <a:extLst>
            <a:ext uri="{FF2B5EF4-FFF2-40B4-BE49-F238E27FC236}">
              <a16:creationId xmlns:a16="http://schemas.microsoft.com/office/drawing/2014/main" id="{C646B527-E616-4C03-A4DF-62BCE7E9C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5" name="Picture 1" descr="https://mail.google.com/mail/images/cleardot.gif">
          <a:extLst>
            <a:ext uri="{FF2B5EF4-FFF2-40B4-BE49-F238E27FC236}">
              <a16:creationId xmlns:a16="http://schemas.microsoft.com/office/drawing/2014/main" id="{1BFE27AF-0AEE-4E75-93F8-EADA488B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6" name="Picture 1" descr="https://mail.google.com/mail/images/cleardot.gif">
          <a:extLst>
            <a:ext uri="{FF2B5EF4-FFF2-40B4-BE49-F238E27FC236}">
              <a16:creationId xmlns:a16="http://schemas.microsoft.com/office/drawing/2014/main" id="{C068449F-F783-449B-8D31-09398C96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7" name="Picture 1" descr="https://mail.google.com/mail/images/cleardot.gif">
          <a:extLst>
            <a:ext uri="{FF2B5EF4-FFF2-40B4-BE49-F238E27FC236}">
              <a16:creationId xmlns:a16="http://schemas.microsoft.com/office/drawing/2014/main" id="{2CE20B17-C3C5-406E-8974-593F0E61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8" name="Picture 1" descr="https://mail.google.com/mail/images/cleardot.gif">
          <a:extLst>
            <a:ext uri="{FF2B5EF4-FFF2-40B4-BE49-F238E27FC236}">
              <a16:creationId xmlns:a16="http://schemas.microsoft.com/office/drawing/2014/main" id="{9A2CFD04-66B2-433C-9540-B8345DD1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19" name="Picture 1" descr="https://mail.google.com/mail/images/cleardot.gif">
          <a:extLst>
            <a:ext uri="{FF2B5EF4-FFF2-40B4-BE49-F238E27FC236}">
              <a16:creationId xmlns:a16="http://schemas.microsoft.com/office/drawing/2014/main" id="{DF985572-4C94-43BE-938A-50D5ADDD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0" name="Picture 1" descr="https://mail.google.com/mail/images/cleardot.gif">
          <a:extLst>
            <a:ext uri="{FF2B5EF4-FFF2-40B4-BE49-F238E27FC236}">
              <a16:creationId xmlns:a16="http://schemas.microsoft.com/office/drawing/2014/main" id="{CFC0542C-542D-469D-B8CB-109C560BA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1" name="Picture 1" descr="https://mail.google.com/mail/images/cleardot.gif">
          <a:extLst>
            <a:ext uri="{FF2B5EF4-FFF2-40B4-BE49-F238E27FC236}">
              <a16:creationId xmlns:a16="http://schemas.microsoft.com/office/drawing/2014/main" id="{501BA8D8-3AC7-43F6-981A-BED30E20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2" name="Picture 1" descr="https://mail.google.com/mail/images/cleardot.gif">
          <a:extLst>
            <a:ext uri="{FF2B5EF4-FFF2-40B4-BE49-F238E27FC236}">
              <a16:creationId xmlns:a16="http://schemas.microsoft.com/office/drawing/2014/main" id="{2674E6AF-F09B-401F-BE66-821E48F27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3" name="Picture 1" descr="https://mail.google.com/mail/images/cleardot.gif">
          <a:extLst>
            <a:ext uri="{FF2B5EF4-FFF2-40B4-BE49-F238E27FC236}">
              <a16:creationId xmlns:a16="http://schemas.microsoft.com/office/drawing/2014/main" id="{BFD23BC9-D3EE-4BB5-989D-BD420BA7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4" name="Picture 1" descr="https://mail.google.com/mail/images/cleardot.gif">
          <a:extLst>
            <a:ext uri="{FF2B5EF4-FFF2-40B4-BE49-F238E27FC236}">
              <a16:creationId xmlns:a16="http://schemas.microsoft.com/office/drawing/2014/main" id="{11BC9BE6-0CDB-467A-B268-693873FA0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5" name="Picture 1" descr="https://mail.google.com/mail/images/cleardot.gif">
          <a:extLst>
            <a:ext uri="{FF2B5EF4-FFF2-40B4-BE49-F238E27FC236}">
              <a16:creationId xmlns:a16="http://schemas.microsoft.com/office/drawing/2014/main" id="{408AE44F-2ABA-4DC2-B784-E7F0572D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6" name="Picture 1" descr="https://mail.google.com/mail/images/cleardot.gif">
          <a:extLst>
            <a:ext uri="{FF2B5EF4-FFF2-40B4-BE49-F238E27FC236}">
              <a16:creationId xmlns:a16="http://schemas.microsoft.com/office/drawing/2014/main" id="{9C3092BB-EF2C-4FB7-B58E-BAF17B95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7" name="Picture 1" descr="https://mail.google.com/mail/images/cleardot.gif">
          <a:extLst>
            <a:ext uri="{FF2B5EF4-FFF2-40B4-BE49-F238E27FC236}">
              <a16:creationId xmlns:a16="http://schemas.microsoft.com/office/drawing/2014/main" id="{B033C27D-674E-4A10-B747-B8F6F47F8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8" name="Picture 1" descr="https://mail.google.com/mail/images/cleardot.gif">
          <a:extLst>
            <a:ext uri="{FF2B5EF4-FFF2-40B4-BE49-F238E27FC236}">
              <a16:creationId xmlns:a16="http://schemas.microsoft.com/office/drawing/2014/main" id="{4483395A-F038-4E43-B14A-38FFD28B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29" name="Picture 1" descr="https://mail.google.com/mail/images/cleardot.gif">
          <a:extLst>
            <a:ext uri="{FF2B5EF4-FFF2-40B4-BE49-F238E27FC236}">
              <a16:creationId xmlns:a16="http://schemas.microsoft.com/office/drawing/2014/main" id="{A5C1DDD7-71E9-4875-A82C-4AA0C81B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0" name="Picture 1" descr="https://mail.google.com/mail/images/cleardot.gif">
          <a:extLst>
            <a:ext uri="{FF2B5EF4-FFF2-40B4-BE49-F238E27FC236}">
              <a16:creationId xmlns:a16="http://schemas.microsoft.com/office/drawing/2014/main" id="{C06E52C1-C423-46FC-A0CF-70A70CF2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1" name="Picture 1" descr="https://mail.google.com/mail/images/cleardot.gif">
          <a:extLst>
            <a:ext uri="{FF2B5EF4-FFF2-40B4-BE49-F238E27FC236}">
              <a16:creationId xmlns:a16="http://schemas.microsoft.com/office/drawing/2014/main" id="{5DC59D7B-B367-4A5D-820E-0349FE93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2" name="Picture 1" descr="https://mail.google.com/mail/images/cleardot.gif">
          <a:extLst>
            <a:ext uri="{FF2B5EF4-FFF2-40B4-BE49-F238E27FC236}">
              <a16:creationId xmlns:a16="http://schemas.microsoft.com/office/drawing/2014/main" id="{B1DA1738-6F7F-4CAD-8A61-AC9F2D3B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3" name="Picture 1" descr="https://mail.google.com/mail/images/cleardot.gif">
          <a:extLst>
            <a:ext uri="{FF2B5EF4-FFF2-40B4-BE49-F238E27FC236}">
              <a16:creationId xmlns:a16="http://schemas.microsoft.com/office/drawing/2014/main" id="{5F2CB45E-B1D2-4C47-9ABB-86BC744C8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4" name="Picture 1" descr="https://mail.google.com/mail/images/cleardot.gif">
          <a:extLst>
            <a:ext uri="{FF2B5EF4-FFF2-40B4-BE49-F238E27FC236}">
              <a16:creationId xmlns:a16="http://schemas.microsoft.com/office/drawing/2014/main" id="{728F7197-8A53-45FC-9FE9-97E4A42A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5" name="Picture 1" descr="https://mail.google.com/mail/images/cleardot.gif">
          <a:extLst>
            <a:ext uri="{FF2B5EF4-FFF2-40B4-BE49-F238E27FC236}">
              <a16:creationId xmlns:a16="http://schemas.microsoft.com/office/drawing/2014/main" id="{E99E385F-194A-4809-9D36-88FDB14F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6" name="Picture 1" descr="https://mail.google.com/mail/images/cleardot.gif">
          <a:extLst>
            <a:ext uri="{FF2B5EF4-FFF2-40B4-BE49-F238E27FC236}">
              <a16:creationId xmlns:a16="http://schemas.microsoft.com/office/drawing/2014/main" id="{CE026B6E-24F0-44BE-A3E4-C0C9241F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7" name="Picture 1" descr="https://mail.google.com/mail/images/cleardot.gif">
          <a:extLst>
            <a:ext uri="{FF2B5EF4-FFF2-40B4-BE49-F238E27FC236}">
              <a16:creationId xmlns:a16="http://schemas.microsoft.com/office/drawing/2014/main" id="{A9239698-4B09-4460-9933-CE75CF5E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8" name="Picture 1" descr="https://mail.google.com/mail/images/cleardot.gif">
          <a:extLst>
            <a:ext uri="{FF2B5EF4-FFF2-40B4-BE49-F238E27FC236}">
              <a16:creationId xmlns:a16="http://schemas.microsoft.com/office/drawing/2014/main" id="{290A437B-237A-41A9-81E4-5B6214C1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39" name="Picture 1" descr="https://mail.google.com/mail/images/cleardot.gif">
          <a:extLst>
            <a:ext uri="{FF2B5EF4-FFF2-40B4-BE49-F238E27FC236}">
              <a16:creationId xmlns:a16="http://schemas.microsoft.com/office/drawing/2014/main" id="{35F04AFA-CAE2-4E39-A5CE-CBD01005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0" name="Picture 1" descr="https://mail.google.com/mail/images/cleardot.gif">
          <a:extLst>
            <a:ext uri="{FF2B5EF4-FFF2-40B4-BE49-F238E27FC236}">
              <a16:creationId xmlns:a16="http://schemas.microsoft.com/office/drawing/2014/main" id="{3FB9D65F-2FC0-497E-B29B-0D8D08002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1" name="Picture 1" descr="https://mail.google.com/mail/images/cleardot.gif">
          <a:extLst>
            <a:ext uri="{FF2B5EF4-FFF2-40B4-BE49-F238E27FC236}">
              <a16:creationId xmlns:a16="http://schemas.microsoft.com/office/drawing/2014/main" id="{C3EE69EC-6E36-4AF8-81CF-6BACA31F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2" name="Picture 1" descr="https://mail.google.com/mail/images/cleardot.gif">
          <a:extLst>
            <a:ext uri="{FF2B5EF4-FFF2-40B4-BE49-F238E27FC236}">
              <a16:creationId xmlns:a16="http://schemas.microsoft.com/office/drawing/2014/main" id="{3B3F2D7E-F69F-4772-84A5-A636BB37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3" name="Picture 1" descr="https://mail.google.com/mail/images/cleardot.gif">
          <a:extLst>
            <a:ext uri="{FF2B5EF4-FFF2-40B4-BE49-F238E27FC236}">
              <a16:creationId xmlns:a16="http://schemas.microsoft.com/office/drawing/2014/main" id="{54F96C89-5D48-4606-A07B-99101931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4" name="Picture 1" descr="https://mail.google.com/mail/images/cleardot.gif">
          <a:extLst>
            <a:ext uri="{FF2B5EF4-FFF2-40B4-BE49-F238E27FC236}">
              <a16:creationId xmlns:a16="http://schemas.microsoft.com/office/drawing/2014/main" id="{18E3CEBA-D7FF-4B5A-BA39-C555180F4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5" name="Picture 1" descr="https://mail.google.com/mail/images/cleardot.gif">
          <a:extLst>
            <a:ext uri="{FF2B5EF4-FFF2-40B4-BE49-F238E27FC236}">
              <a16:creationId xmlns:a16="http://schemas.microsoft.com/office/drawing/2014/main" id="{5E48E038-38E9-4B1F-ADB1-E4980C78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6" name="Picture 1" descr="https://mail.google.com/mail/images/cleardot.gif">
          <a:extLst>
            <a:ext uri="{FF2B5EF4-FFF2-40B4-BE49-F238E27FC236}">
              <a16:creationId xmlns:a16="http://schemas.microsoft.com/office/drawing/2014/main" id="{1CF340CC-691C-43A5-879F-2790D6A4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7" name="Picture 1" descr="https://mail.google.com/mail/images/cleardot.gif">
          <a:extLst>
            <a:ext uri="{FF2B5EF4-FFF2-40B4-BE49-F238E27FC236}">
              <a16:creationId xmlns:a16="http://schemas.microsoft.com/office/drawing/2014/main" id="{295DC2EE-2120-4F26-B57F-505102AD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8" name="Picture 1" descr="https://mail.google.com/mail/images/cleardot.gif">
          <a:extLst>
            <a:ext uri="{FF2B5EF4-FFF2-40B4-BE49-F238E27FC236}">
              <a16:creationId xmlns:a16="http://schemas.microsoft.com/office/drawing/2014/main" id="{3E26E3A5-2074-4077-9B0B-5982001F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49" name="Picture 1" descr="https://mail.google.com/mail/images/cleardot.gif">
          <a:extLst>
            <a:ext uri="{FF2B5EF4-FFF2-40B4-BE49-F238E27FC236}">
              <a16:creationId xmlns:a16="http://schemas.microsoft.com/office/drawing/2014/main" id="{1C044470-BE83-450A-8371-88DB5517E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0" name="Picture 1" descr="https://mail.google.com/mail/images/cleardot.gif">
          <a:extLst>
            <a:ext uri="{FF2B5EF4-FFF2-40B4-BE49-F238E27FC236}">
              <a16:creationId xmlns:a16="http://schemas.microsoft.com/office/drawing/2014/main" id="{35B3C76C-BCC6-405C-9DF6-6AF0445D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1" name="Picture 1" descr="https://mail.google.com/mail/images/cleardot.gif">
          <a:extLst>
            <a:ext uri="{FF2B5EF4-FFF2-40B4-BE49-F238E27FC236}">
              <a16:creationId xmlns:a16="http://schemas.microsoft.com/office/drawing/2014/main" id="{D2904D8F-3073-4564-826B-B70BB9E1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2" name="Picture 1" descr="https://mail.google.com/mail/images/cleardot.gif">
          <a:extLst>
            <a:ext uri="{FF2B5EF4-FFF2-40B4-BE49-F238E27FC236}">
              <a16:creationId xmlns:a16="http://schemas.microsoft.com/office/drawing/2014/main" id="{8D04695D-8285-4043-9624-69AA94F2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3" name="Picture 1" descr="https://mail.google.com/mail/images/cleardot.gif">
          <a:extLst>
            <a:ext uri="{FF2B5EF4-FFF2-40B4-BE49-F238E27FC236}">
              <a16:creationId xmlns:a16="http://schemas.microsoft.com/office/drawing/2014/main" id="{B008C5BD-DC7C-47D3-9536-5AD8CC69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4" name="Picture 1" descr="https://mail.google.com/mail/images/cleardot.gif">
          <a:extLst>
            <a:ext uri="{FF2B5EF4-FFF2-40B4-BE49-F238E27FC236}">
              <a16:creationId xmlns:a16="http://schemas.microsoft.com/office/drawing/2014/main" id="{1537B503-192C-4F55-8414-929B095E0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5" name="Picture 1" descr="https://mail.google.com/mail/images/cleardot.gif">
          <a:extLst>
            <a:ext uri="{FF2B5EF4-FFF2-40B4-BE49-F238E27FC236}">
              <a16:creationId xmlns:a16="http://schemas.microsoft.com/office/drawing/2014/main" id="{4C4D5C2C-ABE7-456F-AA0A-CA688D497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6" name="Picture 1" descr="https://mail.google.com/mail/images/cleardot.gif">
          <a:extLst>
            <a:ext uri="{FF2B5EF4-FFF2-40B4-BE49-F238E27FC236}">
              <a16:creationId xmlns:a16="http://schemas.microsoft.com/office/drawing/2014/main" id="{CE13A6B8-A74A-4C56-B129-AEC1466A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7" name="Picture 1" descr="https://mail.google.com/mail/images/cleardot.gif">
          <a:extLst>
            <a:ext uri="{FF2B5EF4-FFF2-40B4-BE49-F238E27FC236}">
              <a16:creationId xmlns:a16="http://schemas.microsoft.com/office/drawing/2014/main" id="{0D52C01F-E0E6-432B-A5B7-B5703F42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8" name="Picture 1" descr="https://mail.google.com/mail/images/cleardot.gif">
          <a:extLst>
            <a:ext uri="{FF2B5EF4-FFF2-40B4-BE49-F238E27FC236}">
              <a16:creationId xmlns:a16="http://schemas.microsoft.com/office/drawing/2014/main" id="{C208DEC5-94F4-41BE-9626-ABB8587C4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59" name="Picture 1" descr="https://mail.google.com/mail/images/cleardot.gif">
          <a:extLst>
            <a:ext uri="{FF2B5EF4-FFF2-40B4-BE49-F238E27FC236}">
              <a16:creationId xmlns:a16="http://schemas.microsoft.com/office/drawing/2014/main" id="{F0F1B3B2-9BE5-4189-9568-647042C1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0" name="Picture 1" descr="https://mail.google.com/mail/images/cleardot.gif">
          <a:extLst>
            <a:ext uri="{FF2B5EF4-FFF2-40B4-BE49-F238E27FC236}">
              <a16:creationId xmlns:a16="http://schemas.microsoft.com/office/drawing/2014/main" id="{EC977F21-13CF-486D-8B6E-5A1B9570D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1" name="Picture 1" descr="https://mail.google.com/mail/images/cleardot.gif">
          <a:extLst>
            <a:ext uri="{FF2B5EF4-FFF2-40B4-BE49-F238E27FC236}">
              <a16:creationId xmlns:a16="http://schemas.microsoft.com/office/drawing/2014/main" id="{AA6510E7-4127-40AC-B236-4C1F468FA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2" name="Picture 1" descr="https://mail.google.com/mail/images/cleardot.gif">
          <a:extLst>
            <a:ext uri="{FF2B5EF4-FFF2-40B4-BE49-F238E27FC236}">
              <a16:creationId xmlns:a16="http://schemas.microsoft.com/office/drawing/2014/main" id="{EFA3CFFE-9F58-4D64-BBBF-8FDE2F80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3" name="Picture 1" descr="https://mail.google.com/mail/images/cleardot.gif">
          <a:extLst>
            <a:ext uri="{FF2B5EF4-FFF2-40B4-BE49-F238E27FC236}">
              <a16:creationId xmlns:a16="http://schemas.microsoft.com/office/drawing/2014/main" id="{426A7C5A-5C05-4E0F-BB4B-9DC2211E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4" name="Picture 1" descr="https://mail.google.com/mail/images/cleardot.gif">
          <a:extLst>
            <a:ext uri="{FF2B5EF4-FFF2-40B4-BE49-F238E27FC236}">
              <a16:creationId xmlns:a16="http://schemas.microsoft.com/office/drawing/2014/main" id="{45B304DA-5442-408E-8F1B-EDAD9741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5" name="Picture 1" descr="https://mail.google.com/mail/images/cleardot.gif">
          <a:extLst>
            <a:ext uri="{FF2B5EF4-FFF2-40B4-BE49-F238E27FC236}">
              <a16:creationId xmlns:a16="http://schemas.microsoft.com/office/drawing/2014/main" id="{F9247553-EF8C-4FB0-93F6-797C145E3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6" name="Picture 1" descr="https://mail.google.com/mail/images/cleardot.gif">
          <a:extLst>
            <a:ext uri="{FF2B5EF4-FFF2-40B4-BE49-F238E27FC236}">
              <a16:creationId xmlns:a16="http://schemas.microsoft.com/office/drawing/2014/main" id="{483979DC-CD41-4D50-B781-E6CBD947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7" name="Picture 1" descr="https://mail.google.com/mail/images/cleardot.gif">
          <a:extLst>
            <a:ext uri="{FF2B5EF4-FFF2-40B4-BE49-F238E27FC236}">
              <a16:creationId xmlns:a16="http://schemas.microsoft.com/office/drawing/2014/main" id="{3FFB8B55-F788-4717-BEDB-73190D3E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8" name="Picture 1" descr="https://mail.google.com/mail/images/cleardot.gif">
          <a:extLst>
            <a:ext uri="{FF2B5EF4-FFF2-40B4-BE49-F238E27FC236}">
              <a16:creationId xmlns:a16="http://schemas.microsoft.com/office/drawing/2014/main" id="{7D8B66D2-B551-482B-AE98-1647EF43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69" name="Picture 1" descr="https://mail.google.com/mail/images/cleardot.gif">
          <a:extLst>
            <a:ext uri="{FF2B5EF4-FFF2-40B4-BE49-F238E27FC236}">
              <a16:creationId xmlns:a16="http://schemas.microsoft.com/office/drawing/2014/main" id="{4EBE50E8-6BBB-4EF6-93AC-674BA31FD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0" name="Picture 1" descr="https://mail.google.com/mail/images/cleardot.gif">
          <a:extLst>
            <a:ext uri="{FF2B5EF4-FFF2-40B4-BE49-F238E27FC236}">
              <a16:creationId xmlns:a16="http://schemas.microsoft.com/office/drawing/2014/main" id="{A2FE102D-B616-4F7E-B587-650511EB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1" name="Picture 1" descr="https://mail.google.com/mail/images/cleardot.gif">
          <a:extLst>
            <a:ext uri="{FF2B5EF4-FFF2-40B4-BE49-F238E27FC236}">
              <a16:creationId xmlns:a16="http://schemas.microsoft.com/office/drawing/2014/main" id="{F135C9B2-65D8-4757-8792-6F6A98D5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2" name="Picture 1" descr="https://mail.google.com/mail/images/cleardot.gif">
          <a:extLst>
            <a:ext uri="{FF2B5EF4-FFF2-40B4-BE49-F238E27FC236}">
              <a16:creationId xmlns:a16="http://schemas.microsoft.com/office/drawing/2014/main" id="{9F120076-BD8D-4744-91DA-73916E1E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3" name="Picture 1" descr="https://mail.google.com/mail/images/cleardot.gif">
          <a:extLst>
            <a:ext uri="{FF2B5EF4-FFF2-40B4-BE49-F238E27FC236}">
              <a16:creationId xmlns:a16="http://schemas.microsoft.com/office/drawing/2014/main" id="{97801F1D-A335-41F9-8667-80EA8B3B5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4" name="Picture 1" descr="https://mail.google.com/mail/images/cleardot.gif">
          <a:extLst>
            <a:ext uri="{FF2B5EF4-FFF2-40B4-BE49-F238E27FC236}">
              <a16:creationId xmlns:a16="http://schemas.microsoft.com/office/drawing/2014/main" id="{4CC3032E-69FA-4645-9750-D6EED8DA5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5" name="Picture 1" descr="https://mail.google.com/mail/images/cleardot.gif">
          <a:extLst>
            <a:ext uri="{FF2B5EF4-FFF2-40B4-BE49-F238E27FC236}">
              <a16:creationId xmlns:a16="http://schemas.microsoft.com/office/drawing/2014/main" id="{762440D5-0A01-4EE7-81D0-55E10779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6" name="Picture 1" descr="https://mail.google.com/mail/images/cleardot.gif">
          <a:extLst>
            <a:ext uri="{FF2B5EF4-FFF2-40B4-BE49-F238E27FC236}">
              <a16:creationId xmlns:a16="http://schemas.microsoft.com/office/drawing/2014/main" id="{B717BECC-5F73-4447-874F-B1659C15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7" name="Picture 1" descr="https://mail.google.com/mail/images/cleardot.gif">
          <a:extLst>
            <a:ext uri="{FF2B5EF4-FFF2-40B4-BE49-F238E27FC236}">
              <a16:creationId xmlns:a16="http://schemas.microsoft.com/office/drawing/2014/main" id="{DAA48C86-A156-4316-AFBA-1BF2883B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8" name="Picture 1" descr="https://mail.google.com/mail/images/cleardot.gif">
          <a:extLst>
            <a:ext uri="{FF2B5EF4-FFF2-40B4-BE49-F238E27FC236}">
              <a16:creationId xmlns:a16="http://schemas.microsoft.com/office/drawing/2014/main" id="{97E0FCB0-9928-4597-9CAA-5509C820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79" name="Picture 1" descr="https://mail.google.com/mail/images/cleardot.gif">
          <a:extLst>
            <a:ext uri="{FF2B5EF4-FFF2-40B4-BE49-F238E27FC236}">
              <a16:creationId xmlns:a16="http://schemas.microsoft.com/office/drawing/2014/main" id="{CCE415C7-7992-4748-95FC-3A10E417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0" name="Picture 1" descr="https://mail.google.com/mail/images/cleardot.gif">
          <a:extLst>
            <a:ext uri="{FF2B5EF4-FFF2-40B4-BE49-F238E27FC236}">
              <a16:creationId xmlns:a16="http://schemas.microsoft.com/office/drawing/2014/main" id="{D0FBE808-4547-482E-AD38-E7ADE72F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1" name="Picture 1" descr="https://mail.google.com/mail/images/cleardot.gif">
          <a:extLst>
            <a:ext uri="{FF2B5EF4-FFF2-40B4-BE49-F238E27FC236}">
              <a16:creationId xmlns:a16="http://schemas.microsoft.com/office/drawing/2014/main" id="{110B3E68-61A4-4202-87DD-9F355481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2" name="Picture 1" descr="https://mail.google.com/mail/images/cleardot.gif">
          <a:extLst>
            <a:ext uri="{FF2B5EF4-FFF2-40B4-BE49-F238E27FC236}">
              <a16:creationId xmlns:a16="http://schemas.microsoft.com/office/drawing/2014/main" id="{A4882D04-66F9-4518-90E6-DA6982DF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3" name="Picture 1" descr="https://mail.google.com/mail/images/cleardot.gif">
          <a:extLst>
            <a:ext uri="{FF2B5EF4-FFF2-40B4-BE49-F238E27FC236}">
              <a16:creationId xmlns:a16="http://schemas.microsoft.com/office/drawing/2014/main" id="{01A30AC1-E1E2-4C6A-ABA8-3B34D2F5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4" name="Picture 1" descr="https://mail.google.com/mail/images/cleardot.gif">
          <a:extLst>
            <a:ext uri="{FF2B5EF4-FFF2-40B4-BE49-F238E27FC236}">
              <a16:creationId xmlns:a16="http://schemas.microsoft.com/office/drawing/2014/main" id="{7DAF614D-E2A0-45B4-9C0C-DAF770CEB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5" name="Picture 1" descr="https://mail.google.com/mail/images/cleardot.gif">
          <a:extLst>
            <a:ext uri="{FF2B5EF4-FFF2-40B4-BE49-F238E27FC236}">
              <a16:creationId xmlns:a16="http://schemas.microsoft.com/office/drawing/2014/main" id="{1FF09A98-4816-4F0F-98AC-BA7B2DC8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6" name="Picture 1" descr="https://mail.google.com/mail/images/cleardot.gif">
          <a:extLst>
            <a:ext uri="{FF2B5EF4-FFF2-40B4-BE49-F238E27FC236}">
              <a16:creationId xmlns:a16="http://schemas.microsoft.com/office/drawing/2014/main" id="{93ECD261-4312-466B-9500-253D89D67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7" name="Picture 1" descr="https://mail.google.com/mail/images/cleardot.gif">
          <a:extLst>
            <a:ext uri="{FF2B5EF4-FFF2-40B4-BE49-F238E27FC236}">
              <a16:creationId xmlns:a16="http://schemas.microsoft.com/office/drawing/2014/main" id="{E4220043-9C87-4431-A31E-FEB67AC4A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8" name="Picture 1" descr="https://mail.google.com/mail/images/cleardot.gif">
          <a:extLst>
            <a:ext uri="{FF2B5EF4-FFF2-40B4-BE49-F238E27FC236}">
              <a16:creationId xmlns:a16="http://schemas.microsoft.com/office/drawing/2014/main" id="{C3BCC94A-37F2-4A7B-92CA-1395EB24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89" name="Picture 1" descr="https://mail.google.com/mail/images/cleardot.gif">
          <a:extLst>
            <a:ext uri="{FF2B5EF4-FFF2-40B4-BE49-F238E27FC236}">
              <a16:creationId xmlns:a16="http://schemas.microsoft.com/office/drawing/2014/main" id="{A8EB8F61-70EA-4231-AB98-18584E5E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381</xdr:row>
      <xdr:rowOff>0</xdr:rowOff>
    </xdr:from>
    <xdr:to>
      <xdr:col>4</xdr:col>
      <xdr:colOff>15875</xdr:colOff>
      <xdr:row>1471</xdr:row>
      <xdr:rowOff>95250</xdr:rowOff>
    </xdr:to>
    <xdr:pic>
      <xdr:nvPicPr>
        <xdr:cNvPr id="22676190" name="Picture 905" descr="https://mail.google.com/mail/images/cleardot.gif">
          <a:extLst>
            <a:ext uri="{FF2B5EF4-FFF2-40B4-BE49-F238E27FC236}">
              <a16:creationId xmlns:a16="http://schemas.microsoft.com/office/drawing/2014/main" id="{0B386E9A-28A2-43DE-A701-28C44537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160275"/>
          <a:ext cx="6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381</xdr:row>
      <xdr:rowOff>0</xdr:rowOff>
    </xdr:from>
    <xdr:to>
      <xdr:col>4</xdr:col>
      <xdr:colOff>15875</xdr:colOff>
      <xdr:row>1471</xdr:row>
      <xdr:rowOff>95250</xdr:rowOff>
    </xdr:to>
    <xdr:pic>
      <xdr:nvPicPr>
        <xdr:cNvPr id="22676191" name="Picture 906" descr="https://mail.google.com/mail/images/cleardot.gif">
          <a:extLst>
            <a:ext uri="{FF2B5EF4-FFF2-40B4-BE49-F238E27FC236}">
              <a16:creationId xmlns:a16="http://schemas.microsoft.com/office/drawing/2014/main" id="{A72A01AA-E0E6-4119-8E4F-DF313881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160275"/>
          <a:ext cx="6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381</xdr:row>
      <xdr:rowOff>0</xdr:rowOff>
    </xdr:from>
    <xdr:to>
      <xdr:col>4</xdr:col>
      <xdr:colOff>15875</xdr:colOff>
      <xdr:row>1471</xdr:row>
      <xdr:rowOff>95250</xdr:rowOff>
    </xdr:to>
    <xdr:pic>
      <xdr:nvPicPr>
        <xdr:cNvPr id="22676192" name="Picture 909" descr="https://mail.google.com/mail/images/cleardot.gif">
          <a:extLst>
            <a:ext uri="{FF2B5EF4-FFF2-40B4-BE49-F238E27FC236}">
              <a16:creationId xmlns:a16="http://schemas.microsoft.com/office/drawing/2014/main" id="{72FAC8C8-FC14-4396-8692-CEBDD86D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160275"/>
          <a:ext cx="6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381</xdr:row>
      <xdr:rowOff>0</xdr:rowOff>
    </xdr:from>
    <xdr:to>
      <xdr:col>4</xdr:col>
      <xdr:colOff>15875</xdr:colOff>
      <xdr:row>1471</xdr:row>
      <xdr:rowOff>95250</xdr:rowOff>
    </xdr:to>
    <xdr:pic>
      <xdr:nvPicPr>
        <xdr:cNvPr id="22676193" name="Picture 908" descr="https://mail.google.com/mail/images/cleardot.gif">
          <a:extLst>
            <a:ext uri="{FF2B5EF4-FFF2-40B4-BE49-F238E27FC236}">
              <a16:creationId xmlns:a16="http://schemas.microsoft.com/office/drawing/2014/main" id="{56610615-3F50-4D95-BD0E-AE7B106F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160275"/>
          <a:ext cx="6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381</xdr:row>
      <xdr:rowOff>0</xdr:rowOff>
    </xdr:from>
    <xdr:to>
      <xdr:col>4</xdr:col>
      <xdr:colOff>15875</xdr:colOff>
      <xdr:row>1481</xdr:row>
      <xdr:rowOff>285750</xdr:rowOff>
    </xdr:to>
    <xdr:pic>
      <xdr:nvPicPr>
        <xdr:cNvPr id="22676194" name="Picture 909" descr="https://mail.google.com/mail/images/cleardot.gif">
          <a:extLst>
            <a:ext uri="{FF2B5EF4-FFF2-40B4-BE49-F238E27FC236}">
              <a16:creationId xmlns:a16="http://schemas.microsoft.com/office/drawing/2014/main" id="{D036F03A-612C-43D8-AEEE-EFC5E1A0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160275"/>
          <a:ext cx="6350" cy="3174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95" name="Picture 1" descr="https://mail.google.com/mail/images/cleardot.gif">
          <a:extLst>
            <a:ext uri="{FF2B5EF4-FFF2-40B4-BE49-F238E27FC236}">
              <a16:creationId xmlns:a16="http://schemas.microsoft.com/office/drawing/2014/main" id="{F55EE7FD-8043-4B3F-BA7B-18DD7FAC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96" name="Picture 1" descr="https://mail.google.com/mail/images/cleardot.gif">
          <a:extLst>
            <a:ext uri="{FF2B5EF4-FFF2-40B4-BE49-F238E27FC236}">
              <a16:creationId xmlns:a16="http://schemas.microsoft.com/office/drawing/2014/main" id="{E9F2E63F-A925-4BAA-8A8A-46562954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97" name="Picture 1" descr="https://mail.google.com/mail/images/cleardot.gif">
          <a:extLst>
            <a:ext uri="{FF2B5EF4-FFF2-40B4-BE49-F238E27FC236}">
              <a16:creationId xmlns:a16="http://schemas.microsoft.com/office/drawing/2014/main" id="{5A0A65F7-B72E-434D-B842-277E626A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98" name="Picture 1" descr="https://mail.google.com/mail/images/cleardot.gif">
          <a:extLst>
            <a:ext uri="{FF2B5EF4-FFF2-40B4-BE49-F238E27FC236}">
              <a16:creationId xmlns:a16="http://schemas.microsoft.com/office/drawing/2014/main" id="{BB200DE7-7BDA-419E-8B53-D4367925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199" name="Picture 1" descr="https://mail.google.com/mail/images/cleardot.gif">
          <a:extLst>
            <a:ext uri="{FF2B5EF4-FFF2-40B4-BE49-F238E27FC236}">
              <a16:creationId xmlns:a16="http://schemas.microsoft.com/office/drawing/2014/main" id="{85B09EFA-FB7E-41EA-9DE3-F7921571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0" name="Picture 1" descr="https://mail.google.com/mail/images/cleardot.gif">
          <a:extLst>
            <a:ext uri="{FF2B5EF4-FFF2-40B4-BE49-F238E27FC236}">
              <a16:creationId xmlns:a16="http://schemas.microsoft.com/office/drawing/2014/main" id="{13D7795B-447B-4231-A617-1045793F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1" name="Picture 1" descr="https://mail.google.com/mail/images/cleardot.gif">
          <a:extLst>
            <a:ext uri="{FF2B5EF4-FFF2-40B4-BE49-F238E27FC236}">
              <a16:creationId xmlns:a16="http://schemas.microsoft.com/office/drawing/2014/main" id="{DEE31EA4-6376-4E0E-8B1C-B54AC247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2" name="Picture 1" descr="https://mail.google.com/mail/images/cleardot.gif">
          <a:extLst>
            <a:ext uri="{FF2B5EF4-FFF2-40B4-BE49-F238E27FC236}">
              <a16:creationId xmlns:a16="http://schemas.microsoft.com/office/drawing/2014/main" id="{5A478285-02D2-4A4B-9B57-C344496AD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3" name="Picture 1" descr="https://mail.google.com/mail/images/cleardot.gif">
          <a:extLst>
            <a:ext uri="{FF2B5EF4-FFF2-40B4-BE49-F238E27FC236}">
              <a16:creationId xmlns:a16="http://schemas.microsoft.com/office/drawing/2014/main" id="{EEE12F92-5787-4421-B435-9DA5E8FD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4" name="Picture 1" descr="https://mail.google.com/mail/images/cleardot.gif">
          <a:extLst>
            <a:ext uri="{FF2B5EF4-FFF2-40B4-BE49-F238E27FC236}">
              <a16:creationId xmlns:a16="http://schemas.microsoft.com/office/drawing/2014/main" id="{D0CF3EE2-D41E-43CA-8060-D6BE3E5D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5" name="Picture 1" descr="https://mail.google.com/mail/images/cleardot.gif">
          <a:extLst>
            <a:ext uri="{FF2B5EF4-FFF2-40B4-BE49-F238E27FC236}">
              <a16:creationId xmlns:a16="http://schemas.microsoft.com/office/drawing/2014/main" id="{A0F7582F-5FE2-4A40-A4A4-C66D6ED5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6" name="Picture 1" descr="https://mail.google.com/mail/images/cleardot.gif">
          <a:extLst>
            <a:ext uri="{FF2B5EF4-FFF2-40B4-BE49-F238E27FC236}">
              <a16:creationId xmlns:a16="http://schemas.microsoft.com/office/drawing/2014/main" id="{FE4CF0FC-AB40-4817-9A43-82A208A8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7" name="Picture 1" descr="https://mail.google.com/mail/images/cleardot.gif">
          <a:extLst>
            <a:ext uri="{FF2B5EF4-FFF2-40B4-BE49-F238E27FC236}">
              <a16:creationId xmlns:a16="http://schemas.microsoft.com/office/drawing/2014/main" id="{5CC31EBD-4457-4C9F-B1F0-8AEF727C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8" name="Picture 1" descr="https://mail.google.com/mail/images/cleardot.gif">
          <a:extLst>
            <a:ext uri="{FF2B5EF4-FFF2-40B4-BE49-F238E27FC236}">
              <a16:creationId xmlns:a16="http://schemas.microsoft.com/office/drawing/2014/main" id="{06D2C8D6-5550-41DD-88B8-326CFA5A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09" name="Picture 1" descr="https://mail.google.com/mail/images/cleardot.gif">
          <a:extLst>
            <a:ext uri="{FF2B5EF4-FFF2-40B4-BE49-F238E27FC236}">
              <a16:creationId xmlns:a16="http://schemas.microsoft.com/office/drawing/2014/main" id="{1BBC5CE8-B29F-45E2-9EFB-B1B67153E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0" name="Picture 1" descr="https://mail.google.com/mail/images/cleardot.gif">
          <a:extLst>
            <a:ext uri="{FF2B5EF4-FFF2-40B4-BE49-F238E27FC236}">
              <a16:creationId xmlns:a16="http://schemas.microsoft.com/office/drawing/2014/main" id="{A084A4CA-03C9-47F0-B698-2C02CE77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1" name="Picture 1" descr="https://mail.google.com/mail/images/cleardot.gif">
          <a:extLst>
            <a:ext uri="{FF2B5EF4-FFF2-40B4-BE49-F238E27FC236}">
              <a16:creationId xmlns:a16="http://schemas.microsoft.com/office/drawing/2014/main" id="{1BCDE85A-2589-4045-8F08-C565C5FF1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2" name="Picture 1" descr="https://mail.google.com/mail/images/cleardot.gif">
          <a:extLst>
            <a:ext uri="{FF2B5EF4-FFF2-40B4-BE49-F238E27FC236}">
              <a16:creationId xmlns:a16="http://schemas.microsoft.com/office/drawing/2014/main" id="{F58B837B-7049-40DD-B001-ADFEA0C4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3" name="Picture 1" descr="https://mail.google.com/mail/images/cleardot.gif">
          <a:extLst>
            <a:ext uri="{FF2B5EF4-FFF2-40B4-BE49-F238E27FC236}">
              <a16:creationId xmlns:a16="http://schemas.microsoft.com/office/drawing/2014/main" id="{AEEA48B3-1FF0-409E-BC07-0AB27D60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4" name="Picture 1" descr="https://mail.google.com/mail/images/cleardot.gif">
          <a:extLst>
            <a:ext uri="{FF2B5EF4-FFF2-40B4-BE49-F238E27FC236}">
              <a16:creationId xmlns:a16="http://schemas.microsoft.com/office/drawing/2014/main" id="{1AA0C89D-845A-46F0-BA79-A40FCF5A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6215" name="Picture 909" descr="https://mail.google.com/mail/images/cleardot.gif">
          <a:extLst>
            <a:ext uri="{FF2B5EF4-FFF2-40B4-BE49-F238E27FC236}">
              <a16:creationId xmlns:a16="http://schemas.microsoft.com/office/drawing/2014/main" id="{DAABD025-1A32-4152-932A-257A344E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6" name="Picture 1" descr="https://mail.google.com/mail/images/cleardot.gif">
          <a:extLst>
            <a:ext uri="{FF2B5EF4-FFF2-40B4-BE49-F238E27FC236}">
              <a16:creationId xmlns:a16="http://schemas.microsoft.com/office/drawing/2014/main" id="{67CB4850-5099-4F52-9035-AF5A02C4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7" name="Picture 1" descr="https://mail.google.com/mail/images/cleardot.gif">
          <a:extLst>
            <a:ext uri="{FF2B5EF4-FFF2-40B4-BE49-F238E27FC236}">
              <a16:creationId xmlns:a16="http://schemas.microsoft.com/office/drawing/2014/main" id="{091270AB-050E-49D1-98E2-A4BB03A0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8" name="Picture 1" descr="https://mail.google.com/mail/images/cleardot.gif">
          <a:extLst>
            <a:ext uri="{FF2B5EF4-FFF2-40B4-BE49-F238E27FC236}">
              <a16:creationId xmlns:a16="http://schemas.microsoft.com/office/drawing/2014/main" id="{176EE9AD-148E-40CF-980F-9F52D777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19" name="Picture 1" descr="https://mail.google.com/mail/images/cleardot.gif">
          <a:extLst>
            <a:ext uri="{FF2B5EF4-FFF2-40B4-BE49-F238E27FC236}">
              <a16:creationId xmlns:a16="http://schemas.microsoft.com/office/drawing/2014/main" id="{1A83FC12-C41A-489B-9F2C-7EACA699F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0" name="Picture 1" descr="https://mail.google.com/mail/images/cleardot.gif">
          <a:extLst>
            <a:ext uri="{FF2B5EF4-FFF2-40B4-BE49-F238E27FC236}">
              <a16:creationId xmlns:a16="http://schemas.microsoft.com/office/drawing/2014/main" id="{62A56B9B-2FC7-4158-9357-86A684A0A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1" name="Picture 1" descr="https://mail.google.com/mail/images/cleardot.gif">
          <a:extLst>
            <a:ext uri="{FF2B5EF4-FFF2-40B4-BE49-F238E27FC236}">
              <a16:creationId xmlns:a16="http://schemas.microsoft.com/office/drawing/2014/main" id="{841D175B-0C08-4655-8DD3-F071B31D8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2" name="Picture 1" descr="https://mail.google.com/mail/images/cleardot.gif">
          <a:extLst>
            <a:ext uri="{FF2B5EF4-FFF2-40B4-BE49-F238E27FC236}">
              <a16:creationId xmlns:a16="http://schemas.microsoft.com/office/drawing/2014/main" id="{0C8A55E1-E293-4DAE-A3FB-36D29701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3" name="Picture 1" descr="https://mail.google.com/mail/images/cleardot.gif">
          <a:extLst>
            <a:ext uri="{FF2B5EF4-FFF2-40B4-BE49-F238E27FC236}">
              <a16:creationId xmlns:a16="http://schemas.microsoft.com/office/drawing/2014/main" id="{58D53CDD-E858-47E9-A65D-A365CA46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4" name="Picture 1" descr="https://mail.google.com/mail/images/cleardot.gif">
          <a:extLst>
            <a:ext uri="{FF2B5EF4-FFF2-40B4-BE49-F238E27FC236}">
              <a16:creationId xmlns:a16="http://schemas.microsoft.com/office/drawing/2014/main" id="{684D8A2E-B84F-4C37-B474-38628AD4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5" name="Picture 1" descr="https://mail.google.com/mail/images/cleardot.gif">
          <a:extLst>
            <a:ext uri="{FF2B5EF4-FFF2-40B4-BE49-F238E27FC236}">
              <a16:creationId xmlns:a16="http://schemas.microsoft.com/office/drawing/2014/main" id="{BA5E1B30-7D1B-46FF-8EDF-17FFB0044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6" name="Picture 1" descr="https://mail.google.com/mail/images/cleardot.gif">
          <a:extLst>
            <a:ext uri="{FF2B5EF4-FFF2-40B4-BE49-F238E27FC236}">
              <a16:creationId xmlns:a16="http://schemas.microsoft.com/office/drawing/2014/main" id="{81F02144-3B5A-4F99-8485-8E17A35AF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7" name="Picture 1" descr="https://mail.google.com/mail/images/cleardot.gif">
          <a:extLst>
            <a:ext uri="{FF2B5EF4-FFF2-40B4-BE49-F238E27FC236}">
              <a16:creationId xmlns:a16="http://schemas.microsoft.com/office/drawing/2014/main" id="{38AFB533-54CE-4EAD-85A4-D75486B0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8" name="Picture 1" descr="https://mail.google.com/mail/images/cleardot.gif">
          <a:extLst>
            <a:ext uri="{FF2B5EF4-FFF2-40B4-BE49-F238E27FC236}">
              <a16:creationId xmlns:a16="http://schemas.microsoft.com/office/drawing/2014/main" id="{E34082B8-90BF-45E4-8055-4AEF7C4D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29" name="Picture 1" descr="https://mail.google.com/mail/images/cleardot.gif">
          <a:extLst>
            <a:ext uri="{FF2B5EF4-FFF2-40B4-BE49-F238E27FC236}">
              <a16:creationId xmlns:a16="http://schemas.microsoft.com/office/drawing/2014/main" id="{299A4A23-0165-49F9-AA5B-F314523B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</xdr:row>
      <xdr:rowOff>571500</xdr:rowOff>
    </xdr:from>
    <xdr:to>
      <xdr:col>4</xdr:col>
      <xdr:colOff>15875</xdr:colOff>
      <xdr:row>3</xdr:row>
      <xdr:rowOff>0</xdr:rowOff>
    </xdr:to>
    <xdr:pic>
      <xdr:nvPicPr>
        <xdr:cNvPr id="22676230" name="Picture 909" descr="https://mail.google.com/mail/images/cleardot.gif">
          <a:extLst>
            <a:ext uri="{FF2B5EF4-FFF2-40B4-BE49-F238E27FC236}">
              <a16:creationId xmlns:a16="http://schemas.microsoft.com/office/drawing/2014/main" id="{2A81423A-08DD-412F-9671-8773885D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2797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1" name="Picture 1" descr="https://mail.google.com/mail/images/cleardot.gif">
          <a:extLst>
            <a:ext uri="{FF2B5EF4-FFF2-40B4-BE49-F238E27FC236}">
              <a16:creationId xmlns:a16="http://schemas.microsoft.com/office/drawing/2014/main" id="{0E16D7A7-00CF-4314-8B18-FBA6096F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2" name="Picture 1" descr="https://mail.google.com/mail/images/cleardot.gif">
          <a:extLst>
            <a:ext uri="{FF2B5EF4-FFF2-40B4-BE49-F238E27FC236}">
              <a16:creationId xmlns:a16="http://schemas.microsoft.com/office/drawing/2014/main" id="{6B8DA38A-EC26-46DD-937D-C36E33CF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3" name="Picture 1" descr="https://mail.google.com/mail/images/cleardot.gif">
          <a:extLst>
            <a:ext uri="{FF2B5EF4-FFF2-40B4-BE49-F238E27FC236}">
              <a16:creationId xmlns:a16="http://schemas.microsoft.com/office/drawing/2014/main" id="{FA0C888E-8D0C-433F-9E26-D0716065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4" name="Picture 1" descr="https://mail.google.com/mail/images/cleardot.gif">
          <a:extLst>
            <a:ext uri="{FF2B5EF4-FFF2-40B4-BE49-F238E27FC236}">
              <a16:creationId xmlns:a16="http://schemas.microsoft.com/office/drawing/2014/main" id="{0C050318-481F-4026-ADBE-70BF5E40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5" name="Picture 1" descr="https://mail.google.com/mail/images/cleardot.gif">
          <a:extLst>
            <a:ext uri="{FF2B5EF4-FFF2-40B4-BE49-F238E27FC236}">
              <a16:creationId xmlns:a16="http://schemas.microsoft.com/office/drawing/2014/main" id="{7C324121-AF46-402D-AE70-223FFD7EC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6" name="Picture 1" descr="https://mail.google.com/mail/images/cleardot.gif">
          <a:extLst>
            <a:ext uri="{FF2B5EF4-FFF2-40B4-BE49-F238E27FC236}">
              <a16:creationId xmlns:a16="http://schemas.microsoft.com/office/drawing/2014/main" id="{150923DB-CF15-4DB5-827C-FCBFE3BA7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7" name="Picture 1" descr="https://mail.google.com/mail/images/cleardot.gif">
          <a:extLst>
            <a:ext uri="{FF2B5EF4-FFF2-40B4-BE49-F238E27FC236}">
              <a16:creationId xmlns:a16="http://schemas.microsoft.com/office/drawing/2014/main" id="{3D908FCC-1A17-4493-ADBA-9976681B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8" name="Picture 1" descr="https://mail.google.com/mail/images/cleardot.gif">
          <a:extLst>
            <a:ext uri="{FF2B5EF4-FFF2-40B4-BE49-F238E27FC236}">
              <a16:creationId xmlns:a16="http://schemas.microsoft.com/office/drawing/2014/main" id="{3C29CB26-CA38-4139-A894-6610C46C0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39" name="Picture 1" descr="https://mail.google.com/mail/images/cleardot.gif">
          <a:extLst>
            <a:ext uri="{FF2B5EF4-FFF2-40B4-BE49-F238E27FC236}">
              <a16:creationId xmlns:a16="http://schemas.microsoft.com/office/drawing/2014/main" id="{EF3CB0C3-9AC1-4800-B0B1-4FE19343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0" name="Picture 1" descr="https://mail.google.com/mail/images/cleardot.gif">
          <a:extLst>
            <a:ext uri="{FF2B5EF4-FFF2-40B4-BE49-F238E27FC236}">
              <a16:creationId xmlns:a16="http://schemas.microsoft.com/office/drawing/2014/main" id="{383F01E2-34E1-4F13-B5E4-4F766172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1" name="Picture 1" descr="https://mail.google.com/mail/images/cleardot.gif">
          <a:extLst>
            <a:ext uri="{FF2B5EF4-FFF2-40B4-BE49-F238E27FC236}">
              <a16:creationId xmlns:a16="http://schemas.microsoft.com/office/drawing/2014/main" id="{0BA1D297-6C9D-48B7-8C52-A154A06A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2" name="Picture 1" descr="https://mail.google.com/mail/images/cleardot.gif">
          <a:extLst>
            <a:ext uri="{FF2B5EF4-FFF2-40B4-BE49-F238E27FC236}">
              <a16:creationId xmlns:a16="http://schemas.microsoft.com/office/drawing/2014/main" id="{854E110C-67D3-4DA3-8858-AAC9E02A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3" name="Picture 1" descr="https://mail.google.com/mail/images/cleardot.gif">
          <a:extLst>
            <a:ext uri="{FF2B5EF4-FFF2-40B4-BE49-F238E27FC236}">
              <a16:creationId xmlns:a16="http://schemas.microsoft.com/office/drawing/2014/main" id="{F1EC01BD-508C-4F18-88EF-ABFE3CD0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4" name="Picture 1" descr="https://mail.google.com/mail/images/cleardot.gif">
          <a:extLst>
            <a:ext uri="{FF2B5EF4-FFF2-40B4-BE49-F238E27FC236}">
              <a16:creationId xmlns:a16="http://schemas.microsoft.com/office/drawing/2014/main" id="{12B3B026-7035-419F-8897-E3B6EECB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5" name="Picture 1" descr="https://mail.google.com/mail/images/cleardot.gif">
          <a:extLst>
            <a:ext uri="{FF2B5EF4-FFF2-40B4-BE49-F238E27FC236}">
              <a16:creationId xmlns:a16="http://schemas.microsoft.com/office/drawing/2014/main" id="{C76ED90A-91B7-48FE-ACCB-04A9B7DA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6" name="Picture 1" descr="https://mail.google.com/mail/images/cleardot.gif">
          <a:extLst>
            <a:ext uri="{FF2B5EF4-FFF2-40B4-BE49-F238E27FC236}">
              <a16:creationId xmlns:a16="http://schemas.microsoft.com/office/drawing/2014/main" id="{BACD0699-3104-4260-B648-DE6B06CA7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7" name="Picture 1" descr="https://mail.google.com/mail/images/cleardot.gif">
          <a:extLst>
            <a:ext uri="{FF2B5EF4-FFF2-40B4-BE49-F238E27FC236}">
              <a16:creationId xmlns:a16="http://schemas.microsoft.com/office/drawing/2014/main" id="{7844C3E2-F2AC-4AE8-9313-3EB8E58F7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8" name="Picture 1" descr="https://mail.google.com/mail/images/cleardot.gif">
          <a:extLst>
            <a:ext uri="{FF2B5EF4-FFF2-40B4-BE49-F238E27FC236}">
              <a16:creationId xmlns:a16="http://schemas.microsoft.com/office/drawing/2014/main" id="{9E08C4DA-15A8-4E89-B3A4-4D4CCEAC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49" name="Picture 1" descr="https://mail.google.com/mail/images/cleardot.gif">
          <a:extLst>
            <a:ext uri="{FF2B5EF4-FFF2-40B4-BE49-F238E27FC236}">
              <a16:creationId xmlns:a16="http://schemas.microsoft.com/office/drawing/2014/main" id="{A3703E56-1540-4326-8C77-5426A456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0" name="Picture 1" descr="https://mail.google.com/mail/images/cleardot.gif">
          <a:extLst>
            <a:ext uri="{FF2B5EF4-FFF2-40B4-BE49-F238E27FC236}">
              <a16:creationId xmlns:a16="http://schemas.microsoft.com/office/drawing/2014/main" id="{D13C681B-56FB-4AF2-89EC-46614380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1" name="Picture 1" descr="https://mail.google.com/mail/images/cleardot.gif">
          <a:extLst>
            <a:ext uri="{FF2B5EF4-FFF2-40B4-BE49-F238E27FC236}">
              <a16:creationId xmlns:a16="http://schemas.microsoft.com/office/drawing/2014/main" id="{2D4C718A-95B6-48FE-9DD4-759C80F69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2" name="Picture 1" descr="https://mail.google.com/mail/images/cleardot.gif">
          <a:extLst>
            <a:ext uri="{FF2B5EF4-FFF2-40B4-BE49-F238E27FC236}">
              <a16:creationId xmlns:a16="http://schemas.microsoft.com/office/drawing/2014/main" id="{D928EDB9-850F-4393-B105-D01F2FBB0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3" name="Picture 1" descr="https://mail.google.com/mail/images/cleardot.gif">
          <a:extLst>
            <a:ext uri="{FF2B5EF4-FFF2-40B4-BE49-F238E27FC236}">
              <a16:creationId xmlns:a16="http://schemas.microsoft.com/office/drawing/2014/main" id="{7FB1C20B-E026-4ACD-9EED-0209BA3D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4" name="Picture 1" descr="https://mail.google.com/mail/images/cleardot.gif">
          <a:extLst>
            <a:ext uri="{FF2B5EF4-FFF2-40B4-BE49-F238E27FC236}">
              <a16:creationId xmlns:a16="http://schemas.microsoft.com/office/drawing/2014/main" id="{4FE6DE4B-565F-4B4F-8888-ABFB90C7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5" name="Picture 1" descr="https://mail.google.com/mail/images/cleardot.gif">
          <a:extLst>
            <a:ext uri="{FF2B5EF4-FFF2-40B4-BE49-F238E27FC236}">
              <a16:creationId xmlns:a16="http://schemas.microsoft.com/office/drawing/2014/main" id="{D51AB0D9-504B-4D2E-9C6C-538AA6EA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6" name="Picture 1" descr="https://mail.google.com/mail/images/cleardot.gif">
          <a:extLst>
            <a:ext uri="{FF2B5EF4-FFF2-40B4-BE49-F238E27FC236}">
              <a16:creationId xmlns:a16="http://schemas.microsoft.com/office/drawing/2014/main" id="{64256533-E578-4D06-B64D-C5F59358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7" name="Picture 1" descr="https://mail.google.com/mail/images/cleardot.gif">
          <a:extLst>
            <a:ext uri="{FF2B5EF4-FFF2-40B4-BE49-F238E27FC236}">
              <a16:creationId xmlns:a16="http://schemas.microsoft.com/office/drawing/2014/main" id="{70E897E1-D80B-4173-8A7F-0096D05D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8" name="Picture 1" descr="https://mail.google.com/mail/images/cleardot.gif">
          <a:extLst>
            <a:ext uri="{FF2B5EF4-FFF2-40B4-BE49-F238E27FC236}">
              <a16:creationId xmlns:a16="http://schemas.microsoft.com/office/drawing/2014/main" id="{2EB90593-DDD7-4787-886B-EB0A3721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59" name="Picture 1" descr="https://mail.google.com/mail/images/cleardot.gif">
          <a:extLst>
            <a:ext uri="{FF2B5EF4-FFF2-40B4-BE49-F238E27FC236}">
              <a16:creationId xmlns:a16="http://schemas.microsoft.com/office/drawing/2014/main" id="{A3F20473-44F9-4BC8-9A8B-5A45FE53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0" name="Picture 1" descr="https://mail.google.com/mail/images/cleardot.gif">
          <a:extLst>
            <a:ext uri="{FF2B5EF4-FFF2-40B4-BE49-F238E27FC236}">
              <a16:creationId xmlns:a16="http://schemas.microsoft.com/office/drawing/2014/main" id="{57D2D837-B6FB-4E8F-8EAD-CF353A11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1" name="Picture 1" descr="https://mail.google.com/mail/images/cleardot.gif">
          <a:extLst>
            <a:ext uri="{FF2B5EF4-FFF2-40B4-BE49-F238E27FC236}">
              <a16:creationId xmlns:a16="http://schemas.microsoft.com/office/drawing/2014/main" id="{E11AB2A4-7090-4029-BCC7-3F41DE55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2" name="Picture 1" descr="https://mail.google.com/mail/images/cleardot.gif">
          <a:extLst>
            <a:ext uri="{FF2B5EF4-FFF2-40B4-BE49-F238E27FC236}">
              <a16:creationId xmlns:a16="http://schemas.microsoft.com/office/drawing/2014/main" id="{89DE787D-ABEC-469B-8EA0-E3AA0D43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3" name="Picture 1" descr="https://mail.google.com/mail/images/cleardot.gif">
          <a:extLst>
            <a:ext uri="{FF2B5EF4-FFF2-40B4-BE49-F238E27FC236}">
              <a16:creationId xmlns:a16="http://schemas.microsoft.com/office/drawing/2014/main" id="{3ADCF16E-E2EF-4A08-A497-421C59ED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4" name="Picture 1" descr="https://mail.google.com/mail/images/cleardot.gif">
          <a:extLst>
            <a:ext uri="{FF2B5EF4-FFF2-40B4-BE49-F238E27FC236}">
              <a16:creationId xmlns:a16="http://schemas.microsoft.com/office/drawing/2014/main" id="{FEEB2B7A-9D52-4247-ABB5-97724689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5" name="Picture 1" descr="https://mail.google.com/mail/images/cleardot.gif">
          <a:extLst>
            <a:ext uri="{FF2B5EF4-FFF2-40B4-BE49-F238E27FC236}">
              <a16:creationId xmlns:a16="http://schemas.microsoft.com/office/drawing/2014/main" id="{6F009CB5-284C-4BF3-81D8-397E05CB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6" name="Picture 1" descr="https://mail.google.com/mail/images/cleardot.gif">
          <a:extLst>
            <a:ext uri="{FF2B5EF4-FFF2-40B4-BE49-F238E27FC236}">
              <a16:creationId xmlns:a16="http://schemas.microsoft.com/office/drawing/2014/main" id="{DDE0A7F3-7DF0-409C-AB43-F03D55FF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7" name="Picture 1" descr="https://mail.google.com/mail/images/cleardot.gif">
          <a:extLst>
            <a:ext uri="{FF2B5EF4-FFF2-40B4-BE49-F238E27FC236}">
              <a16:creationId xmlns:a16="http://schemas.microsoft.com/office/drawing/2014/main" id="{F8D57328-BBF2-4BC7-BDD4-157424EA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8" name="Picture 1" descr="https://mail.google.com/mail/images/cleardot.gif">
          <a:extLst>
            <a:ext uri="{FF2B5EF4-FFF2-40B4-BE49-F238E27FC236}">
              <a16:creationId xmlns:a16="http://schemas.microsoft.com/office/drawing/2014/main" id="{233BB9BF-3D95-4169-BE29-D75318A5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69" name="Picture 1" descr="https://mail.google.com/mail/images/cleardot.gif">
          <a:extLst>
            <a:ext uri="{FF2B5EF4-FFF2-40B4-BE49-F238E27FC236}">
              <a16:creationId xmlns:a16="http://schemas.microsoft.com/office/drawing/2014/main" id="{96DEBE6D-303E-4E82-B1E3-3681E1A0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0" name="Picture 1" descr="https://mail.google.com/mail/images/cleardot.gif">
          <a:extLst>
            <a:ext uri="{FF2B5EF4-FFF2-40B4-BE49-F238E27FC236}">
              <a16:creationId xmlns:a16="http://schemas.microsoft.com/office/drawing/2014/main" id="{8C397F3E-9F73-4398-920B-376828AC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1" name="Picture 1" descr="https://mail.google.com/mail/images/cleardot.gif">
          <a:extLst>
            <a:ext uri="{FF2B5EF4-FFF2-40B4-BE49-F238E27FC236}">
              <a16:creationId xmlns:a16="http://schemas.microsoft.com/office/drawing/2014/main" id="{F890D1ED-22A6-4902-AA22-3FF1BF39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2" name="Picture 1" descr="https://mail.google.com/mail/images/cleardot.gif">
          <a:extLst>
            <a:ext uri="{FF2B5EF4-FFF2-40B4-BE49-F238E27FC236}">
              <a16:creationId xmlns:a16="http://schemas.microsoft.com/office/drawing/2014/main" id="{383CB409-C40A-4A8E-B088-8B5103F3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3" name="Picture 1" descr="https://mail.google.com/mail/images/cleardot.gif">
          <a:extLst>
            <a:ext uri="{FF2B5EF4-FFF2-40B4-BE49-F238E27FC236}">
              <a16:creationId xmlns:a16="http://schemas.microsoft.com/office/drawing/2014/main" id="{D31719D0-A095-46EF-BDFE-1BEBAE08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4" name="Picture 1" descr="https://mail.google.com/mail/images/cleardot.gif">
          <a:extLst>
            <a:ext uri="{FF2B5EF4-FFF2-40B4-BE49-F238E27FC236}">
              <a16:creationId xmlns:a16="http://schemas.microsoft.com/office/drawing/2014/main" id="{8C2FE053-2209-4AA1-B995-6E31CD19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5" name="Picture 1" descr="https://mail.google.com/mail/images/cleardot.gif">
          <a:extLst>
            <a:ext uri="{FF2B5EF4-FFF2-40B4-BE49-F238E27FC236}">
              <a16:creationId xmlns:a16="http://schemas.microsoft.com/office/drawing/2014/main" id="{837CCE52-742B-40A6-8E02-FFDE6F30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6" name="Picture 1" descr="https://mail.google.com/mail/images/cleardot.gif">
          <a:extLst>
            <a:ext uri="{FF2B5EF4-FFF2-40B4-BE49-F238E27FC236}">
              <a16:creationId xmlns:a16="http://schemas.microsoft.com/office/drawing/2014/main" id="{4E03C44B-7C21-48A6-BD06-DB79B4C25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7" name="Picture 1" descr="https://mail.google.com/mail/images/cleardot.gif">
          <a:extLst>
            <a:ext uri="{FF2B5EF4-FFF2-40B4-BE49-F238E27FC236}">
              <a16:creationId xmlns:a16="http://schemas.microsoft.com/office/drawing/2014/main" id="{4519DEA2-6B1A-45C4-9027-A79C9726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8" name="Picture 1" descr="https://mail.google.com/mail/images/cleardot.gif">
          <a:extLst>
            <a:ext uri="{FF2B5EF4-FFF2-40B4-BE49-F238E27FC236}">
              <a16:creationId xmlns:a16="http://schemas.microsoft.com/office/drawing/2014/main" id="{BA6FCF36-BE8B-4CA4-AE1E-AD00FA83D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79" name="Picture 1" descr="https://mail.google.com/mail/images/cleardot.gif">
          <a:extLst>
            <a:ext uri="{FF2B5EF4-FFF2-40B4-BE49-F238E27FC236}">
              <a16:creationId xmlns:a16="http://schemas.microsoft.com/office/drawing/2014/main" id="{1263490F-A267-40FC-868C-CE279A39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0" name="Picture 1" descr="https://mail.google.com/mail/images/cleardot.gif">
          <a:extLst>
            <a:ext uri="{FF2B5EF4-FFF2-40B4-BE49-F238E27FC236}">
              <a16:creationId xmlns:a16="http://schemas.microsoft.com/office/drawing/2014/main" id="{1080362A-CAF3-409D-9DFB-BB5572C5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1" name="Picture 1" descr="https://mail.google.com/mail/images/cleardot.gif">
          <a:extLst>
            <a:ext uri="{FF2B5EF4-FFF2-40B4-BE49-F238E27FC236}">
              <a16:creationId xmlns:a16="http://schemas.microsoft.com/office/drawing/2014/main" id="{6C189780-80F3-4A2A-9305-C08F0686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2" name="Picture 1" descr="https://mail.google.com/mail/images/cleardot.gif">
          <a:extLst>
            <a:ext uri="{FF2B5EF4-FFF2-40B4-BE49-F238E27FC236}">
              <a16:creationId xmlns:a16="http://schemas.microsoft.com/office/drawing/2014/main" id="{ABA240AD-17F3-439C-B83D-8BA36BEB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3" name="Picture 1" descr="https://mail.google.com/mail/images/cleardot.gif">
          <a:extLst>
            <a:ext uri="{FF2B5EF4-FFF2-40B4-BE49-F238E27FC236}">
              <a16:creationId xmlns:a16="http://schemas.microsoft.com/office/drawing/2014/main" id="{77D7BA07-9186-4A22-828E-1AD3F7EC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4" name="Picture 1" descr="https://mail.google.com/mail/images/cleardot.gif">
          <a:extLst>
            <a:ext uri="{FF2B5EF4-FFF2-40B4-BE49-F238E27FC236}">
              <a16:creationId xmlns:a16="http://schemas.microsoft.com/office/drawing/2014/main" id="{BCB6D4CE-F655-4DF1-BD93-24A0CAD4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5" name="Picture 1" descr="https://mail.google.com/mail/images/cleardot.gif">
          <a:extLst>
            <a:ext uri="{FF2B5EF4-FFF2-40B4-BE49-F238E27FC236}">
              <a16:creationId xmlns:a16="http://schemas.microsoft.com/office/drawing/2014/main" id="{EF3491BE-9C7D-46CA-A2AB-A8EF9C94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6" name="Picture 1" descr="https://mail.google.com/mail/images/cleardot.gif">
          <a:extLst>
            <a:ext uri="{FF2B5EF4-FFF2-40B4-BE49-F238E27FC236}">
              <a16:creationId xmlns:a16="http://schemas.microsoft.com/office/drawing/2014/main" id="{274C46D8-491F-451C-BBCE-4DCA3C02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7" name="Picture 1" descr="https://mail.google.com/mail/images/cleardot.gif">
          <a:extLst>
            <a:ext uri="{FF2B5EF4-FFF2-40B4-BE49-F238E27FC236}">
              <a16:creationId xmlns:a16="http://schemas.microsoft.com/office/drawing/2014/main" id="{2BC7D464-1AE2-4F66-88F3-5F0110CF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8" name="Picture 1" descr="https://mail.google.com/mail/images/cleardot.gif">
          <a:extLst>
            <a:ext uri="{FF2B5EF4-FFF2-40B4-BE49-F238E27FC236}">
              <a16:creationId xmlns:a16="http://schemas.microsoft.com/office/drawing/2014/main" id="{B6C1B8AB-956B-46EA-844A-665091D7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89" name="Picture 1" descr="https://mail.google.com/mail/images/cleardot.gif">
          <a:extLst>
            <a:ext uri="{FF2B5EF4-FFF2-40B4-BE49-F238E27FC236}">
              <a16:creationId xmlns:a16="http://schemas.microsoft.com/office/drawing/2014/main" id="{8E9255CA-2BB3-4330-84B9-EC95F7644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0" name="Picture 1" descr="https://mail.google.com/mail/images/cleardot.gif">
          <a:extLst>
            <a:ext uri="{FF2B5EF4-FFF2-40B4-BE49-F238E27FC236}">
              <a16:creationId xmlns:a16="http://schemas.microsoft.com/office/drawing/2014/main" id="{95DB4691-044A-485A-86A3-A72E8A31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1" name="Picture 1" descr="https://mail.google.com/mail/images/cleardot.gif">
          <a:extLst>
            <a:ext uri="{FF2B5EF4-FFF2-40B4-BE49-F238E27FC236}">
              <a16:creationId xmlns:a16="http://schemas.microsoft.com/office/drawing/2014/main" id="{12AF0A3C-7D17-440C-AE10-3188BF0F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2" name="Picture 1" descr="https://mail.google.com/mail/images/cleardot.gif">
          <a:extLst>
            <a:ext uri="{FF2B5EF4-FFF2-40B4-BE49-F238E27FC236}">
              <a16:creationId xmlns:a16="http://schemas.microsoft.com/office/drawing/2014/main" id="{AC9DA706-92BF-4BD2-8933-079CFD5D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3" name="Picture 1" descr="https://mail.google.com/mail/images/cleardot.gif">
          <a:extLst>
            <a:ext uri="{FF2B5EF4-FFF2-40B4-BE49-F238E27FC236}">
              <a16:creationId xmlns:a16="http://schemas.microsoft.com/office/drawing/2014/main" id="{3247BC51-2EB9-44C8-9D18-2BE9D584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4" name="Picture 1" descr="https://mail.google.com/mail/images/cleardot.gif">
          <a:extLst>
            <a:ext uri="{FF2B5EF4-FFF2-40B4-BE49-F238E27FC236}">
              <a16:creationId xmlns:a16="http://schemas.microsoft.com/office/drawing/2014/main" id="{2231127C-0440-45FE-9602-4BCA7641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5" name="Picture 1" descr="https://mail.google.com/mail/images/cleardot.gif">
          <a:extLst>
            <a:ext uri="{FF2B5EF4-FFF2-40B4-BE49-F238E27FC236}">
              <a16:creationId xmlns:a16="http://schemas.microsoft.com/office/drawing/2014/main" id="{86F9EC79-D4D3-4301-8F47-3C9AF6C2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6" name="Picture 1" descr="https://mail.google.com/mail/images/cleardot.gif">
          <a:extLst>
            <a:ext uri="{FF2B5EF4-FFF2-40B4-BE49-F238E27FC236}">
              <a16:creationId xmlns:a16="http://schemas.microsoft.com/office/drawing/2014/main" id="{77286F91-CB45-41C1-AC44-3C1958A9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7" name="Picture 1" descr="https://mail.google.com/mail/images/cleardot.gif">
          <a:extLst>
            <a:ext uri="{FF2B5EF4-FFF2-40B4-BE49-F238E27FC236}">
              <a16:creationId xmlns:a16="http://schemas.microsoft.com/office/drawing/2014/main" id="{C0AF7D24-6E03-442F-8A70-37F81A7DC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8" name="Picture 1" descr="https://mail.google.com/mail/images/cleardot.gif">
          <a:extLst>
            <a:ext uri="{FF2B5EF4-FFF2-40B4-BE49-F238E27FC236}">
              <a16:creationId xmlns:a16="http://schemas.microsoft.com/office/drawing/2014/main" id="{C7DE5CC0-1844-471B-BD24-72208D011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299" name="Picture 1" descr="https://mail.google.com/mail/images/cleardot.gif">
          <a:extLst>
            <a:ext uri="{FF2B5EF4-FFF2-40B4-BE49-F238E27FC236}">
              <a16:creationId xmlns:a16="http://schemas.microsoft.com/office/drawing/2014/main" id="{A6501855-FBE4-45F1-8492-C94FE365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0" name="Picture 1" descr="https://mail.google.com/mail/images/cleardot.gif">
          <a:extLst>
            <a:ext uri="{FF2B5EF4-FFF2-40B4-BE49-F238E27FC236}">
              <a16:creationId xmlns:a16="http://schemas.microsoft.com/office/drawing/2014/main" id="{CDC0D6F2-B6ED-4260-81D9-236FFF6B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1" name="Picture 1" descr="https://mail.google.com/mail/images/cleardot.gif">
          <a:extLst>
            <a:ext uri="{FF2B5EF4-FFF2-40B4-BE49-F238E27FC236}">
              <a16:creationId xmlns:a16="http://schemas.microsoft.com/office/drawing/2014/main" id="{AD38A439-F818-4561-8FFC-09435945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2" name="Picture 1" descr="https://mail.google.com/mail/images/cleardot.gif">
          <a:extLst>
            <a:ext uri="{FF2B5EF4-FFF2-40B4-BE49-F238E27FC236}">
              <a16:creationId xmlns:a16="http://schemas.microsoft.com/office/drawing/2014/main" id="{942848BC-D7A7-41A4-80BF-8F462297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3" name="Picture 1" descr="https://mail.google.com/mail/images/cleardot.gif">
          <a:extLst>
            <a:ext uri="{FF2B5EF4-FFF2-40B4-BE49-F238E27FC236}">
              <a16:creationId xmlns:a16="http://schemas.microsoft.com/office/drawing/2014/main" id="{0DBF34F4-B58F-43AF-B023-1FF241AFC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4" name="Picture 1" descr="https://mail.google.com/mail/images/cleardot.gif">
          <a:extLst>
            <a:ext uri="{FF2B5EF4-FFF2-40B4-BE49-F238E27FC236}">
              <a16:creationId xmlns:a16="http://schemas.microsoft.com/office/drawing/2014/main" id="{C8DF4F19-01FD-42F7-8C35-EF9EE29F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5" name="Picture 1" descr="https://mail.google.com/mail/images/cleardot.gif">
          <a:extLst>
            <a:ext uri="{FF2B5EF4-FFF2-40B4-BE49-F238E27FC236}">
              <a16:creationId xmlns:a16="http://schemas.microsoft.com/office/drawing/2014/main" id="{032B6042-A799-421D-AEB3-35BF621A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6" name="Picture 1" descr="https://mail.google.com/mail/images/cleardot.gif">
          <a:extLst>
            <a:ext uri="{FF2B5EF4-FFF2-40B4-BE49-F238E27FC236}">
              <a16:creationId xmlns:a16="http://schemas.microsoft.com/office/drawing/2014/main" id="{10AD9D44-6308-4EB3-A328-BC8A797A5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7" name="Picture 1" descr="https://mail.google.com/mail/images/cleardot.gif">
          <a:extLst>
            <a:ext uri="{FF2B5EF4-FFF2-40B4-BE49-F238E27FC236}">
              <a16:creationId xmlns:a16="http://schemas.microsoft.com/office/drawing/2014/main" id="{FB636BB9-322A-4809-9CA9-D25A4590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8" name="Picture 1" descr="https://mail.google.com/mail/images/cleardot.gif">
          <a:extLst>
            <a:ext uri="{FF2B5EF4-FFF2-40B4-BE49-F238E27FC236}">
              <a16:creationId xmlns:a16="http://schemas.microsoft.com/office/drawing/2014/main" id="{2232F784-21A0-4F71-A2DF-4228997E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09" name="Picture 1" descr="https://mail.google.com/mail/images/cleardot.gif">
          <a:extLst>
            <a:ext uri="{FF2B5EF4-FFF2-40B4-BE49-F238E27FC236}">
              <a16:creationId xmlns:a16="http://schemas.microsoft.com/office/drawing/2014/main" id="{59621DC3-DB6C-4F5F-9C27-196E4B07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0" name="Picture 1" descr="https://mail.google.com/mail/images/cleardot.gif">
          <a:extLst>
            <a:ext uri="{FF2B5EF4-FFF2-40B4-BE49-F238E27FC236}">
              <a16:creationId xmlns:a16="http://schemas.microsoft.com/office/drawing/2014/main" id="{75E73234-F677-4996-959D-074ED682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1" name="Picture 1" descr="https://mail.google.com/mail/images/cleardot.gif">
          <a:extLst>
            <a:ext uri="{FF2B5EF4-FFF2-40B4-BE49-F238E27FC236}">
              <a16:creationId xmlns:a16="http://schemas.microsoft.com/office/drawing/2014/main" id="{D0A8D222-0E9E-46AD-9A38-1441B190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2" name="Picture 1" descr="https://mail.google.com/mail/images/cleardot.gif">
          <a:extLst>
            <a:ext uri="{FF2B5EF4-FFF2-40B4-BE49-F238E27FC236}">
              <a16:creationId xmlns:a16="http://schemas.microsoft.com/office/drawing/2014/main" id="{098CF558-5CE3-4BFA-8315-11B3D2B0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3" name="Picture 1" descr="https://mail.google.com/mail/images/cleardot.gif">
          <a:extLst>
            <a:ext uri="{FF2B5EF4-FFF2-40B4-BE49-F238E27FC236}">
              <a16:creationId xmlns:a16="http://schemas.microsoft.com/office/drawing/2014/main" id="{CF0E9102-5817-44D7-8F9C-0F01263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4" name="Picture 1" descr="https://mail.google.com/mail/images/cleardot.gif">
          <a:extLst>
            <a:ext uri="{FF2B5EF4-FFF2-40B4-BE49-F238E27FC236}">
              <a16:creationId xmlns:a16="http://schemas.microsoft.com/office/drawing/2014/main" id="{0D1C0CF1-7217-4889-810A-E16DA21F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5" name="Picture 1" descr="https://mail.google.com/mail/images/cleardot.gif">
          <a:extLst>
            <a:ext uri="{FF2B5EF4-FFF2-40B4-BE49-F238E27FC236}">
              <a16:creationId xmlns:a16="http://schemas.microsoft.com/office/drawing/2014/main" id="{6DCC41E6-77EC-47E1-B3F1-FFD5CE25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6" name="Picture 1" descr="https://mail.google.com/mail/images/cleardot.gif">
          <a:extLst>
            <a:ext uri="{FF2B5EF4-FFF2-40B4-BE49-F238E27FC236}">
              <a16:creationId xmlns:a16="http://schemas.microsoft.com/office/drawing/2014/main" id="{485E2236-65C3-4E0A-8CC4-9E42DEC17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7" name="Picture 1" descr="https://mail.google.com/mail/images/cleardot.gif">
          <a:extLst>
            <a:ext uri="{FF2B5EF4-FFF2-40B4-BE49-F238E27FC236}">
              <a16:creationId xmlns:a16="http://schemas.microsoft.com/office/drawing/2014/main" id="{4AF9718D-8AB0-4E85-8019-9E4695D31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8" name="Picture 1" descr="https://mail.google.com/mail/images/cleardot.gif">
          <a:extLst>
            <a:ext uri="{FF2B5EF4-FFF2-40B4-BE49-F238E27FC236}">
              <a16:creationId xmlns:a16="http://schemas.microsoft.com/office/drawing/2014/main" id="{8A9506EF-A5D5-4523-9F8C-123E407A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19" name="Picture 1" descr="https://mail.google.com/mail/images/cleardot.gif">
          <a:extLst>
            <a:ext uri="{FF2B5EF4-FFF2-40B4-BE49-F238E27FC236}">
              <a16:creationId xmlns:a16="http://schemas.microsoft.com/office/drawing/2014/main" id="{D315669B-DFED-4B7D-A603-320B4695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0" name="Picture 1" descr="https://mail.google.com/mail/images/cleardot.gif">
          <a:extLst>
            <a:ext uri="{FF2B5EF4-FFF2-40B4-BE49-F238E27FC236}">
              <a16:creationId xmlns:a16="http://schemas.microsoft.com/office/drawing/2014/main" id="{38DD9C86-C65F-4489-9612-FE4BBC0B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1" name="Picture 1" descr="https://mail.google.com/mail/images/cleardot.gif">
          <a:extLst>
            <a:ext uri="{FF2B5EF4-FFF2-40B4-BE49-F238E27FC236}">
              <a16:creationId xmlns:a16="http://schemas.microsoft.com/office/drawing/2014/main" id="{756D6463-5E37-4285-930D-411E15E0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2" name="Picture 1" descr="https://mail.google.com/mail/images/cleardot.gif">
          <a:extLst>
            <a:ext uri="{FF2B5EF4-FFF2-40B4-BE49-F238E27FC236}">
              <a16:creationId xmlns:a16="http://schemas.microsoft.com/office/drawing/2014/main" id="{CDF255B2-2CF0-48FF-8440-30B95098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3" name="Picture 1" descr="https://mail.google.com/mail/images/cleardot.gif">
          <a:extLst>
            <a:ext uri="{FF2B5EF4-FFF2-40B4-BE49-F238E27FC236}">
              <a16:creationId xmlns:a16="http://schemas.microsoft.com/office/drawing/2014/main" id="{77E3C799-43F4-4ACE-AC0A-4AFC3C4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4" name="Picture 1" descr="https://mail.google.com/mail/images/cleardot.gif">
          <a:extLst>
            <a:ext uri="{FF2B5EF4-FFF2-40B4-BE49-F238E27FC236}">
              <a16:creationId xmlns:a16="http://schemas.microsoft.com/office/drawing/2014/main" id="{B6C81542-E3F7-405D-A0C3-7C5CD2F79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5" name="Picture 1" descr="https://mail.google.com/mail/images/cleardot.gif">
          <a:extLst>
            <a:ext uri="{FF2B5EF4-FFF2-40B4-BE49-F238E27FC236}">
              <a16:creationId xmlns:a16="http://schemas.microsoft.com/office/drawing/2014/main" id="{54BFB86F-384F-4C48-81B9-5385C265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6" name="Picture 1" descr="https://mail.google.com/mail/images/cleardot.gif">
          <a:extLst>
            <a:ext uri="{FF2B5EF4-FFF2-40B4-BE49-F238E27FC236}">
              <a16:creationId xmlns:a16="http://schemas.microsoft.com/office/drawing/2014/main" id="{316F8E31-3486-4EEB-90D9-472916E3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7" name="Picture 1" descr="https://mail.google.com/mail/images/cleardot.gif">
          <a:extLst>
            <a:ext uri="{FF2B5EF4-FFF2-40B4-BE49-F238E27FC236}">
              <a16:creationId xmlns:a16="http://schemas.microsoft.com/office/drawing/2014/main" id="{89323D29-CCD2-4B9E-91C3-6EA4F2D6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8" name="Picture 1" descr="https://mail.google.com/mail/images/cleardot.gif">
          <a:extLst>
            <a:ext uri="{FF2B5EF4-FFF2-40B4-BE49-F238E27FC236}">
              <a16:creationId xmlns:a16="http://schemas.microsoft.com/office/drawing/2014/main" id="{C9997D9B-358F-4C5D-8C5A-29FD8339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29" name="Picture 1" descr="https://mail.google.com/mail/images/cleardot.gif">
          <a:extLst>
            <a:ext uri="{FF2B5EF4-FFF2-40B4-BE49-F238E27FC236}">
              <a16:creationId xmlns:a16="http://schemas.microsoft.com/office/drawing/2014/main" id="{F874ADE2-1686-4B08-8E8C-A8987502E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0" name="Picture 1" descr="https://mail.google.com/mail/images/cleardot.gif">
          <a:extLst>
            <a:ext uri="{FF2B5EF4-FFF2-40B4-BE49-F238E27FC236}">
              <a16:creationId xmlns:a16="http://schemas.microsoft.com/office/drawing/2014/main" id="{BAC827B1-D340-40FF-902A-1191F4A26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1" name="Picture 1" descr="https://mail.google.com/mail/images/cleardot.gif">
          <a:extLst>
            <a:ext uri="{FF2B5EF4-FFF2-40B4-BE49-F238E27FC236}">
              <a16:creationId xmlns:a16="http://schemas.microsoft.com/office/drawing/2014/main" id="{D09C85FA-CFFB-400A-8A65-27BD7A7FB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2" name="Picture 1" descr="https://mail.google.com/mail/images/cleardot.gif">
          <a:extLst>
            <a:ext uri="{FF2B5EF4-FFF2-40B4-BE49-F238E27FC236}">
              <a16:creationId xmlns:a16="http://schemas.microsoft.com/office/drawing/2014/main" id="{3912231C-D1A3-46DC-9567-8D393501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3" name="Picture 1" descr="https://mail.google.com/mail/images/cleardot.gif">
          <a:extLst>
            <a:ext uri="{FF2B5EF4-FFF2-40B4-BE49-F238E27FC236}">
              <a16:creationId xmlns:a16="http://schemas.microsoft.com/office/drawing/2014/main" id="{9C0F9860-C7C2-4C96-8125-0117F50C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4" name="Picture 1" descr="https://mail.google.com/mail/images/cleardot.gif">
          <a:extLst>
            <a:ext uri="{FF2B5EF4-FFF2-40B4-BE49-F238E27FC236}">
              <a16:creationId xmlns:a16="http://schemas.microsoft.com/office/drawing/2014/main" id="{BC9A172C-ECE5-4345-B5AE-AB0EB90C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5" name="Picture 1" descr="https://mail.google.com/mail/images/cleardot.gif">
          <a:extLst>
            <a:ext uri="{FF2B5EF4-FFF2-40B4-BE49-F238E27FC236}">
              <a16:creationId xmlns:a16="http://schemas.microsoft.com/office/drawing/2014/main" id="{109B9512-55E2-45CC-8DF5-AB5FBA3CC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6" name="Picture 1" descr="https://mail.google.com/mail/images/cleardot.gif">
          <a:extLst>
            <a:ext uri="{FF2B5EF4-FFF2-40B4-BE49-F238E27FC236}">
              <a16:creationId xmlns:a16="http://schemas.microsoft.com/office/drawing/2014/main" id="{96EAF742-1F5E-415E-8BAB-84AFD71C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7" name="Picture 1" descr="https://mail.google.com/mail/images/cleardot.gif">
          <a:extLst>
            <a:ext uri="{FF2B5EF4-FFF2-40B4-BE49-F238E27FC236}">
              <a16:creationId xmlns:a16="http://schemas.microsoft.com/office/drawing/2014/main" id="{86ED142D-FB01-4019-A4DB-8F1A44C8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8" name="Picture 1" descr="https://mail.google.com/mail/images/cleardot.gif">
          <a:extLst>
            <a:ext uri="{FF2B5EF4-FFF2-40B4-BE49-F238E27FC236}">
              <a16:creationId xmlns:a16="http://schemas.microsoft.com/office/drawing/2014/main" id="{354BB91C-7116-448F-95E8-B49FDC1B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39" name="Picture 1" descr="https://mail.google.com/mail/images/cleardot.gif">
          <a:extLst>
            <a:ext uri="{FF2B5EF4-FFF2-40B4-BE49-F238E27FC236}">
              <a16:creationId xmlns:a16="http://schemas.microsoft.com/office/drawing/2014/main" id="{938ECDC8-AC2C-4874-B863-7A3EEFA4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0" name="Picture 1" descr="https://mail.google.com/mail/images/cleardot.gif">
          <a:extLst>
            <a:ext uri="{FF2B5EF4-FFF2-40B4-BE49-F238E27FC236}">
              <a16:creationId xmlns:a16="http://schemas.microsoft.com/office/drawing/2014/main" id="{A9BB9622-D329-47BD-8F92-6248B299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1" name="Picture 1" descr="https://mail.google.com/mail/images/cleardot.gif">
          <a:extLst>
            <a:ext uri="{FF2B5EF4-FFF2-40B4-BE49-F238E27FC236}">
              <a16:creationId xmlns:a16="http://schemas.microsoft.com/office/drawing/2014/main" id="{EEE45796-D765-485B-8019-D39923B18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2" name="Picture 1" descr="https://mail.google.com/mail/images/cleardot.gif">
          <a:extLst>
            <a:ext uri="{FF2B5EF4-FFF2-40B4-BE49-F238E27FC236}">
              <a16:creationId xmlns:a16="http://schemas.microsoft.com/office/drawing/2014/main" id="{3C583719-0A5A-41FE-864D-3E566F13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3" name="Picture 1" descr="https://mail.google.com/mail/images/cleardot.gif">
          <a:extLst>
            <a:ext uri="{FF2B5EF4-FFF2-40B4-BE49-F238E27FC236}">
              <a16:creationId xmlns:a16="http://schemas.microsoft.com/office/drawing/2014/main" id="{890A3E31-A15C-482D-AE33-B1840DD2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4" name="Picture 1" descr="https://mail.google.com/mail/images/cleardot.gif">
          <a:extLst>
            <a:ext uri="{FF2B5EF4-FFF2-40B4-BE49-F238E27FC236}">
              <a16:creationId xmlns:a16="http://schemas.microsoft.com/office/drawing/2014/main" id="{34712DBD-4A9A-4231-B6E5-E4F39953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5" name="Picture 1" descr="https://mail.google.com/mail/images/cleardot.gif">
          <a:extLst>
            <a:ext uri="{FF2B5EF4-FFF2-40B4-BE49-F238E27FC236}">
              <a16:creationId xmlns:a16="http://schemas.microsoft.com/office/drawing/2014/main" id="{78295437-A599-48E9-A250-B9B8E89AF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6" name="Picture 1" descr="https://mail.google.com/mail/images/cleardot.gif">
          <a:extLst>
            <a:ext uri="{FF2B5EF4-FFF2-40B4-BE49-F238E27FC236}">
              <a16:creationId xmlns:a16="http://schemas.microsoft.com/office/drawing/2014/main" id="{5E0F30C5-E230-4C29-9D73-15F4000F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7" name="Picture 1" descr="https://mail.google.com/mail/images/cleardot.gif">
          <a:extLst>
            <a:ext uri="{FF2B5EF4-FFF2-40B4-BE49-F238E27FC236}">
              <a16:creationId xmlns:a16="http://schemas.microsoft.com/office/drawing/2014/main" id="{D55EDD31-FEE1-454E-923B-050BF645F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8" name="Picture 1" descr="https://mail.google.com/mail/images/cleardot.gif">
          <a:extLst>
            <a:ext uri="{FF2B5EF4-FFF2-40B4-BE49-F238E27FC236}">
              <a16:creationId xmlns:a16="http://schemas.microsoft.com/office/drawing/2014/main" id="{13D0FE9E-4B3E-4865-B150-B6E7E449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49" name="Picture 1" descr="https://mail.google.com/mail/images/cleardot.gif">
          <a:extLst>
            <a:ext uri="{FF2B5EF4-FFF2-40B4-BE49-F238E27FC236}">
              <a16:creationId xmlns:a16="http://schemas.microsoft.com/office/drawing/2014/main" id="{DDD99D90-11E0-433A-9BF3-F4E98A4A6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0" name="Picture 1" descr="https://mail.google.com/mail/images/cleardot.gif">
          <a:extLst>
            <a:ext uri="{FF2B5EF4-FFF2-40B4-BE49-F238E27FC236}">
              <a16:creationId xmlns:a16="http://schemas.microsoft.com/office/drawing/2014/main" id="{013B290E-3E0E-4D1C-8175-643463276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1" name="Picture 1" descr="https://mail.google.com/mail/images/cleardot.gif">
          <a:extLst>
            <a:ext uri="{FF2B5EF4-FFF2-40B4-BE49-F238E27FC236}">
              <a16:creationId xmlns:a16="http://schemas.microsoft.com/office/drawing/2014/main" id="{F1B90D05-62EC-42E1-8849-AD8B6997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2" name="Picture 1" descr="https://mail.google.com/mail/images/cleardot.gif">
          <a:extLst>
            <a:ext uri="{FF2B5EF4-FFF2-40B4-BE49-F238E27FC236}">
              <a16:creationId xmlns:a16="http://schemas.microsoft.com/office/drawing/2014/main" id="{B923418D-5CB4-40E2-85C8-859463C8A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3" name="Picture 1" descr="https://mail.google.com/mail/images/cleardot.gif">
          <a:extLst>
            <a:ext uri="{FF2B5EF4-FFF2-40B4-BE49-F238E27FC236}">
              <a16:creationId xmlns:a16="http://schemas.microsoft.com/office/drawing/2014/main" id="{E8918675-FDB9-492F-9723-D7ADEA173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4" name="Picture 1" descr="https://mail.google.com/mail/images/cleardot.gif">
          <a:extLst>
            <a:ext uri="{FF2B5EF4-FFF2-40B4-BE49-F238E27FC236}">
              <a16:creationId xmlns:a16="http://schemas.microsoft.com/office/drawing/2014/main" id="{80D11A1D-105C-42BA-A314-B95A53AE8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5" name="Picture 1" descr="https://mail.google.com/mail/images/cleardot.gif">
          <a:extLst>
            <a:ext uri="{FF2B5EF4-FFF2-40B4-BE49-F238E27FC236}">
              <a16:creationId xmlns:a16="http://schemas.microsoft.com/office/drawing/2014/main" id="{897CC4E3-2D39-4CFD-927F-79BA7E20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6" name="Picture 1" descr="https://mail.google.com/mail/images/cleardot.gif">
          <a:extLst>
            <a:ext uri="{FF2B5EF4-FFF2-40B4-BE49-F238E27FC236}">
              <a16:creationId xmlns:a16="http://schemas.microsoft.com/office/drawing/2014/main" id="{0099EE47-A546-4E76-AA00-E1A55B84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7" name="Picture 1" descr="https://mail.google.com/mail/images/cleardot.gif">
          <a:extLst>
            <a:ext uri="{FF2B5EF4-FFF2-40B4-BE49-F238E27FC236}">
              <a16:creationId xmlns:a16="http://schemas.microsoft.com/office/drawing/2014/main" id="{0BE69420-36B3-4FD8-8B41-E78DA6AA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8" name="Picture 1" descr="https://mail.google.com/mail/images/cleardot.gif">
          <a:extLst>
            <a:ext uri="{FF2B5EF4-FFF2-40B4-BE49-F238E27FC236}">
              <a16:creationId xmlns:a16="http://schemas.microsoft.com/office/drawing/2014/main" id="{8B372F8F-A67E-4AE2-B21F-D1E40A46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59" name="Picture 1" descr="https://mail.google.com/mail/images/cleardot.gif">
          <a:extLst>
            <a:ext uri="{FF2B5EF4-FFF2-40B4-BE49-F238E27FC236}">
              <a16:creationId xmlns:a16="http://schemas.microsoft.com/office/drawing/2014/main" id="{80AACABF-C40A-47FC-AF12-EFDC86E44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0" name="Picture 1" descr="https://mail.google.com/mail/images/cleardot.gif">
          <a:extLst>
            <a:ext uri="{FF2B5EF4-FFF2-40B4-BE49-F238E27FC236}">
              <a16:creationId xmlns:a16="http://schemas.microsoft.com/office/drawing/2014/main" id="{919A4618-985E-438C-A174-5D442445F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1" name="Picture 1" descr="https://mail.google.com/mail/images/cleardot.gif">
          <a:extLst>
            <a:ext uri="{FF2B5EF4-FFF2-40B4-BE49-F238E27FC236}">
              <a16:creationId xmlns:a16="http://schemas.microsoft.com/office/drawing/2014/main" id="{230619BD-C557-40CD-B97F-09370329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2" name="Picture 1" descr="https://mail.google.com/mail/images/cleardot.gif">
          <a:extLst>
            <a:ext uri="{FF2B5EF4-FFF2-40B4-BE49-F238E27FC236}">
              <a16:creationId xmlns:a16="http://schemas.microsoft.com/office/drawing/2014/main" id="{1BDD6317-5247-4A5A-A49E-B5D51377A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3" name="Picture 1" descr="https://mail.google.com/mail/images/cleardot.gif">
          <a:extLst>
            <a:ext uri="{FF2B5EF4-FFF2-40B4-BE49-F238E27FC236}">
              <a16:creationId xmlns:a16="http://schemas.microsoft.com/office/drawing/2014/main" id="{11B12F23-A8E7-41BF-B334-BD8EF656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4" name="Picture 1" descr="https://mail.google.com/mail/images/cleardot.gif">
          <a:extLst>
            <a:ext uri="{FF2B5EF4-FFF2-40B4-BE49-F238E27FC236}">
              <a16:creationId xmlns:a16="http://schemas.microsoft.com/office/drawing/2014/main" id="{8C506969-17F9-41A5-9207-9FBB9CE5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5" name="Picture 1" descr="https://mail.google.com/mail/images/cleardot.gif">
          <a:extLst>
            <a:ext uri="{FF2B5EF4-FFF2-40B4-BE49-F238E27FC236}">
              <a16:creationId xmlns:a16="http://schemas.microsoft.com/office/drawing/2014/main" id="{51492083-2330-4BC9-B29E-E8B04ED3A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6" name="Picture 1" descr="https://mail.google.com/mail/images/cleardot.gif">
          <a:extLst>
            <a:ext uri="{FF2B5EF4-FFF2-40B4-BE49-F238E27FC236}">
              <a16:creationId xmlns:a16="http://schemas.microsoft.com/office/drawing/2014/main" id="{C84661F3-2CFB-485C-BCE8-26F1F528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7" name="Picture 1" descr="https://mail.google.com/mail/images/cleardot.gif">
          <a:extLst>
            <a:ext uri="{FF2B5EF4-FFF2-40B4-BE49-F238E27FC236}">
              <a16:creationId xmlns:a16="http://schemas.microsoft.com/office/drawing/2014/main" id="{DFA6EBF9-5A1B-4187-87DC-A57044DB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8" name="Picture 1" descr="https://mail.google.com/mail/images/cleardot.gif">
          <a:extLst>
            <a:ext uri="{FF2B5EF4-FFF2-40B4-BE49-F238E27FC236}">
              <a16:creationId xmlns:a16="http://schemas.microsoft.com/office/drawing/2014/main" id="{BB3A9F06-A9CC-4DB1-B981-50D26D10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69" name="Picture 1" descr="https://mail.google.com/mail/images/cleardot.gif">
          <a:extLst>
            <a:ext uri="{FF2B5EF4-FFF2-40B4-BE49-F238E27FC236}">
              <a16:creationId xmlns:a16="http://schemas.microsoft.com/office/drawing/2014/main" id="{9EA9E5BD-8540-4A3C-9A27-9398C728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0" name="Picture 1" descr="https://mail.google.com/mail/images/cleardot.gif">
          <a:extLst>
            <a:ext uri="{FF2B5EF4-FFF2-40B4-BE49-F238E27FC236}">
              <a16:creationId xmlns:a16="http://schemas.microsoft.com/office/drawing/2014/main" id="{FDDF06D3-21F3-4AD9-8F38-4D5A6602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1" name="Picture 1" descr="https://mail.google.com/mail/images/cleardot.gif">
          <a:extLst>
            <a:ext uri="{FF2B5EF4-FFF2-40B4-BE49-F238E27FC236}">
              <a16:creationId xmlns:a16="http://schemas.microsoft.com/office/drawing/2014/main" id="{EDC0D6A4-C748-49EC-A357-AE4250A7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2" name="Picture 1" descr="https://mail.google.com/mail/images/cleardot.gif">
          <a:extLst>
            <a:ext uri="{FF2B5EF4-FFF2-40B4-BE49-F238E27FC236}">
              <a16:creationId xmlns:a16="http://schemas.microsoft.com/office/drawing/2014/main" id="{1FE1FC0B-0CC9-4794-9553-F0D325BB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3" name="Picture 1" descr="https://mail.google.com/mail/images/cleardot.gif">
          <a:extLst>
            <a:ext uri="{FF2B5EF4-FFF2-40B4-BE49-F238E27FC236}">
              <a16:creationId xmlns:a16="http://schemas.microsoft.com/office/drawing/2014/main" id="{84EF701D-26F5-40C4-8AFE-781257F2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4" name="Picture 1" descr="https://mail.google.com/mail/images/cleardot.gif">
          <a:extLst>
            <a:ext uri="{FF2B5EF4-FFF2-40B4-BE49-F238E27FC236}">
              <a16:creationId xmlns:a16="http://schemas.microsoft.com/office/drawing/2014/main" id="{EA234C24-3D45-48BA-9606-AA47B4C1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5" name="Picture 1" descr="https://mail.google.com/mail/images/cleardot.gif">
          <a:extLst>
            <a:ext uri="{FF2B5EF4-FFF2-40B4-BE49-F238E27FC236}">
              <a16:creationId xmlns:a16="http://schemas.microsoft.com/office/drawing/2014/main" id="{EC6F6FCF-81EF-48E1-8016-29423741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6" name="Picture 1" descr="https://mail.google.com/mail/images/cleardot.gif">
          <a:extLst>
            <a:ext uri="{FF2B5EF4-FFF2-40B4-BE49-F238E27FC236}">
              <a16:creationId xmlns:a16="http://schemas.microsoft.com/office/drawing/2014/main" id="{D019DCCC-1980-4F47-A5BE-DD911A7D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7" name="Picture 1" descr="https://mail.google.com/mail/images/cleardot.gif">
          <a:extLst>
            <a:ext uri="{FF2B5EF4-FFF2-40B4-BE49-F238E27FC236}">
              <a16:creationId xmlns:a16="http://schemas.microsoft.com/office/drawing/2014/main" id="{618CDBEB-E63C-4F84-88B1-CC64C82E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8" name="Picture 1" descr="https://mail.google.com/mail/images/cleardot.gif">
          <a:extLst>
            <a:ext uri="{FF2B5EF4-FFF2-40B4-BE49-F238E27FC236}">
              <a16:creationId xmlns:a16="http://schemas.microsoft.com/office/drawing/2014/main" id="{24984561-015E-452C-99CC-77D60FB88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79" name="Picture 1" descr="https://mail.google.com/mail/images/cleardot.gif">
          <a:extLst>
            <a:ext uri="{FF2B5EF4-FFF2-40B4-BE49-F238E27FC236}">
              <a16:creationId xmlns:a16="http://schemas.microsoft.com/office/drawing/2014/main" id="{A79B6697-C386-4D85-B3A6-7E627293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0" name="Picture 1" descr="https://mail.google.com/mail/images/cleardot.gif">
          <a:extLst>
            <a:ext uri="{FF2B5EF4-FFF2-40B4-BE49-F238E27FC236}">
              <a16:creationId xmlns:a16="http://schemas.microsoft.com/office/drawing/2014/main" id="{99E73FB6-3ADE-46FB-A09E-452439E1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1" name="Picture 1" descr="https://mail.google.com/mail/images/cleardot.gif">
          <a:extLst>
            <a:ext uri="{FF2B5EF4-FFF2-40B4-BE49-F238E27FC236}">
              <a16:creationId xmlns:a16="http://schemas.microsoft.com/office/drawing/2014/main" id="{643DA963-8623-4B9D-9F39-4AD5FB1C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2" name="Picture 1" descr="https://mail.google.com/mail/images/cleardot.gif">
          <a:extLst>
            <a:ext uri="{FF2B5EF4-FFF2-40B4-BE49-F238E27FC236}">
              <a16:creationId xmlns:a16="http://schemas.microsoft.com/office/drawing/2014/main" id="{9F306DF8-1560-45AD-8076-56297A79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3" name="Picture 1" descr="https://mail.google.com/mail/images/cleardot.gif">
          <a:extLst>
            <a:ext uri="{FF2B5EF4-FFF2-40B4-BE49-F238E27FC236}">
              <a16:creationId xmlns:a16="http://schemas.microsoft.com/office/drawing/2014/main" id="{9D2B58F5-E4C1-4EC8-89C4-8DE4BBC0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4" name="Picture 1" descr="https://mail.google.com/mail/images/cleardot.gif">
          <a:extLst>
            <a:ext uri="{FF2B5EF4-FFF2-40B4-BE49-F238E27FC236}">
              <a16:creationId xmlns:a16="http://schemas.microsoft.com/office/drawing/2014/main" id="{0387E5B5-AD7F-4120-AE08-55ACB421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5" name="Picture 1" descr="https://mail.google.com/mail/images/cleardot.gif">
          <a:extLst>
            <a:ext uri="{FF2B5EF4-FFF2-40B4-BE49-F238E27FC236}">
              <a16:creationId xmlns:a16="http://schemas.microsoft.com/office/drawing/2014/main" id="{38DE3930-F593-4E50-8E14-8444626F5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6" name="Picture 1" descr="https://mail.google.com/mail/images/cleardot.gif">
          <a:extLst>
            <a:ext uri="{FF2B5EF4-FFF2-40B4-BE49-F238E27FC236}">
              <a16:creationId xmlns:a16="http://schemas.microsoft.com/office/drawing/2014/main" id="{328AA68A-EC62-46FC-9CD1-F49F6E85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7" name="Picture 1" descr="https://mail.google.com/mail/images/cleardot.gif">
          <a:extLst>
            <a:ext uri="{FF2B5EF4-FFF2-40B4-BE49-F238E27FC236}">
              <a16:creationId xmlns:a16="http://schemas.microsoft.com/office/drawing/2014/main" id="{4378CCDA-CB01-4FEB-9CAE-0322615B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8" name="Picture 1" descr="https://mail.google.com/mail/images/cleardot.gif">
          <a:extLst>
            <a:ext uri="{FF2B5EF4-FFF2-40B4-BE49-F238E27FC236}">
              <a16:creationId xmlns:a16="http://schemas.microsoft.com/office/drawing/2014/main" id="{24AF7425-8C04-42D9-8F45-63F38783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89" name="Picture 1" descr="https://mail.google.com/mail/images/cleardot.gif">
          <a:extLst>
            <a:ext uri="{FF2B5EF4-FFF2-40B4-BE49-F238E27FC236}">
              <a16:creationId xmlns:a16="http://schemas.microsoft.com/office/drawing/2014/main" id="{7C40A79D-4E74-45FC-BC40-4B9863C1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0" name="Picture 1" descr="https://mail.google.com/mail/images/cleardot.gif">
          <a:extLst>
            <a:ext uri="{FF2B5EF4-FFF2-40B4-BE49-F238E27FC236}">
              <a16:creationId xmlns:a16="http://schemas.microsoft.com/office/drawing/2014/main" id="{50F5A2B6-9E16-4461-A574-A82568A3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1" name="Picture 1" descr="https://mail.google.com/mail/images/cleardot.gif">
          <a:extLst>
            <a:ext uri="{FF2B5EF4-FFF2-40B4-BE49-F238E27FC236}">
              <a16:creationId xmlns:a16="http://schemas.microsoft.com/office/drawing/2014/main" id="{934259C7-BC55-42C9-AD62-44A4ADD71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2" name="Picture 1" descr="https://mail.google.com/mail/images/cleardot.gif">
          <a:extLst>
            <a:ext uri="{FF2B5EF4-FFF2-40B4-BE49-F238E27FC236}">
              <a16:creationId xmlns:a16="http://schemas.microsoft.com/office/drawing/2014/main" id="{2418AACC-F8B1-43EE-90E0-C7B8B8E7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3" name="Picture 1" descr="https://mail.google.com/mail/images/cleardot.gif">
          <a:extLst>
            <a:ext uri="{FF2B5EF4-FFF2-40B4-BE49-F238E27FC236}">
              <a16:creationId xmlns:a16="http://schemas.microsoft.com/office/drawing/2014/main" id="{BE2502E1-15A9-43E5-BA72-AF0A3FB8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4" name="Picture 1" descr="https://mail.google.com/mail/images/cleardot.gif">
          <a:extLst>
            <a:ext uri="{FF2B5EF4-FFF2-40B4-BE49-F238E27FC236}">
              <a16:creationId xmlns:a16="http://schemas.microsoft.com/office/drawing/2014/main" id="{91B2FA58-AD3C-4140-BF2B-74DAC574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5" name="Picture 1" descr="https://mail.google.com/mail/images/cleardot.gif">
          <a:extLst>
            <a:ext uri="{FF2B5EF4-FFF2-40B4-BE49-F238E27FC236}">
              <a16:creationId xmlns:a16="http://schemas.microsoft.com/office/drawing/2014/main" id="{3832FB46-28A8-46BF-8913-231E0A40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6" name="Picture 1" descr="https://mail.google.com/mail/images/cleardot.gif">
          <a:extLst>
            <a:ext uri="{FF2B5EF4-FFF2-40B4-BE49-F238E27FC236}">
              <a16:creationId xmlns:a16="http://schemas.microsoft.com/office/drawing/2014/main" id="{16C0E812-C769-42A7-AA7B-DEE21412E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7" name="Picture 1" descr="https://mail.google.com/mail/images/cleardot.gif">
          <a:extLst>
            <a:ext uri="{FF2B5EF4-FFF2-40B4-BE49-F238E27FC236}">
              <a16:creationId xmlns:a16="http://schemas.microsoft.com/office/drawing/2014/main" id="{944F50EE-9BDB-4393-8494-665D4502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8" name="Picture 1" descr="https://mail.google.com/mail/images/cleardot.gif">
          <a:extLst>
            <a:ext uri="{FF2B5EF4-FFF2-40B4-BE49-F238E27FC236}">
              <a16:creationId xmlns:a16="http://schemas.microsoft.com/office/drawing/2014/main" id="{6AA6DBF9-EA25-454C-A29E-5C85DB9B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399" name="Picture 1" descr="https://mail.google.com/mail/images/cleardot.gif">
          <a:extLst>
            <a:ext uri="{FF2B5EF4-FFF2-40B4-BE49-F238E27FC236}">
              <a16:creationId xmlns:a16="http://schemas.microsoft.com/office/drawing/2014/main" id="{AD0FB99C-104A-4864-B629-334FB8C7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0" name="Picture 1" descr="https://mail.google.com/mail/images/cleardot.gif">
          <a:extLst>
            <a:ext uri="{FF2B5EF4-FFF2-40B4-BE49-F238E27FC236}">
              <a16:creationId xmlns:a16="http://schemas.microsoft.com/office/drawing/2014/main" id="{4E485882-A6F9-4DEC-B878-B3A1FA67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1" name="Picture 1" descr="https://mail.google.com/mail/images/cleardot.gif">
          <a:extLst>
            <a:ext uri="{FF2B5EF4-FFF2-40B4-BE49-F238E27FC236}">
              <a16:creationId xmlns:a16="http://schemas.microsoft.com/office/drawing/2014/main" id="{106AD4A3-4E1C-41BE-837A-B1B3D327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2" name="Picture 1" descr="https://mail.google.com/mail/images/cleardot.gif">
          <a:extLst>
            <a:ext uri="{FF2B5EF4-FFF2-40B4-BE49-F238E27FC236}">
              <a16:creationId xmlns:a16="http://schemas.microsoft.com/office/drawing/2014/main" id="{C178034D-8818-4917-B232-A770AB5A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3" name="Picture 1" descr="https://mail.google.com/mail/images/cleardot.gif">
          <a:extLst>
            <a:ext uri="{FF2B5EF4-FFF2-40B4-BE49-F238E27FC236}">
              <a16:creationId xmlns:a16="http://schemas.microsoft.com/office/drawing/2014/main" id="{3E2D998C-4F46-491E-A2CC-0E8B9A58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4" name="Picture 1" descr="https://mail.google.com/mail/images/cleardot.gif">
          <a:extLst>
            <a:ext uri="{FF2B5EF4-FFF2-40B4-BE49-F238E27FC236}">
              <a16:creationId xmlns:a16="http://schemas.microsoft.com/office/drawing/2014/main" id="{173904BF-85E5-4DC4-A8C2-9711630A6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5" name="Picture 1" descr="https://mail.google.com/mail/images/cleardot.gif">
          <a:extLst>
            <a:ext uri="{FF2B5EF4-FFF2-40B4-BE49-F238E27FC236}">
              <a16:creationId xmlns:a16="http://schemas.microsoft.com/office/drawing/2014/main" id="{ED044F8A-26DF-43BF-823A-5608955B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6" name="Picture 1" descr="https://mail.google.com/mail/images/cleardot.gif">
          <a:extLst>
            <a:ext uri="{FF2B5EF4-FFF2-40B4-BE49-F238E27FC236}">
              <a16:creationId xmlns:a16="http://schemas.microsoft.com/office/drawing/2014/main" id="{5BE9A65A-E5CB-4635-9829-7F05CCAB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7" name="Picture 1" descr="https://mail.google.com/mail/images/cleardot.gif">
          <a:extLst>
            <a:ext uri="{FF2B5EF4-FFF2-40B4-BE49-F238E27FC236}">
              <a16:creationId xmlns:a16="http://schemas.microsoft.com/office/drawing/2014/main" id="{36E2A8FA-CF8A-491E-8300-DC88C898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8" name="Picture 1" descr="https://mail.google.com/mail/images/cleardot.gif">
          <a:extLst>
            <a:ext uri="{FF2B5EF4-FFF2-40B4-BE49-F238E27FC236}">
              <a16:creationId xmlns:a16="http://schemas.microsoft.com/office/drawing/2014/main" id="{BFB4696D-D96C-4AA2-B73E-EF987BF3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09" name="Picture 1" descr="https://mail.google.com/mail/images/cleardot.gif">
          <a:extLst>
            <a:ext uri="{FF2B5EF4-FFF2-40B4-BE49-F238E27FC236}">
              <a16:creationId xmlns:a16="http://schemas.microsoft.com/office/drawing/2014/main" id="{53F6B949-3A50-4CE5-926B-5BDA976D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0" name="Picture 1" descr="https://mail.google.com/mail/images/cleardot.gif">
          <a:extLst>
            <a:ext uri="{FF2B5EF4-FFF2-40B4-BE49-F238E27FC236}">
              <a16:creationId xmlns:a16="http://schemas.microsoft.com/office/drawing/2014/main" id="{A2590DD4-E290-492B-BD85-A88F62FD2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1" name="Picture 1" descr="https://mail.google.com/mail/images/cleardot.gif">
          <a:extLst>
            <a:ext uri="{FF2B5EF4-FFF2-40B4-BE49-F238E27FC236}">
              <a16:creationId xmlns:a16="http://schemas.microsoft.com/office/drawing/2014/main" id="{6C77595F-BF48-456C-BAE2-585DCD48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2" name="Picture 1" descr="https://mail.google.com/mail/images/cleardot.gif">
          <a:extLst>
            <a:ext uri="{FF2B5EF4-FFF2-40B4-BE49-F238E27FC236}">
              <a16:creationId xmlns:a16="http://schemas.microsoft.com/office/drawing/2014/main" id="{C46F0776-FA09-454A-8C27-84FF0CDE1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3" name="Picture 1" descr="https://mail.google.com/mail/images/cleardot.gif">
          <a:extLst>
            <a:ext uri="{FF2B5EF4-FFF2-40B4-BE49-F238E27FC236}">
              <a16:creationId xmlns:a16="http://schemas.microsoft.com/office/drawing/2014/main" id="{075C0192-B95B-4EA0-A0D4-20D7E0D8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4" name="Picture 1" descr="https://mail.google.com/mail/images/cleardot.gif">
          <a:extLst>
            <a:ext uri="{FF2B5EF4-FFF2-40B4-BE49-F238E27FC236}">
              <a16:creationId xmlns:a16="http://schemas.microsoft.com/office/drawing/2014/main" id="{59F3D292-3979-4AA7-8796-4EAF4C22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5" name="Picture 1" descr="https://mail.google.com/mail/images/cleardot.gif">
          <a:extLst>
            <a:ext uri="{FF2B5EF4-FFF2-40B4-BE49-F238E27FC236}">
              <a16:creationId xmlns:a16="http://schemas.microsoft.com/office/drawing/2014/main" id="{22B580CE-D477-4BB5-AE79-58C31112C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6" name="Picture 1" descr="https://mail.google.com/mail/images/cleardot.gif">
          <a:extLst>
            <a:ext uri="{FF2B5EF4-FFF2-40B4-BE49-F238E27FC236}">
              <a16:creationId xmlns:a16="http://schemas.microsoft.com/office/drawing/2014/main" id="{0F73956E-397E-4C06-8E97-DD07AFE1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7" name="Picture 1" descr="https://mail.google.com/mail/images/cleardot.gif">
          <a:extLst>
            <a:ext uri="{FF2B5EF4-FFF2-40B4-BE49-F238E27FC236}">
              <a16:creationId xmlns:a16="http://schemas.microsoft.com/office/drawing/2014/main" id="{F4C56E67-1073-4E41-97A5-93B32CBFF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8" name="Picture 1" descr="https://mail.google.com/mail/images/cleardot.gif">
          <a:extLst>
            <a:ext uri="{FF2B5EF4-FFF2-40B4-BE49-F238E27FC236}">
              <a16:creationId xmlns:a16="http://schemas.microsoft.com/office/drawing/2014/main" id="{117D953F-3741-444D-8CE6-DAE87045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19" name="Picture 1" descr="https://mail.google.com/mail/images/cleardot.gif">
          <a:extLst>
            <a:ext uri="{FF2B5EF4-FFF2-40B4-BE49-F238E27FC236}">
              <a16:creationId xmlns:a16="http://schemas.microsoft.com/office/drawing/2014/main" id="{A6DE33A3-255D-4E37-A495-DB4A1497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0" name="Picture 1" descr="https://mail.google.com/mail/images/cleardot.gif">
          <a:extLst>
            <a:ext uri="{FF2B5EF4-FFF2-40B4-BE49-F238E27FC236}">
              <a16:creationId xmlns:a16="http://schemas.microsoft.com/office/drawing/2014/main" id="{A5C5C7EF-FDE7-4377-9280-76D72F75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1" name="Picture 1" descr="https://mail.google.com/mail/images/cleardot.gif">
          <a:extLst>
            <a:ext uri="{FF2B5EF4-FFF2-40B4-BE49-F238E27FC236}">
              <a16:creationId xmlns:a16="http://schemas.microsoft.com/office/drawing/2014/main" id="{4566025B-8FBE-4DB3-A711-C59591B79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2" name="Picture 1" descr="https://mail.google.com/mail/images/cleardot.gif">
          <a:extLst>
            <a:ext uri="{FF2B5EF4-FFF2-40B4-BE49-F238E27FC236}">
              <a16:creationId xmlns:a16="http://schemas.microsoft.com/office/drawing/2014/main" id="{2B837F80-F147-409D-BE86-D10B299E1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3" name="Picture 1" descr="https://mail.google.com/mail/images/cleardot.gif">
          <a:extLst>
            <a:ext uri="{FF2B5EF4-FFF2-40B4-BE49-F238E27FC236}">
              <a16:creationId xmlns:a16="http://schemas.microsoft.com/office/drawing/2014/main" id="{7C810B72-D5B6-4017-9314-75B43D5AA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4" name="Picture 1" descr="https://mail.google.com/mail/images/cleardot.gif">
          <a:extLst>
            <a:ext uri="{FF2B5EF4-FFF2-40B4-BE49-F238E27FC236}">
              <a16:creationId xmlns:a16="http://schemas.microsoft.com/office/drawing/2014/main" id="{1303733A-9A24-465B-9F59-473E63CE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5" name="Picture 1" descr="https://mail.google.com/mail/images/cleardot.gif">
          <a:extLst>
            <a:ext uri="{FF2B5EF4-FFF2-40B4-BE49-F238E27FC236}">
              <a16:creationId xmlns:a16="http://schemas.microsoft.com/office/drawing/2014/main" id="{3678F14B-ED47-4730-9D83-3597F112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6" name="Picture 1" descr="https://mail.google.com/mail/images/cleardot.gif">
          <a:extLst>
            <a:ext uri="{FF2B5EF4-FFF2-40B4-BE49-F238E27FC236}">
              <a16:creationId xmlns:a16="http://schemas.microsoft.com/office/drawing/2014/main" id="{6913B1FE-CEF0-41E7-8029-4FCAC7B5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7" name="Picture 1" descr="https://mail.google.com/mail/images/cleardot.gif">
          <a:extLst>
            <a:ext uri="{FF2B5EF4-FFF2-40B4-BE49-F238E27FC236}">
              <a16:creationId xmlns:a16="http://schemas.microsoft.com/office/drawing/2014/main" id="{67CCA49D-AD39-49F9-8F6B-5DCD2D73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8" name="Picture 1" descr="https://mail.google.com/mail/images/cleardot.gif">
          <a:extLst>
            <a:ext uri="{FF2B5EF4-FFF2-40B4-BE49-F238E27FC236}">
              <a16:creationId xmlns:a16="http://schemas.microsoft.com/office/drawing/2014/main" id="{5545D3D5-FE44-45FA-B9D2-AC41644C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29" name="Picture 1" descr="https://mail.google.com/mail/images/cleardot.gif">
          <a:extLst>
            <a:ext uri="{FF2B5EF4-FFF2-40B4-BE49-F238E27FC236}">
              <a16:creationId xmlns:a16="http://schemas.microsoft.com/office/drawing/2014/main" id="{A3AC5C6E-A4F2-4371-8D27-CFF8E407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0" name="Picture 1" descr="https://mail.google.com/mail/images/cleardot.gif">
          <a:extLst>
            <a:ext uri="{FF2B5EF4-FFF2-40B4-BE49-F238E27FC236}">
              <a16:creationId xmlns:a16="http://schemas.microsoft.com/office/drawing/2014/main" id="{26C5FFBA-0939-4C35-8425-C8304531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1" name="Picture 1" descr="https://mail.google.com/mail/images/cleardot.gif">
          <a:extLst>
            <a:ext uri="{FF2B5EF4-FFF2-40B4-BE49-F238E27FC236}">
              <a16:creationId xmlns:a16="http://schemas.microsoft.com/office/drawing/2014/main" id="{B50ECAF7-73F2-4562-9AC8-664CB514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3035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2" name="Picture 1" descr="https://mail.google.com/mail/images/cleardot.gif">
          <a:extLst>
            <a:ext uri="{FF2B5EF4-FFF2-40B4-BE49-F238E27FC236}">
              <a16:creationId xmlns:a16="http://schemas.microsoft.com/office/drawing/2014/main" id="{C74A18DC-496B-42AA-A3FC-8BE9B409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3" name="Picture 1" descr="https://mail.google.com/mail/images/cleardot.gif">
          <a:extLst>
            <a:ext uri="{FF2B5EF4-FFF2-40B4-BE49-F238E27FC236}">
              <a16:creationId xmlns:a16="http://schemas.microsoft.com/office/drawing/2014/main" id="{EB71E9AD-3AA9-4E5A-A493-915A42CC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4" name="Picture 1" descr="https://mail.google.com/mail/images/cleardot.gif">
          <a:extLst>
            <a:ext uri="{FF2B5EF4-FFF2-40B4-BE49-F238E27FC236}">
              <a16:creationId xmlns:a16="http://schemas.microsoft.com/office/drawing/2014/main" id="{4E758A1F-03C4-46A3-95F1-37DF933E7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5" name="Picture 1" descr="https://mail.google.com/mail/images/cleardot.gif">
          <a:extLst>
            <a:ext uri="{FF2B5EF4-FFF2-40B4-BE49-F238E27FC236}">
              <a16:creationId xmlns:a16="http://schemas.microsoft.com/office/drawing/2014/main" id="{9D9A2B8C-3643-442D-AFDB-DDE3B88F9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6" name="Picture 1" descr="https://mail.google.com/mail/images/cleardot.gif">
          <a:extLst>
            <a:ext uri="{FF2B5EF4-FFF2-40B4-BE49-F238E27FC236}">
              <a16:creationId xmlns:a16="http://schemas.microsoft.com/office/drawing/2014/main" id="{1ED4C898-04FE-41EC-93A0-0793C332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7" name="Picture 1" descr="https://mail.google.com/mail/images/cleardot.gif">
          <a:extLst>
            <a:ext uri="{FF2B5EF4-FFF2-40B4-BE49-F238E27FC236}">
              <a16:creationId xmlns:a16="http://schemas.microsoft.com/office/drawing/2014/main" id="{6E09640D-7E37-4C74-BDC1-A9A9012C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8" name="Picture 1" descr="https://mail.google.com/mail/images/cleardot.gif">
          <a:extLst>
            <a:ext uri="{FF2B5EF4-FFF2-40B4-BE49-F238E27FC236}">
              <a16:creationId xmlns:a16="http://schemas.microsoft.com/office/drawing/2014/main" id="{133B3542-9B82-48EF-8266-157C0BDEA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39" name="Picture 1" descr="https://mail.google.com/mail/images/cleardot.gif">
          <a:extLst>
            <a:ext uri="{FF2B5EF4-FFF2-40B4-BE49-F238E27FC236}">
              <a16:creationId xmlns:a16="http://schemas.microsoft.com/office/drawing/2014/main" id="{C8765668-62E2-4B98-BA03-418B1040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0" name="Picture 1" descr="https://mail.google.com/mail/images/cleardot.gif">
          <a:extLst>
            <a:ext uri="{FF2B5EF4-FFF2-40B4-BE49-F238E27FC236}">
              <a16:creationId xmlns:a16="http://schemas.microsoft.com/office/drawing/2014/main" id="{91F39CEC-C455-4A01-AD88-5636BB69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1" name="Picture 1" descr="https://mail.google.com/mail/images/cleardot.gif">
          <a:extLst>
            <a:ext uri="{FF2B5EF4-FFF2-40B4-BE49-F238E27FC236}">
              <a16:creationId xmlns:a16="http://schemas.microsoft.com/office/drawing/2014/main" id="{68A7C625-BA4D-4EE2-8695-9367E750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2" name="Picture 1" descr="https://mail.google.com/mail/images/cleardot.gif">
          <a:extLst>
            <a:ext uri="{FF2B5EF4-FFF2-40B4-BE49-F238E27FC236}">
              <a16:creationId xmlns:a16="http://schemas.microsoft.com/office/drawing/2014/main" id="{199D9986-C7D8-4B75-9012-12C96161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3" name="Picture 1" descr="https://mail.google.com/mail/images/cleardot.gif">
          <a:extLst>
            <a:ext uri="{FF2B5EF4-FFF2-40B4-BE49-F238E27FC236}">
              <a16:creationId xmlns:a16="http://schemas.microsoft.com/office/drawing/2014/main" id="{3CBEFF1F-E1D6-48E4-9E5A-D56E631D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4" name="Picture 1" descr="https://mail.google.com/mail/images/cleardot.gif">
          <a:extLst>
            <a:ext uri="{FF2B5EF4-FFF2-40B4-BE49-F238E27FC236}">
              <a16:creationId xmlns:a16="http://schemas.microsoft.com/office/drawing/2014/main" id="{2C2D135E-5EC5-4754-BEB0-E4507A2C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5" name="Picture 1" descr="https://mail.google.com/mail/images/cleardot.gif">
          <a:extLst>
            <a:ext uri="{FF2B5EF4-FFF2-40B4-BE49-F238E27FC236}">
              <a16:creationId xmlns:a16="http://schemas.microsoft.com/office/drawing/2014/main" id="{B142F213-9322-4917-A9E4-549285CD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6" name="Picture 1" descr="https://mail.google.com/mail/images/cleardot.gif">
          <a:extLst>
            <a:ext uri="{FF2B5EF4-FFF2-40B4-BE49-F238E27FC236}">
              <a16:creationId xmlns:a16="http://schemas.microsoft.com/office/drawing/2014/main" id="{0A0E9DC1-9ECA-43A7-B89E-1C869CF7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7" name="Picture 1" descr="https://mail.google.com/mail/images/cleardot.gif">
          <a:extLst>
            <a:ext uri="{FF2B5EF4-FFF2-40B4-BE49-F238E27FC236}">
              <a16:creationId xmlns:a16="http://schemas.microsoft.com/office/drawing/2014/main" id="{A4BAA147-16E7-4F7B-91F5-2F5C628FE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8" name="Picture 1" descr="https://mail.google.com/mail/images/cleardot.gif">
          <a:extLst>
            <a:ext uri="{FF2B5EF4-FFF2-40B4-BE49-F238E27FC236}">
              <a16:creationId xmlns:a16="http://schemas.microsoft.com/office/drawing/2014/main" id="{54882435-59D9-44B8-8E2C-64D55542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49" name="Picture 1" descr="https://mail.google.com/mail/images/cleardot.gif">
          <a:extLst>
            <a:ext uri="{FF2B5EF4-FFF2-40B4-BE49-F238E27FC236}">
              <a16:creationId xmlns:a16="http://schemas.microsoft.com/office/drawing/2014/main" id="{83FED0B8-16EA-4471-A3BC-E0B6DC6C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0" name="Picture 1" descr="https://mail.google.com/mail/images/cleardot.gif">
          <a:extLst>
            <a:ext uri="{FF2B5EF4-FFF2-40B4-BE49-F238E27FC236}">
              <a16:creationId xmlns:a16="http://schemas.microsoft.com/office/drawing/2014/main" id="{9F9112EE-0B75-4540-B913-6EBCCD303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1" name="Picture 1" descr="https://mail.google.com/mail/images/cleardot.gif">
          <a:extLst>
            <a:ext uri="{FF2B5EF4-FFF2-40B4-BE49-F238E27FC236}">
              <a16:creationId xmlns:a16="http://schemas.microsoft.com/office/drawing/2014/main" id="{817D2520-8536-4CC7-B62C-986BFAA2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2" name="Picture 1" descr="https://mail.google.com/mail/images/cleardot.gif">
          <a:extLst>
            <a:ext uri="{FF2B5EF4-FFF2-40B4-BE49-F238E27FC236}">
              <a16:creationId xmlns:a16="http://schemas.microsoft.com/office/drawing/2014/main" id="{565693CB-AD76-4228-9E83-78C822D7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3" name="Picture 1" descr="https://mail.google.com/mail/images/cleardot.gif">
          <a:extLst>
            <a:ext uri="{FF2B5EF4-FFF2-40B4-BE49-F238E27FC236}">
              <a16:creationId xmlns:a16="http://schemas.microsoft.com/office/drawing/2014/main" id="{89D470A9-1E89-4257-BB9A-5775F674C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4" name="Picture 1" descr="https://mail.google.com/mail/images/cleardot.gif">
          <a:extLst>
            <a:ext uri="{FF2B5EF4-FFF2-40B4-BE49-F238E27FC236}">
              <a16:creationId xmlns:a16="http://schemas.microsoft.com/office/drawing/2014/main" id="{F6BE0318-79BE-45CC-8180-161669FF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5" name="Picture 1" descr="https://mail.google.com/mail/images/cleardot.gif">
          <a:extLst>
            <a:ext uri="{FF2B5EF4-FFF2-40B4-BE49-F238E27FC236}">
              <a16:creationId xmlns:a16="http://schemas.microsoft.com/office/drawing/2014/main" id="{EF554A34-752F-4A64-80AD-59B2F82C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6" name="Picture 1" descr="https://mail.google.com/mail/images/cleardot.gif">
          <a:extLst>
            <a:ext uri="{FF2B5EF4-FFF2-40B4-BE49-F238E27FC236}">
              <a16:creationId xmlns:a16="http://schemas.microsoft.com/office/drawing/2014/main" id="{0997A6FD-374F-409C-B8D0-A61D39B53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7" name="Picture 1" descr="https://mail.google.com/mail/images/cleardot.gif">
          <a:extLst>
            <a:ext uri="{FF2B5EF4-FFF2-40B4-BE49-F238E27FC236}">
              <a16:creationId xmlns:a16="http://schemas.microsoft.com/office/drawing/2014/main" id="{C49CEF2C-A682-4635-90C4-5D671E05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8" name="Picture 1" descr="https://mail.google.com/mail/images/cleardot.gif">
          <a:extLst>
            <a:ext uri="{FF2B5EF4-FFF2-40B4-BE49-F238E27FC236}">
              <a16:creationId xmlns:a16="http://schemas.microsoft.com/office/drawing/2014/main" id="{335E3EE8-F716-4845-A48C-00AB15FF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59" name="Picture 1" descr="https://mail.google.com/mail/images/cleardot.gif">
          <a:extLst>
            <a:ext uri="{FF2B5EF4-FFF2-40B4-BE49-F238E27FC236}">
              <a16:creationId xmlns:a16="http://schemas.microsoft.com/office/drawing/2014/main" id="{8D15E81E-A719-4FA2-985D-F2FAA803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0" name="Picture 1" descr="https://mail.google.com/mail/images/cleardot.gif">
          <a:extLst>
            <a:ext uri="{FF2B5EF4-FFF2-40B4-BE49-F238E27FC236}">
              <a16:creationId xmlns:a16="http://schemas.microsoft.com/office/drawing/2014/main" id="{8F45986C-E1A9-4C47-94E6-68D23CD0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1" name="Picture 1" descr="https://mail.google.com/mail/images/cleardot.gif">
          <a:extLst>
            <a:ext uri="{FF2B5EF4-FFF2-40B4-BE49-F238E27FC236}">
              <a16:creationId xmlns:a16="http://schemas.microsoft.com/office/drawing/2014/main" id="{FDFF61D8-7F25-4A9C-A4BC-C25A8537D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2" name="Picture 1" descr="https://mail.google.com/mail/images/cleardot.gif">
          <a:extLst>
            <a:ext uri="{FF2B5EF4-FFF2-40B4-BE49-F238E27FC236}">
              <a16:creationId xmlns:a16="http://schemas.microsoft.com/office/drawing/2014/main" id="{06762428-B4C8-4561-8E87-5C6A342F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3" name="Picture 1" descr="https://mail.google.com/mail/images/cleardot.gif">
          <a:extLst>
            <a:ext uri="{FF2B5EF4-FFF2-40B4-BE49-F238E27FC236}">
              <a16:creationId xmlns:a16="http://schemas.microsoft.com/office/drawing/2014/main" id="{B76E14D2-A65D-4E71-BD54-4F6D9ADA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4" name="Picture 1" descr="https://mail.google.com/mail/images/cleardot.gif">
          <a:extLst>
            <a:ext uri="{FF2B5EF4-FFF2-40B4-BE49-F238E27FC236}">
              <a16:creationId xmlns:a16="http://schemas.microsoft.com/office/drawing/2014/main" id="{403F503E-7632-4E45-8883-B78D8A57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5" name="Picture 1" descr="https://mail.google.com/mail/images/cleardot.gif">
          <a:extLst>
            <a:ext uri="{FF2B5EF4-FFF2-40B4-BE49-F238E27FC236}">
              <a16:creationId xmlns:a16="http://schemas.microsoft.com/office/drawing/2014/main" id="{94984A76-54C0-4505-B0A5-0D7DD255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6" name="Picture 1" descr="https://mail.google.com/mail/images/cleardot.gif">
          <a:extLst>
            <a:ext uri="{FF2B5EF4-FFF2-40B4-BE49-F238E27FC236}">
              <a16:creationId xmlns:a16="http://schemas.microsoft.com/office/drawing/2014/main" id="{C5ACAF46-919F-492B-9D00-B7EDBDC6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7" name="Picture 1" descr="https://mail.google.com/mail/images/cleardot.gif">
          <a:extLst>
            <a:ext uri="{FF2B5EF4-FFF2-40B4-BE49-F238E27FC236}">
              <a16:creationId xmlns:a16="http://schemas.microsoft.com/office/drawing/2014/main" id="{921DC355-D765-4193-B75D-8246D7B8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8" name="Picture 1" descr="https://mail.google.com/mail/images/cleardot.gif">
          <a:extLst>
            <a:ext uri="{FF2B5EF4-FFF2-40B4-BE49-F238E27FC236}">
              <a16:creationId xmlns:a16="http://schemas.microsoft.com/office/drawing/2014/main" id="{86ADA2DD-C568-4BC1-B224-C08FE425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69" name="Picture 1" descr="https://mail.google.com/mail/images/cleardot.gif">
          <a:extLst>
            <a:ext uri="{FF2B5EF4-FFF2-40B4-BE49-F238E27FC236}">
              <a16:creationId xmlns:a16="http://schemas.microsoft.com/office/drawing/2014/main" id="{CD0971F5-D65E-493D-B70B-533664F77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0" name="Picture 1" descr="https://mail.google.com/mail/images/cleardot.gif">
          <a:extLst>
            <a:ext uri="{FF2B5EF4-FFF2-40B4-BE49-F238E27FC236}">
              <a16:creationId xmlns:a16="http://schemas.microsoft.com/office/drawing/2014/main" id="{02E8DB7B-35A9-41D0-9EA6-819F2864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1" name="Picture 1" descr="https://mail.google.com/mail/images/cleardot.gif">
          <a:extLst>
            <a:ext uri="{FF2B5EF4-FFF2-40B4-BE49-F238E27FC236}">
              <a16:creationId xmlns:a16="http://schemas.microsoft.com/office/drawing/2014/main" id="{A1FB88C6-E580-4742-A793-54CDCEEE2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2" name="Picture 1" descr="https://mail.google.com/mail/images/cleardot.gif">
          <a:extLst>
            <a:ext uri="{FF2B5EF4-FFF2-40B4-BE49-F238E27FC236}">
              <a16:creationId xmlns:a16="http://schemas.microsoft.com/office/drawing/2014/main" id="{C21A29B5-45C7-43E9-98BB-CB097B41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3" name="Picture 1" descr="https://mail.google.com/mail/images/cleardot.gif">
          <a:extLst>
            <a:ext uri="{FF2B5EF4-FFF2-40B4-BE49-F238E27FC236}">
              <a16:creationId xmlns:a16="http://schemas.microsoft.com/office/drawing/2014/main" id="{5080C1EA-0434-44D4-AC78-EA117C9F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4" name="Picture 1" descr="https://mail.google.com/mail/images/cleardot.gif">
          <a:extLst>
            <a:ext uri="{FF2B5EF4-FFF2-40B4-BE49-F238E27FC236}">
              <a16:creationId xmlns:a16="http://schemas.microsoft.com/office/drawing/2014/main" id="{CD3DFE23-0066-44F2-8F0A-37443AEB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5" name="Picture 1" descr="https://mail.google.com/mail/images/cleardot.gif">
          <a:extLst>
            <a:ext uri="{FF2B5EF4-FFF2-40B4-BE49-F238E27FC236}">
              <a16:creationId xmlns:a16="http://schemas.microsoft.com/office/drawing/2014/main" id="{630015B2-6841-4363-A740-3EE8514D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6" name="Picture 1" descr="https://mail.google.com/mail/images/cleardot.gif">
          <a:extLst>
            <a:ext uri="{FF2B5EF4-FFF2-40B4-BE49-F238E27FC236}">
              <a16:creationId xmlns:a16="http://schemas.microsoft.com/office/drawing/2014/main" id="{F8EE1210-83C5-45A4-8BF3-1F1FF3042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7" name="Picture 1" descr="https://mail.google.com/mail/images/cleardot.gif">
          <a:extLst>
            <a:ext uri="{FF2B5EF4-FFF2-40B4-BE49-F238E27FC236}">
              <a16:creationId xmlns:a16="http://schemas.microsoft.com/office/drawing/2014/main" id="{1099EE30-10B0-4E89-8008-2749E55F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8" name="Picture 1" descr="https://mail.google.com/mail/images/cleardot.gif">
          <a:extLst>
            <a:ext uri="{FF2B5EF4-FFF2-40B4-BE49-F238E27FC236}">
              <a16:creationId xmlns:a16="http://schemas.microsoft.com/office/drawing/2014/main" id="{35B7834F-6E4F-4567-BC42-ECDBCD44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79" name="Picture 1" descr="https://mail.google.com/mail/images/cleardot.gif">
          <a:extLst>
            <a:ext uri="{FF2B5EF4-FFF2-40B4-BE49-F238E27FC236}">
              <a16:creationId xmlns:a16="http://schemas.microsoft.com/office/drawing/2014/main" id="{8BD80446-77A2-4D81-9CF1-E2E3B8EB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0" name="Picture 1" descr="https://mail.google.com/mail/images/cleardot.gif">
          <a:extLst>
            <a:ext uri="{FF2B5EF4-FFF2-40B4-BE49-F238E27FC236}">
              <a16:creationId xmlns:a16="http://schemas.microsoft.com/office/drawing/2014/main" id="{AF27F0DC-46BB-4061-8FDA-BD7515038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1" name="Picture 1" descr="https://mail.google.com/mail/images/cleardot.gif">
          <a:extLst>
            <a:ext uri="{FF2B5EF4-FFF2-40B4-BE49-F238E27FC236}">
              <a16:creationId xmlns:a16="http://schemas.microsoft.com/office/drawing/2014/main" id="{57893D6A-49C5-440F-8A02-EB58F028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2" name="Picture 1" descr="https://mail.google.com/mail/images/cleardot.gif">
          <a:extLst>
            <a:ext uri="{FF2B5EF4-FFF2-40B4-BE49-F238E27FC236}">
              <a16:creationId xmlns:a16="http://schemas.microsoft.com/office/drawing/2014/main" id="{E08F49DA-A0E7-429F-9049-2A0C259B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3" name="Picture 1" descr="https://mail.google.com/mail/images/cleardot.gif">
          <a:extLst>
            <a:ext uri="{FF2B5EF4-FFF2-40B4-BE49-F238E27FC236}">
              <a16:creationId xmlns:a16="http://schemas.microsoft.com/office/drawing/2014/main" id="{5AD15699-279D-41F2-B2A2-ED4762AA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4" name="Picture 1" descr="https://mail.google.com/mail/images/cleardot.gif">
          <a:extLst>
            <a:ext uri="{FF2B5EF4-FFF2-40B4-BE49-F238E27FC236}">
              <a16:creationId xmlns:a16="http://schemas.microsoft.com/office/drawing/2014/main" id="{30864283-8C43-470A-BA1F-ECA8C42F6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5" name="Picture 1" descr="https://mail.google.com/mail/images/cleardot.gif">
          <a:extLst>
            <a:ext uri="{FF2B5EF4-FFF2-40B4-BE49-F238E27FC236}">
              <a16:creationId xmlns:a16="http://schemas.microsoft.com/office/drawing/2014/main" id="{08AB602D-BC4B-4333-9E46-CB9534A16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6" name="Picture 1" descr="https://mail.google.com/mail/images/cleardot.gif">
          <a:extLst>
            <a:ext uri="{FF2B5EF4-FFF2-40B4-BE49-F238E27FC236}">
              <a16:creationId xmlns:a16="http://schemas.microsoft.com/office/drawing/2014/main" id="{8875044C-ADC4-4999-94D0-E5655A25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7" name="Picture 1" descr="https://mail.google.com/mail/images/cleardot.gif">
          <a:extLst>
            <a:ext uri="{FF2B5EF4-FFF2-40B4-BE49-F238E27FC236}">
              <a16:creationId xmlns:a16="http://schemas.microsoft.com/office/drawing/2014/main" id="{0C86AD97-E1E5-4C2E-83D7-043E3979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8" name="Picture 1" descr="https://mail.google.com/mail/images/cleardot.gif">
          <a:extLst>
            <a:ext uri="{FF2B5EF4-FFF2-40B4-BE49-F238E27FC236}">
              <a16:creationId xmlns:a16="http://schemas.microsoft.com/office/drawing/2014/main" id="{11767174-A082-4BF4-A5DC-8F63E959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89" name="Picture 1" descr="https://mail.google.com/mail/images/cleardot.gif">
          <a:extLst>
            <a:ext uri="{FF2B5EF4-FFF2-40B4-BE49-F238E27FC236}">
              <a16:creationId xmlns:a16="http://schemas.microsoft.com/office/drawing/2014/main" id="{FF227D45-0C91-436F-BA1F-711434D6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0" name="Picture 1" descr="https://mail.google.com/mail/images/cleardot.gif">
          <a:extLst>
            <a:ext uri="{FF2B5EF4-FFF2-40B4-BE49-F238E27FC236}">
              <a16:creationId xmlns:a16="http://schemas.microsoft.com/office/drawing/2014/main" id="{45C88358-CF1A-4E77-8692-2DCFEB5C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1" name="Picture 1" descr="https://mail.google.com/mail/images/cleardot.gif">
          <a:extLst>
            <a:ext uri="{FF2B5EF4-FFF2-40B4-BE49-F238E27FC236}">
              <a16:creationId xmlns:a16="http://schemas.microsoft.com/office/drawing/2014/main" id="{07ED33D3-55BE-46ED-89CA-B5747859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2" name="Picture 1" descr="https://mail.google.com/mail/images/cleardot.gif">
          <a:extLst>
            <a:ext uri="{FF2B5EF4-FFF2-40B4-BE49-F238E27FC236}">
              <a16:creationId xmlns:a16="http://schemas.microsoft.com/office/drawing/2014/main" id="{3136E736-D3CE-4278-B908-4CC7A103A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3" name="Picture 1" descr="https://mail.google.com/mail/images/cleardot.gif">
          <a:extLst>
            <a:ext uri="{FF2B5EF4-FFF2-40B4-BE49-F238E27FC236}">
              <a16:creationId xmlns:a16="http://schemas.microsoft.com/office/drawing/2014/main" id="{9DA61581-1DD6-410F-B1B6-1B80AA5D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4" name="Picture 1" descr="https://mail.google.com/mail/images/cleardot.gif">
          <a:extLst>
            <a:ext uri="{FF2B5EF4-FFF2-40B4-BE49-F238E27FC236}">
              <a16:creationId xmlns:a16="http://schemas.microsoft.com/office/drawing/2014/main" id="{61E36E37-08F5-4601-958F-7EA1A7925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5" name="Picture 1" descr="https://mail.google.com/mail/images/cleardot.gif">
          <a:extLst>
            <a:ext uri="{FF2B5EF4-FFF2-40B4-BE49-F238E27FC236}">
              <a16:creationId xmlns:a16="http://schemas.microsoft.com/office/drawing/2014/main" id="{4F688683-9EC3-4D02-8ED6-7E90E0EC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6" name="Picture 1" descr="https://mail.google.com/mail/images/cleardot.gif">
          <a:extLst>
            <a:ext uri="{FF2B5EF4-FFF2-40B4-BE49-F238E27FC236}">
              <a16:creationId xmlns:a16="http://schemas.microsoft.com/office/drawing/2014/main" id="{BC34D147-7ABE-4980-8852-F99C4124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7" name="Picture 1" descr="https://mail.google.com/mail/images/cleardot.gif">
          <a:extLst>
            <a:ext uri="{FF2B5EF4-FFF2-40B4-BE49-F238E27FC236}">
              <a16:creationId xmlns:a16="http://schemas.microsoft.com/office/drawing/2014/main" id="{9779DD10-D950-4E90-B723-68792855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8" name="Picture 1" descr="https://mail.google.com/mail/images/cleardot.gif">
          <a:extLst>
            <a:ext uri="{FF2B5EF4-FFF2-40B4-BE49-F238E27FC236}">
              <a16:creationId xmlns:a16="http://schemas.microsoft.com/office/drawing/2014/main" id="{B6BD5185-25A2-46A6-8F64-19135213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499" name="Picture 1" descr="https://mail.google.com/mail/images/cleardot.gif">
          <a:extLst>
            <a:ext uri="{FF2B5EF4-FFF2-40B4-BE49-F238E27FC236}">
              <a16:creationId xmlns:a16="http://schemas.microsoft.com/office/drawing/2014/main" id="{5DC6B18B-5DEF-4781-937D-3906D946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0" name="Picture 1" descr="https://mail.google.com/mail/images/cleardot.gif">
          <a:extLst>
            <a:ext uri="{FF2B5EF4-FFF2-40B4-BE49-F238E27FC236}">
              <a16:creationId xmlns:a16="http://schemas.microsoft.com/office/drawing/2014/main" id="{AB0E5380-E469-450C-9DCC-B3926181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1" name="Picture 1" descr="https://mail.google.com/mail/images/cleardot.gif">
          <a:extLst>
            <a:ext uri="{FF2B5EF4-FFF2-40B4-BE49-F238E27FC236}">
              <a16:creationId xmlns:a16="http://schemas.microsoft.com/office/drawing/2014/main" id="{511DA630-348B-4091-8046-651D7DC4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2" name="Picture 1" descr="https://mail.google.com/mail/images/cleardot.gif">
          <a:extLst>
            <a:ext uri="{FF2B5EF4-FFF2-40B4-BE49-F238E27FC236}">
              <a16:creationId xmlns:a16="http://schemas.microsoft.com/office/drawing/2014/main" id="{B6ECB5CA-C5F1-471E-AE21-27E5A1977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3" name="Picture 1" descr="https://mail.google.com/mail/images/cleardot.gif">
          <a:extLst>
            <a:ext uri="{FF2B5EF4-FFF2-40B4-BE49-F238E27FC236}">
              <a16:creationId xmlns:a16="http://schemas.microsoft.com/office/drawing/2014/main" id="{8B44F4B4-C723-4070-B26C-C84C78BFD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4" name="Picture 1" descr="https://mail.google.com/mail/images/cleardot.gif">
          <a:extLst>
            <a:ext uri="{FF2B5EF4-FFF2-40B4-BE49-F238E27FC236}">
              <a16:creationId xmlns:a16="http://schemas.microsoft.com/office/drawing/2014/main" id="{F1B83777-AE0F-4CD4-A1F0-59B0064A3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5" name="Picture 1" descr="https://mail.google.com/mail/images/cleardot.gif">
          <a:extLst>
            <a:ext uri="{FF2B5EF4-FFF2-40B4-BE49-F238E27FC236}">
              <a16:creationId xmlns:a16="http://schemas.microsoft.com/office/drawing/2014/main" id="{4C06E2BB-59DE-4DB8-AB05-25C33967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6" name="Picture 1" descr="https://mail.google.com/mail/images/cleardot.gif">
          <a:extLst>
            <a:ext uri="{FF2B5EF4-FFF2-40B4-BE49-F238E27FC236}">
              <a16:creationId xmlns:a16="http://schemas.microsoft.com/office/drawing/2014/main" id="{6421637E-B858-48F1-9632-D1CD08B4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7" name="Picture 1" descr="https://mail.google.com/mail/images/cleardot.gif">
          <a:extLst>
            <a:ext uri="{FF2B5EF4-FFF2-40B4-BE49-F238E27FC236}">
              <a16:creationId xmlns:a16="http://schemas.microsoft.com/office/drawing/2014/main" id="{C5B916DD-3DD1-4089-B402-1EC39440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8" name="Picture 1" descr="https://mail.google.com/mail/images/cleardot.gif">
          <a:extLst>
            <a:ext uri="{FF2B5EF4-FFF2-40B4-BE49-F238E27FC236}">
              <a16:creationId xmlns:a16="http://schemas.microsoft.com/office/drawing/2014/main" id="{E4829EA3-D80F-4AD6-AC9C-AAEB64BD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09" name="Picture 1" descr="https://mail.google.com/mail/images/cleardot.gif">
          <a:extLst>
            <a:ext uri="{FF2B5EF4-FFF2-40B4-BE49-F238E27FC236}">
              <a16:creationId xmlns:a16="http://schemas.microsoft.com/office/drawing/2014/main" id="{7101E8D3-00A7-41AC-9C51-836A3E2C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0" name="Picture 1" descr="https://mail.google.com/mail/images/cleardot.gif">
          <a:extLst>
            <a:ext uri="{FF2B5EF4-FFF2-40B4-BE49-F238E27FC236}">
              <a16:creationId xmlns:a16="http://schemas.microsoft.com/office/drawing/2014/main" id="{91EB06C9-2EBB-479D-9BFA-1CB96A54D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1" name="Picture 1" descr="https://mail.google.com/mail/images/cleardot.gif">
          <a:extLst>
            <a:ext uri="{FF2B5EF4-FFF2-40B4-BE49-F238E27FC236}">
              <a16:creationId xmlns:a16="http://schemas.microsoft.com/office/drawing/2014/main" id="{2F78A452-E87C-40C7-BA8A-CD4B4B58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2" name="Picture 1" descr="https://mail.google.com/mail/images/cleardot.gif">
          <a:extLst>
            <a:ext uri="{FF2B5EF4-FFF2-40B4-BE49-F238E27FC236}">
              <a16:creationId xmlns:a16="http://schemas.microsoft.com/office/drawing/2014/main" id="{004467EB-6875-49C7-A00B-A24F973C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3" name="Picture 1" descr="https://mail.google.com/mail/images/cleardot.gif">
          <a:extLst>
            <a:ext uri="{FF2B5EF4-FFF2-40B4-BE49-F238E27FC236}">
              <a16:creationId xmlns:a16="http://schemas.microsoft.com/office/drawing/2014/main" id="{BA8965D5-FB06-40A3-B18B-40B0CB2E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4" name="Picture 1" descr="https://mail.google.com/mail/images/cleardot.gif">
          <a:extLst>
            <a:ext uri="{FF2B5EF4-FFF2-40B4-BE49-F238E27FC236}">
              <a16:creationId xmlns:a16="http://schemas.microsoft.com/office/drawing/2014/main" id="{2F9BCC31-3626-4E27-9B35-FB842E3BA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5" name="Picture 1" descr="https://mail.google.com/mail/images/cleardot.gif">
          <a:extLst>
            <a:ext uri="{FF2B5EF4-FFF2-40B4-BE49-F238E27FC236}">
              <a16:creationId xmlns:a16="http://schemas.microsoft.com/office/drawing/2014/main" id="{CB36F8CE-554F-4D9B-BE4D-1FBEDEFC7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6" name="Picture 1" descr="https://mail.google.com/mail/images/cleardot.gif">
          <a:extLst>
            <a:ext uri="{FF2B5EF4-FFF2-40B4-BE49-F238E27FC236}">
              <a16:creationId xmlns:a16="http://schemas.microsoft.com/office/drawing/2014/main" id="{C9492D05-D044-4365-9542-87AFAE3C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7" name="Picture 1" descr="https://mail.google.com/mail/images/cleardot.gif">
          <a:extLst>
            <a:ext uri="{FF2B5EF4-FFF2-40B4-BE49-F238E27FC236}">
              <a16:creationId xmlns:a16="http://schemas.microsoft.com/office/drawing/2014/main" id="{597F6721-CA5D-4C88-B790-04D12693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8" name="Picture 1" descr="https://mail.google.com/mail/images/cleardot.gif">
          <a:extLst>
            <a:ext uri="{FF2B5EF4-FFF2-40B4-BE49-F238E27FC236}">
              <a16:creationId xmlns:a16="http://schemas.microsoft.com/office/drawing/2014/main" id="{3976ED77-51C9-4DFD-BED8-E94059F7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19" name="Picture 1" descr="https://mail.google.com/mail/images/cleardot.gif">
          <a:extLst>
            <a:ext uri="{FF2B5EF4-FFF2-40B4-BE49-F238E27FC236}">
              <a16:creationId xmlns:a16="http://schemas.microsoft.com/office/drawing/2014/main" id="{80C0CDB4-B162-4DB1-A22A-9F016833A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0" name="Picture 1" descr="https://mail.google.com/mail/images/cleardot.gif">
          <a:extLst>
            <a:ext uri="{FF2B5EF4-FFF2-40B4-BE49-F238E27FC236}">
              <a16:creationId xmlns:a16="http://schemas.microsoft.com/office/drawing/2014/main" id="{A963E431-C913-4840-AAEA-74E00FB3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1" name="Picture 1" descr="https://mail.google.com/mail/images/cleardot.gif">
          <a:extLst>
            <a:ext uri="{FF2B5EF4-FFF2-40B4-BE49-F238E27FC236}">
              <a16:creationId xmlns:a16="http://schemas.microsoft.com/office/drawing/2014/main" id="{B48E5CED-DAE6-46CE-9DE6-95E21257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2" name="Picture 1" descr="https://mail.google.com/mail/images/cleardot.gif">
          <a:extLst>
            <a:ext uri="{FF2B5EF4-FFF2-40B4-BE49-F238E27FC236}">
              <a16:creationId xmlns:a16="http://schemas.microsoft.com/office/drawing/2014/main" id="{D057698D-DE00-4B7A-94FF-B7E96FDE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3" name="Picture 1" descr="https://mail.google.com/mail/images/cleardot.gif">
          <a:extLst>
            <a:ext uri="{FF2B5EF4-FFF2-40B4-BE49-F238E27FC236}">
              <a16:creationId xmlns:a16="http://schemas.microsoft.com/office/drawing/2014/main" id="{529C22B8-DD1D-4659-A458-277CDC589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4" name="Picture 1" descr="https://mail.google.com/mail/images/cleardot.gif">
          <a:extLst>
            <a:ext uri="{FF2B5EF4-FFF2-40B4-BE49-F238E27FC236}">
              <a16:creationId xmlns:a16="http://schemas.microsoft.com/office/drawing/2014/main" id="{73B476C1-847A-4E9D-B345-EA65F9CF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5" name="Picture 1" descr="https://mail.google.com/mail/images/cleardot.gif">
          <a:extLst>
            <a:ext uri="{FF2B5EF4-FFF2-40B4-BE49-F238E27FC236}">
              <a16:creationId xmlns:a16="http://schemas.microsoft.com/office/drawing/2014/main" id="{D4690EBF-1D55-4D12-AB37-97A96759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6" name="Picture 1" descr="https://mail.google.com/mail/images/cleardot.gif">
          <a:extLst>
            <a:ext uri="{FF2B5EF4-FFF2-40B4-BE49-F238E27FC236}">
              <a16:creationId xmlns:a16="http://schemas.microsoft.com/office/drawing/2014/main" id="{4B6D5E32-11DF-4E80-96DF-33FFB58D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7" name="Picture 1" descr="https://mail.google.com/mail/images/cleardot.gif">
          <a:extLst>
            <a:ext uri="{FF2B5EF4-FFF2-40B4-BE49-F238E27FC236}">
              <a16:creationId xmlns:a16="http://schemas.microsoft.com/office/drawing/2014/main" id="{0F7D39FD-B03C-4E43-A0CE-EB1ADB1C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8" name="Picture 1" descr="https://mail.google.com/mail/images/cleardot.gif">
          <a:extLst>
            <a:ext uri="{FF2B5EF4-FFF2-40B4-BE49-F238E27FC236}">
              <a16:creationId xmlns:a16="http://schemas.microsoft.com/office/drawing/2014/main" id="{BC139948-D49E-4CF0-AE0A-EE07F070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29" name="Picture 1" descr="https://mail.google.com/mail/images/cleardot.gif">
          <a:extLst>
            <a:ext uri="{FF2B5EF4-FFF2-40B4-BE49-F238E27FC236}">
              <a16:creationId xmlns:a16="http://schemas.microsoft.com/office/drawing/2014/main" id="{A762D6C0-05ED-40CB-8FBA-ABDDF4DF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0" name="Picture 1" descr="https://mail.google.com/mail/images/cleardot.gif">
          <a:extLst>
            <a:ext uri="{FF2B5EF4-FFF2-40B4-BE49-F238E27FC236}">
              <a16:creationId xmlns:a16="http://schemas.microsoft.com/office/drawing/2014/main" id="{AD93CFCB-586E-410C-A02A-63A308076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1" name="Picture 1" descr="https://mail.google.com/mail/images/cleardot.gif">
          <a:extLst>
            <a:ext uri="{FF2B5EF4-FFF2-40B4-BE49-F238E27FC236}">
              <a16:creationId xmlns:a16="http://schemas.microsoft.com/office/drawing/2014/main" id="{3F82C09F-1587-4677-BC66-96ABA686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2" name="Picture 1" descr="https://mail.google.com/mail/images/cleardot.gif">
          <a:extLst>
            <a:ext uri="{FF2B5EF4-FFF2-40B4-BE49-F238E27FC236}">
              <a16:creationId xmlns:a16="http://schemas.microsoft.com/office/drawing/2014/main" id="{BCE11AFF-03C2-4B48-9547-E67F7C812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3" name="Picture 1" descr="https://mail.google.com/mail/images/cleardot.gif">
          <a:extLst>
            <a:ext uri="{FF2B5EF4-FFF2-40B4-BE49-F238E27FC236}">
              <a16:creationId xmlns:a16="http://schemas.microsoft.com/office/drawing/2014/main" id="{A93D23FC-16DC-4248-AD84-A0C02E58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4" name="Picture 1" descr="https://mail.google.com/mail/images/cleardot.gif">
          <a:extLst>
            <a:ext uri="{FF2B5EF4-FFF2-40B4-BE49-F238E27FC236}">
              <a16:creationId xmlns:a16="http://schemas.microsoft.com/office/drawing/2014/main" id="{54648663-8721-473C-9F30-D64469D2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5" name="Picture 1" descr="https://mail.google.com/mail/images/cleardot.gif">
          <a:extLst>
            <a:ext uri="{FF2B5EF4-FFF2-40B4-BE49-F238E27FC236}">
              <a16:creationId xmlns:a16="http://schemas.microsoft.com/office/drawing/2014/main" id="{3FB47BAA-42DC-439C-B459-F1E6BABF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6" name="Picture 1" descr="https://mail.google.com/mail/images/cleardot.gif">
          <a:extLst>
            <a:ext uri="{FF2B5EF4-FFF2-40B4-BE49-F238E27FC236}">
              <a16:creationId xmlns:a16="http://schemas.microsoft.com/office/drawing/2014/main" id="{93AF8024-16A2-44A2-9618-E4AAD754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7" name="Picture 1" descr="https://mail.google.com/mail/images/cleardot.gif">
          <a:extLst>
            <a:ext uri="{FF2B5EF4-FFF2-40B4-BE49-F238E27FC236}">
              <a16:creationId xmlns:a16="http://schemas.microsoft.com/office/drawing/2014/main" id="{1032FD8E-5BE0-4417-B90F-F1F3FB45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8" name="Picture 1" descr="https://mail.google.com/mail/images/cleardot.gif">
          <a:extLst>
            <a:ext uri="{FF2B5EF4-FFF2-40B4-BE49-F238E27FC236}">
              <a16:creationId xmlns:a16="http://schemas.microsoft.com/office/drawing/2014/main" id="{564B3435-0F8F-44D9-B8C2-C4108C67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39" name="Picture 1" descr="https://mail.google.com/mail/images/cleardot.gif">
          <a:extLst>
            <a:ext uri="{FF2B5EF4-FFF2-40B4-BE49-F238E27FC236}">
              <a16:creationId xmlns:a16="http://schemas.microsoft.com/office/drawing/2014/main" id="{5237E1BD-50F3-455F-962F-C5668DA7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0" name="Picture 1" descr="https://mail.google.com/mail/images/cleardot.gif">
          <a:extLst>
            <a:ext uri="{FF2B5EF4-FFF2-40B4-BE49-F238E27FC236}">
              <a16:creationId xmlns:a16="http://schemas.microsoft.com/office/drawing/2014/main" id="{6F76BEE9-1E58-4F14-B6B5-85F8B30E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1" name="Picture 1" descr="https://mail.google.com/mail/images/cleardot.gif">
          <a:extLst>
            <a:ext uri="{FF2B5EF4-FFF2-40B4-BE49-F238E27FC236}">
              <a16:creationId xmlns:a16="http://schemas.microsoft.com/office/drawing/2014/main" id="{5F739284-DEA3-43D7-A913-5EEFB443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2" name="Picture 1" descr="https://mail.google.com/mail/images/cleardot.gif">
          <a:extLst>
            <a:ext uri="{FF2B5EF4-FFF2-40B4-BE49-F238E27FC236}">
              <a16:creationId xmlns:a16="http://schemas.microsoft.com/office/drawing/2014/main" id="{E737BF68-138F-4090-A026-5264524C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3" name="Picture 1" descr="https://mail.google.com/mail/images/cleardot.gif">
          <a:extLst>
            <a:ext uri="{FF2B5EF4-FFF2-40B4-BE49-F238E27FC236}">
              <a16:creationId xmlns:a16="http://schemas.microsoft.com/office/drawing/2014/main" id="{F40A6D0B-EEEC-4D94-8493-EA3AC89E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4" name="Picture 1" descr="https://mail.google.com/mail/images/cleardot.gif">
          <a:extLst>
            <a:ext uri="{FF2B5EF4-FFF2-40B4-BE49-F238E27FC236}">
              <a16:creationId xmlns:a16="http://schemas.microsoft.com/office/drawing/2014/main" id="{98220908-54DF-4766-B4CE-DA84B702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5" name="Picture 1" descr="https://mail.google.com/mail/images/cleardot.gif">
          <a:extLst>
            <a:ext uri="{FF2B5EF4-FFF2-40B4-BE49-F238E27FC236}">
              <a16:creationId xmlns:a16="http://schemas.microsoft.com/office/drawing/2014/main" id="{9FB8D7AC-29B2-4E16-93D5-DB14A866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6" name="Picture 1" descr="https://mail.google.com/mail/images/cleardot.gif">
          <a:extLst>
            <a:ext uri="{FF2B5EF4-FFF2-40B4-BE49-F238E27FC236}">
              <a16:creationId xmlns:a16="http://schemas.microsoft.com/office/drawing/2014/main" id="{43B66554-AE34-4DE6-9651-853A424F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7" name="Picture 1" descr="https://mail.google.com/mail/images/cleardot.gif">
          <a:extLst>
            <a:ext uri="{FF2B5EF4-FFF2-40B4-BE49-F238E27FC236}">
              <a16:creationId xmlns:a16="http://schemas.microsoft.com/office/drawing/2014/main" id="{CDFF0A1A-3619-4079-B609-2B802FF9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8" name="Picture 1" descr="https://mail.google.com/mail/images/cleardot.gif">
          <a:extLst>
            <a:ext uri="{FF2B5EF4-FFF2-40B4-BE49-F238E27FC236}">
              <a16:creationId xmlns:a16="http://schemas.microsoft.com/office/drawing/2014/main" id="{1D299599-0E23-47EB-8C1B-455FA793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49" name="Picture 1" descr="https://mail.google.com/mail/images/cleardot.gif">
          <a:extLst>
            <a:ext uri="{FF2B5EF4-FFF2-40B4-BE49-F238E27FC236}">
              <a16:creationId xmlns:a16="http://schemas.microsoft.com/office/drawing/2014/main" id="{322F5A1B-AD4C-44F2-A01C-E6EA3572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0" name="Picture 1" descr="https://mail.google.com/mail/images/cleardot.gif">
          <a:extLst>
            <a:ext uri="{FF2B5EF4-FFF2-40B4-BE49-F238E27FC236}">
              <a16:creationId xmlns:a16="http://schemas.microsoft.com/office/drawing/2014/main" id="{8506D85D-9106-4FDB-A071-215F0990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1" name="Picture 1" descr="https://mail.google.com/mail/images/cleardot.gif">
          <a:extLst>
            <a:ext uri="{FF2B5EF4-FFF2-40B4-BE49-F238E27FC236}">
              <a16:creationId xmlns:a16="http://schemas.microsoft.com/office/drawing/2014/main" id="{F328032E-4921-459A-A1A3-53CDE986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2" name="Picture 1" descr="https://mail.google.com/mail/images/cleardot.gif">
          <a:extLst>
            <a:ext uri="{FF2B5EF4-FFF2-40B4-BE49-F238E27FC236}">
              <a16:creationId xmlns:a16="http://schemas.microsoft.com/office/drawing/2014/main" id="{950C7AED-2C9F-464B-AB02-45915C8A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3" name="Picture 1" descr="https://mail.google.com/mail/images/cleardot.gif">
          <a:extLst>
            <a:ext uri="{FF2B5EF4-FFF2-40B4-BE49-F238E27FC236}">
              <a16:creationId xmlns:a16="http://schemas.microsoft.com/office/drawing/2014/main" id="{385C04E0-ED2D-41B3-A4EF-424B58F1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4" name="Picture 1" descr="https://mail.google.com/mail/images/cleardot.gif">
          <a:extLst>
            <a:ext uri="{FF2B5EF4-FFF2-40B4-BE49-F238E27FC236}">
              <a16:creationId xmlns:a16="http://schemas.microsoft.com/office/drawing/2014/main" id="{ADC5C42E-31E0-414C-A0AA-1F151C0F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5" name="Picture 1" descr="https://mail.google.com/mail/images/cleardot.gif">
          <a:extLst>
            <a:ext uri="{FF2B5EF4-FFF2-40B4-BE49-F238E27FC236}">
              <a16:creationId xmlns:a16="http://schemas.microsoft.com/office/drawing/2014/main" id="{E7C95B62-A9EA-4C56-BCFD-E7DBBD9E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6" name="Picture 1" descr="https://mail.google.com/mail/images/cleardot.gif">
          <a:extLst>
            <a:ext uri="{FF2B5EF4-FFF2-40B4-BE49-F238E27FC236}">
              <a16:creationId xmlns:a16="http://schemas.microsoft.com/office/drawing/2014/main" id="{87E157E9-6520-45C0-AB91-D9E651B6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7" name="Picture 1" descr="https://mail.google.com/mail/images/cleardot.gif">
          <a:extLst>
            <a:ext uri="{FF2B5EF4-FFF2-40B4-BE49-F238E27FC236}">
              <a16:creationId xmlns:a16="http://schemas.microsoft.com/office/drawing/2014/main" id="{A922F614-BB0B-46AC-93BB-9BA205E53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8" name="Picture 1" descr="https://mail.google.com/mail/images/cleardot.gif">
          <a:extLst>
            <a:ext uri="{FF2B5EF4-FFF2-40B4-BE49-F238E27FC236}">
              <a16:creationId xmlns:a16="http://schemas.microsoft.com/office/drawing/2014/main" id="{3C8A2F62-5AC3-4E84-8456-A1B9F73D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59" name="Picture 1" descr="https://mail.google.com/mail/images/cleardot.gif">
          <a:extLst>
            <a:ext uri="{FF2B5EF4-FFF2-40B4-BE49-F238E27FC236}">
              <a16:creationId xmlns:a16="http://schemas.microsoft.com/office/drawing/2014/main" id="{7561162C-F2D7-4164-8FC9-648C2300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0" name="Picture 1" descr="https://mail.google.com/mail/images/cleardot.gif">
          <a:extLst>
            <a:ext uri="{FF2B5EF4-FFF2-40B4-BE49-F238E27FC236}">
              <a16:creationId xmlns:a16="http://schemas.microsoft.com/office/drawing/2014/main" id="{454907ED-E13D-4973-8725-2FD25190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1" name="Picture 1" descr="https://mail.google.com/mail/images/cleardot.gif">
          <a:extLst>
            <a:ext uri="{FF2B5EF4-FFF2-40B4-BE49-F238E27FC236}">
              <a16:creationId xmlns:a16="http://schemas.microsoft.com/office/drawing/2014/main" id="{3163A26F-142E-4550-8B3E-168C9D03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2" name="Picture 1" descr="https://mail.google.com/mail/images/cleardot.gif">
          <a:extLst>
            <a:ext uri="{FF2B5EF4-FFF2-40B4-BE49-F238E27FC236}">
              <a16:creationId xmlns:a16="http://schemas.microsoft.com/office/drawing/2014/main" id="{6B137258-F1B3-431F-979D-7FC48AD4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3" name="Picture 1" descr="https://mail.google.com/mail/images/cleardot.gif">
          <a:extLst>
            <a:ext uri="{FF2B5EF4-FFF2-40B4-BE49-F238E27FC236}">
              <a16:creationId xmlns:a16="http://schemas.microsoft.com/office/drawing/2014/main" id="{730F494E-6D1D-4341-A396-1D2F1161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4" name="Picture 1" descr="https://mail.google.com/mail/images/cleardot.gif">
          <a:extLst>
            <a:ext uri="{FF2B5EF4-FFF2-40B4-BE49-F238E27FC236}">
              <a16:creationId xmlns:a16="http://schemas.microsoft.com/office/drawing/2014/main" id="{ED6C378C-79E9-4F2B-9C1B-15490C91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5" name="Picture 1" descr="https://mail.google.com/mail/images/cleardot.gif">
          <a:extLst>
            <a:ext uri="{FF2B5EF4-FFF2-40B4-BE49-F238E27FC236}">
              <a16:creationId xmlns:a16="http://schemas.microsoft.com/office/drawing/2014/main" id="{A54F46A2-DD1A-4911-8A5E-E787A7224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6" name="Picture 1" descr="https://mail.google.com/mail/images/cleardot.gif">
          <a:extLst>
            <a:ext uri="{FF2B5EF4-FFF2-40B4-BE49-F238E27FC236}">
              <a16:creationId xmlns:a16="http://schemas.microsoft.com/office/drawing/2014/main" id="{793D3B9E-54FE-4A3B-B66D-2FBCEA99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7" name="Picture 1" descr="https://mail.google.com/mail/images/cleardot.gif">
          <a:extLst>
            <a:ext uri="{FF2B5EF4-FFF2-40B4-BE49-F238E27FC236}">
              <a16:creationId xmlns:a16="http://schemas.microsoft.com/office/drawing/2014/main" id="{B08CF6FD-700B-4FEF-8A7C-077FD936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8" name="Picture 1" descr="https://mail.google.com/mail/images/cleardot.gif">
          <a:extLst>
            <a:ext uri="{FF2B5EF4-FFF2-40B4-BE49-F238E27FC236}">
              <a16:creationId xmlns:a16="http://schemas.microsoft.com/office/drawing/2014/main" id="{740CABDB-465F-433A-BCEA-871EE83E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69" name="Picture 1" descr="https://mail.google.com/mail/images/cleardot.gif">
          <a:extLst>
            <a:ext uri="{FF2B5EF4-FFF2-40B4-BE49-F238E27FC236}">
              <a16:creationId xmlns:a16="http://schemas.microsoft.com/office/drawing/2014/main" id="{7715BD3B-4BBF-4B22-8E52-E9AFD5907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0" name="Picture 1" descr="https://mail.google.com/mail/images/cleardot.gif">
          <a:extLst>
            <a:ext uri="{FF2B5EF4-FFF2-40B4-BE49-F238E27FC236}">
              <a16:creationId xmlns:a16="http://schemas.microsoft.com/office/drawing/2014/main" id="{545CB159-812B-4FFA-B294-6761CFA5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1" name="Picture 1" descr="https://mail.google.com/mail/images/cleardot.gif">
          <a:extLst>
            <a:ext uri="{FF2B5EF4-FFF2-40B4-BE49-F238E27FC236}">
              <a16:creationId xmlns:a16="http://schemas.microsoft.com/office/drawing/2014/main" id="{F1C4CD94-CD74-4762-96D8-8354CED5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2" name="Picture 1" descr="https://mail.google.com/mail/images/cleardot.gif">
          <a:extLst>
            <a:ext uri="{FF2B5EF4-FFF2-40B4-BE49-F238E27FC236}">
              <a16:creationId xmlns:a16="http://schemas.microsoft.com/office/drawing/2014/main" id="{F060AA9A-E20E-43BD-8E2C-D120A854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3" name="Picture 1" descr="https://mail.google.com/mail/images/cleardot.gif">
          <a:extLst>
            <a:ext uri="{FF2B5EF4-FFF2-40B4-BE49-F238E27FC236}">
              <a16:creationId xmlns:a16="http://schemas.microsoft.com/office/drawing/2014/main" id="{E052E9A8-E75B-4EF5-ACB6-975E0B247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4" name="Picture 1" descr="https://mail.google.com/mail/images/cleardot.gif">
          <a:extLst>
            <a:ext uri="{FF2B5EF4-FFF2-40B4-BE49-F238E27FC236}">
              <a16:creationId xmlns:a16="http://schemas.microsoft.com/office/drawing/2014/main" id="{A788CC1A-5682-4404-97FC-2F5EF08B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5" name="Picture 1" descr="https://mail.google.com/mail/images/cleardot.gif">
          <a:extLst>
            <a:ext uri="{FF2B5EF4-FFF2-40B4-BE49-F238E27FC236}">
              <a16:creationId xmlns:a16="http://schemas.microsoft.com/office/drawing/2014/main" id="{4B9A6B3D-5356-4A13-ABBD-4A44EB9D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6" name="Picture 1" descr="https://mail.google.com/mail/images/cleardot.gif">
          <a:extLst>
            <a:ext uri="{FF2B5EF4-FFF2-40B4-BE49-F238E27FC236}">
              <a16:creationId xmlns:a16="http://schemas.microsoft.com/office/drawing/2014/main" id="{75DADD33-00E3-4F56-A163-5A7B16E0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7" name="Picture 1" descr="https://mail.google.com/mail/images/cleardot.gif">
          <a:extLst>
            <a:ext uri="{FF2B5EF4-FFF2-40B4-BE49-F238E27FC236}">
              <a16:creationId xmlns:a16="http://schemas.microsoft.com/office/drawing/2014/main" id="{AA811CEA-41BD-474E-BDEF-9F9EC7DF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8" name="Picture 1" descr="https://mail.google.com/mail/images/cleardot.gif">
          <a:extLst>
            <a:ext uri="{FF2B5EF4-FFF2-40B4-BE49-F238E27FC236}">
              <a16:creationId xmlns:a16="http://schemas.microsoft.com/office/drawing/2014/main" id="{59169CCF-5C4C-4C16-935A-1D79F3EAF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79" name="Picture 1" descr="https://mail.google.com/mail/images/cleardot.gif">
          <a:extLst>
            <a:ext uri="{FF2B5EF4-FFF2-40B4-BE49-F238E27FC236}">
              <a16:creationId xmlns:a16="http://schemas.microsoft.com/office/drawing/2014/main" id="{FE3362C6-56D1-4FA1-B4E3-03554785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80" name="Picture 1" descr="https://mail.google.com/mail/images/cleardot.gif">
          <a:extLst>
            <a:ext uri="{FF2B5EF4-FFF2-40B4-BE49-F238E27FC236}">
              <a16:creationId xmlns:a16="http://schemas.microsoft.com/office/drawing/2014/main" id="{1B35D0A8-CD7B-491E-A15B-8E7C5E3E1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81" name="Picture 1" descr="https://mail.google.com/mail/images/cleardot.gif">
          <a:extLst>
            <a:ext uri="{FF2B5EF4-FFF2-40B4-BE49-F238E27FC236}">
              <a16:creationId xmlns:a16="http://schemas.microsoft.com/office/drawing/2014/main" id="{B332E472-C0A5-4472-9F47-1CF1F370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82" name="Picture 1" descr="https://mail.google.com/mail/images/cleardot.gif">
          <a:extLst>
            <a:ext uri="{FF2B5EF4-FFF2-40B4-BE49-F238E27FC236}">
              <a16:creationId xmlns:a16="http://schemas.microsoft.com/office/drawing/2014/main" id="{16AB5A80-78A6-4415-97F4-35E9EC0BE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83" name="Picture 1" descr="https://mail.google.com/mail/images/cleardot.gif">
          <a:extLst>
            <a:ext uri="{FF2B5EF4-FFF2-40B4-BE49-F238E27FC236}">
              <a16:creationId xmlns:a16="http://schemas.microsoft.com/office/drawing/2014/main" id="{0824F67A-BA27-4C40-A079-523F710D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84" name="Picture 1" descr="https://mail.google.com/mail/images/cleardot.gif">
          <a:extLst>
            <a:ext uri="{FF2B5EF4-FFF2-40B4-BE49-F238E27FC236}">
              <a16:creationId xmlns:a16="http://schemas.microsoft.com/office/drawing/2014/main" id="{E764CAC7-8E04-4258-8B6F-0B30E356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85" name="Picture 1" descr="https://mail.google.com/mail/images/cleardot.gif">
          <a:extLst>
            <a:ext uri="{FF2B5EF4-FFF2-40B4-BE49-F238E27FC236}">
              <a16:creationId xmlns:a16="http://schemas.microsoft.com/office/drawing/2014/main" id="{2A09786A-6478-4E2B-AF9C-00CC638C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571500</xdr:rowOff>
    </xdr:from>
    <xdr:to>
      <xdr:col>4</xdr:col>
      <xdr:colOff>0</xdr:colOff>
      <xdr:row>3</xdr:row>
      <xdr:rowOff>0</xdr:rowOff>
    </xdr:to>
    <xdr:pic>
      <xdr:nvPicPr>
        <xdr:cNvPr id="22676586" name="Picture 1" descr="https://mail.google.com/mail/images/cleardot.gif">
          <a:extLst>
            <a:ext uri="{FF2B5EF4-FFF2-40B4-BE49-F238E27FC236}">
              <a16:creationId xmlns:a16="http://schemas.microsoft.com/office/drawing/2014/main" id="{58BD8F1F-EDDC-4358-8098-89CF3BD3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2797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9525</xdr:colOff>
      <xdr:row>382</xdr:row>
      <xdr:rowOff>0</xdr:rowOff>
    </xdr:from>
    <xdr:ext cx="0" cy="331304"/>
    <xdr:pic>
      <xdr:nvPicPr>
        <xdr:cNvPr id="2393" name="Picture 905" descr="https://mail.google.com/mail/images/cleardot.gif">
          <a:extLst>
            <a:ext uri="{FF2B5EF4-FFF2-40B4-BE49-F238E27FC236}">
              <a16:creationId xmlns:a16="http://schemas.microsoft.com/office/drawing/2014/main" id="{4EFD54E7-BE69-4FB7-8176-4AF7459D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322200"/>
          <a:ext cx="0" cy="331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382</xdr:row>
      <xdr:rowOff>0</xdr:rowOff>
    </xdr:from>
    <xdr:ext cx="0" cy="331304"/>
    <xdr:pic>
      <xdr:nvPicPr>
        <xdr:cNvPr id="2394" name="Picture 906" descr="https://mail.google.com/mail/images/cleardot.gif">
          <a:extLst>
            <a:ext uri="{FF2B5EF4-FFF2-40B4-BE49-F238E27FC236}">
              <a16:creationId xmlns:a16="http://schemas.microsoft.com/office/drawing/2014/main" id="{3F2F10F0-AF6F-497E-9412-9A1D092B8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322200"/>
          <a:ext cx="0" cy="331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IW1543"/>
  <sheetViews>
    <sheetView tabSelected="1" zoomScaleNormal="100" zoomScaleSheetLayoutView="100" workbookViewId="0">
      <pane ySplit="3" topLeftCell="A4" activePane="bottomLeft" state="frozen"/>
      <selection pane="bottomLeft" activeCell="D2" sqref="D2"/>
    </sheetView>
  </sheetViews>
  <sheetFormatPr baseColWidth="10" defaultColWidth="11.453125" defaultRowHeight="12.5" x14ac:dyDescent="0.25"/>
  <cols>
    <col min="1" max="1" width="4.1796875" style="41" customWidth="1"/>
    <col min="2" max="2" width="15.54296875" style="41" customWidth="1"/>
    <col min="3" max="3" width="27.7265625" style="41" bestFit="1" customWidth="1"/>
    <col min="4" max="4" width="44.1796875" style="41" customWidth="1"/>
    <col min="5" max="5" width="10.7265625" style="41" customWidth="1"/>
    <col min="6" max="6" width="7.54296875" style="41" customWidth="1"/>
    <col min="7" max="7" width="6.7265625" style="41" customWidth="1"/>
    <col min="8" max="8" width="12.26953125" style="41" customWidth="1"/>
    <col min="9" max="9" width="15.54296875" style="41" customWidth="1"/>
    <col min="10" max="10" width="50.7265625" style="41" customWidth="1"/>
    <col min="11" max="11" width="14.453125" style="41" customWidth="1"/>
    <col min="12" max="12" width="23.26953125" style="41" customWidth="1"/>
    <col min="13" max="13" width="9" style="41" customWidth="1"/>
    <col min="14" max="14" width="10.1796875" style="41" customWidth="1"/>
    <col min="15" max="15" width="22.453125" style="41" customWidth="1"/>
    <col min="16" max="16" width="35.1796875" style="76" customWidth="1"/>
    <col min="17" max="17" width="14.26953125" style="41" customWidth="1"/>
    <col min="18" max="18" width="32.7265625" style="41" customWidth="1"/>
    <col min="19" max="20" width="11.453125" style="41" hidden="1" customWidth="1"/>
    <col min="21" max="21" width="29" style="39" hidden="1" customWidth="1"/>
    <col min="22" max="22" width="11.453125" style="41" hidden="1" customWidth="1"/>
    <col min="23" max="24" width="11.453125" style="40" hidden="1" customWidth="1"/>
    <col min="25" max="25" width="11.453125" style="41" hidden="1" customWidth="1"/>
    <col min="26" max="26" width="12.26953125" style="41" hidden="1" customWidth="1"/>
    <col min="27" max="27" width="10.26953125" style="41" hidden="1" customWidth="1"/>
    <col min="28" max="28" width="8.1796875" style="77" customWidth="1"/>
    <col min="29" max="16384" width="11.453125" style="41"/>
  </cols>
  <sheetData>
    <row r="1" spans="1:28" ht="61.5" customHeight="1" x14ac:dyDescent="0.7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  <c r="Q1" s="126"/>
      <c r="R1" s="126"/>
      <c r="S1" s="38"/>
      <c r="T1" s="38"/>
      <c r="V1" s="38"/>
    </row>
    <row r="2" spans="1:28" ht="25.15" customHeight="1" x14ac:dyDescent="0.35">
      <c r="A2" s="128" t="s">
        <v>1</v>
      </c>
      <c r="B2" s="129"/>
      <c r="C2" s="129"/>
      <c r="D2" s="42">
        <v>46079</v>
      </c>
      <c r="E2" s="42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1"/>
      <c r="Q2" s="130"/>
      <c r="R2" s="130"/>
      <c r="S2" s="38"/>
      <c r="T2" s="38"/>
      <c r="V2" s="38"/>
      <c r="W2" s="132" t="s">
        <v>2</v>
      </c>
      <c r="X2" s="133"/>
      <c r="Y2" s="133"/>
    </row>
    <row r="3" spans="1:28" s="101" customFormat="1" ht="39.75" customHeight="1" x14ac:dyDescent="0.25">
      <c r="A3" s="95" t="s">
        <v>3</v>
      </c>
      <c r="B3" s="95" t="s">
        <v>4</v>
      </c>
      <c r="C3" s="95" t="s">
        <v>5</v>
      </c>
      <c r="D3" s="95" t="s">
        <v>6</v>
      </c>
      <c r="E3" s="95" t="s">
        <v>7</v>
      </c>
      <c r="F3" s="95" t="s">
        <v>8</v>
      </c>
      <c r="G3" s="95" t="s">
        <v>9</v>
      </c>
      <c r="H3" s="96" t="s">
        <v>10</v>
      </c>
      <c r="I3" s="95" t="s">
        <v>11</v>
      </c>
      <c r="J3" s="96" t="s">
        <v>12</v>
      </c>
      <c r="K3" s="96" t="s">
        <v>13</v>
      </c>
      <c r="L3" s="95" t="s">
        <v>14</v>
      </c>
      <c r="M3" s="96" t="s">
        <v>15</v>
      </c>
      <c r="N3" s="95" t="s">
        <v>16</v>
      </c>
      <c r="O3" s="96" t="s">
        <v>17</v>
      </c>
      <c r="P3" s="96" t="s">
        <v>18</v>
      </c>
      <c r="Q3" s="96" t="s">
        <v>19</v>
      </c>
      <c r="R3" s="96" t="s">
        <v>20</v>
      </c>
      <c r="S3" s="97"/>
      <c r="T3" s="97"/>
      <c r="U3" s="98"/>
      <c r="V3" s="97"/>
      <c r="W3" s="99" t="s">
        <v>21</v>
      </c>
      <c r="X3" s="99" t="s">
        <v>22</v>
      </c>
      <c r="Y3" s="99" t="s">
        <v>23</v>
      </c>
      <c r="Z3" s="99" t="s">
        <v>24</v>
      </c>
      <c r="AA3" s="99" t="s">
        <v>25</v>
      </c>
      <c r="AB3" s="100"/>
    </row>
    <row r="4" spans="1:28" s="117" customFormat="1" ht="22" customHeight="1" x14ac:dyDescent="0.3">
      <c r="A4" s="93">
        <f>+SUBTOTAL(103,$D$4:D4)</f>
        <v>1</v>
      </c>
      <c r="B4" s="108" t="s">
        <v>26</v>
      </c>
      <c r="C4" s="108" t="s">
        <v>27</v>
      </c>
      <c r="D4" s="108" t="s">
        <v>28</v>
      </c>
      <c r="E4" s="109" t="str">
        <f t="shared" ref="E4:E134" si="0">+IF(C4="GESTIÓN TERRITORIAL","GET",IF(C4="DERECHOS HUMANOS","DHH",IF(C4="GESTIÓN CORPORATIVA","GCO",IF(C4="PLANEACIÓN ESTRATÉGICA","PLE",IF(C4="GERENCIA DE LA INFORMACIÓN","GDI","N/A")))))</f>
        <v>PLE</v>
      </c>
      <c r="F4" s="109" t="str">
        <f t="shared" ref="F4:F30" si="1">+VLOOKUP(D4,$U$1519:$V$1538,2,FALSE)</f>
        <v>PIN</v>
      </c>
      <c r="G4" s="109" t="str">
        <f>+IF(OR(LEN(H4)=1,LEN(H4)=2),H4,IF(LEN(H4)=4,MID(H4,1,1),MID(H4,1,2)))</f>
        <v>C</v>
      </c>
      <c r="H4" s="110" t="s">
        <v>29</v>
      </c>
      <c r="I4" s="109" t="str">
        <f>+IF(OR(E4="",F4="",H4=""),"",CONCATENATE(E4,"-",F4,"-",H4))</f>
        <v>PLE-PIN-C</v>
      </c>
      <c r="J4" s="111" t="s">
        <v>30</v>
      </c>
      <c r="K4" s="112" t="s">
        <v>31</v>
      </c>
      <c r="L4" s="113">
        <f t="shared" ref="L4:L134" si="2">+IF(M4=0,"",VALUE(M4))</f>
        <v>45835</v>
      </c>
      <c r="M4" s="114">
        <v>45835</v>
      </c>
      <c r="N4" s="93">
        <f t="shared" ref="N4:N134" ca="1" si="3">+IF(K4="Anulado","",IF(M4="","",DAYS360(M4,TODAY())))</f>
        <v>239</v>
      </c>
      <c r="O4" s="115"/>
      <c r="P4" s="116" t="s">
        <v>32</v>
      </c>
      <c r="Q4" s="112">
        <v>5</v>
      </c>
      <c r="R4" s="110" t="s">
        <v>33</v>
      </c>
      <c r="S4" s="104"/>
      <c r="T4" s="104"/>
      <c r="U4" s="105"/>
      <c r="V4" s="104"/>
      <c r="W4" s="106"/>
      <c r="X4" s="106"/>
      <c r="Y4" s="106"/>
      <c r="Z4" s="106" t="str">
        <f t="shared" ref="Z4:Z134" si="4">IF(Y4=0,"",EVEN(Y4)/2)</f>
        <v/>
      </c>
      <c r="AA4" s="107"/>
    </row>
    <row r="5" spans="1:28" s="4" customFormat="1" ht="17" x14ac:dyDescent="0.3">
      <c r="A5" s="1">
        <f>+SUBTOTAL(103,$D$4:D5)</f>
        <v>2</v>
      </c>
      <c r="B5" s="2" t="s">
        <v>26</v>
      </c>
      <c r="C5" s="2" t="s">
        <v>27</v>
      </c>
      <c r="D5" s="2" t="s">
        <v>28</v>
      </c>
      <c r="E5" s="43" t="str">
        <f t="shared" si="0"/>
        <v>PLE</v>
      </c>
      <c r="F5" s="43" t="str">
        <f t="shared" si="1"/>
        <v>PIN</v>
      </c>
      <c r="G5" s="43" t="str">
        <f t="shared" ref="G5:G144" si="5">+IF(OR(LEN(H5)=1,LEN(H5)=2),H5,IF(LEN(H5)=4,MID(H5,1,1),MID(H5,1,2)))</f>
        <v>MR</v>
      </c>
      <c r="H5" s="44" t="s">
        <v>34</v>
      </c>
      <c r="I5" s="43" t="str">
        <f t="shared" ref="I5:I144" si="6">+IF(OR(E5="",F5="",H5=""),"",CONCATENATE(E5,"-",F5,"-",H5))</f>
        <v>PLE-PIN-MR</v>
      </c>
      <c r="J5" s="45" t="s">
        <v>35</v>
      </c>
      <c r="K5" s="46" t="s">
        <v>31</v>
      </c>
      <c r="L5" s="47">
        <f t="shared" si="2"/>
        <v>45201</v>
      </c>
      <c r="M5" s="48">
        <v>45201</v>
      </c>
      <c r="N5" s="1">
        <f t="shared" ca="1" si="3"/>
        <v>864</v>
      </c>
      <c r="O5" s="3"/>
      <c r="P5" s="49" t="s">
        <v>36</v>
      </c>
      <c r="Q5" s="46">
        <v>7</v>
      </c>
      <c r="R5" s="44" t="s">
        <v>37</v>
      </c>
      <c r="S5" s="26"/>
      <c r="T5" s="26"/>
      <c r="U5" s="27"/>
      <c r="V5" s="26"/>
      <c r="W5" s="28"/>
      <c r="X5" s="28"/>
      <c r="Y5" s="28"/>
      <c r="Z5" s="28" t="str">
        <f t="shared" si="4"/>
        <v/>
      </c>
      <c r="AA5" s="29"/>
      <c r="AB5" s="9"/>
    </row>
    <row r="6" spans="1:28" s="4" customFormat="1" ht="17" x14ac:dyDescent="0.3">
      <c r="A6" s="1">
        <f>+SUBTOTAL(103,$D$4:D6)</f>
        <v>3</v>
      </c>
      <c r="B6" s="2" t="s">
        <v>26</v>
      </c>
      <c r="C6" s="2" t="s">
        <v>27</v>
      </c>
      <c r="D6" s="2" t="s">
        <v>28</v>
      </c>
      <c r="E6" s="43" t="str">
        <f t="shared" si="0"/>
        <v>PLE</v>
      </c>
      <c r="F6" s="43" t="str">
        <f t="shared" si="1"/>
        <v>PIN</v>
      </c>
      <c r="G6" s="43" t="str">
        <f t="shared" si="5"/>
        <v>M</v>
      </c>
      <c r="H6" s="44" t="s">
        <v>38</v>
      </c>
      <c r="I6" s="43" t="str">
        <f t="shared" si="6"/>
        <v>PLE-PIN-M001</v>
      </c>
      <c r="J6" s="45" t="s">
        <v>39</v>
      </c>
      <c r="K6" s="46" t="s">
        <v>31</v>
      </c>
      <c r="L6" s="47">
        <f t="shared" si="2"/>
        <v>45229</v>
      </c>
      <c r="M6" s="48">
        <v>45229</v>
      </c>
      <c r="N6" s="1">
        <f ca="1">+IF(K6="Anulado","",IF(M6="","",DAYS360(M6,TODAY())))</f>
        <v>836</v>
      </c>
      <c r="O6" s="3"/>
      <c r="P6" s="49" t="s">
        <v>40</v>
      </c>
      <c r="Q6" s="46">
        <v>9</v>
      </c>
      <c r="R6" s="44" t="s">
        <v>41</v>
      </c>
      <c r="U6" s="5"/>
      <c r="W6" s="6"/>
      <c r="X6" s="6"/>
      <c r="Y6" s="6"/>
      <c r="Z6" s="6" t="str">
        <f t="shared" si="4"/>
        <v/>
      </c>
      <c r="AA6" s="7"/>
      <c r="AB6" s="9"/>
    </row>
    <row r="7" spans="1:28" s="4" customFormat="1" ht="19.5" x14ac:dyDescent="0.3">
      <c r="A7" s="93">
        <f>+SUBTOTAL(103,$D$4:D7)</f>
        <v>4</v>
      </c>
      <c r="B7" s="2" t="s">
        <v>26</v>
      </c>
      <c r="C7" s="2" t="s">
        <v>27</v>
      </c>
      <c r="D7" s="2" t="s">
        <v>28</v>
      </c>
      <c r="E7" s="43" t="str">
        <f t="shared" si="0"/>
        <v>PLE</v>
      </c>
      <c r="F7" s="43" t="str">
        <f t="shared" si="1"/>
        <v>PIN</v>
      </c>
      <c r="G7" s="43" t="str">
        <f t="shared" si="5"/>
        <v>M</v>
      </c>
      <c r="H7" s="44" t="s">
        <v>42</v>
      </c>
      <c r="I7" s="43" t="str">
        <f t="shared" si="6"/>
        <v>PLE-PIN-M002</v>
      </c>
      <c r="J7" s="45" t="s">
        <v>43</v>
      </c>
      <c r="K7" s="46" t="s">
        <v>31</v>
      </c>
      <c r="L7" s="47">
        <f t="shared" si="2"/>
        <v>45196</v>
      </c>
      <c r="M7" s="48">
        <v>45196</v>
      </c>
      <c r="N7" s="1">
        <f t="shared" ca="1" si="3"/>
        <v>869</v>
      </c>
      <c r="O7" s="3"/>
      <c r="P7" s="49" t="s">
        <v>44</v>
      </c>
      <c r="Q7" s="46">
        <v>4</v>
      </c>
      <c r="R7" s="44" t="s">
        <v>45</v>
      </c>
      <c r="U7" s="5"/>
      <c r="W7" s="6"/>
      <c r="X7" s="6"/>
      <c r="Y7" s="6"/>
      <c r="Z7" s="6" t="str">
        <f t="shared" si="4"/>
        <v/>
      </c>
      <c r="AA7" s="7"/>
      <c r="AB7" s="9"/>
    </row>
    <row r="8" spans="1:28" s="4" customFormat="1" ht="17" x14ac:dyDescent="0.3">
      <c r="A8" s="1">
        <f>+SUBTOTAL(103,$D$4:D8)</f>
        <v>5</v>
      </c>
      <c r="B8" s="2" t="s">
        <v>26</v>
      </c>
      <c r="C8" s="2" t="s">
        <v>27</v>
      </c>
      <c r="D8" s="2" t="s">
        <v>28</v>
      </c>
      <c r="E8" s="43" t="str">
        <f t="shared" si="0"/>
        <v>PLE</v>
      </c>
      <c r="F8" s="43" t="str">
        <f t="shared" si="1"/>
        <v>PIN</v>
      </c>
      <c r="G8" s="43" t="str">
        <f t="shared" si="5"/>
        <v>M</v>
      </c>
      <c r="H8" s="44" t="s">
        <v>46</v>
      </c>
      <c r="I8" s="43" t="str">
        <f t="shared" si="6"/>
        <v>PLE-PIN-M003</v>
      </c>
      <c r="J8" s="45" t="s">
        <v>47</v>
      </c>
      <c r="K8" s="46" t="s">
        <v>48</v>
      </c>
      <c r="L8" s="47">
        <f t="shared" si="2"/>
        <v>45070</v>
      </c>
      <c r="M8" s="48">
        <v>45070</v>
      </c>
      <c r="N8" s="1" t="str">
        <f t="shared" ca="1" si="3"/>
        <v/>
      </c>
      <c r="O8" s="3">
        <v>45196</v>
      </c>
      <c r="P8" s="49" t="s">
        <v>49</v>
      </c>
      <c r="Q8" s="46">
        <v>7</v>
      </c>
      <c r="R8" s="44" t="s">
        <v>50</v>
      </c>
      <c r="U8" s="5"/>
      <c r="W8" s="6"/>
      <c r="X8" s="6"/>
      <c r="Y8" s="6"/>
      <c r="Z8" s="6" t="str">
        <f t="shared" si="4"/>
        <v/>
      </c>
      <c r="AA8" s="7"/>
      <c r="AB8" s="9"/>
    </row>
    <row r="9" spans="1:28" s="4" customFormat="1" ht="13" x14ac:dyDescent="0.3">
      <c r="A9" s="1">
        <f>+SUBTOTAL(103,$D$4:D9)</f>
        <v>6</v>
      </c>
      <c r="B9" s="2" t="s">
        <v>26</v>
      </c>
      <c r="C9" s="2" t="s">
        <v>27</v>
      </c>
      <c r="D9" s="2" t="s">
        <v>28</v>
      </c>
      <c r="E9" s="43" t="str">
        <f t="shared" si="0"/>
        <v>PLE</v>
      </c>
      <c r="F9" s="43" t="str">
        <f t="shared" si="1"/>
        <v>PIN</v>
      </c>
      <c r="G9" s="43" t="str">
        <f t="shared" si="5"/>
        <v>M</v>
      </c>
      <c r="H9" s="44" t="s">
        <v>51</v>
      </c>
      <c r="I9" s="43" t="str">
        <f t="shared" si="6"/>
        <v>PLE-PIN-M004</v>
      </c>
      <c r="J9" s="45" t="s">
        <v>52</v>
      </c>
      <c r="K9" s="46" t="s">
        <v>48</v>
      </c>
      <c r="L9" s="47">
        <f t="shared" si="2"/>
        <v>43069</v>
      </c>
      <c r="M9" s="48">
        <v>43069</v>
      </c>
      <c r="N9" s="1" t="str">
        <f t="shared" ca="1" si="3"/>
        <v/>
      </c>
      <c r="O9" s="3">
        <v>43238</v>
      </c>
      <c r="P9" s="49" t="s">
        <v>53</v>
      </c>
      <c r="Q9" s="46">
        <v>1</v>
      </c>
      <c r="R9" s="44" t="s">
        <v>54</v>
      </c>
      <c r="U9" s="5"/>
      <c r="W9" s="6"/>
      <c r="X9" s="6"/>
      <c r="Y9" s="6"/>
      <c r="Z9" s="6" t="str">
        <f t="shared" si="4"/>
        <v/>
      </c>
      <c r="AA9" s="7"/>
      <c r="AB9" s="9"/>
    </row>
    <row r="10" spans="1:28" s="4" customFormat="1" ht="13" x14ac:dyDescent="0.3">
      <c r="A10" s="93">
        <f>+SUBTOTAL(103,$D$4:D10)</f>
        <v>7</v>
      </c>
      <c r="B10" s="2" t="s">
        <v>26</v>
      </c>
      <c r="C10" s="2" t="s">
        <v>27</v>
      </c>
      <c r="D10" s="2" t="s">
        <v>28</v>
      </c>
      <c r="E10" s="43" t="str">
        <f t="shared" ref="E10" si="7">+IF(C10="GESTIÓN TERRITORIAL","GET",IF(C10="DERECHOS HUMANOS","DHH",IF(C10="GESTIÓN CORPORATIVA","GCO",IF(C10="PLANEACIÓN ESTRATÉGICA","PLE",IF(C10="GERENCIA DE LA INFORMACIÓN","GDI","N/A")))))</f>
        <v>PLE</v>
      </c>
      <c r="F10" s="43" t="str">
        <f t="shared" si="1"/>
        <v>PIN</v>
      </c>
      <c r="G10" s="43" t="str">
        <f t="shared" ref="G10" si="8">+IF(OR(LEN(H10)=1,LEN(H10)=2),H10,IF(LEN(H10)=4,MID(H10,1,1),MID(H10,1,2)))</f>
        <v>M</v>
      </c>
      <c r="H10" s="44" t="s">
        <v>55</v>
      </c>
      <c r="I10" s="43" t="str">
        <f t="shared" ref="I10" si="9">+IF(OR(E10="",F10="",H10=""),"",CONCATENATE(E10,"-",F10,"-",H10))</f>
        <v>PLE-PIN-M005</v>
      </c>
      <c r="J10" s="45" t="s">
        <v>56</v>
      </c>
      <c r="K10" s="46" t="s">
        <v>48</v>
      </c>
      <c r="L10" s="47">
        <f t="shared" si="2"/>
        <v>44910</v>
      </c>
      <c r="M10" s="48">
        <v>44910</v>
      </c>
      <c r="N10" s="1" t="str">
        <f t="shared" ref="N10" ca="1" si="10">+IF(K10="Anulado","",IF(M10="","",DAYS360(M10,TODAY())))</f>
        <v/>
      </c>
      <c r="O10" s="3">
        <v>45684</v>
      </c>
      <c r="P10" s="49" t="s">
        <v>57</v>
      </c>
      <c r="Q10" s="46">
        <v>4</v>
      </c>
      <c r="R10" s="44"/>
      <c r="U10" s="5"/>
      <c r="W10" s="6"/>
      <c r="X10" s="6"/>
      <c r="Y10" s="6"/>
      <c r="Z10" s="6"/>
      <c r="AA10" s="7"/>
      <c r="AB10" s="9"/>
    </row>
    <row r="11" spans="1:28" s="4" customFormat="1" ht="13" x14ac:dyDescent="0.3">
      <c r="A11" s="1">
        <f>+SUBTOTAL(103,$D$4:D11)</f>
        <v>8</v>
      </c>
      <c r="B11" s="2" t="s">
        <v>26</v>
      </c>
      <c r="C11" s="2" t="s">
        <v>27</v>
      </c>
      <c r="D11" s="2" t="s">
        <v>28</v>
      </c>
      <c r="E11" s="43" t="str">
        <f t="shared" ref="E11:E12" si="11">+IF(C11="GESTIÓN TERRITORIAL","GET",IF(C11="DERECHOS HUMANOS","DHH",IF(C11="GESTIÓN CORPORATIVA","GCO",IF(C11="PLANEACIÓN ESTRATÉGICA","PLE",IF(C11="GERENCIA DE LA INFORMACIÓN","GDI","N/A")))))</f>
        <v>PLE</v>
      </c>
      <c r="F11" s="43" t="str">
        <f t="shared" si="1"/>
        <v>PIN</v>
      </c>
      <c r="G11" s="43" t="str">
        <f t="shared" ref="G11" si="12">+IF(OR(LEN(H11)=1,LEN(H11)=2),H11,IF(LEN(H11)=4,MID(H11,1,1),MID(H11,1,2)))</f>
        <v>M</v>
      </c>
      <c r="H11" s="44" t="s">
        <v>58</v>
      </c>
      <c r="I11" s="43" t="str">
        <f t="shared" ref="I11:I12" si="13">+IF(OR(E11="",F11="",H11=""),"",CONCATENATE(E11,"-",F11,"-",H11))</f>
        <v>PLE-PIN-M006</v>
      </c>
      <c r="J11" s="45" t="s">
        <v>59</v>
      </c>
      <c r="K11" s="46" t="s">
        <v>31</v>
      </c>
      <c r="L11" s="47">
        <f t="shared" si="2"/>
        <v>45833</v>
      </c>
      <c r="M11" s="48">
        <v>45833</v>
      </c>
      <c r="N11" s="1">
        <f t="shared" ref="N11:N12" ca="1" si="14">+IF(K11="Anulado","",IF(M11="","",DAYS360(M11,TODAY())))</f>
        <v>241</v>
      </c>
      <c r="O11" s="3"/>
      <c r="P11" s="49" t="s">
        <v>60</v>
      </c>
      <c r="Q11" s="46">
        <v>4</v>
      </c>
      <c r="R11" s="44"/>
      <c r="S11" s="26"/>
      <c r="T11" s="26"/>
      <c r="U11" s="27"/>
      <c r="V11" s="26"/>
      <c r="W11" s="28"/>
      <c r="X11" s="28"/>
      <c r="Y11" s="28"/>
      <c r="Z11" s="28"/>
      <c r="AA11" s="29"/>
      <c r="AB11" s="9"/>
    </row>
    <row r="12" spans="1:28" s="4" customFormat="1" ht="13" x14ac:dyDescent="0.3">
      <c r="A12" s="1">
        <f>+SUBTOTAL(103,$D$4:D12)</f>
        <v>9</v>
      </c>
      <c r="B12" s="2" t="s">
        <v>26</v>
      </c>
      <c r="C12" s="2" t="s">
        <v>27</v>
      </c>
      <c r="D12" s="2" t="s">
        <v>28</v>
      </c>
      <c r="E12" s="43" t="str">
        <f t="shared" si="11"/>
        <v>PLE</v>
      </c>
      <c r="F12" s="43" t="str">
        <f t="shared" si="1"/>
        <v>PIN</v>
      </c>
      <c r="G12" s="43" t="s">
        <v>61</v>
      </c>
      <c r="H12" s="44" t="s">
        <v>62</v>
      </c>
      <c r="I12" s="43" t="str">
        <f t="shared" si="13"/>
        <v>PLE-PIN-M007</v>
      </c>
      <c r="J12" s="45" t="s">
        <v>63</v>
      </c>
      <c r="K12" s="46" t="s">
        <v>31</v>
      </c>
      <c r="L12" s="47">
        <f t="shared" si="2"/>
        <v>45559</v>
      </c>
      <c r="M12" s="48">
        <v>45559</v>
      </c>
      <c r="N12" s="1">
        <f t="shared" ca="1" si="14"/>
        <v>512</v>
      </c>
      <c r="O12" s="3"/>
      <c r="P12" s="49" t="s">
        <v>64</v>
      </c>
      <c r="Q12" s="46">
        <v>4</v>
      </c>
      <c r="R12" s="44"/>
      <c r="T12" s="21"/>
      <c r="U12" s="22"/>
      <c r="V12" s="21"/>
      <c r="W12" s="23"/>
      <c r="X12" s="23"/>
      <c r="Y12" s="23"/>
      <c r="Z12" s="23"/>
      <c r="AA12" s="24"/>
      <c r="AB12" s="9"/>
    </row>
    <row r="13" spans="1:28" s="4" customFormat="1" ht="13" x14ac:dyDescent="0.3">
      <c r="A13" s="93">
        <f>+SUBTOTAL(103,$D$4:D13)</f>
        <v>10</v>
      </c>
      <c r="B13" s="2" t="s">
        <v>26</v>
      </c>
      <c r="C13" s="2" t="s">
        <v>27</v>
      </c>
      <c r="D13" s="2" t="s">
        <v>28</v>
      </c>
      <c r="E13" s="43" t="str">
        <f t="shared" ref="E13" si="15">+IF(C13="GESTIÓN TERRITORIAL","GET",IF(C13="DERECHOS HUMANOS","DHH",IF(C13="GESTIÓN CORPORATIVA","GCO",IF(C13="PLANEACIÓN ESTRATÉGICA","PLE",IF(C13="GERENCIA DE LA INFORMACIÓN","GDI","N/A")))))</f>
        <v>PLE</v>
      </c>
      <c r="F13" s="43" t="str">
        <f t="shared" si="1"/>
        <v>PIN</v>
      </c>
      <c r="G13" s="43" t="s">
        <v>61</v>
      </c>
      <c r="H13" s="44" t="s">
        <v>65</v>
      </c>
      <c r="I13" s="43" t="str">
        <f t="shared" ref="I13" si="16">+IF(OR(E13="",F13="",H13=""),"",CONCATENATE(E13,"-",F13,"-",H13))</f>
        <v>PLE-PIN-M008</v>
      </c>
      <c r="J13" s="45" t="s">
        <v>66</v>
      </c>
      <c r="K13" s="46" t="s">
        <v>31</v>
      </c>
      <c r="L13" s="47">
        <f t="shared" ref="L13" si="17">+IF(M13=0,"",VALUE(M13))</f>
        <v>45198</v>
      </c>
      <c r="M13" s="48">
        <v>45198</v>
      </c>
      <c r="N13" s="1">
        <f t="shared" ref="N13" ca="1" si="18">+IF(K13="Anulado","",IF(M13="","",DAYS360(M13,TODAY())))</f>
        <v>867</v>
      </c>
      <c r="O13" s="3"/>
      <c r="P13" s="49" t="s">
        <v>67</v>
      </c>
      <c r="Q13" s="46">
        <v>1</v>
      </c>
      <c r="R13" s="44"/>
      <c r="S13" s="26"/>
      <c r="T13" s="26"/>
      <c r="U13" s="27"/>
      <c r="V13" s="26"/>
      <c r="W13" s="28"/>
      <c r="X13" s="28"/>
      <c r="Y13" s="28"/>
      <c r="Z13" s="28"/>
      <c r="AA13" s="29"/>
      <c r="AB13" s="9"/>
    </row>
    <row r="14" spans="1:28" s="4" customFormat="1" ht="17" x14ac:dyDescent="0.3">
      <c r="A14" s="1">
        <f>+SUBTOTAL(103,$D$4:D14)</f>
        <v>11</v>
      </c>
      <c r="B14" s="2" t="s">
        <v>26</v>
      </c>
      <c r="C14" s="2" t="s">
        <v>27</v>
      </c>
      <c r="D14" s="2" t="s">
        <v>28</v>
      </c>
      <c r="E14" s="43" t="str">
        <f t="shared" si="0"/>
        <v>PLE</v>
      </c>
      <c r="F14" s="43" t="str">
        <f t="shared" si="1"/>
        <v>PIN</v>
      </c>
      <c r="G14" s="43" t="str">
        <f t="shared" si="5"/>
        <v>PL</v>
      </c>
      <c r="H14" s="44" t="s">
        <v>68</v>
      </c>
      <c r="I14" s="43" t="str">
        <f t="shared" si="6"/>
        <v>PLE-PIN-PL001</v>
      </c>
      <c r="J14" s="45" t="s">
        <v>69</v>
      </c>
      <c r="K14" s="46" t="s">
        <v>31</v>
      </c>
      <c r="L14" s="47">
        <f t="shared" si="2"/>
        <v>45707</v>
      </c>
      <c r="M14" s="48">
        <v>45707</v>
      </c>
      <c r="N14" s="1">
        <f t="shared" ca="1" si="3"/>
        <v>367</v>
      </c>
      <c r="O14" s="3"/>
      <c r="P14" s="49" t="s">
        <v>70</v>
      </c>
      <c r="Q14" s="46">
        <v>8</v>
      </c>
      <c r="R14" s="44" t="s">
        <v>71</v>
      </c>
      <c r="T14" s="21"/>
      <c r="U14" s="22"/>
      <c r="V14" s="21"/>
      <c r="W14" s="23"/>
      <c r="X14" s="23"/>
      <c r="Y14" s="23"/>
      <c r="Z14" s="23" t="str">
        <f t="shared" si="4"/>
        <v/>
      </c>
      <c r="AA14" s="24"/>
      <c r="AB14" s="9"/>
    </row>
    <row r="15" spans="1:28" s="4" customFormat="1" ht="13" x14ac:dyDescent="0.3">
      <c r="A15" s="1">
        <f>+SUBTOTAL(103,$D$4:D15)</f>
        <v>12</v>
      </c>
      <c r="B15" s="2" t="s">
        <v>26</v>
      </c>
      <c r="C15" s="2" t="s">
        <v>27</v>
      </c>
      <c r="D15" s="2" t="s">
        <v>28</v>
      </c>
      <c r="E15" s="43" t="str">
        <f t="shared" si="0"/>
        <v>PLE</v>
      </c>
      <c r="F15" s="43" t="str">
        <f t="shared" si="1"/>
        <v>PIN</v>
      </c>
      <c r="G15" s="43" t="str">
        <f t="shared" si="5"/>
        <v>PL</v>
      </c>
      <c r="H15" s="44" t="s">
        <v>72</v>
      </c>
      <c r="I15" s="43" t="str">
        <f t="shared" si="6"/>
        <v>PLE-PIN-PL002</v>
      </c>
      <c r="J15" s="45" t="s">
        <v>73</v>
      </c>
      <c r="K15" s="46" t="s">
        <v>31</v>
      </c>
      <c r="L15" s="47">
        <f t="shared" si="2"/>
        <v>45237</v>
      </c>
      <c r="M15" s="48">
        <v>45237</v>
      </c>
      <c r="N15" s="1">
        <f t="shared" ca="1" si="3"/>
        <v>829</v>
      </c>
      <c r="O15" s="3"/>
      <c r="P15" s="49" t="s">
        <v>74</v>
      </c>
      <c r="Q15" s="46">
        <v>4</v>
      </c>
      <c r="R15" s="44" t="s">
        <v>75</v>
      </c>
      <c r="U15" s="5"/>
      <c r="W15" s="6"/>
      <c r="X15" s="6"/>
      <c r="Y15" s="6"/>
      <c r="Z15" s="6" t="str">
        <f t="shared" si="4"/>
        <v/>
      </c>
      <c r="AA15" s="7"/>
      <c r="AB15" s="9"/>
    </row>
    <row r="16" spans="1:28" s="4" customFormat="1" ht="13.5" customHeight="1" x14ac:dyDescent="0.3">
      <c r="A16" s="93">
        <f>+SUBTOTAL(103,$D$4:D16)</f>
        <v>13</v>
      </c>
      <c r="B16" s="2" t="s">
        <v>26</v>
      </c>
      <c r="C16" s="2" t="s">
        <v>27</v>
      </c>
      <c r="D16" s="2" t="s">
        <v>28</v>
      </c>
      <c r="E16" s="43" t="str">
        <f t="shared" ref="E16" si="19">+IF(C16="GESTIÓN TERRITORIAL","GET",IF(C16="DERECHOS HUMANOS","DHH",IF(C16="GESTIÓN CORPORATIVA","GCO",IF(C16="PLANEACIÓN ESTRATÉGICA","PLE",IF(C16="GERENCIA DE LA INFORMACIÓN","GDI","N/A")))))</f>
        <v>PLE</v>
      </c>
      <c r="F16" s="43" t="str">
        <f t="shared" si="1"/>
        <v>PIN</v>
      </c>
      <c r="G16" s="43" t="str">
        <f t="shared" ref="G16" si="20">+IF(OR(LEN(H16)=1,LEN(H16)=2),H16,IF(LEN(H16)=4,MID(H16,1,1),MID(H16,1,2)))</f>
        <v>PL</v>
      </c>
      <c r="H16" s="44" t="s">
        <v>76</v>
      </c>
      <c r="I16" s="43" t="str">
        <f t="shared" ref="I16" si="21">+IF(OR(E16="",F16="",H16=""),"",CONCATENATE(E16,"-",F16,"-",H16))</f>
        <v>PLE-PIN-PL003</v>
      </c>
      <c r="J16" s="45" t="s">
        <v>77</v>
      </c>
      <c r="K16" s="46" t="s">
        <v>31</v>
      </c>
      <c r="L16" s="47">
        <f t="shared" si="2"/>
        <v>45706</v>
      </c>
      <c r="M16" s="48">
        <v>45706</v>
      </c>
      <c r="N16" s="1">
        <f t="shared" ref="N16" ca="1" si="22">+IF(K16="Anulado","",IF(M16="","",DAYS360(M16,TODAY())))</f>
        <v>368</v>
      </c>
      <c r="O16" s="3"/>
      <c r="P16" s="49" t="s">
        <v>78</v>
      </c>
      <c r="Q16" s="46">
        <v>2</v>
      </c>
      <c r="R16" s="44" t="s">
        <v>79</v>
      </c>
      <c r="S16" s="26"/>
      <c r="T16" s="26"/>
      <c r="U16" s="27"/>
      <c r="V16" s="26"/>
      <c r="W16" s="28"/>
      <c r="X16" s="28"/>
      <c r="Y16" s="28"/>
      <c r="Z16" s="28"/>
      <c r="AA16" s="29"/>
      <c r="AB16" s="9"/>
    </row>
    <row r="17" spans="1:28" s="4" customFormat="1" ht="17" x14ac:dyDescent="0.3">
      <c r="A17" s="1">
        <f>+SUBTOTAL(103,$D$4:D17)</f>
        <v>14</v>
      </c>
      <c r="B17" s="2" t="s">
        <v>26</v>
      </c>
      <c r="C17" s="2" t="s">
        <v>27</v>
      </c>
      <c r="D17" s="2" t="s">
        <v>28</v>
      </c>
      <c r="E17" s="43" t="str">
        <f t="shared" si="0"/>
        <v>PLE</v>
      </c>
      <c r="F17" s="43" t="str">
        <f t="shared" si="1"/>
        <v>PIN</v>
      </c>
      <c r="G17" s="43" t="str">
        <f t="shared" si="5"/>
        <v>PL</v>
      </c>
      <c r="H17" s="44" t="s">
        <v>80</v>
      </c>
      <c r="I17" s="43" t="str">
        <f t="shared" si="6"/>
        <v>PLE-PIN-PL004</v>
      </c>
      <c r="J17" s="45" t="s">
        <v>81</v>
      </c>
      <c r="K17" s="46" t="s">
        <v>31</v>
      </c>
      <c r="L17" s="47">
        <f t="shared" si="2"/>
        <v>45723</v>
      </c>
      <c r="M17" s="48">
        <v>45723</v>
      </c>
      <c r="N17" s="1">
        <f t="shared" ca="1" si="3"/>
        <v>349</v>
      </c>
      <c r="O17" s="3"/>
      <c r="P17" s="49" t="s">
        <v>82</v>
      </c>
      <c r="Q17" s="46">
        <v>10</v>
      </c>
      <c r="R17" s="44" t="s">
        <v>83</v>
      </c>
      <c r="S17" s="26"/>
      <c r="T17" s="26"/>
      <c r="U17" s="27"/>
      <c r="V17" s="26"/>
      <c r="W17" s="28"/>
      <c r="X17" s="28"/>
      <c r="Y17" s="28"/>
      <c r="Z17" s="28" t="str">
        <f t="shared" si="4"/>
        <v/>
      </c>
      <c r="AA17" s="29"/>
      <c r="AB17" s="9"/>
    </row>
    <row r="18" spans="1:28" s="4" customFormat="1" ht="36" customHeight="1" x14ac:dyDescent="0.3">
      <c r="A18" s="1">
        <f>+SUBTOTAL(103,$D$4:D18)</f>
        <v>15</v>
      </c>
      <c r="B18" s="2" t="s">
        <v>26</v>
      </c>
      <c r="C18" s="2" t="s">
        <v>27</v>
      </c>
      <c r="D18" s="2" t="s">
        <v>28</v>
      </c>
      <c r="E18" s="43" t="str">
        <f t="shared" ref="E18" si="23">+IF(C18="GESTIÓN TERRITORIAL","GET",IF(C18="DERECHOS HUMANOS","DHH",IF(C18="GESTIÓN CORPORATIVA","GCO",IF(C18="PLANEACIÓN ESTRATÉGICA","PLE",IF(C18="GERENCIA DE LA INFORMACIÓN","GDI","N/A")))))</f>
        <v>PLE</v>
      </c>
      <c r="F18" s="43" t="str">
        <f t="shared" si="1"/>
        <v>PIN</v>
      </c>
      <c r="G18" s="43" t="str">
        <f t="shared" ref="G18" si="24">+IF(OR(LEN(H18)=1,LEN(H18)=2),H18,IF(LEN(H18)=4,MID(H18,1,1),MID(H18,1,2)))</f>
        <v>PL</v>
      </c>
      <c r="H18" s="44" t="s">
        <v>84</v>
      </c>
      <c r="I18" s="43" t="str">
        <f t="shared" ref="I18" si="25">+IF(OR(E18="",F18="",H18=""),"",CONCATENATE(E18,"-",F18,"-",H18))</f>
        <v>PLE-PIN-PL005</v>
      </c>
      <c r="J18" s="45" t="s">
        <v>85</v>
      </c>
      <c r="K18" s="46" t="s">
        <v>31</v>
      </c>
      <c r="L18" s="47">
        <f t="shared" si="2"/>
        <v>45707</v>
      </c>
      <c r="M18" s="48">
        <v>45707</v>
      </c>
      <c r="N18" s="1">
        <f t="shared" ref="N18" ca="1" si="26">+IF(K18="Anulado","",IF(M18="","",DAYS360(M18,TODAY())))</f>
        <v>367</v>
      </c>
      <c r="O18" s="3"/>
      <c r="P18" s="49" t="s">
        <v>86</v>
      </c>
      <c r="Q18" s="46">
        <v>2</v>
      </c>
      <c r="R18" s="44" t="s">
        <v>79</v>
      </c>
      <c r="U18" s="5"/>
      <c r="W18" s="6"/>
      <c r="X18" s="6"/>
      <c r="Y18" s="6"/>
      <c r="Z18" s="6"/>
      <c r="AA18" s="7"/>
      <c r="AB18" s="9"/>
    </row>
    <row r="19" spans="1:28" s="4" customFormat="1" ht="13" x14ac:dyDescent="0.3">
      <c r="A19" s="93">
        <f>+SUBTOTAL(103,$D$4:D19)</f>
        <v>16</v>
      </c>
      <c r="B19" s="2" t="s">
        <v>26</v>
      </c>
      <c r="C19" s="2" t="s">
        <v>27</v>
      </c>
      <c r="D19" s="2" t="s">
        <v>28</v>
      </c>
      <c r="E19" s="43" t="str">
        <f t="shared" ref="E19" si="27">+IF(C19="GESTIÓN TERRITORIAL","GET",IF(C19="DERECHOS HUMANOS","DHH",IF(C19="GESTIÓN CORPORATIVA","GCO",IF(C19="PLANEACIÓN ESTRATÉGICA","PLE",IF(C19="GERENCIA DE LA INFORMACIÓN","GDI","N/A")))))</f>
        <v>PLE</v>
      </c>
      <c r="F19" s="43" t="str">
        <f t="shared" si="1"/>
        <v>PIN</v>
      </c>
      <c r="G19" s="43" t="str">
        <f t="shared" ref="G19" si="28">+IF(OR(LEN(H19)=1,LEN(H19)=2),H19,IF(LEN(H19)=4,MID(H19,1,1),MID(H19,1,2)))</f>
        <v>PL</v>
      </c>
      <c r="H19" s="44" t="s">
        <v>87</v>
      </c>
      <c r="I19" s="43" t="str">
        <f t="shared" ref="I19" si="29">+IF(OR(E19="",F19="",H19=""),"",CONCATENATE(E19,"-",F19,"-",H19))</f>
        <v>PLE-PIN-PL006</v>
      </c>
      <c r="J19" s="45" t="s">
        <v>88</v>
      </c>
      <c r="K19" s="46" t="s">
        <v>31</v>
      </c>
      <c r="L19" s="47">
        <f t="shared" si="2"/>
        <v>45700</v>
      </c>
      <c r="M19" s="48">
        <v>45700</v>
      </c>
      <c r="N19" s="1">
        <f t="shared" ref="N19" ca="1" si="30">+IF(K19="Anulado","",IF(M19="","",DAYS360(M19,TODAY())))</f>
        <v>374</v>
      </c>
      <c r="O19" s="3"/>
      <c r="P19" s="49" t="s">
        <v>89</v>
      </c>
      <c r="Q19" s="46">
        <v>2</v>
      </c>
      <c r="R19" s="44"/>
      <c r="S19" s="26"/>
      <c r="T19" s="26"/>
      <c r="U19" s="27"/>
      <c r="V19" s="26"/>
      <c r="W19" s="28"/>
      <c r="X19" s="28"/>
      <c r="Y19" s="28"/>
      <c r="Z19" s="28"/>
      <c r="AA19" s="29"/>
      <c r="AB19" s="9"/>
    </row>
    <row r="20" spans="1:28" s="4" customFormat="1" ht="19.5" x14ac:dyDescent="0.3">
      <c r="A20" s="1">
        <f>+SUBTOTAL(103,$D$4:D20)</f>
        <v>17</v>
      </c>
      <c r="B20" s="2" t="s">
        <v>26</v>
      </c>
      <c r="C20" s="2" t="s">
        <v>27</v>
      </c>
      <c r="D20" s="2" t="s">
        <v>28</v>
      </c>
      <c r="E20" s="43" t="str">
        <f t="shared" ref="E20" si="31">+IF(C20="GESTIÓN TERRITORIAL","GET",IF(C20="DERECHOS HUMANOS","DHH",IF(C20="GESTIÓN CORPORATIVA","GCO",IF(C20="PLANEACIÓN ESTRATÉGICA","PLE",IF(C20="GERENCIA DE LA INFORMACIÓN","GDI","N/A")))))</f>
        <v>PLE</v>
      </c>
      <c r="F20" s="43" t="str">
        <f t="shared" si="1"/>
        <v>PIN</v>
      </c>
      <c r="G20" s="43" t="str">
        <f t="shared" ref="G20" si="32">+IF(OR(LEN(H20)=1,LEN(H20)=2),H20,IF(LEN(H20)=4,MID(H20,1,1),MID(H20,1,2)))</f>
        <v>PL</v>
      </c>
      <c r="H20" s="44" t="s">
        <v>90</v>
      </c>
      <c r="I20" s="43" t="str">
        <f t="shared" ref="I20" si="33">+IF(OR(E20="",F20="",H20=""),"",CONCATENATE(E20,"-",F20,"-",H20))</f>
        <v>PLE-PIN-PL007</v>
      </c>
      <c r="J20" s="45" t="s">
        <v>91</v>
      </c>
      <c r="K20" s="46" t="s">
        <v>31</v>
      </c>
      <c r="L20" s="47">
        <f t="shared" si="2"/>
        <v>45712</v>
      </c>
      <c r="M20" s="48">
        <v>45712</v>
      </c>
      <c r="N20" s="1">
        <f t="shared" ref="N20" ca="1" si="34">+IF(K20="Anulado","",IF(M20="","",DAYS360(M20,TODAY())))</f>
        <v>362</v>
      </c>
      <c r="O20" s="3"/>
      <c r="P20" s="49" t="s">
        <v>92</v>
      </c>
      <c r="Q20" s="46">
        <v>2</v>
      </c>
      <c r="R20" s="44"/>
      <c r="S20" s="26"/>
      <c r="T20" s="26"/>
      <c r="U20" s="27"/>
      <c r="V20" s="26"/>
      <c r="W20" s="28"/>
      <c r="X20" s="28"/>
      <c r="Y20" s="28"/>
      <c r="Z20" s="28"/>
      <c r="AA20" s="29"/>
      <c r="AB20" s="9"/>
    </row>
    <row r="21" spans="1:28" s="4" customFormat="1" ht="19.5" x14ac:dyDescent="0.3">
      <c r="A21" s="1">
        <f>+SUBTOTAL(103,$D$4:D21)</f>
        <v>18</v>
      </c>
      <c r="B21" s="2" t="s">
        <v>26</v>
      </c>
      <c r="C21" s="2" t="s">
        <v>27</v>
      </c>
      <c r="D21" s="2" t="s">
        <v>28</v>
      </c>
      <c r="E21" s="43" t="str">
        <f t="shared" ref="E21:E22" si="35">+IF(C21="GESTIÓN TERRITORIAL","GET",IF(C21="DERECHOS HUMANOS","DHH",IF(C21="GESTIÓN CORPORATIVA","GCO",IF(C21="PLANEACIÓN ESTRATÉGICA","PLE",IF(C21="GERENCIA DE LA INFORMACIÓN","GDI","N/A")))))</f>
        <v>PLE</v>
      </c>
      <c r="F21" s="43" t="str">
        <f t="shared" si="1"/>
        <v>PIN</v>
      </c>
      <c r="G21" s="43" t="str">
        <f t="shared" ref="G21:G22" si="36">+IF(OR(LEN(H21)=1,LEN(H21)=2),H21,IF(LEN(H21)=4,MID(H21,1,1),MID(H21,1,2)))</f>
        <v>PL</v>
      </c>
      <c r="H21" s="44" t="s">
        <v>93</v>
      </c>
      <c r="I21" s="43" t="str">
        <f t="shared" ref="I21:I22" si="37">+IF(OR(E21="",F21="",H21=""),"",CONCATENATE(E21,"-",F21,"-",H21))</f>
        <v>PLE-PIN-PL008</v>
      </c>
      <c r="J21" s="45" t="s">
        <v>94</v>
      </c>
      <c r="K21" s="46" t="s">
        <v>31</v>
      </c>
      <c r="L21" s="47">
        <f t="shared" si="2"/>
        <v>45712</v>
      </c>
      <c r="M21" s="48">
        <v>45712</v>
      </c>
      <c r="N21" s="1">
        <f t="shared" ref="N21:N22" ca="1" si="38">+IF(K21="Anulado","",IF(M21="","",DAYS360(M21,TODAY())))</f>
        <v>362</v>
      </c>
      <c r="O21" s="3"/>
      <c r="P21" s="49" t="s">
        <v>95</v>
      </c>
      <c r="Q21" s="46">
        <v>2</v>
      </c>
      <c r="R21" s="44"/>
      <c r="S21" s="26"/>
      <c r="T21" s="26"/>
      <c r="U21" s="27"/>
      <c r="V21" s="26"/>
      <c r="W21" s="28"/>
      <c r="X21" s="28"/>
      <c r="Y21" s="28"/>
      <c r="Z21" s="28"/>
      <c r="AA21" s="29"/>
      <c r="AB21" s="9"/>
    </row>
    <row r="22" spans="1:28" s="4" customFormat="1" ht="19.5" x14ac:dyDescent="0.3">
      <c r="A22" s="93">
        <f>+SUBTOTAL(103,$D$4:D22)</f>
        <v>19</v>
      </c>
      <c r="B22" s="2" t="s">
        <v>26</v>
      </c>
      <c r="C22" s="2" t="s">
        <v>27</v>
      </c>
      <c r="D22" s="2" t="s">
        <v>28</v>
      </c>
      <c r="E22" s="43" t="str">
        <f t="shared" si="35"/>
        <v>PLE</v>
      </c>
      <c r="F22" s="43" t="str">
        <f t="shared" si="1"/>
        <v>PIN</v>
      </c>
      <c r="G22" s="43" t="str">
        <f t="shared" si="36"/>
        <v>PL</v>
      </c>
      <c r="H22" s="44" t="s">
        <v>96</v>
      </c>
      <c r="I22" s="43" t="str">
        <f t="shared" si="37"/>
        <v>PLE-PIN-PL009</v>
      </c>
      <c r="J22" s="45" t="s">
        <v>97</v>
      </c>
      <c r="K22" s="46" t="s">
        <v>31</v>
      </c>
      <c r="L22" s="47">
        <f t="shared" si="2"/>
        <v>45701</v>
      </c>
      <c r="M22" s="48">
        <v>45701</v>
      </c>
      <c r="N22" s="1">
        <f t="shared" ca="1" si="38"/>
        <v>373</v>
      </c>
      <c r="O22" s="3"/>
      <c r="P22" s="49" t="s">
        <v>98</v>
      </c>
      <c r="Q22" s="46">
        <v>2</v>
      </c>
      <c r="R22" s="44"/>
      <c r="U22" s="5"/>
      <c r="W22" s="6"/>
      <c r="X22" s="6"/>
      <c r="Y22" s="6"/>
      <c r="Z22" s="6"/>
      <c r="AA22" s="7"/>
      <c r="AB22" s="9"/>
    </row>
    <row r="23" spans="1:28" s="4" customFormat="1" ht="19.5" x14ac:dyDescent="0.3">
      <c r="A23" s="1">
        <f>+SUBTOTAL(103,$D$4:D23)</f>
        <v>20</v>
      </c>
      <c r="B23" s="2" t="s">
        <v>26</v>
      </c>
      <c r="C23" s="2" t="s">
        <v>27</v>
      </c>
      <c r="D23" s="2" t="s">
        <v>28</v>
      </c>
      <c r="E23" s="43" t="str">
        <f t="shared" ref="E23" si="39">+IF(C23="GESTIÓN TERRITORIAL","GET",IF(C23="DERECHOS HUMANOS","DHH",IF(C23="GESTIÓN CORPORATIVA","GCO",IF(C23="PLANEACIÓN ESTRATÉGICA","PLE",IF(C23="GERENCIA DE LA INFORMACIÓN","GDI","N/A")))))</f>
        <v>PLE</v>
      </c>
      <c r="F23" s="43" t="str">
        <f t="shared" si="1"/>
        <v>PIN</v>
      </c>
      <c r="G23" s="43" t="str">
        <f t="shared" ref="G23" si="40">+IF(OR(LEN(H23)=1,LEN(H23)=2),H23,IF(LEN(H23)=4,MID(H23,1,1),MID(H23,1,2)))</f>
        <v>PL</v>
      </c>
      <c r="H23" s="44" t="s">
        <v>99</v>
      </c>
      <c r="I23" s="43" t="str">
        <f t="shared" ref="I23" si="41">+IF(OR(E23="",F23="",H23=""),"",CONCATENATE(E23,"-",F23,"-",H23))</f>
        <v>PLE-PIN-PL010</v>
      </c>
      <c r="J23" s="45" t="s">
        <v>100</v>
      </c>
      <c r="K23" s="46" t="s">
        <v>31</v>
      </c>
      <c r="L23" s="47">
        <f t="shared" si="2"/>
        <v>45709</v>
      </c>
      <c r="M23" s="48">
        <v>45709</v>
      </c>
      <c r="N23" s="1">
        <f t="shared" ref="N23" ca="1" si="42">+IF(K23="Anulado","",IF(M23="","",DAYS360(M23,TODAY())))</f>
        <v>365</v>
      </c>
      <c r="O23" s="3"/>
      <c r="P23" s="49" t="s">
        <v>101</v>
      </c>
      <c r="Q23" s="46">
        <v>2</v>
      </c>
      <c r="R23" s="44"/>
      <c r="S23" s="26"/>
      <c r="T23" s="26"/>
      <c r="U23" s="27"/>
      <c r="V23" s="26"/>
      <c r="W23" s="28"/>
      <c r="X23" s="28"/>
      <c r="Y23" s="28"/>
      <c r="Z23" s="28"/>
      <c r="AA23" s="29"/>
      <c r="AB23" s="9"/>
    </row>
    <row r="24" spans="1:28" s="4" customFormat="1" ht="19.5" x14ac:dyDescent="0.3">
      <c r="A24" s="1">
        <f>+SUBTOTAL(103,$D$4:D24)</f>
        <v>21</v>
      </c>
      <c r="B24" s="2" t="s">
        <v>26</v>
      </c>
      <c r="C24" s="2" t="s">
        <v>27</v>
      </c>
      <c r="D24" s="2" t="s">
        <v>28</v>
      </c>
      <c r="E24" s="43" t="str">
        <f t="shared" ref="E24" si="43">+IF(C24="GESTIÓN TERRITORIAL","GET",IF(C24="DERECHOS HUMANOS","DHH",IF(C24="GESTIÓN CORPORATIVA","GCO",IF(C24="PLANEACIÓN ESTRATÉGICA","PLE",IF(C24="GERENCIA DE LA INFORMACIÓN","GDI","N/A")))))</f>
        <v>PLE</v>
      </c>
      <c r="F24" s="43" t="str">
        <f t="shared" si="1"/>
        <v>PIN</v>
      </c>
      <c r="G24" s="43" t="str">
        <f t="shared" ref="G24" si="44">+IF(OR(LEN(H24)=1,LEN(H24)=2),H24,IF(LEN(H24)=4,MID(H24,1,1),MID(H24,1,2)))</f>
        <v>PL</v>
      </c>
      <c r="H24" s="44" t="s">
        <v>102</v>
      </c>
      <c r="I24" s="43" t="str">
        <f t="shared" ref="I24" si="45">+IF(OR(E24="",F24="",H24=""),"",CONCATENATE(E24,"-",F24,"-",H24))</f>
        <v>PLE-PIN-PL011</v>
      </c>
      <c r="J24" s="45" t="s">
        <v>103</v>
      </c>
      <c r="K24" s="46" t="s">
        <v>31</v>
      </c>
      <c r="L24" s="47">
        <f t="shared" si="2"/>
        <v>45701</v>
      </c>
      <c r="M24" s="48">
        <v>45701</v>
      </c>
      <c r="N24" s="1">
        <f t="shared" ref="N24" ca="1" si="46">+IF(K24="Anulado","",IF(M24="","",DAYS360(M24,TODAY())))</f>
        <v>373</v>
      </c>
      <c r="O24" s="3"/>
      <c r="P24" s="49" t="s">
        <v>104</v>
      </c>
      <c r="Q24" s="46">
        <v>2</v>
      </c>
      <c r="R24" s="44"/>
      <c r="U24" s="5"/>
      <c r="W24" s="6"/>
      <c r="X24" s="6"/>
      <c r="Y24" s="6"/>
      <c r="Z24" s="6"/>
      <c r="AA24" s="7"/>
      <c r="AB24" s="9"/>
    </row>
    <row r="25" spans="1:28" s="4" customFormat="1" ht="19.5" x14ac:dyDescent="0.3">
      <c r="A25" s="93">
        <f>+SUBTOTAL(103,$D$4:D25)</f>
        <v>22</v>
      </c>
      <c r="B25" s="2" t="s">
        <v>26</v>
      </c>
      <c r="C25" s="2" t="s">
        <v>27</v>
      </c>
      <c r="D25" s="2" t="s">
        <v>28</v>
      </c>
      <c r="E25" s="43" t="str">
        <f t="shared" ref="E25" si="47">+IF(C25="GESTIÓN TERRITORIAL","GET",IF(C25="DERECHOS HUMANOS","DHH",IF(C25="GESTIÓN CORPORATIVA","GCO",IF(C25="PLANEACIÓN ESTRATÉGICA","PLE",IF(C25="GERENCIA DE LA INFORMACIÓN","GDI","N/A")))))</f>
        <v>PLE</v>
      </c>
      <c r="F25" s="43" t="str">
        <f t="shared" si="1"/>
        <v>PIN</v>
      </c>
      <c r="G25" s="43" t="str">
        <f t="shared" ref="G25" si="48">+IF(OR(LEN(H25)=1,LEN(H25)=2),H25,IF(LEN(H25)=4,MID(H25,1,1),MID(H25,1,2)))</f>
        <v>PL</v>
      </c>
      <c r="H25" s="44" t="s">
        <v>105</v>
      </c>
      <c r="I25" s="43" t="str">
        <f t="shared" ref="I25" si="49">+IF(OR(E25="",F25="",H25=""),"",CONCATENATE(E25,"-",F25,"-",H25))</f>
        <v>PLE-PIN-PL012</v>
      </c>
      <c r="J25" s="45" t="s">
        <v>106</v>
      </c>
      <c r="K25" s="46" t="s">
        <v>31</v>
      </c>
      <c r="L25" s="47">
        <f t="shared" si="2"/>
        <v>45737</v>
      </c>
      <c r="M25" s="48">
        <v>45737</v>
      </c>
      <c r="N25" s="1">
        <f t="shared" ref="N25" ca="1" si="50">+IF(K25="Anulado","",IF(M25="","",DAYS360(M25,TODAY())))</f>
        <v>335</v>
      </c>
      <c r="O25" s="3"/>
      <c r="P25" s="49" t="s">
        <v>107</v>
      </c>
      <c r="Q25" s="46">
        <v>2</v>
      </c>
      <c r="R25" s="44"/>
      <c r="U25" s="5"/>
      <c r="W25" s="6"/>
      <c r="X25" s="6"/>
      <c r="Y25" s="6"/>
      <c r="Z25" s="6"/>
      <c r="AA25" s="7"/>
      <c r="AB25" s="9"/>
    </row>
    <row r="26" spans="1:28" s="4" customFormat="1" ht="13" x14ac:dyDescent="0.3">
      <c r="A26" s="1">
        <f>+SUBTOTAL(103,$D$4:D26)</f>
        <v>23</v>
      </c>
      <c r="B26" s="2" t="s">
        <v>26</v>
      </c>
      <c r="C26" s="2" t="s">
        <v>27</v>
      </c>
      <c r="D26" s="2" t="s">
        <v>28</v>
      </c>
      <c r="E26" s="43" t="str">
        <f t="shared" ref="E26" si="51">+IF(C26="GESTIÓN TERRITORIAL","GET",IF(C26="DERECHOS HUMANOS","DHH",IF(C26="GESTIÓN CORPORATIVA","GCO",IF(C26="PLANEACIÓN ESTRATÉGICA","PLE",IF(C26="GERENCIA DE LA INFORMACIÓN","GDI","N/A")))))</f>
        <v>PLE</v>
      </c>
      <c r="F26" s="43" t="str">
        <f t="shared" si="1"/>
        <v>PIN</v>
      </c>
      <c r="G26" s="43" t="str">
        <f t="shared" ref="G26" si="52">+IF(OR(LEN(H26)=1,LEN(H26)=2),H26,IF(LEN(H26)=4,MID(H26,1,1),MID(H26,1,2)))</f>
        <v>PL</v>
      </c>
      <c r="H26" s="44" t="s">
        <v>108</v>
      </c>
      <c r="I26" s="43" t="str">
        <f t="shared" ref="I26" si="53">+IF(OR(E26="",F26="",H26=""),"",CONCATENATE(E26,"-",F26,"-",H26))</f>
        <v>PLE-PIN-PL013</v>
      </c>
      <c r="J26" s="45" t="s">
        <v>109</v>
      </c>
      <c r="K26" s="46" t="s">
        <v>31</v>
      </c>
      <c r="L26" s="47">
        <f t="shared" si="2"/>
        <v>45708</v>
      </c>
      <c r="M26" s="48">
        <v>45708</v>
      </c>
      <c r="N26" s="1">
        <f t="shared" ref="N26" ca="1" si="54">+IF(K26="Anulado","",IF(M26="","",DAYS360(M26,TODAY())))</f>
        <v>366</v>
      </c>
      <c r="O26" s="3"/>
      <c r="P26" s="49" t="s">
        <v>110</v>
      </c>
      <c r="Q26" s="46">
        <v>3</v>
      </c>
      <c r="R26" s="44"/>
      <c r="S26" s="26"/>
      <c r="T26" s="26"/>
      <c r="U26" s="27"/>
      <c r="V26" s="26"/>
      <c r="W26" s="28"/>
      <c r="X26" s="28"/>
      <c r="Y26" s="28"/>
      <c r="Z26" s="28"/>
      <c r="AA26" s="29"/>
      <c r="AB26" s="9"/>
    </row>
    <row r="27" spans="1:28" s="4" customFormat="1" ht="19.5" x14ac:dyDescent="0.3">
      <c r="A27" s="1">
        <f>+SUBTOTAL(103,$D$4:D27)</f>
        <v>24</v>
      </c>
      <c r="B27" s="2" t="s">
        <v>26</v>
      </c>
      <c r="C27" s="2" t="s">
        <v>27</v>
      </c>
      <c r="D27" s="2" t="s">
        <v>28</v>
      </c>
      <c r="E27" s="43" t="str">
        <f t="shared" ref="E27" si="55">+IF(C27="GESTIÓN TERRITORIAL","GET",IF(C27="DERECHOS HUMANOS","DHH",IF(C27="GESTIÓN CORPORATIVA","GCO",IF(C27="PLANEACIÓN ESTRATÉGICA","PLE",IF(C27="GERENCIA DE LA INFORMACIÓN","GDI","N/A")))))</f>
        <v>PLE</v>
      </c>
      <c r="F27" s="43" t="str">
        <f t="shared" si="1"/>
        <v>PIN</v>
      </c>
      <c r="G27" s="43" t="str">
        <f t="shared" ref="G27" si="56">+IF(OR(LEN(H27)=1,LEN(H27)=2),H27,IF(LEN(H27)=4,MID(H27,1,1),MID(H27,1,2)))</f>
        <v>PL</v>
      </c>
      <c r="H27" s="44" t="s">
        <v>111</v>
      </c>
      <c r="I27" s="43" t="str">
        <f t="shared" ref="I27:I31" si="57">+IF(OR(E27="",F27="",H27=""),"",CONCATENATE(E27,"-",F27,"-",H27))</f>
        <v>PLE-PIN-PL014</v>
      </c>
      <c r="J27" s="45" t="s">
        <v>112</v>
      </c>
      <c r="K27" s="46" t="s">
        <v>31</v>
      </c>
      <c r="L27" s="47">
        <f t="shared" si="2"/>
        <v>45707</v>
      </c>
      <c r="M27" s="48">
        <v>45707</v>
      </c>
      <c r="N27" s="1">
        <f t="shared" ref="N27" ca="1" si="58">+IF(K27="Anulado","",IF(M27="","",DAYS360(M27,TODAY())))</f>
        <v>367</v>
      </c>
      <c r="O27" s="3"/>
      <c r="P27" s="49" t="s">
        <v>113</v>
      </c>
      <c r="Q27" s="46">
        <v>2</v>
      </c>
      <c r="R27" s="44"/>
      <c r="U27" s="5"/>
      <c r="W27" s="6"/>
      <c r="X27" s="6"/>
      <c r="Y27" s="6"/>
      <c r="Z27" s="6"/>
      <c r="AA27" s="7"/>
      <c r="AB27" s="9"/>
    </row>
    <row r="28" spans="1:28" s="4" customFormat="1" ht="27" customHeight="1" x14ac:dyDescent="0.3">
      <c r="A28" s="93">
        <f>+SUBTOTAL(103,$D$4:D28)</f>
        <v>25</v>
      </c>
      <c r="B28" s="2" t="s">
        <v>26</v>
      </c>
      <c r="C28" s="2" t="s">
        <v>27</v>
      </c>
      <c r="D28" s="2" t="s">
        <v>28</v>
      </c>
      <c r="E28" s="43" t="str">
        <f t="shared" ref="E28" si="59">+IF(C28="GESTIÓN TERRITORIAL","GET",IF(C28="DERECHOS HUMANOS","DHH",IF(C28="GESTIÓN CORPORATIVA","GCO",IF(C28="PLANEACIÓN ESTRATÉGICA","PLE",IF(C28="GERENCIA DE LA INFORMACIÓN","GDI","N/A")))))</f>
        <v>PLE</v>
      </c>
      <c r="F28" s="43" t="str">
        <f t="shared" si="1"/>
        <v>PIN</v>
      </c>
      <c r="G28" s="43" t="str">
        <f t="shared" ref="G28" si="60">+IF(OR(LEN(H28)=1,LEN(H28)=2),H28,IF(LEN(H28)=4,MID(H28,1,1),MID(H28,1,2)))</f>
        <v>PL</v>
      </c>
      <c r="H28" s="44" t="s">
        <v>114</v>
      </c>
      <c r="I28" s="43" t="str">
        <f t="shared" si="57"/>
        <v>PLE-PIN-PL015</v>
      </c>
      <c r="J28" s="45" t="s">
        <v>115</v>
      </c>
      <c r="K28" s="46" t="s">
        <v>31</v>
      </c>
      <c r="L28" s="47">
        <f t="shared" si="2"/>
        <v>45698</v>
      </c>
      <c r="M28" s="48">
        <v>45698</v>
      </c>
      <c r="N28" s="1">
        <f t="shared" ref="N28" ca="1" si="61">+IF(K28="Anulado","",IF(M28="","",DAYS360(M28,TODAY())))</f>
        <v>376</v>
      </c>
      <c r="O28" s="3"/>
      <c r="P28" s="49" t="s">
        <v>116</v>
      </c>
      <c r="Q28" s="46">
        <v>6</v>
      </c>
      <c r="R28" s="44"/>
      <c r="U28" s="5"/>
      <c r="W28" s="6"/>
      <c r="X28" s="6"/>
      <c r="Y28" s="6"/>
      <c r="Z28" s="6"/>
      <c r="AA28" s="7"/>
      <c r="AB28" s="9"/>
    </row>
    <row r="29" spans="1:28" s="4" customFormat="1" ht="19.5" x14ac:dyDescent="0.3">
      <c r="A29" s="1">
        <f>+SUBTOTAL(103,$D$4:D29)</f>
        <v>26</v>
      </c>
      <c r="B29" s="2" t="s">
        <v>26</v>
      </c>
      <c r="C29" s="2" t="s">
        <v>27</v>
      </c>
      <c r="D29" s="2" t="s">
        <v>28</v>
      </c>
      <c r="E29" s="43" t="str">
        <f t="shared" ref="E29" si="62">+IF(C29="GESTIÓN TERRITORIAL","GET",IF(C29="DERECHOS HUMANOS","DHH",IF(C29="GESTIÓN CORPORATIVA","GCO",IF(C29="PLANEACIÓN ESTRATÉGICA","PLE",IF(C29="GERENCIA DE LA INFORMACIÓN","GDI","N/A")))))</f>
        <v>PLE</v>
      </c>
      <c r="F29" s="43" t="str">
        <f t="shared" si="1"/>
        <v>PIN</v>
      </c>
      <c r="G29" s="43" t="str">
        <f t="shared" ref="G29" si="63">+IF(OR(LEN(H29)=1,LEN(H29)=2),H29,IF(LEN(H29)=4,MID(H29,1,1),MID(H29,1,2)))</f>
        <v>PL</v>
      </c>
      <c r="H29" s="44" t="s">
        <v>117</v>
      </c>
      <c r="I29" s="43" t="str">
        <f t="shared" si="57"/>
        <v>PLE-PIN-PL016</v>
      </c>
      <c r="J29" s="45" t="s">
        <v>118</v>
      </c>
      <c r="K29" s="46" t="s">
        <v>31</v>
      </c>
      <c r="L29" s="47">
        <f t="shared" si="2"/>
        <v>45712</v>
      </c>
      <c r="M29" s="48">
        <v>45712</v>
      </c>
      <c r="N29" s="1">
        <f t="shared" ref="N29:N31" ca="1" si="64">+IF(K29="Anulado","",IF(M29="","",DAYS360(M29,TODAY())))</f>
        <v>362</v>
      </c>
      <c r="O29" s="3"/>
      <c r="P29" s="49" t="s">
        <v>119</v>
      </c>
      <c r="Q29" s="46">
        <v>2</v>
      </c>
      <c r="R29" s="44"/>
      <c r="S29" s="26"/>
      <c r="T29" s="26"/>
      <c r="U29" s="27"/>
      <c r="V29" s="26"/>
      <c r="W29" s="28"/>
      <c r="X29" s="28"/>
      <c r="Y29" s="28"/>
      <c r="Z29" s="28"/>
      <c r="AA29" s="29"/>
      <c r="AB29" s="9"/>
    </row>
    <row r="30" spans="1:28" s="4" customFormat="1" ht="19.5" x14ac:dyDescent="0.3">
      <c r="A30" s="1">
        <f>+SUBTOTAL(103,$D$4:D30)</f>
        <v>27</v>
      </c>
      <c r="B30" s="2" t="s">
        <v>26</v>
      </c>
      <c r="C30" s="2" t="s">
        <v>27</v>
      </c>
      <c r="D30" s="2" t="s">
        <v>28</v>
      </c>
      <c r="E30" s="43" t="str">
        <f t="shared" ref="E30" si="65">+IF(C30="GESTIÓN TERRITORIAL","GET",IF(C30="DERECHOS HUMANOS","DHH",IF(C30="GESTIÓN CORPORATIVA","GCO",IF(C30="PLANEACIÓN ESTRATÉGICA","PLE",IF(C30="GERENCIA DE LA INFORMACIÓN","GDI","N/A")))))</f>
        <v>PLE</v>
      </c>
      <c r="F30" s="43" t="str">
        <f t="shared" si="1"/>
        <v>PIN</v>
      </c>
      <c r="G30" s="43" t="str">
        <f t="shared" ref="G30" si="66">+IF(OR(LEN(H30)=1,LEN(H30)=2),H30,IF(LEN(H30)=4,MID(H30,1,1),MID(H30,1,2)))</f>
        <v>PL</v>
      </c>
      <c r="H30" s="44" t="s">
        <v>120</v>
      </c>
      <c r="I30" s="43" t="str">
        <f t="shared" ref="I30" si="67">+IF(OR(E30="",F30="",H30=""),"",CONCATENATE(E30,"-",F30,"-",H30))</f>
        <v>PLE-PIN-PL017</v>
      </c>
      <c r="J30" s="45" t="s">
        <v>121</v>
      </c>
      <c r="K30" s="46" t="s">
        <v>31</v>
      </c>
      <c r="L30" s="47">
        <f t="shared" si="2"/>
        <v>45707</v>
      </c>
      <c r="M30" s="48">
        <v>45707</v>
      </c>
      <c r="N30" s="1">
        <f t="shared" ref="N30" ca="1" si="68">+IF(K30="Anulado","",IF(M30="","",DAYS360(M30,TODAY())))</f>
        <v>367</v>
      </c>
      <c r="O30" s="3"/>
      <c r="P30" s="49" t="s">
        <v>122</v>
      </c>
      <c r="Q30" s="46">
        <v>2</v>
      </c>
      <c r="R30" s="44"/>
      <c r="U30" s="5"/>
      <c r="W30" s="8"/>
      <c r="X30" s="8"/>
      <c r="Y30" s="8"/>
      <c r="Z30" s="8"/>
      <c r="AB30" s="9"/>
    </row>
    <row r="31" spans="1:28" s="4" customFormat="1" ht="19" x14ac:dyDescent="0.25">
      <c r="A31" s="93">
        <f>+SUBTOTAL(103,$D$4:D31)</f>
        <v>28</v>
      </c>
      <c r="B31" s="2" t="s">
        <v>26</v>
      </c>
      <c r="C31" s="2" t="s">
        <v>27</v>
      </c>
      <c r="D31" s="2" t="s">
        <v>28</v>
      </c>
      <c r="E31" s="43" t="s">
        <v>123</v>
      </c>
      <c r="F31" s="43" t="s">
        <v>124</v>
      </c>
      <c r="G31" s="43" t="s">
        <v>125</v>
      </c>
      <c r="H31" s="44" t="s">
        <v>126</v>
      </c>
      <c r="I31" s="43" t="str">
        <f t="shared" si="57"/>
        <v>PLE-PIN-PL018</v>
      </c>
      <c r="J31" s="45" t="s">
        <v>127</v>
      </c>
      <c r="K31" s="46" t="s">
        <v>31</v>
      </c>
      <c r="L31" s="47">
        <f t="shared" si="2"/>
        <v>45708</v>
      </c>
      <c r="M31" s="48">
        <v>45708</v>
      </c>
      <c r="N31" s="1">
        <f t="shared" ca="1" si="64"/>
        <v>366</v>
      </c>
      <c r="O31" s="3"/>
      <c r="P31" s="49" t="s">
        <v>128</v>
      </c>
      <c r="Q31" s="46">
        <v>2</v>
      </c>
      <c r="R31" s="44"/>
      <c r="AB31" s="9"/>
    </row>
    <row r="32" spans="1:28" s="4" customFormat="1" x14ac:dyDescent="0.25">
      <c r="A32" s="1">
        <f>+SUBTOTAL(103,$D$4:D32)</f>
        <v>29</v>
      </c>
      <c r="B32" s="2" t="s">
        <v>26</v>
      </c>
      <c r="C32" s="2" t="s">
        <v>27</v>
      </c>
      <c r="D32" s="2" t="s">
        <v>28</v>
      </c>
      <c r="E32" s="43" t="s">
        <v>123</v>
      </c>
      <c r="F32" s="43" t="s">
        <v>124</v>
      </c>
      <c r="G32" s="43" t="s">
        <v>125</v>
      </c>
      <c r="H32" s="44" t="s">
        <v>129</v>
      </c>
      <c r="I32" s="43" t="str">
        <f t="shared" ref="I32" si="69">+IF(OR(E32="",F32="",H32=""),"",CONCATENATE(E32,"-",F32,"-",H32))</f>
        <v>PLE-PIN-PL019</v>
      </c>
      <c r="J32" s="45" t="s">
        <v>130</v>
      </c>
      <c r="K32" s="46" t="s">
        <v>31</v>
      </c>
      <c r="L32" s="47">
        <f t="shared" si="2"/>
        <v>45698</v>
      </c>
      <c r="M32" s="48">
        <v>45698</v>
      </c>
      <c r="N32" s="1">
        <f t="shared" ref="N32" ca="1" si="70">+IF(K32="Anulado","",IF(M32="","",DAYS360(M32,TODAY())))</f>
        <v>376</v>
      </c>
      <c r="O32" s="3"/>
      <c r="P32" s="49" t="s">
        <v>131</v>
      </c>
      <c r="Q32" s="46">
        <v>2</v>
      </c>
      <c r="R32" s="44"/>
      <c r="AB32" s="9"/>
    </row>
    <row r="33" spans="1:28" s="4" customFormat="1" ht="19" x14ac:dyDescent="0.25">
      <c r="A33" s="1">
        <f>+SUBTOTAL(103,$D$4:D33)</f>
        <v>30</v>
      </c>
      <c r="B33" s="2" t="s">
        <v>26</v>
      </c>
      <c r="C33" s="2" t="s">
        <v>27</v>
      </c>
      <c r="D33" s="2" t="s">
        <v>28</v>
      </c>
      <c r="E33" s="43" t="s">
        <v>123</v>
      </c>
      <c r="F33" s="43" t="s">
        <v>124</v>
      </c>
      <c r="G33" s="43" t="s">
        <v>125</v>
      </c>
      <c r="H33" s="44" t="s">
        <v>132</v>
      </c>
      <c r="I33" s="43" t="str">
        <f t="shared" ref="I33" si="71">+IF(OR(E33="",F33="",H33=""),"",CONCATENATE(E33,"-",F33,"-",H33))</f>
        <v>PLE-PIN-PL020</v>
      </c>
      <c r="J33" s="45" t="s">
        <v>133</v>
      </c>
      <c r="K33" s="46" t="s">
        <v>31</v>
      </c>
      <c r="L33" s="47">
        <f t="shared" si="2"/>
        <v>45700</v>
      </c>
      <c r="M33" s="48">
        <v>45700</v>
      </c>
      <c r="N33" s="1">
        <f t="shared" ref="N33" ca="1" si="72">+IF(K33="Anulado","",IF(M33="","",DAYS360(M33,TODAY())))</f>
        <v>374</v>
      </c>
      <c r="O33" s="3"/>
      <c r="P33" s="49" t="s">
        <v>134</v>
      </c>
      <c r="Q33" s="46">
        <v>2</v>
      </c>
      <c r="R33" s="44"/>
      <c r="S33" s="26"/>
      <c r="T33" s="26"/>
      <c r="U33" s="26"/>
      <c r="V33" s="26"/>
      <c r="W33" s="26"/>
      <c r="X33" s="26"/>
      <c r="Y33" s="26"/>
      <c r="Z33" s="26"/>
      <c r="AA33" s="26"/>
      <c r="AB33" s="9"/>
    </row>
    <row r="34" spans="1:28" s="4" customFormat="1" x14ac:dyDescent="0.25">
      <c r="A34" s="93">
        <f>+SUBTOTAL(103,$D$4:D34)</f>
        <v>31</v>
      </c>
      <c r="B34" s="2" t="s">
        <v>26</v>
      </c>
      <c r="C34" s="2" t="s">
        <v>27</v>
      </c>
      <c r="D34" s="2" t="s">
        <v>28</v>
      </c>
      <c r="E34" s="43" t="s">
        <v>123</v>
      </c>
      <c r="F34" s="43" t="s">
        <v>124</v>
      </c>
      <c r="G34" s="43" t="s">
        <v>125</v>
      </c>
      <c r="H34" s="44" t="s">
        <v>135</v>
      </c>
      <c r="I34" s="43" t="str">
        <f t="shared" ref="I34" si="73">+IF(OR(E34="",F34="",H34=""),"",CONCATENATE(E34,"-",F34,"-",H34))</f>
        <v>PLE-PIN-PL021</v>
      </c>
      <c r="J34" s="45" t="s">
        <v>136</v>
      </c>
      <c r="K34" s="46" t="s">
        <v>31</v>
      </c>
      <c r="L34" s="47">
        <f t="shared" si="2"/>
        <v>45722</v>
      </c>
      <c r="M34" s="48">
        <v>45722</v>
      </c>
      <c r="N34" s="1">
        <f t="shared" ref="N34" ca="1" si="74">+IF(K34="Anulado","",IF(M34="","",DAYS360(M34,TODAY())))</f>
        <v>350</v>
      </c>
      <c r="O34" s="3"/>
      <c r="P34" s="49" t="s">
        <v>137</v>
      </c>
      <c r="Q34" s="46">
        <v>2</v>
      </c>
      <c r="R34" s="44"/>
      <c r="AB34" s="9"/>
    </row>
    <row r="35" spans="1:28" s="4" customFormat="1" ht="19" x14ac:dyDescent="0.25">
      <c r="A35" s="1">
        <f>+SUBTOTAL(103,$D$4:D35)</f>
        <v>32</v>
      </c>
      <c r="B35" s="2" t="s">
        <v>26</v>
      </c>
      <c r="C35" s="2" t="s">
        <v>27</v>
      </c>
      <c r="D35" s="2" t="s">
        <v>28</v>
      </c>
      <c r="E35" s="43" t="s">
        <v>123</v>
      </c>
      <c r="F35" s="43" t="s">
        <v>124</v>
      </c>
      <c r="G35" s="43" t="s">
        <v>125</v>
      </c>
      <c r="H35" s="44" t="s">
        <v>138</v>
      </c>
      <c r="I35" s="43" t="str">
        <f t="shared" ref="I35" si="75">+IF(OR(E35="",F35="",H35=""),"",CONCATENATE(E35,"-",F35,"-",H35))</f>
        <v>PLE-PIN-PL022</v>
      </c>
      <c r="J35" s="45" t="s">
        <v>139</v>
      </c>
      <c r="K35" s="46" t="s">
        <v>31</v>
      </c>
      <c r="L35" s="47">
        <f t="shared" si="2"/>
        <v>45713</v>
      </c>
      <c r="M35" s="48">
        <v>45713</v>
      </c>
      <c r="N35" s="1">
        <f t="shared" ref="N35:N37" ca="1" si="76">+IF(K35="Anulado","",IF(M35="","",DAYS360(M35,TODAY())))</f>
        <v>361</v>
      </c>
      <c r="O35" s="3"/>
      <c r="P35" s="49" t="s">
        <v>140</v>
      </c>
      <c r="Q35" s="46">
        <v>2</v>
      </c>
      <c r="R35" s="44"/>
      <c r="AB35" s="9"/>
    </row>
    <row r="36" spans="1:28" s="4" customFormat="1" ht="19" x14ac:dyDescent="0.25">
      <c r="A36" s="1">
        <f>+SUBTOTAL(103,$D$4:D36)</f>
        <v>33</v>
      </c>
      <c r="B36" s="2" t="s">
        <v>26</v>
      </c>
      <c r="C36" s="2" t="s">
        <v>27</v>
      </c>
      <c r="D36" s="2" t="s">
        <v>28</v>
      </c>
      <c r="E36" s="43" t="s">
        <v>123</v>
      </c>
      <c r="F36" s="43" t="s">
        <v>124</v>
      </c>
      <c r="G36" s="43" t="s">
        <v>125</v>
      </c>
      <c r="H36" s="44" t="s">
        <v>141</v>
      </c>
      <c r="I36" s="43" t="str">
        <f t="shared" ref="I36" si="77">+IF(OR(E36="",F36="",H36=""),"",CONCATENATE(E36,"-",F36,"-",H36))</f>
        <v>PLE-PIN-PL023</v>
      </c>
      <c r="J36" s="45" t="s">
        <v>142</v>
      </c>
      <c r="K36" s="46" t="s">
        <v>31</v>
      </c>
      <c r="L36" s="47">
        <f t="shared" si="2"/>
        <v>45702</v>
      </c>
      <c r="M36" s="48">
        <v>45702</v>
      </c>
      <c r="N36" s="1">
        <f t="shared" ca="1" si="76"/>
        <v>372</v>
      </c>
      <c r="O36" s="3"/>
      <c r="P36" s="49" t="s">
        <v>143</v>
      </c>
      <c r="Q36" s="46">
        <v>2</v>
      </c>
      <c r="R36" s="44"/>
      <c r="AB36" s="9"/>
    </row>
    <row r="37" spans="1:28" s="4" customFormat="1" ht="18" customHeight="1" x14ac:dyDescent="0.25">
      <c r="A37" s="93">
        <f>+SUBTOTAL(103,$D$4:D37)</f>
        <v>34</v>
      </c>
      <c r="B37" s="2" t="s">
        <v>26</v>
      </c>
      <c r="C37" s="2" t="s">
        <v>27</v>
      </c>
      <c r="D37" s="2" t="s">
        <v>28</v>
      </c>
      <c r="E37" s="43" t="s">
        <v>123</v>
      </c>
      <c r="F37" s="43" t="s">
        <v>124</v>
      </c>
      <c r="G37" s="43" t="s">
        <v>125</v>
      </c>
      <c r="H37" s="44" t="s">
        <v>144</v>
      </c>
      <c r="I37" s="43" t="str">
        <f t="shared" ref="I37" si="78">+IF(OR(E37="",F37="",H37=""),"",CONCATENATE(E37,"-",F37,"-",H37))</f>
        <v>PLE-PIN-PL024</v>
      </c>
      <c r="J37" s="45" t="s">
        <v>145</v>
      </c>
      <c r="K37" s="46" t="s">
        <v>31</v>
      </c>
      <c r="L37" s="47">
        <f t="shared" si="2"/>
        <v>44679</v>
      </c>
      <c r="M37" s="48">
        <v>44679</v>
      </c>
      <c r="N37" s="1">
        <f t="shared" ca="1" si="76"/>
        <v>1378</v>
      </c>
      <c r="O37" s="3"/>
      <c r="P37" s="49" t="s">
        <v>146</v>
      </c>
      <c r="Q37" s="46">
        <v>1</v>
      </c>
      <c r="R37" s="44"/>
      <c r="AB37" s="9"/>
    </row>
    <row r="38" spans="1:28" s="4" customFormat="1" ht="18" customHeight="1" x14ac:dyDescent="0.25">
      <c r="A38" s="1">
        <f>+SUBTOTAL(103,$D$4:D38)</f>
        <v>35</v>
      </c>
      <c r="B38" s="2" t="s">
        <v>26</v>
      </c>
      <c r="C38" s="2" t="s">
        <v>27</v>
      </c>
      <c r="D38" s="2" t="s">
        <v>28</v>
      </c>
      <c r="E38" s="43" t="s">
        <v>123</v>
      </c>
      <c r="F38" s="43" t="s">
        <v>124</v>
      </c>
      <c r="G38" s="43" t="s">
        <v>125</v>
      </c>
      <c r="H38" s="44" t="s">
        <v>147</v>
      </c>
      <c r="I38" s="43" t="str">
        <f t="shared" ref="I38" si="79">+IF(OR(E38="",F38="",H38=""),"",CONCATENATE(E38,"-",F38,"-",H38))</f>
        <v>PLE-PIN-PL025</v>
      </c>
      <c r="J38" s="45" t="s">
        <v>148</v>
      </c>
      <c r="K38" s="46" t="s">
        <v>31</v>
      </c>
      <c r="L38" s="47">
        <f t="shared" ref="L38" si="80">+IF(M38=0,"",VALUE(M38))</f>
        <v>45973</v>
      </c>
      <c r="M38" s="48">
        <v>45973</v>
      </c>
      <c r="N38" s="1">
        <f t="shared" ref="N38:N39" ca="1" si="81">+IF(K38="Anulado","",IF(M38="","",DAYS360(M38,TODAY())))</f>
        <v>104</v>
      </c>
      <c r="O38" s="3"/>
      <c r="P38" s="49" t="s">
        <v>149</v>
      </c>
      <c r="Q38" s="46">
        <v>2</v>
      </c>
      <c r="R38" s="44"/>
      <c r="S38" s="26"/>
      <c r="T38" s="26"/>
      <c r="U38" s="26"/>
      <c r="V38" s="26"/>
      <c r="W38" s="26"/>
      <c r="X38" s="26"/>
      <c r="Y38" s="26"/>
      <c r="Z38" s="26"/>
      <c r="AA38" s="26"/>
      <c r="AB38" s="9"/>
    </row>
    <row r="39" spans="1:28" s="4" customFormat="1" ht="18" customHeight="1" x14ac:dyDescent="0.25">
      <c r="A39" s="1">
        <f>+SUBTOTAL(103,$D$4:D39)</f>
        <v>36</v>
      </c>
      <c r="B39" s="2" t="s">
        <v>26</v>
      </c>
      <c r="C39" s="2" t="s">
        <v>27</v>
      </c>
      <c r="D39" s="2" t="s">
        <v>28</v>
      </c>
      <c r="E39" s="43" t="s">
        <v>123</v>
      </c>
      <c r="F39" s="43" t="s">
        <v>124</v>
      </c>
      <c r="G39" s="43" t="s">
        <v>125</v>
      </c>
      <c r="H39" s="44" t="s">
        <v>150</v>
      </c>
      <c r="I39" s="43" t="str">
        <f t="shared" ref="I39" si="82">+IF(OR(E39="",F39="",H39=""),"",CONCATENATE(E39,"-",F39,"-",H39))</f>
        <v>PLE-PIN-PL026</v>
      </c>
      <c r="J39" s="45" t="s">
        <v>151</v>
      </c>
      <c r="K39" s="46" t="s">
        <v>31</v>
      </c>
      <c r="L39" s="47">
        <f t="shared" ref="L39" si="83">+IF(M39=0,"",VALUE(M39))</f>
        <v>46037</v>
      </c>
      <c r="M39" s="48">
        <v>46037</v>
      </c>
      <c r="N39" s="1">
        <f t="shared" ca="1" si="81"/>
        <v>41</v>
      </c>
      <c r="O39" s="3"/>
      <c r="P39" s="49" t="s">
        <v>152</v>
      </c>
      <c r="Q39" s="46">
        <v>2</v>
      </c>
      <c r="R39" s="44"/>
      <c r="S39" s="26"/>
      <c r="T39" s="26"/>
      <c r="U39" s="26"/>
      <c r="V39" s="26"/>
      <c r="W39" s="26"/>
      <c r="X39" s="26"/>
      <c r="Y39" s="26"/>
      <c r="Z39" s="26"/>
      <c r="AA39" s="26"/>
      <c r="AB39" s="9"/>
    </row>
    <row r="40" spans="1:28" s="4" customFormat="1" ht="18" customHeight="1" x14ac:dyDescent="0.25">
      <c r="A40" s="93">
        <f>+SUBTOTAL(103,$D$4:D40)</f>
        <v>37</v>
      </c>
      <c r="B40" s="2" t="s">
        <v>26</v>
      </c>
      <c r="C40" s="2" t="s">
        <v>27</v>
      </c>
      <c r="D40" s="2" t="s">
        <v>28</v>
      </c>
      <c r="E40" s="43" t="s">
        <v>123</v>
      </c>
      <c r="F40" s="43" t="s">
        <v>124</v>
      </c>
      <c r="G40" s="43" t="s">
        <v>125</v>
      </c>
      <c r="H40" s="44" t="s">
        <v>153</v>
      </c>
      <c r="I40" s="43" t="str">
        <f t="shared" ref="I40" si="84">+IF(OR(E40="",F40="",H40=""),"",CONCATENATE(E40,"-",F40,"-",H40))</f>
        <v>PLE-PIN-PL027</v>
      </c>
      <c r="J40" s="45" t="s">
        <v>154</v>
      </c>
      <c r="K40" s="46" t="s">
        <v>31</v>
      </c>
      <c r="L40" s="47">
        <f t="shared" ref="L40" si="85">+IF(M40=0,"",VALUE(M40))</f>
        <v>45708</v>
      </c>
      <c r="M40" s="48">
        <v>45708</v>
      </c>
      <c r="N40" s="1">
        <f t="shared" ref="N40" ca="1" si="86">+IF(K40="Anulado","",IF(M40="","",DAYS360(M40,TODAY())))</f>
        <v>366</v>
      </c>
      <c r="O40" s="3"/>
      <c r="P40" s="49" t="s">
        <v>155</v>
      </c>
      <c r="Q40" s="46">
        <v>1</v>
      </c>
      <c r="R40" s="44"/>
      <c r="S40" s="26"/>
      <c r="T40" s="26"/>
      <c r="U40" s="26"/>
      <c r="V40" s="26"/>
      <c r="W40" s="26"/>
      <c r="X40" s="26"/>
      <c r="Y40" s="26"/>
      <c r="Z40" s="26"/>
      <c r="AA40" s="26"/>
      <c r="AB40" s="9"/>
    </row>
    <row r="41" spans="1:28" s="4" customFormat="1" ht="19.5" x14ac:dyDescent="0.3">
      <c r="A41" s="1">
        <f>+SUBTOTAL(103,$D$4:D41)</f>
        <v>38</v>
      </c>
      <c r="B41" s="2" t="s">
        <v>26</v>
      </c>
      <c r="C41" s="2" t="s">
        <v>27</v>
      </c>
      <c r="D41" s="2" t="s">
        <v>28</v>
      </c>
      <c r="E41" s="43" t="str">
        <f t="shared" si="0"/>
        <v>PLE</v>
      </c>
      <c r="F41" s="43" t="str">
        <f t="shared" ref="F41:F104" si="87">+VLOOKUP(D41,$U$1519:$V$1538,2,FALSE)</f>
        <v>PIN</v>
      </c>
      <c r="G41" s="43" t="str">
        <f t="shared" si="5"/>
        <v>P</v>
      </c>
      <c r="H41" s="44" t="s">
        <v>156</v>
      </c>
      <c r="I41" s="43" t="str">
        <f t="shared" si="6"/>
        <v>PLE-PIN-P001</v>
      </c>
      <c r="J41" s="45" t="s">
        <v>157</v>
      </c>
      <c r="K41" s="46" t="s">
        <v>31</v>
      </c>
      <c r="L41" s="47">
        <f t="shared" si="2"/>
        <v>45369</v>
      </c>
      <c r="M41" s="48">
        <v>45369</v>
      </c>
      <c r="N41" s="1">
        <f t="shared" ca="1" si="3"/>
        <v>698</v>
      </c>
      <c r="O41" s="3"/>
      <c r="P41" s="49" t="s">
        <v>158</v>
      </c>
      <c r="Q41" s="46">
        <v>6</v>
      </c>
      <c r="R41" s="44" t="s">
        <v>159</v>
      </c>
      <c r="S41" s="26"/>
      <c r="T41" s="26"/>
      <c r="U41" s="27"/>
      <c r="V41" s="26"/>
      <c r="W41" s="28"/>
      <c r="X41" s="28"/>
      <c r="Y41" s="28"/>
      <c r="Z41" s="28" t="str">
        <f t="shared" si="4"/>
        <v/>
      </c>
      <c r="AA41" s="29"/>
      <c r="AB41" s="9"/>
    </row>
    <row r="42" spans="1:28" s="4" customFormat="1" ht="19.5" x14ac:dyDescent="0.3">
      <c r="A42" s="1">
        <f>+SUBTOTAL(103,$D$4:D42)</f>
        <v>39</v>
      </c>
      <c r="B42" s="2" t="s">
        <v>26</v>
      </c>
      <c r="C42" s="2" t="s">
        <v>27</v>
      </c>
      <c r="D42" s="2" t="s">
        <v>28</v>
      </c>
      <c r="E42" s="43" t="str">
        <f t="shared" si="0"/>
        <v>PLE</v>
      </c>
      <c r="F42" s="43" t="str">
        <f t="shared" si="87"/>
        <v>PIN</v>
      </c>
      <c r="G42" s="43" t="str">
        <f t="shared" si="5"/>
        <v>P</v>
      </c>
      <c r="H42" s="44" t="s">
        <v>160</v>
      </c>
      <c r="I42" s="43" t="str">
        <f t="shared" si="6"/>
        <v>PLE-PIN-P002</v>
      </c>
      <c r="J42" s="45" t="s">
        <v>161</v>
      </c>
      <c r="K42" s="46" t="s">
        <v>31</v>
      </c>
      <c r="L42" s="47">
        <f t="shared" si="2"/>
        <v>45369</v>
      </c>
      <c r="M42" s="48">
        <v>45369</v>
      </c>
      <c r="N42" s="1">
        <f t="shared" ca="1" si="3"/>
        <v>698</v>
      </c>
      <c r="O42" s="3"/>
      <c r="P42" s="49" t="s">
        <v>162</v>
      </c>
      <c r="Q42" s="46">
        <v>5</v>
      </c>
      <c r="R42" s="44" t="s">
        <v>163</v>
      </c>
      <c r="S42" s="26"/>
      <c r="T42" s="26"/>
      <c r="U42" s="27"/>
      <c r="V42" s="26"/>
      <c r="W42" s="28"/>
      <c r="X42" s="28"/>
      <c r="Y42" s="28"/>
      <c r="Z42" s="28" t="str">
        <f t="shared" si="4"/>
        <v/>
      </c>
      <c r="AA42" s="29"/>
      <c r="AB42" s="9"/>
    </row>
    <row r="43" spans="1:28" s="4" customFormat="1" ht="13" x14ac:dyDescent="0.3">
      <c r="A43" s="93">
        <f>+SUBTOTAL(103,$D$4:D43)</f>
        <v>40</v>
      </c>
      <c r="B43" s="2" t="s">
        <v>26</v>
      </c>
      <c r="C43" s="2" t="s">
        <v>27</v>
      </c>
      <c r="D43" s="2" t="s">
        <v>28</v>
      </c>
      <c r="E43" s="43" t="str">
        <f t="shared" si="0"/>
        <v>PLE</v>
      </c>
      <c r="F43" s="43" t="str">
        <f t="shared" si="87"/>
        <v>PIN</v>
      </c>
      <c r="G43" s="43" t="str">
        <f t="shared" si="5"/>
        <v>P</v>
      </c>
      <c r="H43" s="44" t="s">
        <v>164</v>
      </c>
      <c r="I43" s="43" t="str">
        <f t="shared" si="6"/>
        <v>PLE-PIN-P003</v>
      </c>
      <c r="J43" s="45" t="s">
        <v>165</v>
      </c>
      <c r="K43" s="46" t="s">
        <v>31</v>
      </c>
      <c r="L43" s="47">
        <f t="shared" si="2"/>
        <v>45432</v>
      </c>
      <c r="M43" s="48">
        <v>45432</v>
      </c>
      <c r="N43" s="1">
        <f t="shared" ca="1" si="3"/>
        <v>636</v>
      </c>
      <c r="O43" s="3"/>
      <c r="P43" s="49" t="s">
        <v>166</v>
      </c>
      <c r="Q43" s="46">
        <v>5</v>
      </c>
      <c r="R43" s="44" t="s">
        <v>167</v>
      </c>
      <c r="T43" s="21"/>
      <c r="U43" s="22"/>
      <c r="V43" s="21"/>
      <c r="W43" s="23"/>
      <c r="X43" s="23"/>
      <c r="Y43" s="23"/>
      <c r="Z43" s="23" t="str">
        <f t="shared" si="4"/>
        <v/>
      </c>
      <c r="AA43" s="24"/>
      <c r="AB43" s="9"/>
    </row>
    <row r="44" spans="1:28" s="4" customFormat="1" ht="19.5" x14ac:dyDescent="0.3">
      <c r="A44" s="1">
        <f>+SUBTOTAL(103,$D$4:D44)</f>
        <v>41</v>
      </c>
      <c r="B44" s="2" t="s">
        <v>26</v>
      </c>
      <c r="C44" s="2" t="s">
        <v>27</v>
      </c>
      <c r="D44" s="2" t="s">
        <v>28</v>
      </c>
      <c r="E44" s="43" t="str">
        <f t="shared" si="0"/>
        <v>PLE</v>
      </c>
      <c r="F44" s="43" t="str">
        <f t="shared" si="87"/>
        <v>PIN</v>
      </c>
      <c r="G44" s="43" t="str">
        <f t="shared" si="5"/>
        <v>P</v>
      </c>
      <c r="H44" s="44" t="s">
        <v>168</v>
      </c>
      <c r="I44" s="43" t="str">
        <f t="shared" si="6"/>
        <v>PLE-PIN-P004</v>
      </c>
      <c r="J44" s="45" t="s">
        <v>169</v>
      </c>
      <c r="K44" s="46" t="s">
        <v>48</v>
      </c>
      <c r="L44" s="47">
        <f t="shared" si="2"/>
        <v>42963</v>
      </c>
      <c r="M44" s="48">
        <v>42963</v>
      </c>
      <c r="N44" s="1" t="str">
        <f t="shared" ca="1" si="3"/>
        <v/>
      </c>
      <c r="O44" s="3">
        <v>43097</v>
      </c>
      <c r="P44" s="49" t="s">
        <v>170</v>
      </c>
      <c r="Q44" s="46">
        <v>1</v>
      </c>
      <c r="R44" s="44" t="s">
        <v>171</v>
      </c>
      <c r="U44" s="5"/>
      <c r="W44" s="6"/>
      <c r="X44" s="6"/>
      <c r="Y44" s="6"/>
      <c r="Z44" s="6" t="str">
        <f t="shared" si="4"/>
        <v/>
      </c>
      <c r="AA44" s="7"/>
      <c r="AB44" s="9"/>
    </row>
    <row r="45" spans="1:28" s="4" customFormat="1" ht="17" x14ac:dyDescent="0.3">
      <c r="A45" s="1">
        <f>+SUBTOTAL(103,$D$4:D45)</f>
        <v>42</v>
      </c>
      <c r="B45" s="2" t="s">
        <v>26</v>
      </c>
      <c r="C45" s="2" t="s">
        <v>27</v>
      </c>
      <c r="D45" s="2" t="s">
        <v>28</v>
      </c>
      <c r="E45" s="43" t="str">
        <f t="shared" si="0"/>
        <v>PLE</v>
      </c>
      <c r="F45" s="43" t="str">
        <f t="shared" si="87"/>
        <v>PIN</v>
      </c>
      <c r="G45" s="43" t="str">
        <f t="shared" si="5"/>
        <v>P</v>
      </c>
      <c r="H45" s="44" t="s">
        <v>172</v>
      </c>
      <c r="I45" s="43" t="str">
        <f t="shared" si="6"/>
        <v>PLE-PIN-P005</v>
      </c>
      <c r="J45" s="45" t="s">
        <v>173</v>
      </c>
      <c r="K45" s="46" t="s">
        <v>31</v>
      </c>
      <c r="L45" s="47">
        <f t="shared" si="2"/>
        <v>45909</v>
      </c>
      <c r="M45" s="48">
        <v>45909</v>
      </c>
      <c r="N45" s="1">
        <f t="shared" ca="1" si="3"/>
        <v>167</v>
      </c>
      <c r="O45" s="3"/>
      <c r="P45" s="49" t="s">
        <v>174</v>
      </c>
      <c r="Q45" s="46">
        <v>10</v>
      </c>
      <c r="R45" s="44" t="s">
        <v>175</v>
      </c>
      <c r="U45" s="5"/>
      <c r="W45" s="6"/>
      <c r="X45" s="6"/>
      <c r="Y45" s="6"/>
      <c r="Z45" s="6" t="str">
        <f t="shared" si="4"/>
        <v/>
      </c>
      <c r="AA45" s="7"/>
      <c r="AB45" s="9"/>
    </row>
    <row r="46" spans="1:28" s="4" customFormat="1" ht="13" x14ac:dyDescent="0.3">
      <c r="A46" s="93">
        <f>+SUBTOTAL(103,$D$4:D46)</f>
        <v>43</v>
      </c>
      <c r="B46" s="2" t="s">
        <v>26</v>
      </c>
      <c r="C46" s="2" t="s">
        <v>27</v>
      </c>
      <c r="D46" s="2" t="s">
        <v>28</v>
      </c>
      <c r="E46" s="43" t="str">
        <f t="shared" si="0"/>
        <v>PLE</v>
      </c>
      <c r="F46" s="43" t="str">
        <f t="shared" si="87"/>
        <v>PIN</v>
      </c>
      <c r="G46" s="43" t="str">
        <f t="shared" si="5"/>
        <v>P</v>
      </c>
      <c r="H46" s="44" t="s">
        <v>176</v>
      </c>
      <c r="I46" s="43" t="str">
        <f t="shared" si="6"/>
        <v>PLE-PIN-P006</v>
      </c>
      <c r="J46" s="45" t="s">
        <v>177</v>
      </c>
      <c r="K46" s="46" t="s">
        <v>31</v>
      </c>
      <c r="L46" s="47">
        <f t="shared" si="2"/>
        <v>45826</v>
      </c>
      <c r="M46" s="48">
        <v>45826</v>
      </c>
      <c r="N46" s="1">
        <f t="shared" ca="1" si="3"/>
        <v>248</v>
      </c>
      <c r="O46" s="3"/>
      <c r="P46" s="49" t="s">
        <v>178</v>
      </c>
      <c r="Q46" s="46">
        <v>5</v>
      </c>
      <c r="R46" s="44" t="s">
        <v>179</v>
      </c>
      <c r="T46" s="21"/>
      <c r="U46" s="22"/>
      <c r="V46" s="21"/>
      <c r="W46" s="23"/>
      <c r="X46" s="23"/>
      <c r="Y46" s="23"/>
      <c r="Z46" s="23" t="str">
        <f t="shared" si="4"/>
        <v/>
      </c>
      <c r="AA46" s="24"/>
      <c r="AB46" s="9"/>
    </row>
    <row r="47" spans="1:28" s="4" customFormat="1" ht="19.5" x14ac:dyDescent="0.3">
      <c r="A47" s="1">
        <f>+SUBTOTAL(103,$D$4:D47)</f>
        <v>44</v>
      </c>
      <c r="B47" s="2" t="s">
        <v>26</v>
      </c>
      <c r="C47" s="2" t="s">
        <v>27</v>
      </c>
      <c r="D47" s="2" t="s">
        <v>28</v>
      </c>
      <c r="E47" s="43" t="str">
        <f t="shared" si="0"/>
        <v>PLE</v>
      </c>
      <c r="F47" s="43" t="str">
        <f t="shared" si="87"/>
        <v>PIN</v>
      </c>
      <c r="G47" s="43" t="str">
        <f t="shared" si="5"/>
        <v>P</v>
      </c>
      <c r="H47" s="44" t="s">
        <v>180</v>
      </c>
      <c r="I47" s="43" t="str">
        <f t="shared" si="6"/>
        <v>PLE-PIN-P007</v>
      </c>
      <c r="J47" s="45" t="s">
        <v>181</v>
      </c>
      <c r="K47" s="46" t="s">
        <v>31</v>
      </c>
      <c r="L47" s="47">
        <f t="shared" si="2"/>
        <v>45103</v>
      </c>
      <c r="M47" s="48">
        <v>45103</v>
      </c>
      <c r="N47" s="1">
        <f t="shared" ca="1" si="3"/>
        <v>960</v>
      </c>
      <c r="O47" s="3"/>
      <c r="P47" s="49" t="s">
        <v>182</v>
      </c>
      <c r="Q47" s="46">
        <v>4</v>
      </c>
      <c r="R47" s="44" t="s">
        <v>183</v>
      </c>
      <c r="S47" s="26"/>
      <c r="T47" s="26"/>
      <c r="U47" s="27"/>
      <c r="V47" s="26"/>
      <c r="W47" s="28"/>
      <c r="X47" s="28"/>
      <c r="Y47" s="28"/>
      <c r="Z47" s="28" t="str">
        <f t="shared" si="4"/>
        <v/>
      </c>
      <c r="AA47" s="29"/>
      <c r="AB47" s="9"/>
    </row>
    <row r="48" spans="1:28" s="4" customFormat="1" ht="19.5" x14ac:dyDescent="0.3">
      <c r="A48" s="1">
        <f>+SUBTOTAL(103,$D$4:D48)</f>
        <v>45</v>
      </c>
      <c r="B48" s="2" t="s">
        <v>26</v>
      </c>
      <c r="C48" s="2" t="s">
        <v>27</v>
      </c>
      <c r="D48" s="2" t="s">
        <v>28</v>
      </c>
      <c r="E48" s="43" t="str">
        <f t="shared" si="0"/>
        <v>PLE</v>
      </c>
      <c r="F48" s="43" t="str">
        <f t="shared" si="87"/>
        <v>PIN</v>
      </c>
      <c r="G48" s="43" t="str">
        <f t="shared" si="5"/>
        <v>P</v>
      </c>
      <c r="H48" s="44" t="s">
        <v>184</v>
      </c>
      <c r="I48" s="43" t="str">
        <f t="shared" si="6"/>
        <v>PLE-PIN-P008</v>
      </c>
      <c r="J48" s="45" t="s">
        <v>185</v>
      </c>
      <c r="K48" s="46" t="s">
        <v>31</v>
      </c>
      <c r="L48" s="47">
        <f t="shared" si="2"/>
        <v>45833</v>
      </c>
      <c r="M48" s="48">
        <v>45833</v>
      </c>
      <c r="N48" s="1">
        <f t="shared" ca="1" si="3"/>
        <v>241</v>
      </c>
      <c r="O48" s="3"/>
      <c r="P48" s="49" t="s">
        <v>186</v>
      </c>
      <c r="Q48" s="46">
        <v>4</v>
      </c>
      <c r="R48" s="44" t="s">
        <v>187</v>
      </c>
      <c r="S48" s="26"/>
      <c r="T48" s="26"/>
      <c r="U48" s="27"/>
      <c r="V48" s="26"/>
      <c r="W48" s="28"/>
      <c r="X48" s="28"/>
      <c r="Y48" s="28"/>
      <c r="Z48" s="28" t="str">
        <f t="shared" si="4"/>
        <v/>
      </c>
      <c r="AA48" s="29"/>
      <c r="AB48" s="9"/>
    </row>
    <row r="49" spans="1:28" s="4" customFormat="1" ht="13" x14ac:dyDescent="0.3">
      <c r="A49" s="93">
        <f>+SUBTOTAL(103,$D$4:D49)</f>
        <v>46</v>
      </c>
      <c r="B49" s="2" t="s">
        <v>26</v>
      </c>
      <c r="C49" s="2" t="s">
        <v>27</v>
      </c>
      <c r="D49" s="2" t="s">
        <v>28</v>
      </c>
      <c r="E49" s="43" t="str">
        <f t="shared" ref="E49" si="88">+IF(C49="GESTIÓN TERRITORIAL","GET",IF(C49="DERECHOS HUMANOS","DHH",IF(C49="GESTIÓN CORPORATIVA","GCO",IF(C49="PLANEACIÓN ESTRATÉGICA","PLE",IF(C49="GERENCIA DE LA INFORMACIÓN","GDI","N/A")))))</f>
        <v>PLE</v>
      </c>
      <c r="F49" s="43" t="str">
        <f t="shared" si="87"/>
        <v>PIN</v>
      </c>
      <c r="G49" s="43" t="str">
        <f t="shared" ref="G49" si="89">+IF(OR(LEN(H49)=1,LEN(H49)=2),H49,IF(LEN(H49)=4,MID(H49,1,1),MID(H49,1,2)))</f>
        <v>P</v>
      </c>
      <c r="H49" s="44" t="s">
        <v>188</v>
      </c>
      <c r="I49" s="43" t="str">
        <f t="shared" ref="I49" si="90">+IF(OR(E49="",F49="",H49=""),"",CONCATENATE(E49,"-",F49,"-",H49))</f>
        <v>PLE-PIN-P009</v>
      </c>
      <c r="J49" s="45" t="s">
        <v>189</v>
      </c>
      <c r="K49" s="46" t="s">
        <v>31</v>
      </c>
      <c r="L49" s="47">
        <f t="shared" si="2"/>
        <v>45649</v>
      </c>
      <c r="M49" s="48">
        <v>45649</v>
      </c>
      <c r="N49" s="1">
        <f t="shared" ref="N49:N50" ca="1" si="91">+IF(K49="Anulado","",IF(M49="","",DAYS360(M49,TODAY())))</f>
        <v>423</v>
      </c>
      <c r="O49" s="3"/>
      <c r="P49" s="49" t="s">
        <v>190</v>
      </c>
      <c r="Q49" s="46">
        <v>4</v>
      </c>
      <c r="R49" s="44" t="s">
        <v>191</v>
      </c>
      <c r="S49" s="26"/>
      <c r="T49" s="26"/>
      <c r="U49" s="27"/>
      <c r="V49" s="26"/>
      <c r="W49" s="28"/>
      <c r="X49" s="28"/>
      <c r="Y49" s="28"/>
      <c r="Z49" s="28"/>
      <c r="AA49" s="29"/>
      <c r="AB49" s="9"/>
    </row>
    <row r="50" spans="1:28" s="4" customFormat="1" ht="19.5" x14ac:dyDescent="0.3">
      <c r="A50" s="1">
        <f>+SUBTOTAL(103,$D$4:D50)</f>
        <v>47</v>
      </c>
      <c r="B50" s="2" t="s">
        <v>26</v>
      </c>
      <c r="C50" s="2" t="s">
        <v>27</v>
      </c>
      <c r="D50" s="2" t="s">
        <v>28</v>
      </c>
      <c r="E50" s="43" t="str">
        <f t="shared" ref="E50" si="92">+IF(C50="GESTIÓN TERRITORIAL","GET",IF(C50="DERECHOS HUMANOS","DHH",IF(C50="GESTIÓN CORPORATIVA","GCO",IF(C50="PLANEACIÓN ESTRATÉGICA","PLE",IF(C50="GERENCIA DE LA INFORMACIÓN","GDI","N/A")))))</f>
        <v>PLE</v>
      </c>
      <c r="F50" s="43" t="str">
        <f t="shared" si="87"/>
        <v>PIN</v>
      </c>
      <c r="G50" s="43" t="str">
        <f t="shared" ref="G50" si="93">+IF(OR(LEN(H50)=1,LEN(H50)=2),H50,IF(LEN(H50)=4,MID(H50,1,1),MID(H50,1,2)))</f>
        <v>P</v>
      </c>
      <c r="H50" s="44" t="s">
        <v>192</v>
      </c>
      <c r="I50" s="43" t="str">
        <f t="shared" ref="I50" si="94">+IF(OR(E50="",F50="",H50=""),"",CONCATENATE(E50,"-",F50,"-",H50))</f>
        <v>PLE-PIN-P010</v>
      </c>
      <c r="J50" s="45" t="s">
        <v>193</v>
      </c>
      <c r="K50" s="46" t="s">
        <v>31</v>
      </c>
      <c r="L50" s="47">
        <f t="shared" si="2"/>
        <v>45835</v>
      </c>
      <c r="M50" s="48">
        <v>45835</v>
      </c>
      <c r="N50" s="1">
        <f t="shared" ca="1" si="91"/>
        <v>239</v>
      </c>
      <c r="O50" s="3"/>
      <c r="P50" s="49" t="s">
        <v>194</v>
      </c>
      <c r="Q50" s="46">
        <v>3</v>
      </c>
      <c r="R50" s="44"/>
      <c r="S50" s="26"/>
      <c r="T50" s="26"/>
      <c r="U50" s="27"/>
      <c r="V50" s="26"/>
      <c r="W50" s="28"/>
      <c r="X50" s="28"/>
      <c r="Y50" s="28"/>
      <c r="Z50" s="28"/>
      <c r="AA50" s="29"/>
      <c r="AB50" s="9"/>
    </row>
    <row r="51" spans="1:28" s="4" customFormat="1" ht="13" x14ac:dyDescent="0.3">
      <c r="A51" s="1">
        <f>+SUBTOTAL(103,$D$4:D51)</f>
        <v>48</v>
      </c>
      <c r="B51" s="2" t="s">
        <v>26</v>
      </c>
      <c r="C51" s="2" t="s">
        <v>27</v>
      </c>
      <c r="D51" s="2" t="s">
        <v>28</v>
      </c>
      <c r="E51" s="43" t="str">
        <f t="shared" ref="E51" si="95">+IF(C51="GESTIÓN TERRITORIAL","GET",IF(C51="DERECHOS HUMANOS","DHH",IF(C51="GESTIÓN CORPORATIVA","GCO",IF(C51="PLANEACIÓN ESTRATÉGICA","PLE",IF(C51="GERENCIA DE LA INFORMACIÓN","GDI","N/A")))))</f>
        <v>PLE</v>
      </c>
      <c r="F51" s="43" t="str">
        <f t="shared" si="87"/>
        <v>PIN</v>
      </c>
      <c r="G51" s="43" t="str">
        <f t="shared" ref="G51" si="96">+IF(OR(LEN(H51)=1,LEN(H51)=2),H51,IF(LEN(H51)=4,MID(H51,1,1),MID(H51,1,2)))</f>
        <v>P</v>
      </c>
      <c r="H51" s="44" t="s">
        <v>195</v>
      </c>
      <c r="I51" s="43" t="str">
        <f t="shared" ref="I51" si="97">+IF(OR(E51="",F51="",H51=""),"",CONCATENATE(E51,"-",F51,"-",H51))</f>
        <v>PLE-PIN-P011</v>
      </c>
      <c r="J51" s="45" t="s">
        <v>196</v>
      </c>
      <c r="K51" s="46" t="s">
        <v>31</v>
      </c>
      <c r="L51" s="47">
        <f t="shared" ref="L51" si="98">+IF(M51=0,"",VALUE(M51))</f>
        <v>46020</v>
      </c>
      <c r="M51" s="48">
        <v>46020</v>
      </c>
      <c r="N51" s="1">
        <f t="shared" ref="N51" ca="1" si="99">+IF(K51="Anulado","",IF(M51="","",DAYS360(M51,TODAY())))</f>
        <v>57</v>
      </c>
      <c r="O51" s="3"/>
      <c r="P51" s="49" t="s">
        <v>197</v>
      </c>
      <c r="Q51" s="46">
        <v>2</v>
      </c>
      <c r="R51" s="44"/>
      <c r="U51" s="5"/>
      <c r="W51" s="6"/>
      <c r="X51" s="6"/>
      <c r="Y51" s="6"/>
      <c r="Z51" s="6"/>
      <c r="AA51" s="7"/>
      <c r="AB51" s="9"/>
    </row>
    <row r="52" spans="1:28" s="4" customFormat="1" ht="19.5" x14ac:dyDescent="0.3">
      <c r="A52" s="93">
        <f>+SUBTOTAL(103,$D$4:D52)</f>
        <v>49</v>
      </c>
      <c r="B52" s="2" t="s">
        <v>26</v>
      </c>
      <c r="C52" s="2" t="s">
        <v>27</v>
      </c>
      <c r="D52" s="2" t="s">
        <v>28</v>
      </c>
      <c r="E52" s="43" t="str">
        <f t="shared" ref="E52" si="100">+IF(C52="GESTIÓN TERRITORIAL","GET",IF(C52="DERECHOS HUMANOS","DHH",IF(C52="GESTIÓN CORPORATIVA","GCO",IF(C52="PLANEACIÓN ESTRATÉGICA","PLE",IF(C52="GERENCIA DE LA INFORMACIÓN","GDI","N/A")))))</f>
        <v>PLE</v>
      </c>
      <c r="F52" s="43" t="str">
        <f t="shared" si="87"/>
        <v>PIN</v>
      </c>
      <c r="G52" s="43" t="str">
        <f t="shared" ref="G52" si="101">+IF(OR(LEN(H52)=1,LEN(H52)=2),H52,IF(LEN(H52)=4,MID(H52,1,1),MID(H52,1,2)))</f>
        <v>P</v>
      </c>
      <c r="H52" s="44" t="s">
        <v>198</v>
      </c>
      <c r="I52" s="43" t="str">
        <f t="shared" ref="I52" si="102">+IF(OR(E52="",F52="",H52=""),"",CONCATENATE(E52,"-",F52,"-",H52))</f>
        <v>PLE-PIN-P012</v>
      </c>
      <c r="J52" s="45" t="s">
        <v>199</v>
      </c>
      <c r="K52" s="46" t="s">
        <v>31</v>
      </c>
      <c r="L52" s="47">
        <f t="shared" ref="L52" si="103">+IF(M52=0,"",VALUE(M52))</f>
        <v>46003</v>
      </c>
      <c r="M52" s="48">
        <v>46003</v>
      </c>
      <c r="N52" s="1">
        <f t="shared" ref="N52" ca="1" si="104">+IF(K52="Anulado","",IF(M52="","",DAYS360(M52,TODAY())))</f>
        <v>74</v>
      </c>
      <c r="O52" s="3"/>
      <c r="P52" s="49" t="s">
        <v>200</v>
      </c>
      <c r="Q52" s="46">
        <v>3</v>
      </c>
      <c r="R52" s="44"/>
      <c r="T52" s="21"/>
      <c r="U52" s="22"/>
      <c r="V52" s="21"/>
      <c r="W52" s="23"/>
      <c r="X52" s="23"/>
      <c r="Y52" s="23"/>
      <c r="Z52" s="23"/>
      <c r="AA52" s="24"/>
      <c r="AB52" s="9"/>
    </row>
    <row r="53" spans="1:28" s="4" customFormat="1" ht="13" x14ac:dyDescent="0.3">
      <c r="A53" s="1">
        <f>+SUBTOTAL(103,$D$4:D53)</f>
        <v>50</v>
      </c>
      <c r="B53" s="2" t="s">
        <v>26</v>
      </c>
      <c r="C53" s="2" t="s">
        <v>27</v>
      </c>
      <c r="D53" s="2" t="s">
        <v>28</v>
      </c>
      <c r="E53" s="43" t="str">
        <f t="shared" ref="E53" si="105">+IF(C53="GESTIÓN TERRITORIAL","GET",IF(C53="DERECHOS HUMANOS","DHH",IF(C53="GESTIÓN CORPORATIVA","GCO",IF(C53="PLANEACIÓN ESTRATÉGICA","PLE",IF(C53="GERENCIA DE LA INFORMACIÓN","GDI","N/A")))))</f>
        <v>PLE</v>
      </c>
      <c r="F53" s="43" t="str">
        <f t="shared" si="87"/>
        <v>PIN</v>
      </c>
      <c r="G53" s="43" t="str">
        <f t="shared" ref="G53" si="106">+IF(OR(LEN(H53)=1,LEN(H53)=2),H53,IF(LEN(H53)=4,MID(H53,1,1),MID(H53,1,2)))</f>
        <v>P</v>
      </c>
      <c r="H53" s="44" t="s">
        <v>201</v>
      </c>
      <c r="I53" s="43" t="str">
        <f t="shared" ref="I53" si="107">+IF(OR(E53="",F53="",H53=""),"",CONCATENATE(E53,"-",F53,"-",H53))</f>
        <v>PLE-PIN-P013</v>
      </c>
      <c r="J53" s="45" t="s">
        <v>202</v>
      </c>
      <c r="K53" s="46" t="s">
        <v>31</v>
      </c>
      <c r="L53" s="47">
        <f t="shared" ref="L53" si="108">+IF(M53=0,"",VALUE(M53))</f>
        <v>45723</v>
      </c>
      <c r="M53" s="48">
        <v>45723</v>
      </c>
      <c r="N53" s="1">
        <f t="shared" ref="N53" ca="1" si="109">+IF(K53="Anulado","",IF(M53="","",DAYS360(M53,TODAY())))</f>
        <v>349</v>
      </c>
      <c r="O53" s="3"/>
      <c r="P53" s="49" t="s">
        <v>203</v>
      </c>
      <c r="Q53" s="46">
        <v>2</v>
      </c>
      <c r="R53" s="44"/>
      <c r="S53" s="26"/>
      <c r="T53" s="26"/>
      <c r="U53" s="27"/>
      <c r="V53" s="26"/>
      <c r="W53" s="28"/>
      <c r="X53" s="28"/>
      <c r="Y53" s="28"/>
      <c r="Z53" s="28"/>
      <c r="AA53" s="29"/>
      <c r="AB53" s="9"/>
    </row>
    <row r="54" spans="1:28" s="4" customFormat="1" ht="13" x14ac:dyDescent="0.3">
      <c r="A54" s="1">
        <f>+SUBTOTAL(103,$D$4:D54)</f>
        <v>51</v>
      </c>
      <c r="B54" s="2" t="s">
        <v>26</v>
      </c>
      <c r="C54" s="2" t="s">
        <v>27</v>
      </c>
      <c r="D54" s="2" t="s">
        <v>28</v>
      </c>
      <c r="E54" s="43" t="str">
        <f t="shared" ref="E54:E57" si="110">+IF(C54="GESTIÓN TERRITORIAL","GET",IF(C54="DERECHOS HUMANOS","DHH",IF(C54="GESTIÓN CORPORATIVA","GCO",IF(C54="PLANEACIÓN ESTRATÉGICA","PLE",IF(C54="GERENCIA DE LA INFORMACIÓN","GDI","N/A")))))</f>
        <v>PLE</v>
      </c>
      <c r="F54" s="43" t="str">
        <f t="shared" si="87"/>
        <v>PIN</v>
      </c>
      <c r="G54" s="43" t="str">
        <f t="shared" ref="G54:G57" si="111">+IF(OR(LEN(H54)=1,LEN(H54)=2),H54,IF(LEN(H54)=4,MID(H54,1,1),MID(H54,1,2)))</f>
        <v>P</v>
      </c>
      <c r="H54" s="44" t="s">
        <v>204</v>
      </c>
      <c r="I54" s="43" t="str">
        <f t="shared" ref="I54:I57" si="112">+IF(OR(E54="",F54="",H54=""),"",CONCATENATE(E54,"-",F54,"-",H54))</f>
        <v>PLE-PIN-P014</v>
      </c>
      <c r="J54" s="45" t="s">
        <v>47</v>
      </c>
      <c r="K54" s="46" t="s">
        <v>31</v>
      </c>
      <c r="L54" s="47">
        <f t="shared" ref="L54:L57" si="113">+IF(M54=0,"",VALUE(M54))</f>
        <v>45930</v>
      </c>
      <c r="M54" s="48">
        <v>45930</v>
      </c>
      <c r="N54" s="1">
        <f t="shared" ref="N54:N57" ca="1" si="114">+IF(K54="Anulado","",IF(M54="","",DAYS360(M54,TODAY())))</f>
        <v>146</v>
      </c>
      <c r="O54" s="3"/>
      <c r="P54" s="49" t="s">
        <v>205</v>
      </c>
      <c r="Q54" s="46">
        <v>3</v>
      </c>
      <c r="R54" s="44"/>
      <c r="S54" s="26"/>
      <c r="T54" s="26"/>
      <c r="U54" s="27"/>
      <c r="V54" s="26"/>
      <c r="W54" s="28"/>
      <c r="X54" s="28"/>
      <c r="Y54" s="28"/>
      <c r="Z54" s="28"/>
      <c r="AA54" s="29"/>
      <c r="AB54" s="9"/>
    </row>
    <row r="55" spans="1:28" s="4" customFormat="1" ht="13" x14ac:dyDescent="0.3">
      <c r="A55" s="93">
        <f>+SUBTOTAL(103,$D$4:D55)</f>
        <v>52</v>
      </c>
      <c r="B55" s="2" t="s">
        <v>26</v>
      </c>
      <c r="C55" s="2" t="s">
        <v>27</v>
      </c>
      <c r="D55" s="2" t="s">
        <v>28</v>
      </c>
      <c r="E55" s="43" t="str">
        <f t="shared" si="110"/>
        <v>PLE</v>
      </c>
      <c r="F55" s="43" t="str">
        <f t="shared" si="87"/>
        <v>PIN</v>
      </c>
      <c r="G55" s="43" t="str">
        <f t="shared" si="111"/>
        <v>P</v>
      </c>
      <c r="H55" s="44" t="s">
        <v>206</v>
      </c>
      <c r="I55" s="43" t="str">
        <f t="shared" si="112"/>
        <v>PLE-PIN-P015</v>
      </c>
      <c r="J55" s="45" t="s">
        <v>207</v>
      </c>
      <c r="K55" s="46" t="s">
        <v>31</v>
      </c>
      <c r="L55" s="47">
        <f t="shared" si="113"/>
        <v>45369</v>
      </c>
      <c r="M55" s="48">
        <v>45369</v>
      </c>
      <c r="N55" s="1">
        <f t="shared" ca="1" si="114"/>
        <v>698</v>
      </c>
      <c r="O55" s="3"/>
      <c r="P55" s="49" t="s">
        <v>208</v>
      </c>
      <c r="Q55" s="46">
        <v>2</v>
      </c>
      <c r="R55" s="44"/>
      <c r="S55" s="26"/>
      <c r="T55" s="26"/>
      <c r="U55" s="27"/>
      <c r="V55" s="26"/>
      <c r="W55" s="28"/>
      <c r="X55" s="28"/>
      <c r="Y55" s="28"/>
      <c r="Z55" s="28"/>
      <c r="AA55" s="29"/>
      <c r="AB55" s="9"/>
    </row>
    <row r="56" spans="1:28" s="4" customFormat="1" ht="19.5" x14ac:dyDescent="0.3">
      <c r="A56" s="1">
        <f>+SUBTOTAL(103,$D$4:D56)</f>
        <v>53</v>
      </c>
      <c r="B56" s="2" t="s">
        <v>26</v>
      </c>
      <c r="C56" s="2" t="s">
        <v>27</v>
      </c>
      <c r="D56" s="2" t="s">
        <v>28</v>
      </c>
      <c r="E56" s="43" t="str">
        <f t="shared" si="110"/>
        <v>PLE</v>
      </c>
      <c r="F56" s="43" t="str">
        <f t="shared" si="87"/>
        <v>PIN</v>
      </c>
      <c r="G56" s="43" t="str">
        <f t="shared" si="111"/>
        <v>P</v>
      </c>
      <c r="H56" s="44" t="s">
        <v>209</v>
      </c>
      <c r="I56" s="43" t="str">
        <f t="shared" si="112"/>
        <v>PLE-PIN-P016</v>
      </c>
      <c r="J56" s="45" t="s">
        <v>210</v>
      </c>
      <c r="K56" s="46" t="s">
        <v>48</v>
      </c>
      <c r="L56" s="47">
        <f>+IF(M56=0,"",VALUE(M56))</f>
        <v>45196</v>
      </c>
      <c r="M56" s="48">
        <v>45196</v>
      </c>
      <c r="N56" s="1" t="str">
        <f t="shared" ca="1" si="114"/>
        <v/>
      </c>
      <c r="O56" s="3">
        <v>45835</v>
      </c>
      <c r="P56" s="49" t="s">
        <v>211</v>
      </c>
      <c r="Q56" s="46">
        <v>1</v>
      </c>
      <c r="R56" s="44"/>
      <c r="S56" s="26"/>
      <c r="T56" s="26"/>
      <c r="U56" s="27"/>
      <c r="V56" s="26"/>
      <c r="W56" s="28"/>
      <c r="X56" s="28"/>
      <c r="Y56" s="28"/>
      <c r="Z56" s="28"/>
      <c r="AA56" s="29"/>
      <c r="AB56" s="9"/>
    </row>
    <row r="57" spans="1:28" s="4" customFormat="1" ht="13" x14ac:dyDescent="0.3">
      <c r="A57" s="1">
        <f>+SUBTOTAL(103,$D$4:D57)</f>
        <v>54</v>
      </c>
      <c r="B57" s="2" t="s">
        <v>26</v>
      </c>
      <c r="C57" s="2" t="s">
        <v>27</v>
      </c>
      <c r="D57" s="2" t="s">
        <v>28</v>
      </c>
      <c r="E57" s="43" t="str">
        <f t="shared" si="110"/>
        <v>PLE</v>
      </c>
      <c r="F57" s="43" t="str">
        <f t="shared" si="87"/>
        <v>PIN</v>
      </c>
      <c r="G57" s="43" t="str">
        <f t="shared" si="111"/>
        <v>P</v>
      </c>
      <c r="H57" s="44" t="s">
        <v>212</v>
      </c>
      <c r="I57" s="43" t="str">
        <f t="shared" si="112"/>
        <v>PLE-PIN-P017</v>
      </c>
      <c r="J57" s="45" t="s">
        <v>213</v>
      </c>
      <c r="K57" s="46" t="s">
        <v>31</v>
      </c>
      <c r="L57" s="47">
        <f t="shared" si="113"/>
        <v>45785</v>
      </c>
      <c r="M57" s="48">
        <v>45785</v>
      </c>
      <c r="N57" s="1">
        <f t="shared" ca="1" si="114"/>
        <v>288</v>
      </c>
      <c r="O57" s="3"/>
      <c r="P57" s="49" t="s">
        <v>214</v>
      </c>
      <c r="Q57" s="46">
        <v>2</v>
      </c>
      <c r="R57" s="44"/>
      <c r="U57" s="5"/>
      <c r="W57" s="6"/>
      <c r="X57" s="6"/>
      <c r="Y57" s="6"/>
      <c r="Z57" s="6"/>
      <c r="AA57" s="7"/>
      <c r="AB57" s="9"/>
    </row>
    <row r="58" spans="1:28" s="4" customFormat="1" ht="19.5" x14ac:dyDescent="0.3">
      <c r="A58" s="1">
        <f>+SUBTOTAL(103,$D$4:D58)</f>
        <v>55</v>
      </c>
      <c r="B58" s="2" t="s">
        <v>26</v>
      </c>
      <c r="C58" s="2" t="s">
        <v>27</v>
      </c>
      <c r="D58" s="2" t="s">
        <v>28</v>
      </c>
      <c r="E58" s="43" t="str">
        <f t="shared" ref="E58" si="115">+IF(C58="GESTIÓN TERRITORIAL","GET",IF(C58="DERECHOS HUMANOS","DHH",IF(C58="GESTIÓN CORPORATIVA","GCO",IF(C58="PLANEACIÓN ESTRATÉGICA","PLE",IF(C58="GERENCIA DE LA INFORMACIÓN","GDI","N/A")))))</f>
        <v>PLE</v>
      </c>
      <c r="F58" s="43" t="str">
        <f t="shared" si="87"/>
        <v>PIN</v>
      </c>
      <c r="G58" s="43" t="str">
        <f t="shared" ref="G58" si="116">+IF(OR(LEN(H58)=1,LEN(H58)=2),H58,IF(LEN(H58)=4,MID(H58,1,1),MID(H58,1,2)))</f>
        <v>P</v>
      </c>
      <c r="H58" s="44" t="s">
        <v>215</v>
      </c>
      <c r="I58" s="43" t="str">
        <f t="shared" ref="I58" si="117">+IF(OR(E58="",F58="",H58=""),"",CONCATENATE(E58,"-",F58,"-",H58))</f>
        <v>PLE-PIN-P018</v>
      </c>
      <c r="J58" s="45" t="s">
        <v>216</v>
      </c>
      <c r="K58" s="46" t="s">
        <v>31</v>
      </c>
      <c r="L58" s="47">
        <f t="shared" ref="L58" si="118">+IF(M58=0,"",VALUE(M58))</f>
        <v>45930</v>
      </c>
      <c r="M58" s="48">
        <v>45930</v>
      </c>
      <c r="N58" s="1">
        <f t="shared" ref="N58" ca="1" si="119">+IF(K58="Anulado","",IF(M58="","",DAYS360(M58,TODAY())))</f>
        <v>146</v>
      </c>
      <c r="O58" s="3"/>
      <c r="P58" s="49" t="s">
        <v>217</v>
      </c>
      <c r="Q58" s="46">
        <v>1</v>
      </c>
      <c r="R58" s="44"/>
      <c r="U58" s="5"/>
      <c r="W58" s="6"/>
      <c r="X58" s="6"/>
      <c r="Y58" s="6"/>
      <c r="Z58" s="6"/>
      <c r="AA58" s="7"/>
      <c r="AB58" s="9"/>
    </row>
    <row r="59" spans="1:28" s="4" customFormat="1" ht="19.5" x14ac:dyDescent="0.3">
      <c r="A59" s="93">
        <f>+SUBTOTAL(103,$D$4:D59)</f>
        <v>56</v>
      </c>
      <c r="B59" s="2" t="s">
        <v>26</v>
      </c>
      <c r="C59" s="2" t="s">
        <v>27</v>
      </c>
      <c r="D59" s="2" t="s">
        <v>28</v>
      </c>
      <c r="E59" s="43" t="str">
        <f t="shared" si="0"/>
        <v>PLE</v>
      </c>
      <c r="F59" s="43" t="str">
        <f t="shared" si="87"/>
        <v>PIN</v>
      </c>
      <c r="G59" s="43" t="str">
        <f t="shared" si="5"/>
        <v>IN</v>
      </c>
      <c r="H59" s="44" t="s">
        <v>218</v>
      </c>
      <c r="I59" s="43" t="str">
        <f t="shared" si="6"/>
        <v>PLE-PIN-IN001</v>
      </c>
      <c r="J59" s="45" t="s">
        <v>219</v>
      </c>
      <c r="K59" s="46" t="s">
        <v>31</v>
      </c>
      <c r="L59" s="47">
        <f t="shared" si="2"/>
        <v>45103</v>
      </c>
      <c r="M59" s="48">
        <v>45103</v>
      </c>
      <c r="N59" s="1">
        <f t="shared" ca="1" si="3"/>
        <v>960</v>
      </c>
      <c r="O59" s="3"/>
      <c r="P59" s="49" t="s">
        <v>220</v>
      </c>
      <c r="Q59" s="46">
        <v>4</v>
      </c>
      <c r="R59" s="44" t="s">
        <v>221</v>
      </c>
      <c r="S59" s="26"/>
      <c r="T59" s="26"/>
      <c r="U59" s="27"/>
      <c r="V59" s="26"/>
      <c r="W59" s="28"/>
      <c r="X59" s="28"/>
      <c r="Y59" s="28"/>
      <c r="Z59" s="28" t="str">
        <f t="shared" si="4"/>
        <v/>
      </c>
      <c r="AA59" s="29"/>
      <c r="AB59" s="9"/>
    </row>
    <row r="60" spans="1:28" s="4" customFormat="1" ht="19.5" x14ac:dyDescent="0.3">
      <c r="A60" s="1">
        <f>+SUBTOTAL(103,$D$4:D60)</f>
        <v>57</v>
      </c>
      <c r="B60" s="2" t="s">
        <v>26</v>
      </c>
      <c r="C60" s="2" t="s">
        <v>27</v>
      </c>
      <c r="D60" s="2" t="s">
        <v>28</v>
      </c>
      <c r="E60" s="43" t="str">
        <f t="shared" si="0"/>
        <v>PLE</v>
      </c>
      <c r="F60" s="43" t="str">
        <f t="shared" si="87"/>
        <v>PIN</v>
      </c>
      <c r="G60" s="43" t="str">
        <f t="shared" si="5"/>
        <v>IN</v>
      </c>
      <c r="H60" s="44" t="s">
        <v>222</v>
      </c>
      <c r="I60" s="43" t="str">
        <f t="shared" si="6"/>
        <v>PLE-PIN-IN002</v>
      </c>
      <c r="J60" s="45" t="s">
        <v>223</v>
      </c>
      <c r="K60" s="46" t="s">
        <v>31</v>
      </c>
      <c r="L60" s="47">
        <f t="shared" si="2"/>
        <v>45196</v>
      </c>
      <c r="M60" s="48">
        <v>45196</v>
      </c>
      <c r="N60" s="1">
        <f t="shared" ca="1" si="3"/>
        <v>869</v>
      </c>
      <c r="O60" s="3"/>
      <c r="P60" s="49" t="s">
        <v>224</v>
      </c>
      <c r="Q60" s="46">
        <v>4</v>
      </c>
      <c r="R60" s="44" t="s">
        <v>225</v>
      </c>
      <c r="U60" s="5"/>
      <c r="W60" s="6"/>
      <c r="X60" s="6"/>
      <c r="Y60" s="6"/>
      <c r="Z60" s="6" t="str">
        <f t="shared" si="4"/>
        <v/>
      </c>
      <c r="AA60" s="7"/>
      <c r="AB60" s="9"/>
    </row>
    <row r="61" spans="1:28" s="4" customFormat="1" ht="19.5" x14ac:dyDescent="0.3">
      <c r="A61" s="1">
        <f>+SUBTOTAL(103,$D$4:D61)</f>
        <v>58</v>
      </c>
      <c r="B61" s="2" t="s">
        <v>26</v>
      </c>
      <c r="C61" s="2" t="s">
        <v>27</v>
      </c>
      <c r="D61" s="2" t="s">
        <v>28</v>
      </c>
      <c r="E61" s="43" t="str">
        <f t="shared" si="0"/>
        <v>PLE</v>
      </c>
      <c r="F61" s="43" t="str">
        <f t="shared" si="87"/>
        <v>PIN</v>
      </c>
      <c r="G61" s="43" t="str">
        <f t="shared" si="5"/>
        <v>IN</v>
      </c>
      <c r="H61" s="44" t="s">
        <v>226</v>
      </c>
      <c r="I61" s="43" t="str">
        <f t="shared" si="6"/>
        <v>PLE-PIN-IN003</v>
      </c>
      <c r="J61" s="45" t="s">
        <v>227</v>
      </c>
      <c r="K61" s="46" t="s">
        <v>31</v>
      </c>
      <c r="L61" s="47">
        <f t="shared" si="2"/>
        <v>45196</v>
      </c>
      <c r="M61" s="48">
        <v>45196</v>
      </c>
      <c r="N61" s="1">
        <f t="shared" ca="1" si="3"/>
        <v>869</v>
      </c>
      <c r="O61" s="3"/>
      <c r="P61" s="49" t="s">
        <v>228</v>
      </c>
      <c r="Q61" s="46">
        <v>4</v>
      </c>
      <c r="R61" s="44" t="s">
        <v>229</v>
      </c>
      <c r="U61" s="5"/>
      <c r="W61" s="6"/>
      <c r="X61" s="6"/>
      <c r="Y61" s="6"/>
      <c r="Z61" s="6" t="str">
        <f t="shared" si="4"/>
        <v/>
      </c>
      <c r="AA61" s="7"/>
      <c r="AB61" s="9"/>
    </row>
    <row r="62" spans="1:28" s="4" customFormat="1" ht="38.25" customHeight="1" x14ac:dyDescent="0.3">
      <c r="A62" s="93">
        <f>+SUBTOTAL(103,$D$4:D62)</f>
        <v>59</v>
      </c>
      <c r="B62" s="2" t="s">
        <v>26</v>
      </c>
      <c r="C62" s="2" t="s">
        <v>27</v>
      </c>
      <c r="D62" s="2" t="s">
        <v>28</v>
      </c>
      <c r="E62" s="43" t="str">
        <f t="shared" si="0"/>
        <v>PLE</v>
      </c>
      <c r="F62" s="43" t="str">
        <f t="shared" si="87"/>
        <v>PIN</v>
      </c>
      <c r="G62" s="43" t="str">
        <f t="shared" si="5"/>
        <v>IN</v>
      </c>
      <c r="H62" s="44" t="s">
        <v>230</v>
      </c>
      <c r="I62" s="43" t="str">
        <f t="shared" si="6"/>
        <v>PLE-PIN-IN004</v>
      </c>
      <c r="J62" s="45" t="s">
        <v>231</v>
      </c>
      <c r="K62" s="46" t="s">
        <v>31</v>
      </c>
      <c r="L62" s="47">
        <f t="shared" si="2"/>
        <v>45559</v>
      </c>
      <c r="M62" s="48">
        <v>45559</v>
      </c>
      <c r="N62" s="1">
        <f t="shared" ca="1" si="3"/>
        <v>512</v>
      </c>
      <c r="O62" s="3"/>
      <c r="P62" s="49" t="s">
        <v>232</v>
      </c>
      <c r="Q62" s="46">
        <v>4</v>
      </c>
      <c r="R62" s="44" t="s">
        <v>233</v>
      </c>
      <c r="U62" s="5"/>
      <c r="W62" s="6"/>
      <c r="X62" s="6"/>
      <c r="Y62" s="6"/>
      <c r="Z62" s="6" t="str">
        <f t="shared" si="4"/>
        <v/>
      </c>
      <c r="AA62" s="7"/>
      <c r="AB62" s="9"/>
    </row>
    <row r="63" spans="1:28" s="4" customFormat="1" ht="19.5" x14ac:dyDescent="0.3">
      <c r="A63" s="1">
        <f>+SUBTOTAL(103,$D$4:D63)</f>
        <v>60</v>
      </c>
      <c r="B63" s="2" t="s">
        <v>26</v>
      </c>
      <c r="C63" s="2" t="s">
        <v>27</v>
      </c>
      <c r="D63" s="2" t="s">
        <v>28</v>
      </c>
      <c r="E63" s="43" t="str">
        <f t="shared" si="0"/>
        <v>PLE</v>
      </c>
      <c r="F63" s="43" t="str">
        <f t="shared" si="87"/>
        <v>PIN</v>
      </c>
      <c r="G63" s="43" t="str">
        <f t="shared" si="5"/>
        <v>IN</v>
      </c>
      <c r="H63" s="44" t="s">
        <v>234</v>
      </c>
      <c r="I63" s="43" t="str">
        <f t="shared" si="6"/>
        <v>PLE-PIN-IN005</v>
      </c>
      <c r="J63" s="45" t="s">
        <v>235</v>
      </c>
      <c r="K63" s="46" t="s">
        <v>31</v>
      </c>
      <c r="L63" s="47">
        <f t="shared" si="2"/>
        <v>45559</v>
      </c>
      <c r="M63" s="48">
        <v>45559</v>
      </c>
      <c r="N63" s="1">
        <f t="shared" ca="1" si="3"/>
        <v>512</v>
      </c>
      <c r="O63" s="3"/>
      <c r="P63" s="49" t="s">
        <v>236</v>
      </c>
      <c r="Q63" s="46">
        <v>4</v>
      </c>
      <c r="R63" s="44" t="s">
        <v>237</v>
      </c>
      <c r="U63" s="5"/>
      <c r="W63" s="6"/>
      <c r="X63" s="6"/>
      <c r="Y63" s="6"/>
      <c r="Z63" s="6" t="str">
        <f t="shared" si="4"/>
        <v/>
      </c>
      <c r="AA63" s="7"/>
      <c r="AB63" s="9"/>
    </row>
    <row r="64" spans="1:28" s="4" customFormat="1" ht="13" x14ac:dyDescent="0.3">
      <c r="A64" s="1">
        <f>+SUBTOTAL(103,$D$4:D64)</f>
        <v>61</v>
      </c>
      <c r="B64" s="2" t="s">
        <v>26</v>
      </c>
      <c r="C64" s="2" t="s">
        <v>27</v>
      </c>
      <c r="D64" s="2" t="s">
        <v>28</v>
      </c>
      <c r="E64" s="43" t="str">
        <f t="shared" si="0"/>
        <v>PLE</v>
      </c>
      <c r="F64" s="43" t="str">
        <f t="shared" si="87"/>
        <v>PIN</v>
      </c>
      <c r="G64" s="43" t="str">
        <f t="shared" si="5"/>
        <v>IN</v>
      </c>
      <c r="H64" s="44" t="s">
        <v>238</v>
      </c>
      <c r="I64" s="43" t="str">
        <f t="shared" si="6"/>
        <v>PLE-PIN-IN006</v>
      </c>
      <c r="J64" s="45" t="s">
        <v>239</v>
      </c>
      <c r="K64" s="46" t="s">
        <v>31</v>
      </c>
      <c r="L64" s="47">
        <f t="shared" si="2"/>
        <v>45432</v>
      </c>
      <c r="M64" s="48">
        <v>45432</v>
      </c>
      <c r="N64" s="1">
        <f t="shared" ca="1" si="3"/>
        <v>636</v>
      </c>
      <c r="O64" s="3"/>
      <c r="P64" s="49" t="s">
        <v>240</v>
      </c>
      <c r="Q64" s="46">
        <v>3</v>
      </c>
      <c r="R64" s="44" t="s">
        <v>241</v>
      </c>
      <c r="U64" s="5"/>
      <c r="W64" s="6"/>
      <c r="X64" s="6"/>
      <c r="Y64" s="6"/>
      <c r="Z64" s="6" t="str">
        <f t="shared" si="4"/>
        <v/>
      </c>
      <c r="AA64" s="7"/>
      <c r="AB64" s="9"/>
    </row>
    <row r="65" spans="1:28" s="4" customFormat="1" ht="19.5" x14ac:dyDescent="0.3">
      <c r="A65" s="93">
        <f>+SUBTOTAL(103,$D$4:D65)</f>
        <v>62</v>
      </c>
      <c r="B65" s="2" t="s">
        <v>26</v>
      </c>
      <c r="C65" s="2" t="s">
        <v>27</v>
      </c>
      <c r="D65" s="2" t="s">
        <v>28</v>
      </c>
      <c r="E65" s="43" t="str">
        <f t="shared" si="0"/>
        <v>PLE</v>
      </c>
      <c r="F65" s="43" t="str">
        <f t="shared" si="87"/>
        <v>PIN</v>
      </c>
      <c r="G65" s="43" t="str">
        <f t="shared" si="5"/>
        <v>IN</v>
      </c>
      <c r="H65" s="44" t="s">
        <v>242</v>
      </c>
      <c r="I65" s="43" t="str">
        <f t="shared" si="6"/>
        <v>PLE-PIN-IN007</v>
      </c>
      <c r="J65" s="45" t="s">
        <v>243</v>
      </c>
      <c r="K65" s="46" t="s">
        <v>31</v>
      </c>
      <c r="L65" s="47">
        <f t="shared" si="2"/>
        <v>45834</v>
      </c>
      <c r="M65" s="48">
        <v>45834</v>
      </c>
      <c r="N65" s="1">
        <f t="shared" ca="1" si="3"/>
        <v>240</v>
      </c>
      <c r="O65" s="3"/>
      <c r="P65" s="49" t="s">
        <v>244</v>
      </c>
      <c r="Q65" s="46">
        <v>3</v>
      </c>
      <c r="R65" s="44" t="s">
        <v>245</v>
      </c>
      <c r="S65" s="26"/>
      <c r="T65" s="26"/>
      <c r="U65" s="27"/>
      <c r="V65" s="26"/>
      <c r="W65" s="28"/>
      <c r="X65" s="28"/>
      <c r="Y65" s="28"/>
      <c r="Z65" s="28" t="str">
        <f t="shared" si="4"/>
        <v/>
      </c>
      <c r="AA65" s="29"/>
      <c r="AB65" s="9"/>
    </row>
    <row r="66" spans="1:28" s="4" customFormat="1" ht="19.5" x14ac:dyDescent="0.3">
      <c r="A66" s="1">
        <f>+SUBTOTAL(103,$D$4:D66)</f>
        <v>63</v>
      </c>
      <c r="B66" s="2" t="s">
        <v>26</v>
      </c>
      <c r="C66" s="2" t="s">
        <v>27</v>
      </c>
      <c r="D66" s="2" t="s">
        <v>28</v>
      </c>
      <c r="E66" s="43" t="str">
        <f t="shared" si="0"/>
        <v>PLE</v>
      </c>
      <c r="F66" s="43" t="str">
        <f t="shared" si="87"/>
        <v>PIN</v>
      </c>
      <c r="G66" s="43" t="str">
        <f t="shared" si="5"/>
        <v>IN</v>
      </c>
      <c r="H66" s="44" t="s">
        <v>246</v>
      </c>
      <c r="I66" s="43" t="str">
        <f t="shared" si="6"/>
        <v>PLE-PIN-IN008</v>
      </c>
      <c r="J66" s="45" t="s">
        <v>247</v>
      </c>
      <c r="K66" s="46" t="s">
        <v>48</v>
      </c>
      <c r="L66" s="47">
        <f t="shared" si="2"/>
        <v>43007</v>
      </c>
      <c r="M66" s="48">
        <v>43007</v>
      </c>
      <c r="N66" s="1" t="str">
        <f t="shared" ca="1" si="3"/>
        <v/>
      </c>
      <c r="O66" s="3">
        <v>44725</v>
      </c>
      <c r="P66" s="49" t="s">
        <v>248</v>
      </c>
      <c r="Q66" s="46">
        <v>1</v>
      </c>
      <c r="R66" s="44"/>
      <c r="U66" s="5"/>
      <c r="W66" s="6"/>
      <c r="X66" s="6"/>
      <c r="Y66" s="6"/>
      <c r="Z66" s="6" t="str">
        <f t="shared" si="4"/>
        <v/>
      </c>
      <c r="AA66" s="7"/>
      <c r="AB66" s="9"/>
    </row>
    <row r="67" spans="1:28" s="4" customFormat="1" ht="19.5" x14ac:dyDescent="0.3">
      <c r="A67" s="1">
        <f>+SUBTOTAL(103,$D$4:D67)</f>
        <v>64</v>
      </c>
      <c r="B67" s="2" t="s">
        <v>26</v>
      </c>
      <c r="C67" s="2" t="s">
        <v>27</v>
      </c>
      <c r="D67" s="2" t="s">
        <v>28</v>
      </c>
      <c r="E67" s="43" t="str">
        <f t="shared" si="0"/>
        <v>PLE</v>
      </c>
      <c r="F67" s="43" t="str">
        <f t="shared" si="87"/>
        <v>PIN</v>
      </c>
      <c r="G67" s="43" t="str">
        <f t="shared" si="5"/>
        <v>IN</v>
      </c>
      <c r="H67" s="44" t="s">
        <v>249</v>
      </c>
      <c r="I67" s="43" t="str">
        <f t="shared" si="6"/>
        <v>PLE-PIN-IN009</v>
      </c>
      <c r="J67" s="45" t="s">
        <v>250</v>
      </c>
      <c r="K67" s="46" t="s">
        <v>31</v>
      </c>
      <c r="L67" s="47">
        <f t="shared" si="2"/>
        <v>45834</v>
      </c>
      <c r="M67" s="48">
        <v>45834</v>
      </c>
      <c r="N67" s="1">
        <f t="shared" ca="1" si="3"/>
        <v>240</v>
      </c>
      <c r="O67" s="3"/>
      <c r="P67" s="49" t="s">
        <v>251</v>
      </c>
      <c r="Q67" s="46">
        <v>3</v>
      </c>
      <c r="R67" s="44"/>
      <c r="S67" s="26"/>
      <c r="T67" s="26"/>
      <c r="U67" s="27"/>
      <c r="V67" s="26"/>
      <c r="W67" s="28"/>
      <c r="X67" s="28"/>
      <c r="Y67" s="28"/>
      <c r="Z67" s="28" t="str">
        <f t="shared" si="4"/>
        <v/>
      </c>
      <c r="AA67" s="29"/>
      <c r="AB67" s="9"/>
    </row>
    <row r="68" spans="1:28" s="4" customFormat="1" ht="13" x14ac:dyDescent="0.3">
      <c r="A68" s="93">
        <f>+SUBTOTAL(103,$D$4:D68)</f>
        <v>65</v>
      </c>
      <c r="B68" s="2" t="s">
        <v>26</v>
      </c>
      <c r="C68" s="2" t="s">
        <v>27</v>
      </c>
      <c r="D68" s="2" t="s">
        <v>28</v>
      </c>
      <c r="E68" s="43" t="str">
        <f t="shared" si="0"/>
        <v>PLE</v>
      </c>
      <c r="F68" s="43" t="str">
        <f t="shared" si="87"/>
        <v>PIN</v>
      </c>
      <c r="G68" s="43" t="str">
        <f t="shared" si="5"/>
        <v>IN</v>
      </c>
      <c r="H68" s="44" t="s">
        <v>252</v>
      </c>
      <c r="I68" s="43" t="str">
        <f t="shared" si="6"/>
        <v>PLE-PIN-IN010</v>
      </c>
      <c r="J68" s="45" t="s">
        <v>253</v>
      </c>
      <c r="K68" s="46" t="s">
        <v>48</v>
      </c>
      <c r="L68" s="47">
        <f t="shared" si="2"/>
        <v>43285</v>
      </c>
      <c r="M68" s="48">
        <v>43285</v>
      </c>
      <c r="N68" s="1" t="str">
        <f t="shared" ca="1" si="3"/>
        <v/>
      </c>
      <c r="O68" s="3">
        <v>44725</v>
      </c>
      <c r="P68" s="49" t="s">
        <v>254</v>
      </c>
      <c r="Q68" s="46">
        <v>2</v>
      </c>
      <c r="R68" s="44"/>
      <c r="U68" s="5"/>
      <c r="W68" s="6"/>
      <c r="X68" s="6"/>
      <c r="Y68" s="6"/>
      <c r="Z68" s="6" t="str">
        <f t="shared" si="4"/>
        <v/>
      </c>
      <c r="AA68" s="7"/>
      <c r="AB68" s="9"/>
    </row>
    <row r="69" spans="1:28" s="4" customFormat="1" ht="19.5" x14ac:dyDescent="0.3">
      <c r="A69" s="1">
        <f>+SUBTOTAL(103,$D$4:D69)</f>
        <v>66</v>
      </c>
      <c r="B69" s="2" t="s">
        <v>26</v>
      </c>
      <c r="C69" s="2" t="s">
        <v>27</v>
      </c>
      <c r="D69" s="2" t="s">
        <v>28</v>
      </c>
      <c r="E69" s="43" t="str">
        <f t="shared" si="0"/>
        <v>PLE</v>
      </c>
      <c r="F69" s="43" t="str">
        <f t="shared" si="87"/>
        <v>PIN</v>
      </c>
      <c r="G69" s="43" t="str">
        <f t="shared" si="5"/>
        <v>IN</v>
      </c>
      <c r="H69" s="44" t="s">
        <v>255</v>
      </c>
      <c r="I69" s="43" t="str">
        <f t="shared" si="6"/>
        <v>PLE-PIN-IN011</v>
      </c>
      <c r="J69" s="45" t="s">
        <v>256</v>
      </c>
      <c r="K69" s="46" t="s">
        <v>31</v>
      </c>
      <c r="L69" s="47">
        <f t="shared" si="2"/>
        <v>45834</v>
      </c>
      <c r="M69" s="48">
        <v>45834</v>
      </c>
      <c r="N69" s="1">
        <f t="shared" ca="1" si="3"/>
        <v>240</v>
      </c>
      <c r="O69" s="3"/>
      <c r="P69" s="49" t="s">
        <v>251</v>
      </c>
      <c r="Q69" s="46">
        <v>3</v>
      </c>
      <c r="R69" s="44" t="s">
        <v>257</v>
      </c>
      <c r="S69" s="26"/>
      <c r="T69" s="26"/>
      <c r="U69" s="27"/>
      <c r="V69" s="26"/>
      <c r="W69" s="28"/>
      <c r="X69" s="28"/>
      <c r="Y69" s="28"/>
      <c r="Z69" s="28" t="str">
        <f t="shared" si="4"/>
        <v/>
      </c>
      <c r="AA69" s="29"/>
      <c r="AB69" s="9"/>
    </row>
    <row r="70" spans="1:28" s="4" customFormat="1" ht="19.5" x14ac:dyDescent="0.3">
      <c r="A70" s="1">
        <f>+SUBTOTAL(103,$D$4:D70)</f>
        <v>67</v>
      </c>
      <c r="B70" s="2" t="s">
        <v>26</v>
      </c>
      <c r="C70" s="2" t="s">
        <v>27</v>
      </c>
      <c r="D70" s="2" t="s">
        <v>28</v>
      </c>
      <c r="E70" s="43" t="str">
        <f t="shared" si="0"/>
        <v>PLE</v>
      </c>
      <c r="F70" s="43" t="str">
        <f t="shared" si="87"/>
        <v>PIN</v>
      </c>
      <c r="G70" s="43" t="str">
        <f t="shared" si="5"/>
        <v>IN</v>
      </c>
      <c r="H70" s="44" t="s">
        <v>258</v>
      </c>
      <c r="I70" s="43" t="str">
        <f t="shared" si="6"/>
        <v>PLE-PIN-IN012</v>
      </c>
      <c r="J70" s="45" t="s">
        <v>259</v>
      </c>
      <c r="K70" s="46" t="s">
        <v>48</v>
      </c>
      <c r="L70" s="47">
        <f t="shared" si="2"/>
        <v>44410</v>
      </c>
      <c r="M70" s="48">
        <v>44410</v>
      </c>
      <c r="N70" s="1" t="str">
        <f t="shared" ca="1" si="3"/>
        <v/>
      </c>
      <c r="O70" s="3">
        <v>45196</v>
      </c>
      <c r="P70" s="49" t="s">
        <v>260</v>
      </c>
      <c r="Q70" s="46">
        <v>3</v>
      </c>
      <c r="R70" s="44"/>
      <c r="U70" s="5"/>
      <c r="W70" s="6"/>
      <c r="X70" s="6"/>
      <c r="Y70" s="6"/>
      <c r="Z70" s="6" t="str">
        <f t="shared" si="4"/>
        <v/>
      </c>
      <c r="AA70" s="7"/>
      <c r="AB70" s="9"/>
    </row>
    <row r="71" spans="1:28" s="4" customFormat="1" ht="20.25" customHeight="1" x14ac:dyDescent="0.3">
      <c r="A71" s="93">
        <f>+SUBTOTAL(103,$D$4:D71)</f>
        <v>68</v>
      </c>
      <c r="B71" s="2" t="s">
        <v>26</v>
      </c>
      <c r="C71" s="2" t="s">
        <v>27</v>
      </c>
      <c r="D71" s="2" t="s">
        <v>28</v>
      </c>
      <c r="E71" s="43" t="str">
        <f t="shared" ref="E71" si="120">+IF(C71="GESTIÓN TERRITORIAL","GET",IF(C71="DERECHOS HUMANOS","DHH",IF(C71="GESTIÓN CORPORATIVA","GCO",IF(C71="PLANEACIÓN ESTRATÉGICA","PLE",IF(C71="GERENCIA DE LA INFORMACIÓN","GDI","N/A")))))</f>
        <v>PLE</v>
      </c>
      <c r="F71" s="43" t="str">
        <f t="shared" si="87"/>
        <v>PIN</v>
      </c>
      <c r="G71" s="43" t="s">
        <v>261</v>
      </c>
      <c r="H71" s="44" t="s">
        <v>262</v>
      </c>
      <c r="I71" s="43" t="str">
        <f t="shared" si="6"/>
        <v>PLE-PIN-IN013</v>
      </c>
      <c r="J71" s="45" t="s">
        <v>263</v>
      </c>
      <c r="K71" s="46" t="s">
        <v>31</v>
      </c>
      <c r="L71" s="47">
        <f t="shared" si="2"/>
        <v>44314</v>
      </c>
      <c r="M71" s="48">
        <v>44314</v>
      </c>
      <c r="N71" s="1">
        <f t="shared" ref="N71:N72" ca="1" si="121">+IF(K71="Anulado","",IF(M71="","",DAYS360(M71,TODAY())))</f>
        <v>1738</v>
      </c>
      <c r="O71" s="3"/>
      <c r="P71" s="49" t="s">
        <v>264</v>
      </c>
      <c r="Q71" s="46">
        <v>1</v>
      </c>
      <c r="R71" s="44"/>
      <c r="U71" s="5"/>
      <c r="W71" s="6"/>
      <c r="X71" s="6"/>
      <c r="Y71" s="6"/>
      <c r="Z71" s="6"/>
      <c r="AA71" s="7"/>
      <c r="AB71" s="9"/>
    </row>
    <row r="72" spans="1:28" s="4" customFormat="1" ht="37.5" customHeight="1" x14ac:dyDescent="0.3">
      <c r="A72" s="1">
        <f>+SUBTOTAL(103,$D$4:D72)</f>
        <v>69</v>
      </c>
      <c r="B72" s="2" t="s">
        <v>26</v>
      </c>
      <c r="C72" s="2" t="s">
        <v>27</v>
      </c>
      <c r="D72" s="2" t="s">
        <v>28</v>
      </c>
      <c r="E72" s="43" t="str">
        <f t="shared" ref="E72" si="122">+IF(C72="GESTIÓN TERRITORIAL","GET",IF(C72="DERECHOS HUMANOS","DHH",IF(C72="GESTIÓN CORPORATIVA","GCO",IF(C72="PLANEACIÓN ESTRATÉGICA","PLE",IF(C72="GERENCIA DE LA INFORMACIÓN","GDI","N/A")))))</f>
        <v>PLE</v>
      </c>
      <c r="F72" s="43" t="str">
        <f t="shared" si="87"/>
        <v>PIN</v>
      </c>
      <c r="G72" s="43" t="s">
        <v>261</v>
      </c>
      <c r="H72" s="44" t="s">
        <v>265</v>
      </c>
      <c r="I72" s="43" t="str">
        <f t="shared" ref="I72" si="123">+IF(OR(E72="",F72="",H72=""),"",CONCATENATE(E72,"-",F72,"-",H72))</f>
        <v>PLE-PIN-IN014</v>
      </c>
      <c r="J72" s="45" t="s">
        <v>266</v>
      </c>
      <c r="K72" s="46" t="s">
        <v>31</v>
      </c>
      <c r="L72" s="47">
        <f t="shared" si="2"/>
        <v>45828</v>
      </c>
      <c r="M72" s="48">
        <v>45828</v>
      </c>
      <c r="N72" s="1">
        <f t="shared" ca="1" si="121"/>
        <v>246</v>
      </c>
      <c r="O72" s="3"/>
      <c r="P72" s="49" t="s">
        <v>267</v>
      </c>
      <c r="Q72" s="46">
        <v>2</v>
      </c>
      <c r="R72" s="44"/>
      <c r="S72" s="26"/>
      <c r="T72" s="26"/>
      <c r="U72" s="27"/>
      <c r="V72" s="26"/>
      <c r="W72" s="28"/>
      <c r="X72" s="28"/>
      <c r="Y72" s="28"/>
      <c r="Z72" s="28"/>
      <c r="AA72" s="29"/>
      <c r="AB72" s="9"/>
    </row>
    <row r="73" spans="1:28" s="4" customFormat="1" ht="13" x14ac:dyDescent="0.3">
      <c r="A73" s="1">
        <f>+SUBTOTAL(103,$D$4:D73)</f>
        <v>70</v>
      </c>
      <c r="B73" s="2" t="s">
        <v>26</v>
      </c>
      <c r="C73" s="2" t="s">
        <v>27</v>
      </c>
      <c r="D73" s="2" t="s">
        <v>28</v>
      </c>
      <c r="E73" s="43" t="str">
        <f t="shared" ref="E73:E74" si="124">+IF(C73="GESTIÓN TERRITORIAL","GET",IF(C73="DERECHOS HUMANOS","DHH",IF(C73="GESTIÓN CORPORATIVA","GCO",IF(C73="PLANEACIÓN ESTRATÉGICA","PLE",IF(C73="GERENCIA DE LA INFORMACIÓN","GDI","N/A")))))</f>
        <v>PLE</v>
      </c>
      <c r="F73" s="43" t="str">
        <f t="shared" si="87"/>
        <v>PIN</v>
      </c>
      <c r="G73" s="43" t="s">
        <v>261</v>
      </c>
      <c r="H73" s="44" t="s">
        <v>268</v>
      </c>
      <c r="I73" s="43" t="str">
        <f t="shared" ref="I73:I74" si="125">+IF(OR(E73="",F73="",H73=""),"",CONCATENATE(E73,"-",F73,"-",H73))</f>
        <v>PLE-PIN-IN015</v>
      </c>
      <c r="J73" s="45" t="s">
        <v>269</v>
      </c>
      <c r="K73" s="46" t="s">
        <v>31</v>
      </c>
      <c r="L73" s="47">
        <f t="shared" ref="L73:L74" si="126">+IF(M73=0,"",VALUE(M73))</f>
        <v>44844</v>
      </c>
      <c r="M73" s="48">
        <v>44844</v>
      </c>
      <c r="N73" s="1">
        <f t="shared" ref="N73:N74" ca="1" si="127">+IF(K73="Anulado","",IF(M73="","",DAYS360(M73,TODAY())))</f>
        <v>1216</v>
      </c>
      <c r="O73" s="3"/>
      <c r="P73" s="49" t="s">
        <v>270</v>
      </c>
      <c r="Q73" s="46">
        <v>2</v>
      </c>
      <c r="R73" s="44"/>
      <c r="T73" s="21"/>
      <c r="U73" s="22"/>
      <c r="V73" s="21"/>
      <c r="W73" s="23"/>
      <c r="X73" s="23"/>
      <c r="Y73" s="23"/>
      <c r="Z73" s="23"/>
      <c r="AA73" s="24"/>
      <c r="AB73" s="9"/>
    </row>
    <row r="74" spans="1:28" s="4" customFormat="1" ht="13" x14ac:dyDescent="0.3">
      <c r="A74" s="93">
        <f>+SUBTOTAL(103,$D$4:D74)</f>
        <v>71</v>
      </c>
      <c r="B74" s="2" t="s">
        <v>26</v>
      </c>
      <c r="C74" s="2" t="s">
        <v>27</v>
      </c>
      <c r="D74" s="2" t="s">
        <v>28</v>
      </c>
      <c r="E74" s="43" t="str">
        <f t="shared" si="124"/>
        <v>PLE</v>
      </c>
      <c r="F74" s="43" t="str">
        <f t="shared" si="87"/>
        <v>PIN</v>
      </c>
      <c r="G74" s="43" t="s">
        <v>261</v>
      </c>
      <c r="H74" s="44" t="s">
        <v>271</v>
      </c>
      <c r="I74" s="43" t="str">
        <f t="shared" si="125"/>
        <v>PLE-PIN-IN016</v>
      </c>
      <c r="J74" s="45" t="s">
        <v>272</v>
      </c>
      <c r="K74" s="46" t="s">
        <v>31</v>
      </c>
      <c r="L74" s="47">
        <f t="shared" si="126"/>
        <v>45833</v>
      </c>
      <c r="M74" s="48">
        <v>45833</v>
      </c>
      <c r="N74" s="1">
        <f t="shared" ca="1" si="127"/>
        <v>241</v>
      </c>
      <c r="O74" s="3"/>
      <c r="P74" s="49" t="s">
        <v>273</v>
      </c>
      <c r="Q74" s="46">
        <v>2</v>
      </c>
      <c r="R74" s="44"/>
      <c r="S74" s="26"/>
      <c r="T74" s="26"/>
      <c r="U74" s="27"/>
      <c r="V74" s="26"/>
      <c r="W74" s="28"/>
      <c r="X74" s="28"/>
      <c r="Y74" s="28"/>
      <c r="Z74" s="28"/>
      <c r="AA74" s="29"/>
      <c r="AB74" s="9"/>
    </row>
    <row r="75" spans="1:28" s="4" customFormat="1" ht="17" x14ac:dyDescent="0.3">
      <c r="A75" s="1">
        <f>+SUBTOTAL(103,$D$4:D75)</f>
        <v>72</v>
      </c>
      <c r="B75" s="2" t="s">
        <v>26</v>
      </c>
      <c r="C75" s="2" t="s">
        <v>27</v>
      </c>
      <c r="D75" s="2" t="s">
        <v>28</v>
      </c>
      <c r="E75" s="43" t="str">
        <f t="shared" si="0"/>
        <v>PLE</v>
      </c>
      <c r="F75" s="43" t="str">
        <f t="shared" si="87"/>
        <v>PIN</v>
      </c>
      <c r="G75" s="43" t="str">
        <f t="shared" si="5"/>
        <v>F</v>
      </c>
      <c r="H75" s="44" t="s">
        <v>274</v>
      </c>
      <c r="I75" s="43" t="str">
        <f t="shared" si="6"/>
        <v>PLE-PIN-F001</v>
      </c>
      <c r="J75" s="45" t="s">
        <v>275</v>
      </c>
      <c r="K75" s="46" t="s">
        <v>31</v>
      </c>
      <c r="L75" s="47">
        <f t="shared" si="2"/>
        <v>44678</v>
      </c>
      <c r="M75" s="48">
        <v>44678</v>
      </c>
      <c r="N75" s="1">
        <f t="shared" ca="1" si="3"/>
        <v>1379</v>
      </c>
      <c r="O75" s="3"/>
      <c r="P75" s="49" t="s">
        <v>276</v>
      </c>
      <c r="Q75" s="46">
        <v>6</v>
      </c>
      <c r="R75" s="44" t="s">
        <v>277</v>
      </c>
      <c r="U75" s="5"/>
      <c r="W75" s="6"/>
      <c r="X75" s="6"/>
      <c r="Y75" s="6"/>
      <c r="Z75" s="6" t="str">
        <f t="shared" si="4"/>
        <v/>
      </c>
      <c r="AA75" s="7"/>
      <c r="AB75" s="9"/>
    </row>
    <row r="76" spans="1:28" s="4" customFormat="1" ht="13" x14ac:dyDescent="0.3">
      <c r="A76" s="1">
        <f>+SUBTOTAL(103,$D$4:D76)</f>
        <v>73</v>
      </c>
      <c r="B76" s="2" t="s">
        <v>26</v>
      </c>
      <c r="C76" s="2" t="s">
        <v>27</v>
      </c>
      <c r="D76" s="2" t="s">
        <v>28</v>
      </c>
      <c r="E76" s="43" t="str">
        <f t="shared" si="0"/>
        <v>PLE</v>
      </c>
      <c r="F76" s="43" t="str">
        <f t="shared" si="87"/>
        <v>PIN</v>
      </c>
      <c r="G76" s="43" t="str">
        <f t="shared" si="5"/>
        <v>F</v>
      </c>
      <c r="H76" s="44" t="s">
        <v>278</v>
      </c>
      <c r="I76" s="43" t="str">
        <f t="shared" si="6"/>
        <v>PLE-PIN-F002</v>
      </c>
      <c r="J76" s="45" t="s">
        <v>279</v>
      </c>
      <c r="K76" s="46" t="s">
        <v>31</v>
      </c>
      <c r="L76" s="47">
        <f t="shared" si="2"/>
        <v>44890</v>
      </c>
      <c r="M76" s="48">
        <v>44890</v>
      </c>
      <c r="N76" s="1">
        <f t="shared" ca="1" si="3"/>
        <v>1171</v>
      </c>
      <c r="O76" s="3"/>
      <c r="P76" s="49" t="s">
        <v>280</v>
      </c>
      <c r="Q76" s="46">
        <v>5</v>
      </c>
      <c r="R76" s="44" t="s">
        <v>281</v>
      </c>
      <c r="U76" s="5"/>
      <c r="W76" s="6"/>
      <c r="X76" s="6"/>
      <c r="Y76" s="6"/>
      <c r="Z76" s="6" t="str">
        <f t="shared" si="4"/>
        <v/>
      </c>
      <c r="AA76" s="7"/>
      <c r="AB76" s="9"/>
    </row>
    <row r="77" spans="1:28" s="4" customFormat="1" ht="13" x14ac:dyDescent="0.3">
      <c r="A77" s="93">
        <f>+SUBTOTAL(103,$D$4:D77)</f>
        <v>74</v>
      </c>
      <c r="B77" s="2" t="s">
        <v>26</v>
      </c>
      <c r="C77" s="2" t="s">
        <v>27</v>
      </c>
      <c r="D77" s="2" t="s">
        <v>28</v>
      </c>
      <c r="E77" s="43" t="str">
        <f t="shared" si="0"/>
        <v>PLE</v>
      </c>
      <c r="F77" s="43" t="str">
        <f t="shared" si="87"/>
        <v>PIN</v>
      </c>
      <c r="G77" s="43" t="str">
        <f t="shared" si="5"/>
        <v>F</v>
      </c>
      <c r="H77" s="44" t="s">
        <v>282</v>
      </c>
      <c r="I77" s="43" t="str">
        <f t="shared" si="6"/>
        <v>PLE-PIN-F003</v>
      </c>
      <c r="J77" s="45" t="s">
        <v>283</v>
      </c>
      <c r="K77" s="46" t="s">
        <v>31</v>
      </c>
      <c r="L77" s="47">
        <f t="shared" si="2"/>
        <v>45397</v>
      </c>
      <c r="M77" s="48">
        <v>45397</v>
      </c>
      <c r="N77" s="1">
        <f t="shared" ca="1" si="3"/>
        <v>671</v>
      </c>
      <c r="O77" s="3"/>
      <c r="P77" s="49" t="s">
        <v>284</v>
      </c>
      <c r="Q77" s="46">
        <v>3</v>
      </c>
      <c r="R77" s="44" t="s">
        <v>285</v>
      </c>
      <c r="U77" s="5"/>
      <c r="W77" s="6"/>
      <c r="X77" s="6"/>
      <c r="Y77" s="6"/>
      <c r="Z77" s="6" t="str">
        <f t="shared" si="4"/>
        <v/>
      </c>
      <c r="AA77" s="7"/>
      <c r="AB77" s="9"/>
    </row>
    <row r="78" spans="1:28" s="4" customFormat="1" ht="19.5" x14ac:dyDescent="0.3">
      <c r="A78" s="1">
        <f>+SUBTOTAL(103,$D$4:D78)</f>
        <v>75</v>
      </c>
      <c r="B78" s="2" t="s">
        <v>26</v>
      </c>
      <c r="C78" s="2" t="s">
        <v>27</v>
      </c>
      <c r="D78" s="2" t="s">
        <v>28</v>
      </c>
      <c r="E78" s="43" t="str">
        <f t="shared" si="0"/>
        <v>PLE</v>
      </c>
      <c r="F78" s="43" t="str">
        <f t="shared" si="87"/>
        <v>PIN</v>
      </c>
      <c r="G78" s="43" t="str">
        <f t="shared" si="5"/>
        <v>F</v>
      </c>
      <c r="H78" s="44" t="s">
        <v>286</v>
      </c>
      <c r="I78" s="43" t="str">
        <f t="shared" si="6"/>
        <v>PLE-PIN-F004</v>
      </c>
      <c r="J78" s="45" t="s">
        <v>287</v>
      </c>
      <c r="K78" s="46" t="s">
        <v>31</v>
      </c>
      <c r="L78" s="47">
        <f t="shared" si="2"/>
        <v>45826</v>
      </c>
      <c r="M78" s="48">
        <v>45826</v>
      </c>
      <c r="N78" s="1">
        <f t="shared" ca="1" si="3"/>
        <v>248</v>
      </c>
      <c r="O78" s="3"/>
      <c r="P78" s="49" t="s">
        <v>288</v>
      </c>
      <c r="Q78" s="46">
        <v>4</v>
      </c>
      <c r="R78" s="44" t="s">
        <v>289</v>
      </c>
      <c r="U78" s="5"/>
      <c r="W78" s="6"/>
      <c r="X78" s="6"/>
      <c r="Y78" s="6"/>
      <c r="Z78" s="6" t="str">
        <f t="shared" si="4"/>
        <v/>
      </c>
      <c r="AA78" s="7"/>
      <c r="AB78" s="9"/>
    </row>
    <row r="79" spans="1:28" s="4" customFormat="1" ht="13" x14ac:dyDescent="0.3">
      <c r="A79" s="1">
        <f>+SUBTOTAL(103,$D$4:D79)</f>
        <v>76</v>
      </c>
      <c r="B79" s="2" t="s">
        <v>26</v>
      </c>
      <c r="C79" s="2" t="s">
        <v>27</v>
      </c>
      <c r="D79" s="2" t="s">
        <v>28</v>
      </c>
      <c r="E79" s="43" t="str">
        <f t="shared" si="0"/>
        <v>PLE</v>
      </c>
      <c r="F79" s="43" t="str">
        <f t="shared" si="87"/>
        <v>PIN</v>
      </c>
      <c r="G79" s="43" t="str">
        <f t="shared" si="5"/>
        <v>F</v>
      </c>
      <c r="H79" s="44" t="s">
        <v>290</v>
      </c>
      <c r="I79" s="43" t="str">
        <f t="shared" si="6"/>
        <v>PLE-PIN-F005</v>
      </c>
      <c r="J79" s="45" t="s">
        <v>291</v>
      </c>
      <c r="K79" s="46" t="s">
        <v>31</v>
      </c>
      <c r="L79" s="47">
        <f t="shared" si="2"/>
        <v>45160</v>
      </c>
      <c r="M79" s="48">
        <v>45160</v>
      </c>
      <c r="N79" s="1">
        <f t="shared" ca="1" si="3"/>
        <v>904</v>
      </c>
      <c r="O79" s="3"/>
      <c r="P79" s="49" t="s">
        <v>292</v>
      </c>
      <c r="Q79" s="46">
        <v>4</v>
      </c>
      <c r="R79" s="44" t="s">
        <v>293</v>
      </c>
      <c r="U79" s="5"/>
      <c r="W79" s="6"/>
      <c r="X79" s="6"/>
      <c r="Y79" s="6"/>
      <c r="Z79" s="6" t="str">
        <f t="shared" si="4"/>
        <v/>
      </c>
      <c r="AA79" s="7"/>
      <c r="AB79" s="9"/>
    </row>
    <row r="80" spans="1:28" s="4" customFormat="1" ht="13" x14ac:dyDescent="0.3">
      <c r="A80" s="93">
        <f>+SUBTOTAL(103,$D$4:D80)</f>
        <v>77</v>
      </c>
      <c r="B80" s="2" t="s">
        <v>26</v>
      </c>
      <c r="C80" s="2" t="s">
        <v>27</v>
      </c>
      <c r="D80" s="2" t="s">
        <v>28</v>
      </c>
      <c r="E80" s="43" t="str">
        <f t="shared" si="0"/>
        <v>PLE</v>
      </c>
      <c r="F80" s="43" t="str">
        <f t="shared" si="87"/>
        <v>PIN</v>
      </c>
      <c r="G80" s="43" t="str">
        <f t="shared" si="5"/>
        <v>F</v>
      </c>
      <c r="H80" s="44" t="s">
        <v>294</v>
      </c>
      <c r="I80" s="43" t="str">
        <f t="shared" si="6"/>
        <v>PLE-PIN-F006</v>
      </c>
      <c r="J80" s="45" t="s">
        <v>295</v>
      </c>
      <c r="K80" s="46" t="s">
        <v>31</v>
      </c>
      <c r="L80" s="47">
        <f t="shared" si="2"/>
        <v>45826</v>
      </c>
      <c r="M80" s="48">
        <v>45826</v>
      </c>
      <c r="N80" s="1">
        <f t="shared" ca="1" si="3"/>
        <v>248</v>
      </c>
      <c r="O80" s="3"/>
      <c r="P80" s="49" t="s">
        <v>296</v>
      </c>
      <c r="Q80" s="46">
        <v>4</v>
      </c>
      <c r="R80" s="44" t="s">
        <v>297</v>
      </c>
      <c r="U80" s="5"/>
      <c r="W80" s="6"/>
      <c r="X80" s="6"/>
      <c r="Y80" s="6"/>
      <c r="Z80" s="6" t="str">
        <f t="shared" si="4"/>
        <v/>
      </c>
      <c r="AA80" s="7"/>
      <c r="AB80" s="9"/>
    </row>
    <row r="81" spans="1:28" s="4" customFormat="1" ht="13" x14ac:dyDescent="0.3">
      <c r="A81" s="1">
        <f>+SUBTOTAL(103,$D$4:D81)</f>
        <v>78</v>
      </c>
      <c r="B81" s="2" t="s">
        <v>26</v>
      </c>
      <c r="C81" s="2" t="s">
        <v>27</v>
      </c>
      <c r="D81" s="2" t="s">
        <v>28</v>
      </c>
      <c r="E81" s="43" t="str">
        <f t="shared" si="0"/>
        <v>PLE</v>
      </c>
      <c r="F81" s="43" t="str">
        <f t="shared" si="87"/>
        <v>PIN</v>
      </c>
      <c r="G81" s="43" t="str">
        <f t="shared" si="5"/>
        <v>F</v>
      </c>
      <c r="H81" s="44" t="s">
        <v>298</v>
      </c>
      <c r="I81" s="43" t="str">
        <f t="shared" si="6"/>
        <v>PLE-PIN-F007</v>
      </c>
      <c r="J81" s="45" t="s">
        <v>299</v>
      </c>
      <c r="K81" s="46" t="s">
        <v>31</v>
      </c>
      <c r="L81" s="47">
        <f t="shared" si="2"/>
        <v>45826</v>
      </c>
      <c r="M81" s="48">
        <v>45826</v>
      </c>
      <c r="N81" s="1">
        <f t="shared" ca="1" si="3"/>
        <v>248</v>
      </c>
      <c r="O81" s="3"/>
      <c r="P81" s="49" t="s">
        <v>300</v>
      </c>
      <c r="Q81" s="46">
        <v>3</v>
      </c>
      <c r="R81" s="44" t="s">
        <v>301</v>
      </c>
      <c r="U81" s="5"/>
      <c r="W81" s="6"/>
      <c r="X81" s="6"/>
      <c r="Y81" s="6"/>
      <c r="Z81" s="6" t="str">
        <f t="shared" si="4"/>
        <v/>
      </c>
      <c r="AA81" s="7"/>
      <c r="AB81" s="9"/>
    </row>
    <row r="82" spans="1:28" s="4" customFormat="1" ht="19.5" x14ac:dyDescent="0.3">
      <c r="A82" s="1">
        <f>+SUBTOTAL(103,$D$4:D82)</f>
        <v>79</v>
      </c>
      <c r="B82" s="2" t="s">
        <v>26</v>
      </c>
      <c r="C82" s="2" t="s">
        <v>27</v>
      </c>
      <c r="D82" s="2" t="s">
        <v>28</v>
      </c>
      <c r="E82" s="43" t="str">
        <f t="shared" si="0"/>
        <v>PLE</v>
      </c>
      <c r="F82" s="43" t="str">
        <f t="shared" si="87"/>
        <v>PIN</v>
      </c>
      <c r="G82" s="43" t="str">
        <f t="shared" si="5"/>
        <v>F</v>
      </c>
      <c r="H82" s="44" t="s">
        <v>302</v>
      </c>
      <c r="I82" s="43" t="str">
        <f t="shared" si="6"/>
        <v>PLE-PIN-F008</v>
      </c>
      <c r="J82" s="45" t="s">
        <v>303</v>
      </c>
      <c r="K82" s="46" t="s">
        <v>31</v>
      </c>
      <c r="L82" s="47">
        <f t="shared" si="2"/>
        <v>45826</v>
      </c>
      <c r="M82" s="48">
        <v>45826</v>
      </c>
      <c r="N82" s="1">
        <f t="shared" ca="1" si="3"/>
        <v>248</v>
      </c>
      <c r="O82" s="3"/>
      <c r="P82" s="49" t="s">
        <v>304</v>
      </c>
      <c r="Q82" s="46">
        <v>4</v>
      </c>
      <c r="R82" s="44" t="s">
        <v>305</v>
      </c>
      <c r="U82" s="5"/>
      <c r="W82" s="6"/>
      <c r="X82" s="6"/>
      <c r="Y82" s="6"/>
      <c r="Z82" s="6" t="str">
        <f t="shared" si="4"/>
        <v/>
      </c>
      <c r="AA82" s="7"/>
      <c r="AB82" s="9"/>
    </row>
    <row r="83" spans="1:28" s="4" customFormat="1" ht="17" x14ac:dyDescent="0.3">
      <c r="A83" s="93">
        <f>+SUBTOTAL(103,$D$4:D83)</f>
        <v>80</v>
      </c>
      <c r="B83" s="2" t="s">
        <v>26</v>
      </c>
      <c r="C83" s="2" t="s">
        <v>27</v>
      </c>
      <c r="D83" s="2" t="s">
        <v>28</v>
      </c>
      <c r="E83" s="43" t="str">
        <f t="shared" si="0"/>
        <v>PLE</v>
      </c>
      <c r="F83" s="43" t="str">
        <f t="shared" si="87"/>
        <v>PIN</v>
      </c>
      <c r="G83" s="43" t="str">
        <f t="shared" si="5"/>
        <v>F</v>
      </c>
      <c r="H83" s="44" t="s">
        <v>306</v>
      </c>
      <c r="I83" s="43" t="str">
        <f t="shared" si="6"/>
        <v>PLE-PIN-F009</v>
      </c>
      <c r="J83" s="45" t="s">
        <v>307</v>
      </c>
      <c r="K83" s="46" t="s">
        <v>31</v>
      </c>
      <c r="L83" s="47">
        <f t="shared" si="2"/>
        <v>45973</v>
      </c>
      <c r="M83" s="48">
        <v>45973</v>
      </c>
      <c r="N83" s="1">
        <f t="shared" ca="1" si="3"/>
        <v>104</v>
      </c>
      <c r="O83" s="3"/>
      <c r="P83" s="49" t="s">
        <v>308</v>
      </c>
      <c r="Q83" s="46">
        <v>5</v>
      </c>
      <c r="R83" s="44" t="s">
        <v>309</v>
      </c>
      <c r="U83" s="5"/>
      <c r="W83" s="6"/>
      <c r="X83" s="6"/>
      <c r="Y83" s="6"/>
      <c r="Z83" s="6" t="str">
        <f t="shared" si="4"/>
        <v/>
      </c>
      <c r="AA83" s="7"/>
      <c r="AB83" s="9"/>
    </row>
    <row r="84" spans="1:28" s="4" customFormat="1" ht="17.25" customHeight="1" x14ac:dyDescent="0.3">
      <c r="A84" s="1">
        <f>+SUBTOTAL(103,$D$4:D84)</f>
        <v>81</v>
      </c>
      <c r="B84" s="2" t="s">
        <v>26</v>
      </c>
      <c r="C84" s="2" t="s">
        <v>27</v>
      </c>
      <c r="D84" s="2" t="s">
        <v>28</v>
      </c>
      <c r="E84" s="43" t="str">
        <f t="shared" si="0"/>
        <v>PLE</v>
      </c>
      <c r="F84" s="43" t="str">
        <f t="shared" si="87"/>
        <v>PIN</v>
      </c>
      <c r="G84" s="43" t="str">
        <f t="shared" si="5"/>
        <v>F</v>
      </c>
      <c r="H84" s="44" t="s">
        <v>310</v>
      </c>
      <c r="I84" s="43" t="str">
        <f t="shared" si="6"/>
        <v>PLE-PIN-F010</v>
      </c>
      <c r="J84" s="45" t="s">
        <v>311</v>
      </c>
      <c r="K84" s="46" t="s">
        <v>31</v>
      </c>
      <c r="L84" s="47">
        <f t="shared" si="2"/>
        <v>45160</v>
      </c>
      <c r="M84" s="48">
        <v>45160</v>
      </c>
      <c r="N84" s="1">
        <f t="shared" ca="1" si="3"/>
        <v>904</v>
      </c>
      <c r="O84" s="3"/>
      <c r="P84" s="49" t="s">
        <v>312</v>
      </c>
      <c r="Q84" s="46">
        <v>5</v>
      </c>
      <c r="R84" s="44" t="s">
        <v>313</v>
      </c>
      <c r="U84" s="5"/>
      <c r="W84" s="6"/>
      <c r="X84" s="6"/>
      <c r="Y84" s="6"/>
      <c r="Z84" s="6" t="str">
        <f t="shared" si="4"/>
        <v/>
      </c>
      <c r="AA84" s="7"/>
      <c r="AB84" s="9"/>
    </row>
    <row r="85" spans="1:28" s="4" customFormat="1" ht="19.5" x14ac:dyDescent="0.3">
      <c r="A85" s="1">
        <f>+SUBTOTAL(103,$D$4:D85)</f>
        <v>82</v>
      </c>
      <c r="B85" s="2" t="s">
        <v>26</v>
      </c>
      <c r="C85" s="2" t="s">
        <v>27</v>
      </c>
      <c r="D85" s="2" t="s">
        <v>28</v>
      </c>
      <c r="E85" s="43" t="str">
        <f t="shared" si="0"/>
        <v>PLE</v>
      </c>
      <c r="F85" s="43" t="str">
        <f t="shared" si="87"/>
        <v>PIN</v>
      </c>
      <c r="G85" s="43" t="str">
        <f t="shared" si="5"/>
        <v>F</v>
      </c>
      <c r="H85" s="44" t="s">
        <v>314</v>
      </c>
      <c r="I85" s="43" t="str">
        <f t="shared" si="6"/>
        <v>PLE-PIN-F012</v>
      </c>
      <c r="J85" s="45" t="s">
        <v>315</v>
      </c>
      <c r="K85" s="46" t="s">
        <v>31</v>
      </c>
      <c r="L85" s="47">
        <f t="shared" si="2"/>
        <v>45980</v>
      </c>
      <c r="M85" s="48">
        <v>45980</v>
      </c>
      <c r="N85" s="1">
        <f t="shared" ca="1" si="3"/>
        <v>97</v>
      </c>
      <c r="O85" s="3"/>
      <c r="P85" s="49" t="s">
        <v>316</v>
      </c>
      <c r="Q85" s="46">
        <v>6</v>
      </c>
      <c r="R85" s="44" t="s">
        <v>317</v>
      </c>
      <c r="T85" s="26"/>
      <c r="U85" s="27"/>
      <c r="V85" s="26"/>
      <c r="W85" s="28"/>
      <c r="X85" s="28"/>
      <c r="Y85" s="28"/>
      <c r="Z85" s="28" t="str">
        <f t="shared" si="4"/>
        <v/>
      </c>
      <c r="AA85" s="29"/>
      <c r="AB85" s="9"/>
    </row>
    <row r="86" spans="1:28" s="4" customFormat="1" ht="13" x14ac:dyDescent="0.3">
      <c r="A86" s="93">
        <f>+SUBTOTAL(103,$D$4:D86)</f>
        <v>83</v>
      </c>
      <c r="B86" s="2" t="s">
        <v>26</v>
      </c>
      <c r="C86" s="2" t="s">
        <v>27</v>
      </c>
      <c r="D86" s="2" t="s">
        <v>28</v>
      </c>
      <c r="E86" s="43" t="str">
        <f t="shared" si="0"/>
        <v>PLE</v>
      </c>
      <c r="F86" s="43" t="str">
        <f t="shared" si="87"/>
        <v>PIN</v>
      </c>
      <c r="G86" s="43" t="str">
        <f t="shared" si="5"/>
        <v>F</v>
      </c>
      <c r="H86" s="44" t="s">
        <v>318</v>
      </c>
      <c r="I86" s="43" t="str">
        <f t="shared" si="6"/>
        <v>PLE-PIN-F013</v>
      </c>
      <c r="J86" s="45" t="s">
        <v>319</v>
      </c>
      <c r="K86" s="46" t="s">
        <v>31</v>
      </c>
      <c r="L86" s="47">
        <f t="shared" si="2"/>
        <v>45973</v>
      </c>
      <c r="M86" s="48">
        <v>45973</v>
      </c>
      <c r="N86" s="1">
        <f t="shared" ca="1" si="3"/>
        <v>104</v>
      </c>
      <c r="O86" s="3"/>
      <c r="P86" s="49" t="s">
        <v>320</v>
      </c>
      <c r="Q86" s="46">
        <v>3</v>
      </c>
      <c r="R86" s="44" t="s">
        <v>321</v>
      </c>
      <c r="U86" s="5"/>
      <c r="W86" s="6"/>
      <c r="X86" s="6"/>
      <c r="Y86" s="6"/>
      <c r="Z86" s="6" t="str">
        <f t="shared" si="4"/>
        <v/>
      </c>
      <c r="AA86" s="7"/>
      <c r="AB86" s="9"/>
    </row>
    <row r="87" spans="1:28" s="4" customFormat="1" ht="13" x14ac:dyDescent="0.3">
      <c r="A87" s="1">
        <f>+SUBTOTAL(103,$D$4:D87)</f>
        <v>84</v>
      </c>
      <c r="B87" s="2" t="s">
        <v>26</v>
      </c>
      <c r="C87" s="2" t="s">
        <v>27</v>
      </c>
      <c r="D87" s="2" t="s">
        <v>28</v>
      </c>
      <c r="E87" s="43" t="str">
        <f t="shared" si="0"/>
        <v>PLE</v>
      </c>
      <c r="F87" s="43" t="str">
        <f t="shared" si="87"/>
        <v>PIN</v>
      </c>
      <c r="G87" s="43" t="str">
        <f t="shared" si="5"/>
        <v>F</v>
      </c>
      <c r="H87" s="44" t="s">
        <v>322</v>
      </c>
      <c r="I87" s="43" t="str">
        <f t="shared" si="6"/>
        <v>PLE-PIN-F014</v>
      </c>
      <c r="J87" s="45" t="s">
        <v>323</v>
      </c>
      <c r="K87" s="46" t="s">
        <v>31</v>
      </c>
      <c r="L87" s="47">
        <f t="shared" si="2"/>
        <v>45397</v>
      </c>
      <c r="M87" s="48">
        <v>45397</v>
      </c>
      <c r="N87" s="1">
        <f t="shared" ca="1" si="3"/>
        <v>671</v>
      </c>
      <c r="O87" s="3"/>
      <c r="P87" s="49" t="s">
        <v>324</v>
      </c>
      <c r="Q87" s="46">
        <v>3</v>
      </c>
      <c r="R87" s="44" t="s">
        <v>325</v>
      </c>
      <c r="U87" s="5"/>
      <c r="W87" s="6"/>
      <c r="X87" s="6"/>
      <c r="Y87" s="6"/>
      <c r="Z87" s="6" t="str">
        <f t="shared" si="4"/>
        <v/>
      </c>
      <c r="AA87" s="7"/>
      <c r="AB87" s="9"/>
    </row>
    <row r="88" spans="1:28" s="4" customFormat="1" ht="19.5" x14ac:dyDescent="0.3">
      <c r="A88" s="1">
        <f>+SUBTOTAL(103,$D$4:D88)</f>
        <v>85</v>
      </c>
      <c r="B88" s="2" t="s">
        <v>26</v>
      </c>
      <c r="C88" s="2" t="s">
        <v>27</v>
      </c>
      <c r="D88" s="2" t="s">
        <v>28</v>
      </c>
      <c r="E88" s="43" t="str">
        <f t="shared" si="0"/>
        <v>PLE</v>
      </c>
      <c r="F88" s="43" t="str">
        <f t="shared" si="87"/>
        <v>PIN</v>
      </c>
      <c r="G88" s="43" t="str">
        <f t="shared" si="5"/>
        <v>F</v>
      </c>
      <c r="H88" s="44" t="s">
        <v>326</v>
      </c>
      <c r="I88" s="43" t="str">
        <f t="shared" si="6"/>
        <v>PLE-PIN-F015</v>
      </c>
      <c r="J88" s="45" t="s">
        <v>327</v>
      </c>
      <c r="K88" s="46" t="s">
        <v>31</v>
      </c>
      <c r="L88" s="47">
        <f t="shared" si="2"/>
        <v>45973</v>
      </c>
      <c r="M88" s="48">
        <v>45973</v>
      </c>
      <c r="N88" s="1">
        <f t="shared" ca="1" si="3"/>
        <v>104</v>
      </c>
      <c r="O88" s="3"/>
      <c r="P88" s="49" t="s">
        <v>328</v>
      </c>
      <c r="Q88" s="46">
        <v>6</v>
      </c>
      <c r="R88" s="44" t="s">
        <v>329</v>
      </c>
      <c r="U88" s="5"/>
      <c r="W88" s="6"/>
      <c r="X88" s="6"/>
      <c r="Y88" s="6"/>
      <c r="Z88" s="6" t="str">
        <f t="shared" si="4"/>
        <v/>
      </c>
      <c r="AA88" s="7"/>
      <c r="AB88" s="9"/>
    </row>
    <row r="89" spans="1:28" s="4" customFormat="1" ht="13" x14ac:dyDescent="0.3">
      <c r="A89" s="93">
        <f>+SUBTOTAL(103,$D$4:D89)</f>
        <v>86</v>
      </c>
      <c r="B89" s="2" t="s">
        <v>26</v>
      </c>
      <c r="C89" s="2" t="s">
        <v>27</v>
      </c>
      <c r="D89" s="2" t="s">
        <v>28</v>
      </c>
      <c r="E89" s="43" t="str">
        <f t="shared" si="0"/>
        <v>PLE</v>
      </c>
      <c r="F89" s="43" t="str">
        <f t="shared" si="87"/>
        <v>PIN</v>
      </c>
      <c r="G89" s="43" t="str">
        <f t="shared" si="5"/>
        <v>F</v>
      </c>
      <c r="H89" s="44" t="s">
        <v>330</v>
      </c>
      <c r="I89" s="43" t="str">
        <f t="shared" si="6"/>
        <v>PLE-PIN-F016</v>
      </c>
      <c r="J89" s="45" t="s">
        <v>331</v>
      </c>
      <c r="K89" s="46" t="s">
        <v>31</v>
      </c>
      <c r="L89" s="47">
        <f t="shared" si="2"/>
        <v>44553</v>
      </c>
      <c r="M89" s="48">
        <v>44553</v>
      </c>
      <c r="N89" s="1">
        <f t="shared" ca="1" si="3"/>
        <v>1503</v>
      </c>
      <c r="O89" s="3"/>
      <c r="P89" s="49" t="s">
        <v>332</v>
      </c>
      <c r="Q89" s="46">
        <v>2</v>
      </c>
      <c r="R89" s="44"/>
      <c r="U89" s="5"/>
      <c r="W89" s="6"/>
      <c r="X89" s="6"/>
      <c r="Y89" s="6"/>
      <c r="Z89" s="6" t="str">
        <f t="shared" si="4"/>
        <v/>
      </c>
      <c r="AA89" s="7"/>
      <c r="AB89" s="9"/>
    </row>
    <row r="90" spans="1:28" s="4" customFormat="1" ht="17" x14ac:dyDescent="0.3">
      <c r="A90" s="1">
        <f>+SUBTOTAL(103,$D$4:D90)</f>
        <v>87</v>
      </c>
      <c r="B90" s="2" t="s">
        <v>26</v>
      </c>
      <c r="C90" s="2" t="s">
        <v>27</v>
      </c>
      <c r="D90" s="2" t="s">
        <v>28</v>
      </c>
      <c r="E90" s="43" t="str">
        <f t="shared" si="0"/>
        <v>PLE</v>
      </c>
      <c r="F90" s="43" t="str">
        <f t="shared" si="87"/>
        <v>PIN</v>
      </c>
      <c r="G90" s="43" t="str">
        <f t="shared" si="5"/>
        <v>F</v>
      </c>
      <c r="H90" s="44" t="s">
        <v>333</v>
      </c>
      <c r="I90" s="43" t="str">
        <f t="shared" si="6"/>
        <v>PLE-PIN-F017</v>
      </c>
      <c r="J90" s="45" t="s">
        <v>334</v>
      </c>
      <c r="K90" s="46" t="s">
        <v>31</v>
      </c>
      <c r="L90" s="47">
        <f t="shared" si="2"/>
        <v>46028</v>
      </c>
      <c r="M90" s="48">
        <v>46028</v>
      </c>
      <c r="N90" s="1">
        <f t="shared" ca="1" si="3"/>
        <v>50</v>
      </c>
      <c r="O90" s="3"/>
      <c r="P90" s="49" t="s">
        <v>335</v>
      </c>
      <c r="Q90" s="46">
        <v>8</v>
      </c>
      <c r="R90" s="44"/>
      <c r="U90" s="5"/>
      <c r="W90" s="6"/>
      <c r="X90" s="6"/>
      <c r="Y90" s="6"/>
      <c r="Z90" s="6" t="str">
        <f t="shared" si="4"/>
        <v/>
      </c>
      <c r="AA90" s="7"/>
      <c r="AB90" s="9"/>
    </row>
    <row r="91" spans="1:28" s="4" customFormat="1" ht="17" x14ac:dyDescent="0.3">
      <c r="A91" s="1">
        <f>+SUBTOTAL(103,$D$4:D91)</f>
        <v>88</v>
      </c>
      <c r="B91" s="2" t="s">
        <v>26</v>
      </c>
      <c r="C91" s="2" t="s">
        <v>27</v>
      </c>
      <c r="D91" s="2" t="s">
        <v>28</v>
      </c>
      <c r="E91" s="43" t="str">
        <f t="shared" si="0"/>
        <v>PLE</v>
      </c>
      <c r="F91" s="43" t="str">
        <f t="shared" si="87"/>
        <v>PIN</v>
      </c>
      <c r="G91" s="43" t="str">
        <f t="shared" si="5"/>
        <v>F</v>
      </c>
      <c r="H91" s="44" t="s">
        <v>336</v>
      </c>
      <c r="I91" s="43" t="str">
        <f t="shared" si="6"/>
        <v>PLE-PIN-F018</v>
      </c>
      <c r="J91" s="45" t="s">
        <v>337</v>
      </c>
      <c r="K91" s="46" t="s">
        <v>31</v>
      </c>
      <c r="L91" s="47">
        <f t="shared" si="2"/>
        <v>46028</v>
      </c>
      <c r="M91" s="48">
        <v>46028</v>
      </c>
      <c r="N91" s="1">
        <f t="shared" ca="1" si="3"/>
        <v>50</v>
      </c>
      <c r="O91" s="3"/>
      <c r="P91" s="49" t="s">
        <v>338</v>
      </c>
      <c r="Q91" s="46">
        <v>7</v>
      </c>
      <c r="R91" s="44"/>
      <c r="U91" s="5"/>
      <c r="W91" s="6"/>
      <c r="X91" s="6"/>
      <c r="Y91" s="6"/>
      <c r="Z91" s="6" t="str">
        <f t="shared" si="4"/>
        <v/>
      </c>
      <c r="AA91" s="7"/>
      <c r="AB91" s="9"/>
    </row>
    <row r="92" spans="1:28" s="4" customFormat="1" ht="13" x14ac:dyDescent="0.3">
      <c r="A92" s="93">
        <f>+SUBTOTAL(103,$D$4:D92)</f>
        <v>89</v>
      </c>
      <c r="B92" s="2" t="s">
        <v>26</v>
      </c>
      <c r="C92" s="2" t="s">
        <v>27</v>
      </c>
      <c r="D92" s="2" t="s">
        <v>28</v>
      </c>
      <c r="E92" s="43" t="str">
        <f t="shared" si="0"/>
        <v>PLE</v>
      </c>
      <c r="F92" s="43" t="str">
        <f t="shared" si="87"/>
        <v>PIN</v>
      </c>
      <c r="G92" s="43" t="str">
        <f t="shared" si="5"/>
        <v>F</v>
      </c>
      <c r="H92" s="44" t="s">
        <v>339</v>
      </c>
      <c r="I92" s="43" t="str">
        <f t="shared" si="6"/>
        <v>PLE-PIN-F019</v>
      </c>
      <c r="J92" s="45" t="s">
        <v>340</v>
      </c>
      <c r="K92" s="46" t="s">
        <v>48</v>
      </c>
      <c r="L92" s="47">
        <f t="shared" si="2"/>
        <v>44509</v>
      </c>
      <c r="M92" s="48">
        <v>44509</v>
      </c>
      <c r="N92" s="1" t="str">
        <f t="shared" ca="1" si="3"/>
        <v/>
      </c>
      <c r="O92" s="3">
        <v>44509</v>
      </c>
      <c r="P92" s="49" t="s">
        <v>341</v>
      </c>
      <c r="Q92" s="46">
        <v>1</v>
      </c>
      <c r="R92" s="44"/>
      <c r="U92" s="5"/>
      <c r="W92" s="6"/>
      <c r="X92" s="6"/>
      <c r="Y92" s="6"/>
      <c r="Z92" s="6" t="str">
        <f t="shared" si="4"/>
        <v/>
      </c>
      <c r="AA92" s="7"/>
      <c r="AB92" s="9"/>
    </row>
    <row r="93" spans="1:28" s="4" customFormat="1" ht="19.5" x14ac:dyDescent="0.3">
      <c r="A93" s="1">
        <f>+SUBTOTAL(103,$D$4:D93)</f>
        <v>90</v>
      </c>
      <c r="B93" s="2" t="s">
        <v>26</v>
      </c>
      <c r="C93" s="2" t="s">
        <v>27</v>
      </c>
      <c r="D93" s="2" t="s">
        <v>28</v>
      </c>
      <c r="E93" s="43" t="str">
        <f t="shared" si="0"/>
        <v>PLE</v>
      </c>
      <c r="F93" s="43" t="str">
        <f t="shared" si="87"/>
        <v>PIN</v>
      </c>
      <c r="G93" s="43" t="str">
        <f t="shared" si="5"/>
        <v>F</v>
      </c>
      <c r="H93" s="44" t="s">
        <v>342</v>
      </c>
      <c r="I93" s="43" t="str">
        <f t="shared" si="6"/>
        <v>PLE-PIN-F020</v>
      </c>
      <c r="J93" s="45" t="s">
        <v>343</v>
      </c>
      <c r="K93" s="46" t="s">
        <v>31</v>
      </c>
      <c r="L93" s="47">
        <f t="shared" si="2"/>
        <v>45043</v>
      </c>
      <c r="M93" s="48">
        <v>45043</v>
      </c>
      <c r="N93" s="1">
        <f t="shared" ca="1" si="3"/>
        <v>1019</v>
      </c>
      <c r="O93" s="3"/>
      <c r="P93" s="49" t="s">
        <v>344</v>
      </c>
      <c r="Q93" s="46">
        <v>4</v>
      </c>
      <c r="R93" s="44"/>
      <c r="T93" s="26"/>
      <c r="U93" s="27"/>
      <c r="V93" s="26"/>
      <c r="W93" s="28"/>
      <c r="X93" s="28"/>
      <c r="Y93" s="28"/>
      <c r="Z93" s="28" t="str">
        <f t="shared" si="4"/>
        <v/>
      </c>
      <c r="AA93" s="29"/>
      <c r="AB93" s="9"/>
    </row>
    <row r="94" spans="1:28" s="4" customFormat="1" ht="13" x14ac:dyDescent="0.3">
      <c r="A94" s="1">
        <f>+SUBTOTAL(103,$D$4:D94)</f>
        <v>91</v>
      </c>
      <c r="B94" s="2" t="s">
        <v>26</v>
      </c>
      <c r="C94" s="2" t="s">
        <v>27</v>
      </c>
      <c r="D94" s="2" t="s">
        <v>28</v>
      </c>
      <c r="E94" s="43" t="str">
        <f t="shared" si="0"/>
        <v>PLE</v>
      </c>
      <c r="F94" s="43" t="str">
        <f t="shared" si="87"/>
        <v>PIN</v>
      </c>
      <c r="G94" s="43" t="str">
        <f t="shared" si="5"/>
        <v>F</v>
      </c>
      <c r="H94" s="44" t="s">
        <v>345</v>
      </c>
      <c r="I94" s="43" t="str">
        <f t="shared" si="6"/>
        <v>PLE-PIN-F021</v>
      </c>
      <c r="J94" s="45" t="s">
        <v>346</v>
      </c>
      <c r="K94" s="46" t="s">
        <v>31</v>
      </c>
      <c r="L94" s="47">
        <f t="shared" si="2"/>
        <v>45826</v>
      </c>
      <c r="M94" s="48">
        <v>45826</v>
      </c>
      <c r="N94" s="1">
        <f t="shared" ca="1" si="3"/>
        <v>248</v>
      </c>
      <c r="O94" s="3"/>
      <c r="P94" s="49" t="s">
        <v>347</v>
      </c>
      <c r="Q94" s="46">
        <v>3</v>
      </c>
      <c r="R94" s="44" t="s">
        <v>348</v>
      </c>
      <c r="U94" s="5"/>
      <c r="W94" s="6"/>
      <c r="X94" s="6"/>
      <c r="Y94" s="6"/>
      <c r="Z94" s="6" t="str">
        <f t="shared" si="4"/>
        <v/>
      </c>
      <c r="AA94" s="7"/>
      <c r="AB94" s="9"/>
    </row>
    <row r="95" spans="1:28" s="4" customFormat="1" ht="13" x14ac:dyDescent="0.3">
      <c r="A95" s="93">
        <f>+SUBTOTAL(103,$D$4:D95)</f>
        <v>92</v>
      </c>
      <c r="B95" s="2" t="s">
        <v>26</v>
      </c>
      <c r="C95" s="2" t="s">
        <v>27</v>
      </c>
      <c r="D95" s="2" t="s">
        <v>28</v>
      </c>
      <c r="E95" s="43" t="str">
        <f t="shared" si="0"/>
        <v>PLE</v>
      </c>
      <c r="F95" s="43" t="str">
        <f t="shared" si="87"/>
        <v>PIN</v>
      </c>
      <c r="G95" s="43" t="str">
        <f t="shared" si="5"/>
        <v>F</v>
      </c>
      <c r="H95" s="44" t="s">
        <v>349</v>
      </c>
      <c r="I95" s="43" t="str">
        <f t="shared" si="6"/>
        <v>PLE-PIN-F022</v>
      </c>
      <c r="J95" s="45" t="s">
        <v>350</v>
      </c>
      <c r="K95" s="46" t="s">
        <v>48</v>
      </c>
      <c r="L95" s="47">
        <f t="shared" si="2"/>
        <v>44559</v>
      </c>
      <c r="M95" s="48">
        <v>44559</v>
      </c>
      <c r="N95" s="1" t="str">
        <f t="shared" ca="1" si="3"/>
        <v/>
      </c>
      <c r="O95" s="3">
        <v>44725</v>
      </c>
      <c r="P95" s="49" t="s">
        <v>351</v>
      </c>
      <c r="Q95" s="46">
        <v>3</v>
      </c>
      <c r="R95" s="44"/>
      <c r="U95" s="5"/>
      <c r="W95" s="6"/>
      <c r="X95" s="6"/>
      <c r="Y95" s="6"/>
      <c r="Z95" s="6" t="str">
        <f t="shared" si="4"/>
        <v/>
      </c>
      <c r="AA95" s="7"/>
      <c r="AB95" s="9"/>
    </row>
    <row r="96" spans="1:28" s="4" customFormat="1" ht="13" x14ac:dyDescent="0.3">
      <c r="A96" s="1">
        <f>+SUBTOTAL(103,$D$4:D96)</f>
        <v>93</v>
      </c>
      <c r="B96" s="2" t="s">
        <v>26</v>
      </c>
      <c r="C96" s="2" t="s">
        <v>27</v>
      </c>
      <c r="D96" s="2" t="s">
        <v>28</v>
      </c>
      <c r="E96" s="43" t="str">
        <f t="shared" si="0"/>
        <v>PLE</v>
      </c>
      <c r="F96" s="43" t="str">
        <f t="shared" si="87"/>
        <v>PIN</v>
      </c>
      <c r="G96" s="43" t="str">
        <f t="shared" si="5"/>
        <v>F</v>
      </c>
      <c r="H96" s="44" t="s">
        <v>352</v>
      </c>
      <c r="I96" s="43" t="str">
        <f t="shared" si="6"/>
        <v>PLE-PIN-F026</v>
      </c>
      <c r="J96" s="45" t="s">
        <v>353</v>
      </c>
      <c r="K96" s="46" t="s">
        <v>48</v>
      </c>
      <c r="L96" s="47">
        <f t="shared" si="2"/>
        <v>44418</v>
      </c>
      <c r="M96" s="48">
        <v>44418</v>
      </c>
      <c r="N96" s="1" t="str">
        <f t="shared" ca="1" si="3"/>
        <v/>
      </c>
      <c r="O96" s="3">
        <v>44742</v>
      </c>
      <c r="P96" s="49" t="s">
        <v>354</v>
      </c>
      <c r="Q96" s="46">
        <v>2</v>
      </c>
      <c r="R96" s="44" t="s">
        <v>355</v>
      </c>
      <c r="T96" s="26"/>
      <c r="U96" s="27"/>
      <c r="V96" s="26"/>
      <c r="W96" s="28"/>
      <c r="X96" s="28"/>
      <c r="Y96" s="28"/>
      <c r="Z96" s="28" t="str">
        <f t="shared" si="4"/>
        <v/>
      </c>
      <c r="AA96" s="29"/>
      <c r="AB96" s="9"/>
    </row>
    <row r="97" spans="1:28" s="4" customFormat="1" ht="19.5" x14ac:dyDescent="0.3">
      <c r="A97" s="1">
        <f>+SUBTOTAL(103,$D$4:D97)</f>
        <v>94</v>
      </c>
      <c r="B97" s="2" t="s">
        <v>26</v>
      </c>
      <c r="C97" s="2" t="s">
        <v>27</v>
      </c>
      <c r="D97" s="2" t="s">
        <v>28</v>
      </c>
      <c r="E97" s="43" t="str">
        <f t="shared" si="0"/>
        <v>PLE</v>
      </c>
      <c r="F97" s="43" t="str">
        <f t="shared" si="87"/>
        <v>PIN</v>
      </c>
      <c r="G97" s="43" t="str">
        <f t="shared" si="5"/>
        <v>F</v>
      </c>
      <c r="H97" s="44" t="s">
        <v>356</v>
      </c>
      <c r="I97" s="43" t="str">
        <f t="shared" si="6"/>
        <v>PLE-PIN-F027</v>
      </c>
      <c r="J97" s="45" t="s">
        <v>357</v>
      </c>
      <c r="K97" s="46" t="s">
        <v>31</v>
      </c>
      <c r="L97" s="47">
        <f t="shared" si="2"/>
        <v>44553</v>
      </c>
      <c r="M97" s="48">
        <v>44553</v>
      </c>
      <c r="N97" s="1">
        <f t="shared" ca="1" si="3"/>
        <v>1503</v>
      </c>
      <c r="O97" s="3"/>
      <c r="P97" s="49" t="s">
        <v>358</v>
      </c>
      <c r="Q97" s="46">
        <v>2</v>
      </c>
      <c r="R97" s="44" t="s">
        <v>359</v>
      </c>
      <c r="U97" s="5"/>
      <c r="W97" s="6"/>
      <c r="X97" s="6"/>
      <c r="Y97" s="6"/>
      <c r="Z97" s="6" t="str">
        <f t="shared" si="4"/>
        <v/>
      </c>
      <c r="AA97" s="7"/>
      <c r="AB97" s="9"/>
    </row>
    <row r="98" spans="1:28" s="4" customFormat="1" ht="13" x14ac:dyDescent="0.3">
      <c r="A98" s="93">
        <f>+SUBTOTAL(103,$D$4:D98)</f>
        <v>95</v>
      </c>
      <c r="B98" s="2" t="s">
        <v>26</v>
      </c>
      <c r="C98" s="2" t="s">
        <v>27</v>
      </c>
      <c r="D98" s="2" t="s">
        <v>28</v>
      </c>
      <c r="E98" s="43" t="str">
        <f t="shared" si="0"/>
        <v>PLE</v>
      </c>
      <c r="F98" s="43" t="str">
        <f t="shared" si="87"/>
        <v>PIN</v>
      </c>
      <c r="G98" s="43" t="str">
        <f t="shared" si="5"/>
        <v>F</v>
      </c>
      <c r="H98" s="44" t="s">
        <v>360</v>
      </c>
      <c r="I98" s="43" t="str">
        <f t="shared" si="6"/>
        <v>PLE-PIN-F028</v>
      </c>
      <c r="J98" s="45" t="s">
        <v>361</v>
      </c>
      <c r="K98" s="46" t="s">
        <v>31</v>
      </c>
      <c r="L98" s="47">
        <f t="shared" si="2"/>
        <v>44377</v>
      </c>
      <c r="M98" s="48">
        <v>44377</v>
      </c>
      <c r="N98" s="1">
        <f t="shared" ca="1" si="3"/>
        <v>1676</v>
      </c>
      <c r="O98" s="3"/>
      <c r="P98" s="49" t="s">
        <v>362</v>
      </c>
      <c r="Q98" s="46">
        <v>2</v>
      </c>
      <c r="R98" s="44" t="s">
        <v>363</v>
      </c>
      <c r="U98" s="5"/>
      <c r="W98" s="6"/>
      <c r="X98" s="6"/>
      <c r="Y98" s="6"/>
      <c r="Z98" s="6" t="str">
        <f t="shared" si="4"/>
        <v/>
      </c>
      <c r="AA98" s="7"/>
      <c r="AB98" s="9"/>
    </row>
    <row r="99" spans="1:28" s="4" customFormat="1" ht="13" x14ac:dyDescent="0.3">
      <c r="A99" s="1">
        <f>+SUBTOTAL(103,$D$4:D99)</f>
        <v>96</v>
      </c>
      <c r="B99" s="2" t="s">
        <v>26</v>
      </c>
      <c r="C99" s="2" t="s">
        <v>27</v>
      </c>
      <c r="D99" s="2" t="s">
        <v>28</v>
      </c>
      <c r="E99" s="43" t="str">
        <f t="shared" si="0"/>
        <v>PLE</v>
      </c>
      <c r="F99" s="43" t="str">
        <f t="shared" si="87"/>
        <v>PIN</v>
      </c>
      <c r="G99" s="43" t="str">
        <f t="shared" si="5"/>
        <v>F</v>
      </c>
      <c r="H99" s="44" t="s">
        <v>364</v>
      </c>
      <c r="I99" s="43" t="str">
        <f t="shared" si="6"/>
        <v>PLE-PIN-F029</v>
      </c>
      <c r="J99" s="45" t="s">
        <v>365</v>
      </c>
      <c r="K99" s="46" t="s">
        <v>31</v>
      </c>
      <c r="L99" s="47">
        <f t="shared" si="2"/>
        <v>44377</v>
      </c>
      <c r="M99" s="48">
        <v>44377</v>
      </c>
      <c r="N99" s="1">
        <f t="shared" ca="1" si="3"/>
        <v>1676</v>
      </c>
      <c r="O99" s="3"/>
      <c r="P99" s="49" t="s">
        <v>366</v>
      </c>
      <c r="Q99" s="46">
        <v>2</v>
      </c>
      <c r="R99" s="44" t="s">
        <v>367</v>
      </c>
      <c r="U99" s="5"/>
      <c r="W99" s="6"/>
      <c r="X99" s="6"/>
      <c r="Y99" s="6"/>
      <c r="Z99" s="6" t="str">
        <f t="shared" si="4"/>
        <v/>
      </c>
      <c r="AA99" s="7"/>
      <c r="AB99" s="9"/>
    </row>
    <row r="100" spans="1:28" s="4" customFormat="1" ht="19.5" x14ac:dyDescent="0.3">
      <c r="A100" s="1">
        <f>+SUBTOTAL(103,$D$4:D100)</f>
        <v>97</v>
      </c>
      <c r="B100" s="2" t="s">
        <v>26</v>
      </c>
      <c r="C100" s="2" t="s">
        <v>27</v>
      </c>
      <c r="D100" s="2" t="s">
        <v>28</v>
      </c>
      <c r="E100" s="43" t="str">
        <f t="shared" si="0"/>
        <v>PLE</v>
      </c>
      <c r="F100" s="43" t="str">
        <f t="shared" si="87"/>
        <v>PIN</v>
      </c>
      <c r="G100" s="43" t="str">
        <f t="shared" si="5"/>
        <v>F</v>
      </c>
      <c r="H100" s="44" t="s">
        <v>368</v>
      </c>
      <c r="I100" s="43" t="str">
        <f t="shared" si="6"/>
        <v>PLE-PIN-F030</v>
      </c>
      <c r="J100" s="45" t="s">
        <v>369</v>
      </c>
      <c r="K100" s="46" t="s">
        <v>31</v>
      </c>
      <c r="L100" s="47">
        <f t="shared" si="2"/>
        <v>44410</v>
      </c>
      <c r="M100" s="48">
        <v>44410</v>
      </c>
      <c r="N100" s="1">
        <f t="shared" ca="1" si="3"/>
        <v>1644</v>
      </c>
      <c r="O100" s="3"/>
      <c r="P100" s="49" t="s">
        <v>370</v>
      </c>
      <c r="Q100" s="46">
        <v>4</v>
      </c>
      <c r="R100" s="44"/>
      <c r="U100" s="5"/>
      <c r="W100" s="6"/>
      <c r="X100" s="6"/>
      <c r="Y100" s="6"/>
      <c r="Z100" s="6" t="str">
        <f t="shared" si="4"/>
        <v/>
      </c>
      <c r="AA100" s="7"/>
      <c r="AB100" s="9"/>
    </row>
    <row r="101" spans="1:28" s="4" customFormat="1" ht="19.5" x14ac:dyDescent="0.3">
      <c r="A101" s="93">
        <f>+SUBTOTAL(103,$D$4:D101)</f>
        <v>98</v>
      </c>
      <c r="B101" s="2" t="s">
        <v>26</v>
      </c>
      <c r="C101" s="2" t="s">
        <v>27</v>
      </c>
      <c r="D101" s="2" t="s">
        <v>28</v>
      </c>
      <c r="E101" s="43" t="str">
        <f t="shared" si="0"/>
        <v>PLE</v>
      </c>
      <c r="F101" s="43" t="str">
        <f t="shared" si="87"/>
        <v>PIN</v>
      </c>
      <c r="G101" s="43" t="str">
        <f t="shared" si="5"/>
        <v>F</v>
      </c>
      <c r="H101" s="44" t="s">
        <v>371</v>
      </c>
      <c r="I101" s="43" t="str">
        <f t="shared" si="6"/>
        <v>PLE-PIN-F031</v>
      </c>
      <c r="J101" s="45" t="s">
        <v>372</v>
      </c>
      <c r="K101" s="46" t="s">
        <v>48</v>
      </c>
      <c r="L101" s="47">
        <f t="shared" si="2"/>
        <v>43026</v>
      </c>
      <c r="M101" s="48">
        <v>43026</v>
      </c>
      <c r="N101" s="1" t="str">
        <f t="shared" ca="1" si="3"/>
        <v/>
      </c>
      <c r="O101" s="3">
        <v>43216</v>
      </c>
      <c r="P101" s="49" t="s">
        <v>373</v>
      </c>
      <c r="Q101" s="46">
        <v>1</v>
      </c>
      <c r="R101" s="44"/>
      <c r="U101" s="5"/>
      <c r="W101" s="6"/>
      <c r="X101" s="6"/>
      <c r="Y101" s="6"/>
      <c r="Z101" s="6" t="str">
        <f t="shared" si="4"/>
        <v/>
      </c>
      <c r="AA101" s="7"/>
      <c r="AB101" s="9"/>
    </row>
    <row r="102" spans="1:28" s="4" customFormat="1" ht="19.5" x14ac:dyDescent="0.3">
      <c r="A102" s="1">
        <f>+SUBTOTAL(103,$D$4:D102)</f>
        <v>99</v>
      </c>
      <c r="B102" s="2" t="s">
        <v>26</v>
      </c>
      <c r="C102" s="2" t="s">
        <v>27</v>
      </c>
      <c r="D102" s="2" t="s">
        <v>28</v>
      </c>
      <c r="E102" s="43" t="str">
        <f t="shared" si="0"/>
        <v>PLE</v>
      </c>
      <c r="F102" s="43" t="str">
        <f t="shared" si="87"/>
        <v>PIN</v>
      </c>
      <c r="G102" s="43" t="str">
        <f t="shared" si="5"/>
        <v>F</v>
      </c>
      <c r="H102" s="44" t="s">
        <v>374</v>
      </c>
      <c r="I102" s="43" t="str">
        <f t="shared" si="6"/>
        <v>PLE-PIN-F032</v>
      </c>
      <c r="J102" s="45" t="s">
        <v>375</v>
      </c>
      <c r="K102" s="46" t="s">
        <v>48</v>
      </c>
      <c r="L102" s="47">
        <f t="shared" si="2"/>
        <v>43216</v>
      </c>
      <c r="M102" s="48">
        <v>43216</v>
      </c>
      <c r="N102" s="1" t="str">
        <f t="shared" ca="1" si="3"/>
        <v/>
      </c>
      <c r="O102" s="3">
        <v>43854</v>
      </c>
      <c r="P102" s="49" t="s">
        <v>376</v>
      </c>
      <c r="Q102" s="46">
        <v>2</v>
      </c>
      <c r="R102" s="44"/>
      <c r="U102" s="5"/>
      <c r="W102" s="6"/>
      <c r="X102" s="6"/>
      <c r="Y102" s="6"/>
      <c r="Z102" s="6" t="str">
        <f t="shared" si="4"/>
        <v/>
      </c>
      <c r="AA102" s="7"/>
      <c r="AB102" s="9"/>
    </row>
    <row r="103" spans="1:28" s="4" customFormat="1" ht="13" x14ac:dyDescent="0.3">
      <c r="A103" s="1">
        <f>+SUBTOTAL(103,$D$4:D103)</f>
        <v>100</v>
      </c>
      <c r="B103" s="2" t="s">
        <v>26</v>
      </c>
      <c r="C103" s="2" t="s">
        <v>27</v>
      </c>
      <c r="D103" s="2" t="s">
        <v>28</v>
      </c>
      <c r="E103" s="43" t="str">
        <f t="shared" ref="E103" si="128">+IF(C103="GESTIÓN TERRITORIAL","GET",IF(C103="DERECHOS HUMANOS","DHH",IF(C103="GESTIÓN CORPORATIVA","GCO",IF(C103="PLANEACIÓN ESTRATÉGICA","PLE",IF(C103="GERENCIA DE LA INFORMACIÓN","GDI","N/A")))))</f>
        <v>PLE</v>
      </c>
      <c r="F103" s="43" t="str">
        <f t="shared" si="87"/>
        <v>PIN</v>
      </c>
      <c r="G103" s="43" t="str">
        <f t="shared" ref="G103" si="129">+IF(OR(LEN(H103)=1,LEN(H103)=2),H103,IF(LEN(H103)=4,MID(H103,1,1),MID(H103,1,2)))</f>
        <v>F</v>
      </c>
      <c r="H103" s="44" t="s">
        <v>377</v>
      </c>
      <c r="I103" s="43" t="str">
        <f t="shared" ref="I103" si="130">+IF(OR(E103="",F103="",H103=""),"",CONCATENATE(E103,"-",F103,"-",H103))</f>
        <v>PLE-PIN-F033</v>
      </c>
      <c r="J103" s="45" t="s">
        <v>378</v>
      </c>
      <c r="K103" s="46" t="s">
        <v>31</v>
      </c>
      <c r="L103" s="47">
        <f t="shared" si="2"/>
        <v>44725</v>
      </c>
      <c r="M103" s="48">
        <v>44725</v>
      </c>
      <c r="N103" s="1">
        <f t="shared" ca="1" si="3"/>
        <v>1333</v>
      </c>
      <c r="O103" s="3"/>
      <c r="P103" s="49" t="s">
        <v>379</v>
      </c>
      <c r="Q103" s="46">
        <v>3</v>
      </c>
      <c r="R103" s="44"/>
      <c r="U103" s="5"/>
      <c r="W103" s="6"/>
      <c r="X103" s="6"/>
      <c r="Y103" s="6"/>
      <c r="Z103" s="6"/>
      <c r="AA103" s="7"/>
      <c r="AB103" s="9"/>
    </row>
    <row r="104" spans="1:28" s="4" customFormat="1" ht="13" x14ac:dyDescent="0.3">
      <c r="A104" s="93">
        <f>+SUBTOTAL(103,$D$4:D104)</f>
        <v>101</v>
      </c>
      <c r="B104" s="2" t="s">
        <v>26</v>
      </c>
      <c r="C104" s="2" t="s">
        <v>27</v>
      </c>
      <c r="D104" s="2" t="s">
        <v>28</v>
      </c>
      <c r="E104" s="43" t="str">
        <f t="shared" ref="E104" si="131">+IF(C104="GESTIÓN TERRITORIAL","GET",IF(C104="DERECHOS HUMANOS","DHH",IF(C104="GESTIÓN CORPORATIVA","GCO",IF(C104="PLANEACIÓN ESTRATÉGICA","PLE",IF(C104="GERENCIA DE LA INFORMACIÓN","GDI","N/A")))))</f>
        <v>PLE</v>
      </c>
      <c r="F104" s="43" t="str">
        <f t="shared" si="87"/>
        <v>PIN</v>
      </c>
      <c r="G104" s="43" t="str">
        <f t="shared" ref="G104" si="132">+IF(OR(LEN(H104)=1,LEN(H104)=2),H104,IF(LEN(H104)=4,MID(H104,1,1),MID(H104,1,2)))</f>
        <v>F</v>
      </c>
      <c r="H104" s="44" t="s">
        <v>380</v>
      </c>
      <c r="I104" s="43" t="str">
        <f t="shared" ref="I104" si="133">+IF(OR(E104="",F104="",H104=""),"",CONCATENATE(E104,"-",F104,"-",H104))</f>
        <v>PLE-PIN-F034</v>
      </c>
      <c r="J104" s="45" t="s">
        <v>381</v>
      </c>
      <c r="K104" s="46" t="s">
        <v>31</v>
      </c>
      <c r="L104" s="47">
        <f t="shared" si="2"/>
        <v>44022</v>
      </c>
      <c r="M104" s="48">
        <v>44022</v>
      </c>
      <c r="N104" s="1">
        <f t="shared" ref="N104" ca="1" si="134">+IF(K104="Anulado","",IF(M104="","",DAYS360(M104,TODAY())))</f>
        <v>2026</v>
      </c>
      <c r="O104" s="3"/>
      <c r="P104" s="49" t="s">
        <v>382</v>
      </c>
      <c r="Q104" s="46">
        <v>1</v>
      </c>
      <c r="R104" s="44" t="s">
        <v>383</v>
      </c>
      <c r="U104" s="5"/>
      <c r="W104" s="6"/>
      <c r="X104" s="6"/>
      <c r="Y104" s="6"/>
      <c r="Z104" s="6"/>
      <c r="AA104" s="7"/>
      <c r="AB104" s="9"/>
    </row>
    <row r="105" spans="1:28" s="4" customFormat="1" ht="13" x14ac:dyDescent="0.3">
      <c r="A105" s="1">
        <f>+SUBTOTAL(103,$D$4:D105)</f>
        <v>102</v>
      </c>
      <c r="B105" s="2" t="s">
        <v>26</v>
      </c>
      <c r="C105" s="2" t="s">
        <v>27</v>
      </c>
      <c r="D105" s="2" t="s">
        <v>28</v>
      </c>
      <c r="E105" s="43" t="str">
        <f t="shared" ref="E105" si="135">+IF(C105="GESTIÓN TERRITORIAL","GET",IF(C105="DERECHOS HUMANOS","DHH",IF(C105="GESTIÓN CORPORATIVA","GCO",IF(C105="PLANEACIÓN ESTRATÉGICA","PLE",IF(C105="GERENCIA DE LA INFORMACIÓN","GDI","N/A")))))</f>
        <v>PLE</v>
      </c>
      <c r="F105" s="43" t="str">
        <f t="shared" ref="F105:F168" si="136">+VLOOKUP(D105,$U$1519:$V$1538,2,FALSE)</f>
        <v>PIN</v>
      </c>
      <c r="G105" s="43" t="str">
        <f t="shared" ref="G105" si="137">+IF(OR(LEN(H105)=1,LEN(H105)=2),H105,IF(LEN(H105)=4,MID(H105,1,1),MID(H105,1,2)))</f>
        <v>F</v>
      </c>
      <c r="H105" s="44" t="s">
        <v>384</v>
      </c>
      <c r="I105" s="43" t="str">
        <f t="shared" ref="I105" si="138">+IF(OR(E105="",F105="",H105=""),"",CONCATENATE(E105,"-",F105,"-",H105))</f>
        <v>PLE-PIN-F035</v>
      </c>
      <c r="J105" s="45" t="s">
        <v>385</v>
      </c>
      <c r="K105" s="46" t="s">
        <v>31</v>
      </c>
      <c r="L105" s="47">
        <f t="shared" si="2"/>
        <v>45369</v>
      </c>
      <c r="M105" s="48">
        <v>45369</v>
      </c>
      <c r="N105" s="1">
        <f t="shared" ref="N105" ca="1" si="139">+IF(K105="Anulado","",IF(M105="","",DAYS360(M105,TODAY())))</f>
        <v>698</v>
      </c>
      <c r="O105" s="3"/>
      <c r="P105" s="49" t="s">
        <v>386</v>
      </c>
      <c r="Q105" s="46">
        <v>2</v>
      </c>
      <c r="R105" s="44"/>
      <c r="S105" s="26"/>
      <c r="T105" s="26"/>
      <c r="U105" s="27"/>
      <c r="V105" s="26"/>
      <c r="W105" s="28"/>
      <c r="X105" s="28"/>
      <c r="Y105" s="28"/>
      <c r="Z105" s="28"/>
      <c r="AA105" s="29"/>
      <c r="AB105" s="9"/>
    </row>
    <row r="106" spans="1:28" s="4" customFormat="1" ht="13" x14ac:dyDescent="0.3">
      <c r="A106" s="1">
        <f>+SUBTOTAL(103,$D$4:D106)</f>
        <v>103</v>
      </c>
      <c r="B106" s="2" t="s">
        <v>26</v>
      </c>
      <c r="C106" s="2" t="s">
        <v>27</v>
      </c>
      <c r="D106" s="2" t="s">
        <v>28</v>
      </c>
      <c r="E106" s="43" t="str">
        <f t="shared" ref="E106" si="140">+IF(C106="GESTIÓN TERRITORIAL","GET",IF(C106="DERECHOS HUMANOS","DHH",IF(C106="GESTIÓN CORPORATIVA","GCO",IF(C106="PLANEACIÓN ESTRATÉGICA","PLE",IF(C106="GERENCIA DE LA INFORMACIÓN","GDI","N/A")))))</f>
        <v>PLE</v>
      </c>
      <c r="F106" s="43" t="str">
        <f t="shared" si="136"/>
        <v>PIN</v>
      </c>
      <c r="G106" s="43" t="str">
        <f t="shared" ref="G106" si="141">+IF(OR(LEN(H106)=1,LEN(H106)=2),H106,IF(LEN(H106)=4,MID(H106,1,1),MID(H106,1,2)))</f>
        <v>F</v>
      </c>
      <c r="H106" s="44" t="s">
        <v>387</v>
      </c>
      <c r="I106" s="43" t="str">
        <f t="shared" ref="I106:I108" si="142">+IF(OR(E106="",F106="",H106=""),"",CONCATENATE(E106,"-",F106,"-",H106))</f>
        <v>PLE-PIN-F036</v>
      </c>
      <c r="J106" s="45" t="s">
        <v>388</v>
      </c>
      <c r="K106" s="46" t="s">
        <v>31</v>
      </c>
      <c r="L106" s="47">
        <f t="shared" si="2"/>
        <v>45649</v>
      </c>
      <c r="M106" s="48">
        <v>45649</v>
      </c>
      <c r="N106" s="1">
        <f t="shared" ref="N106" ca="1" si="143">+IF(K106="Anulado","",IF(M106="","",DAYS360(M106,TODAY())))</f>
        <v>423</v>
      </c>
      <c r="O106" s="3"/>
      <c r="P106" s="49" t="s">
        <v>389</v>
      </c>
      <c r="Q106" s="46">
        <v>3</v>
      </c>
      <c r="R106" s="44"/>
      <c r="U106" s="5"/>
      <c r="W106" s="6"/>
      <c r="X106" s="6"/>
      <c r="Y106" s="6"/>
      <c r="Z106" s="6"/>
      <c r="AA106" s="7"/>
      <c r="AB106" s="9"/>
    </row>
    <row r="107" spans="1:28" s="4" customFormat="1" ht="19.5" x14ac:dyDescent="0.3">
      <c r="A107" s="93">
        <f>+SUBTOTAL(103,$D$4:D107)</f>
        <v>104</v>
      </c>
      <c r="B107" s="2" t="s">
        <v>26</v>
      </c>
      <c r="C107" s="2" t="s">
        <v>27</v>
      </c>
      <c r="D107" s="2" t="s">
        <v>28</v>
      </c>
      <c r="E107" s="43" t="str">
        <f t="shared" ref="E107" si="144">+IF(C107="GESTIÓN TERRITORIAL","GET",IF(C107="DERECHOS HUMANOS","DHH",IF(C107="GESTIÓN CORPORATIVA","GCO",IF(C107="PLANEACIÓN ESTRATÉGICA","PLE",IF(C107="GERENCIA DE LA INFORMACIÓN","GDI","N/A")))))</f>
        <v>PLE</v>
      </c>
      <c r="F107" s="43" t="str">
        <f t="shared" si="136"/>
        <v>PIN</v>
      </c>
      <c r="G107" s="43" t="s">
        <v>390</v>
      </c>
      <c r="H107" s="44" t="s">
        <v>391</v>
      </c>
      <c r="I107" s="43" t="str">
        <f t="shared" si="142"/>
        <v>PLE-PIN-F037</v>
      </c>
      <c r="J107" s="45" t="s">
        <v>392</v>
      </c>
      <c r="K107" s="46" t="s">
        <v>31</v>
      </c>
      <c r="L107" s="47">
        <f t="shared" si="2"/>
        <v>44314</v>
      </c>
      <c r="M107" s="48">
        <v>44314</v>
      </c>
      <c r="N107" s="1">
        <f t="shared" ref="N107:N113" ca="1" si="145">+IF(K107="Anulado","",IF(M107="","",DAYS360(M107,TODAY())))</f>
        <v>1738</v>
      </c>
      <c r="O107" s="3"/>
      <c r="P107" s="49" t="s">
        <v>393</v>
      </c>
      <c r="Q107" s="46">
        <v>1</v>
      </c>
      <c r="R107" s="44"/>
      <c r="U107" s="5"/>
      <c r="W107" s="6"/>
      <c r="X107" s="6"/>
      <c r="Y107" s="6"/>
      <c r="Z107" s="6"/>
      <c r="AA107" s="7"/>
      <c r="AB107" s="9"/>
    </row>
    <row r="108" spans="1:28" s="4" customFormat="1" ht="19.5" x14ac:dyDescent="0.3">
      <c r="A108" s="1">
        <f>+SUBTOTAL(103,$D$4:D108)</f>
        <v>105</v>
      </c>
      <c r="B108" s="2" t="s">
        <v>26</v>
      </c>
      <c r="C108" s="2" t="s">
        <v>27</v>
      </c>
      <c r="D108" s="2" t="s">
        <v>28</v>
      </c>
      <c r="E108" s="43" t="str">
        <f t="shared" ref="E108" si="146">+IF(C108="GESTIÓN TERRITORIAL","GET",IF(C108="DERECHOS HUMANOS","DHH",IF(C108="GESTIÓN CORPORATIVA","GCO",IF(C108="PLANEACIÓN ESTRATÉGICA","PLE",IF(C108="GERENCIA DE LA INFORMACIÓN","GDI","N/A")))))</f>
        <v>PLE</v>
      </c>
      <c r="F108" s="43" t="str">
        <f t="shared" si="136"/>
        <v>PIN</v>
      </c>
      <c r="G108" s="43" t="s">
        <v>390</v>
      </c>
      <c r="H108" s="44" t="s">
        <v>394</v>
      </c>
      <c r="I108" s="43" t="str">
        <f t="shared" si="142"/>
        <v>PLE-PIN-F038</v>
      </c>
      <c r="J108" s="111" t="s">
        <v>395</v>
      </c>
      <c r="K108" s="46" t="s">
        <v>31</v>
      </c>
      <c r="L108" s="47">
        <f t="shared" si="2"/>
        <v>45973</v>
      </c>
      <c r="M108" s="48">
        <v>45973</v>
      </c>
      <c r="N108" s="1">
        <f t="shared" ca="1" si="145"/>
        <v>104</v>
      </c>
      <c r="O108" s="3"/>
      <c r="P108" s="49" t="s">
        <v>396</v>
      </c>
      <c r="Q108" s="46">
        <v>2</v>
      </c>
      <c r="R108" s="44"/>
      <c r="U108" s="5"/>
      <c r="W108" s="6"/>
      <c r="X108" s="6"/>
      <c r="Y108" s="6"/>
      <c r="Z108" s="6"/>
      <c r="AA108" s="7"/>
      <c r="AB108" s="9"/>
    </row>
    <row r="109" spans="1:28" s="4" customFormat="1" ht="13" x14ac:dyDescent="0.3">
      <c r="A109" s="1">
        <f>+SUBTOTAL(103,$D$4:D109)</f>
        <v>106</v>
      </c>
      <c r="B109" s="2" t="s">
        <v>26</v>
      </c>
      <c r="C109" s="2" t="s">
        <v>27</v>
      </c>
      <c r="D109" s="2" t="s">
        <v>28</v>
      </c>
      <c r="E109" s="43" t="str">
        <f t="shared" ref="E109" si="147">+IF(C109="GESTIÓN TERRITORIAL","GET",IF(C109="DERECHOS HUMANOS","DHH",IF(C109="GESTIÓN CORPORATIVA","GCO",IF(C109="PLANEACIÓN ESTRATÉGICA","PLE",IF(C109="GERENCIA DE LA INFORMACIÓN","GDI","N/A")))))</f>
        <v>PLE</v>
      </c>
      <c r="F109" s="43" t="str">
        <f t="shared" si="136"/>
        <v>PIN</v>
      </c>
      <c r="G109" s="43" t="s">
        <v>390</v>
      </c>
      <c r="H109" s="44" t="s">
        <v>397</v>
      </c>
      <c r="I109" s="43" t="str">
        <f t="shared" ref="I109" si="148">+IF(OR(E109="",F109="",H109=""),"",CONCATENATE(E109,"-",F109,"-",H109))</f>
        <v>PLE-PIN-F039</v>
      </c>
      <c r="J109" s="45" t="s">
        <v>398</v>
      </c>
      <c r="K109" s="46" t="s">
        <v>31</v>
      </c>
      <c r="L109" s="47">
        <f t="shared" si="2"/>
        <v>45828</v>
      </c>
      <c r="M109" s="48">
        <v>45828</v>
      </c>
      <c r="N109" s="1">
        <f t="shared" ca="1" si="145"/>
        <v>246</v>
      </c>
      <c r="O109" s="3"/>
      <c r="P109" s="49" t="s">
        <v>399</v>
      </c>
      <c r="Q109" s="46">
        <v>3</v>
      </c>
      <c r="R109" s="44"/>
      <c r="U109" s="5"/>
      <c r="W109" s="6"/>
      <c r="X109" s="6"/>
      <c r="Y109" s="6"/>
      <c r="Z109" s="6"/>
      <c r="AA109" s="7"/>
      <c r="AB109" s="9"/>
    </row>
    <row r="110" spans="1:28" s="4" customFormat="1" ht="13" x14ac:dyDescent="0.3">
      <c r="A110" s="93">
        <f>+SUBTOTAL(103,$D$4:D110)</f>
        <v>107</v>
      </c>
      <c r="B110" s="2" t="s">
        <v>26</v>
      </c>
      <c r="C110" s="2" t="s">
        <v>27</v>
      </c>
      <c r="D110" s="2" t="s">
        <v>28</v>
      </c>
      <c r="E110" s="43" t="str">
        <f t="shared" ref="E110:E111" si="149">+IF(C110="GESTIÓN TERRITORIAL","GET",IF(C110="DERECHOS HUMANOS","DHH",IF(C110="GESTIÓN CORPORATIVA","GCO",IF(C110="PLANEACIÓN ESTRATÉGICA","PLE",IF(C110="GERENCIA DE LA INFORMACIÓN","GDI","N/A")))))</f>
        <v>PLE</v>
      </c>
      <c r="F110" s="43" t="str">
        <f t="shared" si="136"/>
        <v>PIN</v>
      </c>
      <c r="G110" s="43" t="s">
        <v>390</v>
      </c>
      <c r="H110" s="44" t="s">
        <v>400</v>
      </c>
      <c r="I110" s="43" t="str">
        <f t="shared" ref="I110:I111" si="150">+IF(OR(E110="",F110="",H110=""),"",CONCATENATE(E110,"-",F110,"-",H110))</f>
        <v>PLE-PIN-F040</v>
      </c>
      <c r="J110" s="45" t="s">
        <v>401</v>
      </c>
      <c r="K110" s="46" t="s">
        <v>31</v>
      </c>
      <c r="L110" s="47">
        <f t="shared" si="2"/>
        <v>45828</v>
      </c>
      <c r="M110" s="48">
        <v>45828</v>
      </c>
      <c r="N110" s="1">
        <f t="shared" ca="1" si="145"/>
        <v>246</v>
      </c>
      <c r="O110" s="3"/>
      <c r="P110" s="49" t="s">
        <v>267</v>
      </c>
      <c r="Q110" s="46">
        <v>2</v>
      </c>
      <c r="R110" s="44"/>
      <c r="U110" s="5"/>
      <c r="W110" s="6"/>
      <c r="X110" s="6"/>
      <c r="Y110" s="6"/>
      <c r="Z110" s="6"/>
      <c r="AA110" s="7"/>
      <c r="AB110" s="9"/>
    </row>
    <row r="111" spans="1:28" s="4" customFormat="1" ht="13" x14ac:dyDescent="0.3">
      <c r="A111" s="1">
        <f>+SUBTOTAL(103,$D$4:D111)</f>
        <v>108</v>
      </c>
      <c r="B111" s="2" t="s">
        <v>26</v>
      </c>
      <c r="C111" s="2" t="s">
        <v>27</v>
      </c>
      <c r="D111" s="2" t="s">
        <v>28</v>
      </c>
      <c r="E111" s="43" t="str">
        <f t="shared" si="149"/>
        <v>PLE</v>
      </c>
      <c r="F111" s="43" t="str">
        <f t="shared" si="136"/>
        <v>PIN</v>
      </c>
      <c r="G111" s="43" t="s">
        <v>390</v>
      </c>
      <c r="H111" s="44" t="s">
        <v>402</v>
      </c>
      <c r="I111" s="43" t="str">
        <f t="shared" si="150"/>
        <v>PLE-PIN-F041</v>
      </c>
      <c r="J111" s="45" t="s">
        <v>403</v>
      </c>
      <c r="K111" s="46" t="s">
        <v>31</v>
      </c>
      <c r="L111" s="47">
        <f t="shared" si="2"/>
        <v>45828</v>
      </c>
      <c r="M111" s="48">
        <v>45828</v>
      </c>
      <c r="N111" s="1">
        <f t="shared" ca="1" si="145"/>
        <v>246</v>
      </c>
      <c r="O111" s="3"/>
      <c r="P111" s="49" t="s">
        <v>267</v>
      </c>
      <c r="Q111" s="46">
        <v>2</v>
      </c>
      <c r="R111" s="44"/>
      <c r="U111" s="5"/>
      <c r="W111" s="6"/>
      <c r="X111" s="6"/>
      <c r="Y111" s="6"/>
      <c r="Z111" s="6"/>
      <c r="AA111" s="7"/>
      <c r="AB111" s="9"/>
    </row>
    <row r="112" spans="1:28" s="4" customFormat="1" ht="13" x14ac:dyDescent="0.3">
      <c r="A112" s="1">
        <f>+SUBTOTAL(103,$D$4:D112)</f>
        <v>109</v>
      </c>
      <c r="B112" s="2" t="s">
        <v>26</v>
      </c>
      <c r="C112" s="2" t="s">
        <v>27</v>
      </c>
      <c r="D112" s="2" t="s">
        <v>28</v>
      </c>
      <c r="E112" s="43" t="str">
        <f t="shared" ref="E112:E113" si="151">+IF(C112="GESTIÓN TERRITORIAL","GET",IF(C112="DERECHOS HUMANOS","DHH",IF(C112="GESTIÓN CORPORATIVA","GCO",IF(C112="PLANEACIÓN ESTRATÉGICA","PLE",IF(C112="GERENCIA DE LA INFORMACIÓN","GDI","N/A")))))</f>
        <v>PLE</v>
      </c>
      <c r="F112" s="43" t="str">
        <f t="shared" si="136"/>
        <v>PIN</v>
      </c>
      <c r="G112" s="43" t="s">
        <v>390</v>
      </c>
      <c r="H112" s="44" t="s">
        <v>404</v>
      </c>
      <c r="I112" s="43" t="str">
        <f t="shared" ref="I112:I113" si="152">+IF(OR(E112="",F112="",H112=""),"",CONCATENATE(E112,"-",F112,"-",H112))</f>
        <v>PLE-PIN-F042</v>
      </c>
      <c r="J112" s="45" t="s">
        <v>405</v>
      </c>
      <c r="K112" s="46" t="s">
        <v>31</v>
      </c>
      <c r="L112" s="47">
        <f t="shared" si="2"/>
        <v>45105</v>
      </c>
      <c r="M112" s="48">
        <v>45105</v>
      </c>
      <c r="N112" s="1">
        <f t="shared" ca="1" si="145"/>
        <v>958</v>
      </c>
      <c r="O112" s="3"/>
      <c r="P112" s="49" t="s">
        <v>406</v>
      </c>
      <c r="Q112" s="46">
        <v>2</v>
      </c>
      <c r="R112" s="44"/>
      <c r="U112" s="5"/>
      <c r="W112" s="6"/>
      <c r="X112" s="6"/>
      <c r="Y112" s="6"/>
      <c r="Z112" s="6"/>
      <c r="AA112" s="7"/>
      <c r="AB112" s="9"/>
    </row>
    <row r="113" spans="1:28" s="4" customFormat="1" ht="13" x14ac:dyDescent="0.3">
      <c r="A113" s="93">
        <f>+SUBTOTAL(103,$D$4:D113)</f>
        <v>110</v>
      </c>
      <c r="B113" s="2" t="s">
        <v>26</v>
      </c>
      <c r="C113" s="2" t="s">
        <v>27</v>
      </c>
      <c r="D113" s="2" t="s">
        <v>28</v>
      </c>
      <c r="E113" s="43" t="str">
        <f t="shared" si="151"/>
        <v>PLE</v>
      </c>
      <c r="F113" s="43" t="str">
        <f t="shared" si="136"/>
        <v>PIN</v>
      </c>
      <c r="G113" s="43" t="s">
        <v>390</v>
      </c>
      <c r="H113" s="44" t="s">
        <v>407</v>
      </c>
      <c r="I113" s="43" t="str">
        <f t="shared" si="152"/>
        <v>PLE-PIN-F043</v>
      </c>
      <c r="J113" s="45" t="s">
        <v>408</v>
      </c>
      <c r="K113" s="46" t="s">
        <v>31</v>
      </c>
      <c r="L113" s="47">
        <f t="shared" si="2"/>
        <v>44552</v>
      </c>
      <c r="M113" s="48">
        <v>44552</v>
      </c>
      <c r="N113" s="1">
        <f t="shared" ca="1" si="145"/>
        <v>1504</v>
      </c>
      <c r="O113" s="3"/>
      <c r="P113" s="49" t="s">
        <v>409</v>
      </c>
      <c r="Q113" s="46">
        <v>1</v>
      </c>
      <c r="R113" s="44"/>
      <c r="U113" s="5"/>
      <c r="W113" s="6"/>
      <c r="X113" s="6"/>
      <c r="Y113" s="6"/>
      <c r="Z113" s="6"/>
      <c r="AA113" s="7"/>
      <c r="AB113" s="9"/>
    </row>
    <row r="114" spans="1:28" s="4" customFormat="1" ht="13" x14ac:dyDescent="0.3">
      <c r="A114" s="1">
        <f>+SUBTOTAL(103,$D$4:D114)</f>
        <v>111</v>
      </c>
      <c r="B114" s="2" t="s">
        <v>26</v>
      </c>
      <c r="C114" s="2" t="s">
        <v>27</v>
      </c>
      <c r="D114" s="2" t="s">
        <v>28</v>
      </c>
      <c r="E114" s="43" t="str">
        <f t="shared" ref="E114" si="153">+IF(C114="GESTIÓN TERRITORIAL","GET",IF(C114="DERECHOS HUMANOS","DHH",IF(C114="GESTIÓN CORPORATIVA","GCO",IF(C114="PLANEACIÓN ESTRATÉGICA","PLE",IF(C114="GERENCIA DE LA INFORMACIÓN","GDI","N/A")))))</f>
        <v>PLE</v>
      </c>
      <c r="F114" s="43" t="str">
        <f t="shared" si="136"/>
        <v>PIN</v>
      </c>
      <c r="G114" s="43" t="s">
        <v>390</v>
      </c>
      <c r="H114" s="44" t="s">
        <v>410</v>
      </c>
      <c r="I114" s="43" t="str">
        <f t="shared" ref="I114" si="154">+IF(OR(E114="",F114="",H114=""),"",CONCATENATE(E114,"-",F114,"-",H114))</f>
        <v>PLE-PIN-F044</v>
      </c>
      <c r="J114" s="45" t="s">
        <v>411</v>
      </c>
      <c r="K114" s="46" t="s">
        <v>31</v>
      </c>
      <c r="L114" s="47">
        <f t="shared" ref="L114" si="155">+IF(M114=0,"",VALUE(M114))</f>
        <v>45924</v>
      </c>
      <c r="M114" s="48">
        <v>45924</v>
      </c>
      <c r="N114" s="1">
        <f t="shared" ref="N114" ca="1" si="156">+IF(K114="Anulado","",IF(M114="","",DAYS360(M114,TODAY())))</f>
        <v>152</v>
      </c>
      <c r="O114" s="3"/>
      <c r="P114" s="49" t="s">
        <v>412</v>
      </c>
      <c r="Q114" s="46">
        <v>4</v>
      </c>
      <c r="R114" s="44"/>
      <c r="U114" s="5"/>
      <c r="W114" s="6"/>
      <c r="X114" s="6"/>
      <c r="Y114" s="6"/>
      <c r="Z114" s="6"/>
      <c r="AA114" s="7"/>
      <c r="AB114" s="9"/>
    </row>
    <row r="115" spans="1:28" s="145" customFormat="1" ht="13" x14ac:dyDescent="0.3">
      <c r="A115" s="134">
        <f>+SUBTOTAL(103,$D$4:D115)</f>
        <v>112</v>
      </c>
      <c r="B115" s="135" t="s">
        <v>26</v>
      </c>
      <c r="C115" s="135" t="s">
        <v>27</v>
      </c>
      <c r="D115" s="135" t="s">
        <v>28</v>
      </c>
      <c r="E115" s="136" t="str">
        <f t="shared" ref="E115" si="157">+IF(C115="GESTIÓN TERRITORIAL","GET",IF(C115="DERECHOS HUMANOS","DHH",IF(C115="GESTIÓN CORPORATIVA","GCO",IF(C115="PLANEACIÓN ESTRATÉGICA","PLE",IF(C115="GERENCIA DE LA INFORMACIÓN","GDI","N/A")))))</f>
        <v>PLE</v>
      </c>
      <c r="F115" s="136" t="str">
        <f t="shared" si="136"/>
        <v>PIN</v>
      </c>
      <c r="G115" s="136" t="s">
        <v>390</v>
      </c>
      <c r="H115" s="137" t="s">
        <v>413</v>
      </c>
      <c r="I115" s="136" t="str">
        <f t="shared" ref="I115" si="158">+IF(OR(E115="",F115="",H115=""),"",CONCATENATE(E115,"-",F115,"-",H115))</f>
        <v>PLE-PIN-F045</v>
      </c>
      <c r="J115" s="138" t="s">
        <v>414</v>
      </c>
      <c r="K115" s="139" t="s">
        <v>31</v>
      </c>
      <c r="L115" s="140">
        <f t="shared" ref="L115" si="159">+IF(M115=0,"",VALUE(M115))</f>
        <v>46079</v>
      </c>
      <c r="M115" s="141">
        <v>46079</v>
      </c>
      <c r="N115" s="134">
        <f t="shared" ref="N115" ca="1" si="160">+IF(K115="Anulado","",IF(M115="","",DAYS360(M115,TODAY())))</f>
        <v>0</v>
      </c>
      <c r="O115" s="142"/>
      <c r="P115" s="143" t="s">
        <v>3544</v>
      </c>
      <c r="Q115" s="139">
        <v>5</v>
      </c>
      <c r="R115" s="137"/>
      <c r="S115" s="26"/>
      <c r="T115" s="26"/>
      <c r="U115" s="27"/>
      <c r="V115" s="26"/>
      <c r="W115" s="28"/>
      <c r="X115" s="28"/>
      <c r="Y115" s="28"/>
      <c r="Z115" s="28"/>
      <c r="AA115" s="29"/>
      <c r="AB115" s="144"/>
    </row>
    <row r="116" spans="1:28" s="4" customFormat="1" ht="11.25" customHeight="1" x14ac:dyDescent="0.3">
      <c r="A116" s="93">
        <f>+SUBTOTAL(103,$D$4:D116)</f>
        <v>113</v>
      </c>
      <c r="B116" s="2" t="s">
        <v>26</v>
      </c>
      <c r="C116" s="2" t="s">
        <v>27</v>
      </c>
      <c r="D116" s="2" t="s">
        <v>28</v>
      </c>
      <c r="E116" s="43" t="str">
        <f t="shared" ref="E116" si="161">+IF(C116="GESTIÓN TERRITORIAL","GET",IF(C116="DERECHOS HUMANOS","DHH",IF(C116="GESTIÓN CORPORATIVA","GCO",IF(C116="PLANEACIÓN ESTRATÉGICA","PLE",IF(C116="GERENCIA DE LA INFORMACIÓN","GDI","N/A")))))</f>
        <v>PLE</v>
      </c>
      <c r="F116" s="43" t="str">
        <f t="shared" si="136"/>
        <v>PIN</v>
      </c>
      <c r="G116" s="43" t="s">
        <v>390</v>
      </c>
      <c r="H116" s="44" t="s">
        <v>415</v>
      </c>
      <c r="I116" s="43" t="str">
        <f t="shared" ref="I116" si="162">+IF(OR(E116="",F116="",H116=""),"",CONCATENATE(E116,"-",F116,"-",H116))</f>
        <v>PLE-PIN-F046</v>
      </c>
      <c r="J116" s="45" t="s">
        <v>416</v>
      </c>
      <c r="K116" s="46" t="s">
        <v>31</v>
      </c>
      <c r="L116" s="47">
        <f t="shared" ref="L116" si="163">+IF(M116=0,"",VALUE(M116))</f>
        <v>44844</v>
      </c>
      <c r="M116" s="48">
        <v>44844</v>
      </c>
      <c r="N116" s="1">
        <f t="shared" ref="N116" ca="1" si="164">+IF(K116="Anulado","",IF(M116="","",DAYS360(M116,TODAY())))</f>
        <v>1216</v>
      </c>
      <c r="O116" s="3"/>
      <c r="P116" s="49" t="s">
        <v>270</v>
      </c>
      <c r="Q116" s="46">
        <v>2</v>
      </c>
      <c r="R116" s="44"/>
      <c r="T116" s="21"/>
      <c r="U116" s="22"/>
      <c r="V116" s="21"/>
      <c r="W116" s="23"/>
      <c r="X116" s="23"/>
      <c r="Y116" s="23"/>
      <c r="Z116" s="23"/>
      <c r="AA116" s="24"/>
      <c r="AB116" s="9"/>
    </row>
    <row r="117" spans="1:28" s="4" customFormat="1" ht="13" x14ac:dyDescent="0.3">
      <c r="A117" s="1">
        <f>+SUBTOTAL(103,$D$4:D117)</f>
        <v>114</v>
      </c>
      <c r="B117" s="2" t="s">
        <v>26</v>
      </c>
      <c r="C117" s="2" t="s">
        <v>27</v>
      </c>
      <c r="D117" s="2" t="s">
        <v>28</v>
      </c>
      <c r="E117" s="43" t="str">
        <f t="shared" ref="E117" si="165">+IF(C117="GESTIÓN TERRITORIAL","GET",IF(C117="DERECHOS HUMANOS","DHH",IF(C117="GESTIÓN CORPORATIVA","GCO",IF(C117="PLANEACIÓN ESTRATÉGICA","PLE",IF(C117="GERENCIA DE LA INFORMACIÓN","GDI","N/A")))))</f>
        <v>PLE</v>
      </c>
      <c r="F117" s="43" t="str">
        <f t="shared" si="136"/>
        <v>PIN</v>
      </c>
      <c r="G117" s="43" t="s">
        <v>390</v>
      </c>
      <c r="H117" s="44" t="s">
        <v>417</v>
      </c>
      <c r="I117" s="43" t="str">
        <f t="shared" ref="I117" si="166">+IF(OR(E117="",F117="",H117=""),"",CONCATENATE(E117,"-",F117,"-",H117))</f>
        <v>PLE-PIN-F047</v>
      </c>
      <c r="J117" s="45" t="s">
        <v>418</v>
      </c>
      <c r="K117" s="46" t="s">
        <v>31</v>
      </c>
      <c r="L117" s="47">
        <f t="shared" ref="L117" si="167">+IF(M117=0,"",VALUE(M117))</f>
        <v>44725</v>
      </c>
      <c r="M117" s="48">
        <v>44725</v>
      </c>
      <c r="N117" s="1">
        <f t="shared" ref="N117" ca="1" si="168">+IF(K117="Anulado","",IF(M117="","",DAYS360(M117,TODAY())))</f>
        <v>1333</v>
      </c>
      <c r="O117" s="3"/>
      <c r="P117" s="49" t="s">
        <v>419</v>
      </c>
      <c r="Q117" s="46">
        <v>1</v>
      </c>
      <c r="R117" s="44"/>
      <c r="U117" s="5"/>
      <c r="W117" s="6"/>
      <c r="X117" s="6"/>
      <c r="Y117" s="6"/>
      <c r="Z117" s="6"/>
      <c r="AA117" s="7"/>
      <c r="AB117" s="9"/>
    </row>
    <row r="118" spans="1:28" s="4" customFormat="1" ht="13" x14ac:dyDescent="0.3">
      <c r="A118" s="1">
        <f>+SUBTOTAL(103,$D$4:D118)</f>
        <v>115</v>
      </c>
      <c r="B118" s="2" t="s">
        <v>26</v>
      </c>
      <c r="C118" s="2" t="s">
        <v>27</v>
      </c>
      <c r="D118" s="2" t="s">
        <v>28</v>
      </c>
      <c r="E118" s="43" t="str">
        <f t="shared" ref="E118" si="169">+IF(C118="GESTIÓN TERRITORIAL","GET",IF(C118="DERECHOS HUMANOS","DHH",IF(C118="GESTIÓN CORPORATIVA","GCO",IF(C118="PLANEACIÓN ESTRATÉGICA","PLE",IF(C118="GERENCIA DE LA INFORMACIÓN","GDI","N/A")))))</f>
        <v>PLE</v>
      </c>
      <c r="F118" s="43" t="str">
        <f t="shared" si="136"/>
        <v>PIN</v>
      </c>
      <c r="G118" s="43" t="s">
        <v>390</v>
      </c>
      <c r="H118" s="44" t="s">
        <v>420</v>
      </c>
      <c r="I118" s="43" t="str">
        <f t="shared" ref="I118" si="170">+IF(OR(E118="",F118="",H118=""),"",CONCATENATE(E118,"-",F118,"-",H118))</f>
        <v>PLE-PIN-F048</v>
      </c>
      <c r="J118" s="45" t="s">
        <v>421</v>
      </c>
      <c r="K118" s="46" t="s">
        <v>31</v>
      </c>
      <c r="L118" s="47">
        <f t="shared" ref="L118" si="171">+IF(M118=0,"",VALUE(M118))</f>
        <v>44844</v>
      </c>
      <c r="M118" s="48">
        <v>44844</v>
      </c>
      <c r="N118" s="1">
        <f t="shared" ref="N118" ca="1" si="172">+IF(K118="Anulado","",IF(M118="","",DAYS360(M118,TODAY())))</f>
        <v>1216</v>
      </c>
      <c r="O118" s="3"/>
      <c r="P118" s="49" t="s">
        <v>270</v>
      </c>
      <c r="Q118" s="46">
        <v>2</v>
      </c>
      <c r="R118" s="44"/>
      <c r="T118" s="21"/>
      <c r="U118" s="22"/>
      <c r="V118" s="21"/>
      <c r="W118" s="23"/>
      <c r="X118" s="23"/>
      <c r="Y118" s="23"/>
      <c r="Z118" s="23"/>
      <c r="AA118" s="24"/>
      <c r="AB118" s="9"/>
    </row>
    <row r="119" spans="1:28" s="4" customFormat="1" ht="13" x14ac:dyDescent="0.3">
      <c r="A119" s="93">
        <f>+SUBTOTAL(103,$D$4:D119)</f>
        <v>116</v>
      </c>
      <c r="B119" s="2" t="s">
        <v>26</v>
      </c>
      <c r="C119" s="2" t="s">
        <v>27</v>
      </c>
      <c r="D119" s="2" t="s">
        <v>28</v>
      </c>
      <c r="E119" s="43" t="str">
        <f t="shared" ref="E119" si="173">+IF(C119="GESTIÓN TERRITORIAL","GET",IF(C119="DERECHOS HUMANOS","DHH",IF(C119="GESTIÓN CORPORATIVA","GCO",IF(C119="PLANEACIÓN ESTRATÉGICA","PLE",IF(C119="GERENCIA DE LA INFORMACIÓN","GDI","N/A")))))</f>
        <v>PLE</v>
      </c>
      <c r="F119" s="43" t="str">
        <f t="shared" si="136"/>
        <v>PIN</v>
      </c>
      <c r="G119" s="43" t="s">
        <v>390</v>
      </c>
      <c r="H119" s="44" t="s">
        <v>422</v>
      </c>
      <c r="I119" s="43" t="str">
        <f t="shared" ref="I119" si="174">+IF(OR(E119="",F119="",H119=""),"",CONCATENATE(E119,"-",F119,"-",H119))</f>
        <v>PLE-PIN-F049</v>
      </c>
      <c r="J119" s="45" t="s">
        <v>423</v>
      </c>
      <c r="K119" s="46" t="s">
        <v>31</v>
      </c>
      <c r="L119" s="47">
        <f t="shared" ref="L119" si="175">+IF(M119=0,"",VALUE(M119))</f>
        <v>44844</v>
      </c>
      <c r="M119" s="48">
        <v>44844</v>
      </c>
      <c r="N119" s="1">
        <f t="shared" ref="N119" ca="1" si="176">+IF(K119="Anulado","",IF(M119="","",DAYS360(M119,TODAY())))</f>
        <v>1216</v>
      </c>
      <c r="O119" s="3"/>
      <c r="P119" s="49" t="s">
        <v>270</v>
      </c>
      <c r="Q119" s="46">
        <v>2</v>
      </c>
      <c r="R119" s="44"/>
      <c r="T119" s="21"/>
      <c r="U119" s="22"/>
      <c r="V119" s="21"/>
      <c r="W119" s="23"/>
      <c r="X119" s="23"/>
      <c r="Y119" s="23"/>
      <c r="Z119" s="23"/>
      <c r="AA119" s="24"/>
      <c r="AB119" s="9"/>
    </row>
    <row r="120" spans="1:28" s="4" customFormat="1" ht="13" x14ac:dyDescent="0.3">
      <c r="A120" s="1">
        <f>+SUBTOTAL(103,$D$4:D120)</f>
        <v>117</v>
      </c>
      <c r="B120" s="2" t="s">
        <v>26</v>
      </c>
      <c r="C120" s="2" t="s">
        <v>27</v>
      </c>
      <c r="D120" s="2" t="s">
        <v>28</v>
      </c>
      <c r="E120" s="43" t="str">
        <f t="shared" ref="E120" si="177">+IF(C120="GESTIÓN TERRITORIAL","GET",IF(C120="DERECHOS HUMANOS","DHH",IF(C120="GESTIÓN CORPORATIVA","GCO",IF(C120="PLANEACIÓN ESTRATÉGICA","PLE",IF(C120="GERENCIA DE LA INFORMACIÓN","GDI","N/A")))))</f>
        <v>PLE</v>
      </c>
      <c r="F120" s="43" t="str">
        <f t="shared" si="136"/>
        <v>PIN</v>
      </c>
      <c r="G120" s="43" t="s">
        <v>390</v>
      </c>
      <c r="H120" s="44" t="s">
        <v>424</v>
      </c>
      <c r="I120" s="43" t="str">
        <f t="shared" ref="I120" si="178">+IF(OR(E120="",F120="",H120=""),"",CONCATENATE(E120,"-",F120,"-",H120))</f>
        <v>PLE-PIN-F050</v>
      </c>
      <c r="J120" s="45" t="s">
        <v>425</v>
      </c>
      <c r="K120" s="46" t="s">
        <v>31</v>
      </c>
      <c r="L120" s="47">
        <f t="shared" ref="L120" si="179">+IF(M120=0,"",VALUE(M120))</f>
        <v>45833</v>
      </c>
      <c r="M120" s="48">
        <v>45833</v>
      </c>
      <c r="N120" s="1">
        <f t="shared" ref="N120" ca="1" si="180">+IF(K120="Anulado","",IF(M120="","",DAYS360(M120,TODAY())))</f>
        <v>241</v>
      </c>
      <c r="O120" s="3"/>
      <c r="P120" s="49" t="s">
        <v>273</v>
      </c>
      <c r="Q120" s="46">
        <v>2</v>
      </c>
      <c r="R120" s="44"/>
      <c r="S120" s="26"/>
      <c r="T120" s="26"/>
      <c r="U120" s="27"/>
      <c r="V120" s="26"/>
      <c r="W120" s="28"/>
      <c r="X120" s="28"/>
      <c r="Y120" s="28"/>
      <c r="Z120" s="28"/>
      <c r="AA120" s="29"/>
      <c r="AB120" s="9"/>
    </row>
    <row r="121" spans="1:28" s="4" customFormat="1" ht="13" x14ac:dyDescent="0.3">
      <c r="A121" s="1">
        <f>+SUBTOTAL(103,$D$4:D121)</f>
        <v>118</v>
      </c>
      <c r="B121" s="2" t="s">
        <v>26</v>
      </c>
      <c r="C121" s="2" t="s">
        <v>27</v>
      </c>
      <c r="D121" s="2" t="s">
        <v>28</v>
      </c>
      <c r="E121" s="43" t="str">
        <f t="shared" ref="E121" si="181">+IF(C121="GESTIÓN TERRITORIAL","GET",IF(C121="DERECHOS HUMANOS","DHH",IF(C121="GESTIÓN CORPORATIVA","GCO",IF(C121="PLANEACIÓN ESTRATÉGICA","PLE",IF(C121="GERENCIA DE LA INFORMACIÓN","GDI","N/A")))))</f>
        <v>PLE</v>
      </c>
      <c r="F121" s="43" t="str">
        <f t="shared" si="136"/>
        <v>PIN</v>
      </c>
      <c r="G121" s="43" t="s">
        <v>390</v>
      </c>
      <c r="H121" s="44" t="s">
        <v>426</v>
      </c>
      <c r="I121" s="43" t="str">
        <f t="shared" ref="I121" si="182">+IF(OR(E121="",F121="",H121=""),"",CONCATENATE(E121,"-",F121,"-",H121))</f>
        <v>PLE-PIN-F051</v>
      </c>
      <c r="J121" s="45" t="s">
        <v>427</v>
      </c>
      <c r="K121" s="46" t="s">
        <v>31</v>
      </c>
      <c r="L121" s="47">
        <f t="shared" ref="L121" si="183">+IF(M121=0,"",VALUE(M121))</f>
        <v>44725</v>
      </c>
      <c r="M121" s="48">
        <v>44725</v>
      </c>
      <c r="N121" s="1">
        <f t="shared" ref="N121" ca="1" si="184">+IF(K121="Anulado","",IF(M121="","",DAYS360(M121,TODAY())))</f>
        <v>1333</v>
      </c>
      <c r="O121" s="3"/>
      <c r="P121" s="49" t="s">
        <v>419</v>
      </c>
      <c r="Q121" s="46">
        <v>1</v>
      </c>
      <c r="R121" s="44"/>
      <c r="U121" s="5"/>
      <c r="W121" s="6"/>
      <c r="X121" s="6"/>
      <c r="Y121" s="6"/>
      <c r="Z121" s="6"/>
      <c r="AA121" s="7"/>
      <c r="AB121" s="9"/>
    </row>
    <row r="122" spans="1:28" s="4" customFormat="1" ht="19.5" x14ac:dyDescent="0.3">
      <c r="A122" s="93">
        <f>+SUBTOTAL(103,$D$4:D122)</f>
        <v>119</v>
      </c>
      <c r="B122" s="2" t="s">
        <v>26</v>
      </c>
      <c r="C122" s="2" t="s">
        <v>27</v>
      </c>
      <c r="D122" s="2" t="s">
        <v>28</v>
      </c>
      <c r="E122" s="43" t="str">
        <f t="shared" ref="E122" si="185">+IF(C122="GESTIÓN TERRITORIAL","GET",IF(C122="DERECHOS HUMANOS","DHH",IF(C122="GESTIÓN CORPORATIVA","GCO",IF(C122="PLANEACIÓN ESTRATÉGICA","PLE",IF(C122="GERENCIA DE LA INFORMACIÓN","GDI","N/A")))))</f>
        <v>PLE</v>
      </c>
      <c r="F122" s="43" t="str">
        <f t="shared" si="136"/>
        <v>PIN</v>
      </c>
      <c r="G122" s="43" t="s">
        <v>390</v>
      </c>
      <c r="H122" s="44" t="s">
        <v>428</v>
      </c>
      <c r="I122" s="43" t="str">
        <f t="shared" ref="I122" si="186">+IF(OR(E122="",F122="",H122=""),"",CONCATENATE(E122,"-",F122,"-",H122))</f>
        <v>PLE-PIN-F052</v>
      </c>
      <c r="J122" s="45" t="s">
        <v>429</v>
      </c>
      <c r="K122" s="46" t="s">
        <v>31</v>
      </c>
      <c r="L122" s="47">
        <f t="shared" ref="L122" si="187">+IF(M122=0,"",VALUE(M122))</f>
        <v>44830</v>
      </c>
      <c r="M122" s="48">
        <v>44830</v>
      </c>
      <c r="N122" s="1">
        <f t="shared" ref="N122" ca="1" si="188">+IF(K122="Anulado","",IF(M122="","",DAYS360(M122,TODAY())))</f>
        <v>1230</v>
      </c>
      <c r="O122" s="3"/>
      <c r="P122" s="49" t="s">
        <v>430</v>
      </c>
      <c r="Q122" s="46">
        <v>1</v>
      </c>
      <c r="R122" s="44"/>
      <c r="T122" s="21"/>
      <c r="U122" s="22"/>
      <c r="V122" s="21"/>
      <c r="W122" s="23"/>
      <c r="X122" s="23"/>
      <c r="Y122" s="23"/>
      <c r="Z122" s="23"/>
      <c r="AA122" s="24"/>
      <c r="AB122" s="9"/>
    </row>
    <row r="123" spans="1:28" s="4" customFormat="1" ht="13" x14ac:dyDescent="0.3">
      <c r="A123" s="1">
        <f>+SUBTOTAL(103,$D$4:D123)</f>
        <v>120</v>
      </c>
      <c r="B123" s="2" t="s">
        <v>26</v>
      </c>
      <c r="C123" s="2" t="s">
        <v>27</v>
      </c>
      <c r="D123" s="2" t="s">
        <v>28</v>
      </c>
      <c r="E123" s="43" t="str">
        <f t="shared" ref="E123" si="189">+IF(C123="GESTIÓN TERRITORIAL","GET",IF(C123="DERECHOS HUMANOS","DHH",IF(C123="GESTIÓN CORPORATIVA","GCO",IF(C123="PLANEACIÓN ESTRATÉGICA","PLE",IF(C123="GERENCIA DE LA INFORMACIÓN","GDI","N/A")))))</f>
        <v>PLE</v>
      </c>
      <c r="F123" s="43" t="str">
        <f t="shared" si="136"/>
        <v>PIN</v>
      </c>
      <c r="G123" s="43" t="s">
        <v>390</v>
      </c>
      <c r="H123" s="44" t="s">
        <v>431</v>
      </c>
      <c r="I123" s="43" t="str">
        <f t="shared" ref="I123" si="190">+IF(OR(E123="",F123="",H123=""),"",CONCATENATE(E123,"-",F123,"-",H123))</f>
        <v>PLE-PIN-F053</v>
      </c>
      <c r="J123" s="45" t="s">
        <v>432</v>
      </c>
      <c r="K123" s="46" t="s">
        <v>31</v>
      </c>
      <c r="L123" s="47">
        <f t="shared" ref="L123" si="191">+IF(M123=0,"",VALUE(M123))</f>
        <v>44830</v>
      </c>
      <c r="M123" s="48">
        <v>44830</v>
      </c>
      <c r="N123" s="1">
        <f t="shared" ref="N123" ca="1" si="192">+IF(K123="Anulado","",IF(M123="","",DAYS360(M123,TODAY())))</f>
        <v>1230</v>
      </c>
      <c r="O123" s="3"/>
      <c r="P123" s="49" t="s">
        <v>430</v>
      </c>
      <c r="Q123" s="46">
        <v>1</v>
      </c>
      <c r="R123" s="44"/>
      <c r="T123" s="21"/>
      <c r="U123" s="22"/>
      <c r="V123" s="21"/>
      <c r="W123" s="23"/>
      <c r="X123" s="23"/>
      <c r="Y123" s="23"/>
      <c r="Z123" s="23"/>
      <c r="AA123" s="24"/>
      <c r="AB123" s="9"/>
    </row>
    <row r="124" spans="1:28" s="4" customFormat="1" ht="13" x14ac:dyDescent="0.3">
      <c r="A124" s="1">
        <f>+SUBTOTAL(103,$D$4:D124)</f>
        <v>121</v>
      </c>
      <c r="B124" s="2" t="s">
        <v>26</v>
      </c>
      <c r="C124" s="2" t="s">
        <v>27</v>
      </c>
      <c r="D124" s="2" t="s">
        <v>28</v>
      </c>
      <c r="E124" s="43" t="str">
        <f t="shared" ref="E124" si="193">+IF(C124="GESTIÓN TERRITORIAL","GET",IF(C124="DERECHOS HUMANOS","DHH",IF(C124="GESTIÓN CORPORATIVA","GCO",IF(C124="PLANEACIÓN ESTRATÉGICA","PLE",IF(C124="GERENCIA DE LA INFORMACIÓN","GDI","N/A")))))</f>
        <v>PLE</v>
      </c>
      <c r="F124" s="43" t="str">
        <f t="shared" si="136"/>
        <v>PIN</v>
      </c>
      <c r="G124" s="43" t="s">
        <v>390</v>
      </c>
      <c r="H124" s="44" t="s">
        <v>433</v>
      </c>
      <c r="I124" s="43" t="str">
        <f t="shared" ref="I124" si="194">+IF(OR(E124="",F124="",H124=""),"",CONCATENATE(E124,"-",F124,"-",H124))</f>
        <v>PLE-PIN-F054</v>
      </c>
      <c r="J124" s="45" t="s">
        <v>434</v>
      </c>
      <c r="K124" s="46" t="s">
        <v>31</v>
      </c>
      <c r="L124" s="47">
        <f t="shared" ref="L124" si="195">+IF(M124=0,"",VALUE(M124))</f>
        <v>44894</v>
      </c>
      <c r="M124" s="48">
        <v>44894</v>
      </c>
      <c r="N124" s="1">
        <f t="shared" ref="N124" ca="1" si="196">+IF(K124="Anulado","",IF(M124="","",DAYS360(M124,TODAY())))</f>
        <v>1167</v>
      </c>
      <c r="O124" s="3"/>
      <c r="P124" s="49" t="s">
        <v>435</v>
      </c>
      <c r="Q124" s="46">
        <v>1</v>
      </c>
      <c r="R124" s="44"/>
      <c r="T124" s="21"/>
      <c r="U124" s="22"/>
      <c r="V124" s="21"/>
      <c r="W124" s="23"/>
      <c r="X124" s="23"/>
      <c r="Y124" s="23"/>
      <c r="Z124" s="23"/>
      <c r="AA124" s="24"/>
      <c r="AB124" s="9"/>
    </row>
    <row r="125" spans="1:28" s="4" customFormat="1" ht="13" x14ac:dyDescent="0.3">
      <c r="A125" s="93">
        <f>+SUBTOTAL(103,$D$4:D125)</f>
        <v>122</v>
      </c>
      <c r="B125" s="2" t="s">
        <v>26</v>
      </c>
      <c r="C125" s="2" t="s">
        <v>27</v>
      </c>
      <c r="D125" s="2" t="s">
        <v>28</v>
      </c>
      <c r="E125" s="43" t="str">
        <f t="shared" ref="E125" si="197">+IF(C125="GESTIÓN TERRITORIAL","GET",IF(C125="DERECHOS HUMANOS","DHH",IF(C125="GESTIÓN CORPORATIVA","GCO",IF(C125="PLANEACIÓN ESTRATÉGICA","PLE",IF(C125="GERENCIA DE LA INFORMACIÓN","GDI","N/A")))))</f>
        <v>PLE</v>
      </c>
      <c r="F125" s="43" t="str">
        <f t="shared" si="136"/>
        <v>PIN</v>
      </c>
      <c r="G125" s="43" t="s">
        <v>390</v>
      </c>
      <c r="H125" s="44" t="s">
        <v>436</v>
      </c>
      <c r="I125" s="43" t="str">
        <f t="shared" ref="I125:I133" si="198">+IF(OR(E125="",F125="",H125=""),"",CONCATENATE(E125,"-",F125,"-",H125))</f>
        <v>PLE-PIN-F055</v>
      </c>
      <c r="J125" s="45" t="s">
        <v>437</v>
      </c>
      <c r="K125" s="46" t="s">
        <v>31</v>
      </c>
      <c r="L125" s="47">
        <f t="shared" ref="L125:L133" si="199">+IF(M125=0,"",VALUE(M125))</f>
        <v>46028</v>
      </c>
      <c r="M125" s="48">
        <v>46028</v>
      </c>
      <c r="N125" s="1">
        <f t="shared" ref="N125:N133" ca="1" si="200">+IF(K125="Anulado","",IF(M125="","",DAYS360(M125,TODAY())))</f>
        <v>50</v>
      </c>
      <c r="O125" s="3"/>
      <c r="P125" s="49" t="s">
        <v>438</v>
      </c>
      <c r="Q125" s="46">
        <v>3</v>
      </c>
      <c r="R125" s="44"/>
      <c r="S125" s="26"/>
      <c r="T125" s="26"/>
      <c r="U125" s="27"/>
      <c r="V125" s="26"/>
      <c r="W125" s="28"/>
      <c r="X125" s="28"/>
      <c r="Y125" s="28"/>
      <c r="Z125" s="28"/>
      <c r="AA125" s="29"/>
      <c r="AB125" s="9"/>
    </row>
    <row r="126" spans="1:28" s="4" customFormat="1" ht="13" x14ac:dyDescent="0.3">
      <c r="A126" s="1">
        <f>+SUBTOTAL(103,$D$4:D126)</f>
        <v>123</v>
      </c>
      <c r="B126" s="2" t="s">
        <v>26</v>
      </c>
      <c r="C126" s="2" t="s">
        <v>27</v>
      </c>
      <c r="D126" s="2" t="s">
        <v>28</v>
      </c>
      <c r="E126" s="43" t="str">
        <f t="shared" ref="E126:E133" si="201">+IF(C126="GESTIÓN TERRITORIAL","GET",IF(C126="DERECHOS HUMANOS","DHH",IF(C126="GESTIÓN CORPORATIVA","GCO",IF(C126="PLANEACIÓN ESTRATÉGICA","PLE",IF(C126="GERENCIA DE LA INFORMACIÓN","GDI","N/A")))))</f>
        <v>PLE</v>
      </c>
      <c r="F126" s="43" t="str">
        <f t="shared" si="136"/>
        <v>PIN</v>
      </c>
      <c r="G126" s="43" t="s">
        <v>383</v>
      </c>
      <c r="H126" s="44" t="s">
        <v>383</v>
      </c>
      <c r="I126" s="43" t="str">
        <f t="shared" si="198"/>
        <v>PLE-PIN-N/A</v>
      </c>
      <c r="J126" s="45" t="s">
        <v>439</v>
      </c>
      <c r="K126" s="46" t="s">
        <v>31</v>
      </c>
      <c r="L126" s="47">
        <f t="shared" si="199"/>
        <v>45369</v>
      </c>
      <c r="M126" s="48">
        <v>45369</v>
      </c>
      <c r="N126" s="1">
        <f t="shared" ca="1" si="200"/>
        <v>698</v>
      </c>
      <c r="O126" s="3"/>
      <c r="P126" s="49" t="s">
        <v>440</v>
      </c>
      <c r="Q126" s="46">
        <v>4</v>
      </c>
      <c r="R126" s="44"/>
      <c r="U126" s="5"/>
      <c r="W126" s="6"/>
      <c r="X126" s="6"/>
      <c r="Y126" s="6"/>
      <c r="Z126" s="6"/>
      <c r="AA126" s="7"/>
      <c r="AB126" s="9"/>
    </row>
    <row r="127" spans="1:28" s="4" customFormat="1" ht="13" x14ac:dyDescent="0.3">
      <c r="A127" s="1">
        <f>+SUBTOTAL(103,$D$4:D127)</f>
        <v>124</v>
      </c>
      <c r="B127" s="2" t="s">
        <v>26</v>
      </c>
      <c r="C127" s="2" t="s">
        <v>27</v>
      </c>
      <c r="D127" s="2" t="s">
        <v>28</v>
      </c>
      <c r="E127" s="43" t="str">
        <f t="shared" si="201"/>
        <v>PLE</v>
      </c>
      <c r="F127" s="43" t="str">
        <f t="shared" si="136"/>
        <v>PIN</v>
      </c>
      <c r="G127" s="43" t="s">
        <v>383</v>
      </c>
      <c r="H127" s="44" t="s">
        <v>383</v>
      </c>
      <c r="I127" s="43" t="str">
        <f t="shared" si="198"/>
        <v>PLE-PIN-N/A</v>
      </c>
      <c r="J127" s="45" t="s">
        <v>441</v>
      </c>
      <c r="K127" s="46" t="s">
        <v>31</v>
      </c>
      <c r="L127" s="47">
        <f t="shared" si="199"/>
        <v>45362</v>
      </c>
      <c r="M127" s="48">
        <v>45362</v>
      </c>
      <c r="N127" s="1">
        <f t="shared" ca="1" si="200"/>
        <v>705</v>
      </c>
      <c r="O127" s="3"/>
      <c r="P127" s="49" t="s">
        <v>442</v>
      </c>
      <c r="Q127" s="46">
        <v>3</v>
      </c>
      <c r="R127" s="44"/>
      <c r="S127" s="26"/>
      <c r="T127" s="26"/>
      <c r="U127" s="27"/>
      <c r="V127" s="26"/>
      <c r="W127" s="28"/>
      <c r="X127" s="28"/>
      <c r="Y127" s="28"/>
      <c r="Z127" s="28"/>
      <c r="AA127" s="29"/>
      <c r="AB127" s="9"/>
    </row>
    <row r="128" spans="1:28" s="4" customFormat="1" ht="13" x14ac:dyDescent="0.3">
      <c r="A128" s="93">
        <f>+SUBTOTAL(103,$D$4:D128)</f>
        <v>125</v>
      </c>
      <c r="B128" s="2" t="s">
        <v>26</v>
      </c>
      <c r="C128" s="2" t="s">
        <v>27</v>
      </c>
      <c r="D128" s="2" t="s">
        <v>28</v>
      </c>
      <c r="E128" s="43" t="str">
        <f t="shared" si="201"/>
        <v>PLE</v>
      </c>
      <c r="F128" s="43" t="str">
        <f t="shared" si="136"/>
        <v>PIN</v>
      </c>
      <c r="G128" s="43" t="s">
        <v>383</v>
      </c>
      <c r="H128" s="44" t="s">
        <v>383</v>
      </c>
      <c r="I128" s="43" t="str">
        <f t="shared" si="198"/>
        <v>PLE-PIN-N/A</v>
      </c>
      <c r="J128" s="45" t="s">
        <v>443</v>
      </c>
      <c r="K128" s="46" t="s">
        <v>31</v>
      </c>
      <c r="L128" s="47">
        <f t="shared" si="199"/>
        <v>45362</v>
      </c>
      <c r="M128" s="48">
        <v>45362</v>
      </c>
      <c r="N128" s="1">
        <f t="shared" ca="1" si="200"/>
        <v>705</v>
      </c>
      <c r="O128" s="3"/>
      <c r="P128" s="49" t="s">
        <v>442</v>
      </c>
      <c r="Q128" s="46">
        <v>3</v>
      </c>
      <c r="R128" s="44"/>
      <c r="S128" s="26"/>
      <c r="T128" s="26"/>
      <c r="U128" s="27"/>
      <c r="V128" s="26"/>
      <c r="W128" s="28"/>
      <c r="X128" s="28"/>
      <c r="Y128" s="28"/>
      <c r="Z128" s="28"/>
      <c r="AA128" s="29"/>
      <c r="AB128" s="9"/>
    </row>
    <row r="129" spans="1:28" s="4" customFormat="1" ht="13" x14ac:dyDescent="0.3">
      <c r="A129" s="1">
        <f>+SUBTOTAL(103,$D$4:D129)</f>
        <v>126</v>
      </c>
      <c r="B129" s="2" t="s">
        <v>26</v>
      </c>
      <c r="C129" s="2" t="s">
        <v>27</v>
      </c>
      <c r="D129" s="2" t="s">
        <v>28</v>
      </c>
      <c r="E129" s="43" t="str">
        <f t="shared" si="201"/>
        <v>PLE</v>
      </c>
      <c r="F129" s="43" t="str">
        <f t="shared" si="136"/>
        <v>PIN</v>
      </c>
      <c r="G129" s="43" t="s">
        <v>383</v>
      </c>
      <c r="H129" s="44" t="s">
        <v>383</v>
      </c>
      <c r="I129" s="43" t="str">
        <f t="shared" si="198"/>
        <v>PLE-PIN-N/A</v>
      </c>
      <c r="J129" s="45" t="s">
        <v>444</v>
      </c>
      <c r="K129" s="46" t="s">
        <v>31</v>
      </c>
      <c r="L129" s="47">
        <f t="shared" si="199"/>
        <v>45362</v>
      </c>
      <c r="M129" s="48">
        <v>45362</v>
      </c>
      <c r="N129" s="1">
        <f t="shared" ca="1" si="200"/>
        <v>705</v>
      </c>
      <c r="O129" s="3"/>
      <c r="P129" s="49" t="s">
        <v>442</v>
      </c>
      <c r="Q129" s="46">
        <v>3</v>
      </c>
      <c r="R129" s="44"/>
      <c r="S129" s="26"/>
      <c r="T129" s="26"/>
      <c r="U129" s="27"/>
      <c r="V129" s="26"/>
      <c r="W129" s="28"/>
      <c r="X129" s="28"/>
      <c r="Y129" s="28"/>
      <c r="Z129" s="28"/>
      <c r="AA129" s="29"/>
      <c r="AB129" s="9"/>
    </row>
    <row r="130" spans="1:28" s="4" customFormat="1" ht="13" x14ac:dyDescent="0.3">
      <c r="A130" s="1">
        <f>+SUBTOTAL(103,$D$4:D130)</f>
        <v>127</v>
      </c>
      <c r="B130" s="2" t="s">
        <v>26</v>
      </c>
      <c r="C130" s="2" t="s">
        <v>27</v>
      </c>
      <c r="D130" s="2" t="s">
        <v>28</v>
      </c>
      <c r="E130" s="43" t="str">
        <f t="shared" si="201"/>
        <v>PLE</v>
      </c>
      <c r="F130" s="43" t="str">
        <f t="shared" si="136"/>
        <v>PIN</v>
      </c>
      <c r="G130" s="43" t="s">
        <v>383</v>
      </c>
      <c r="H130" s="44" t="s">
        <v>383</v>
      </c>
      <c r="I130" s="43" t="str">
        <f t="shared" si="198"/>
        <v>PLE-PIN-N/A</v>
      </c>
      <c r="J130" s="45" t="s">
        <v>445</v>
      </c>
      <c r="K130" s="46" t="s">
        <v>31</v>
      </c>
      <c r="L130" s="47">
        <f t="shared" si="199"/>
        <v>45362</v>
      </c>
      <c r="M130" s="48">
        <v>45362</v>
      </c>
      <c r="N130" s="1">
        <f t="shared" ca="1" si="200"/>
        <v>705</v>
      </c>
      <c r="O130" s="3"/>
      <c r="P130" s="49" t="s">
        <v>442</v>
      </c>
      <c r="Q130" s="46">
        <v>3</v>
      </c>
      <c r="R130" s="44"/>
      <c r="S130" s="26"/>
      <c r="T130" s="26"/>
      <c r="U130" s="27"/>
      <c r="V130" s="26"/>
      <c r="W130" s="28"/>
      <c r="X130" s="28"/>
      <c r="Y130" s="28"/>
      <c r="Z130" s="28"/>
      <c r="AA130" s="29"/>
      <c r="AB130" s="9"/>
    </row>
    <row r="131" spans="1:28" s="4" customFormat="1" ht="13" x14ac:dyDescent="0.3">
      <c r="A131" s="93">
        <f>+SUBTOTAL(103,$D$4:D131)</f>
        <v>128</v>
      </c>
      <c r="B131" s="2" t="s">
        <v>26</v>
      </c>
      <c r="C131" s="2" t="s">
        <v>27</v>
      </c>
      <c r="D131" s="2" t="s">
        <v>28</v>
      </c>
      <c r="E131" s="43" t="str">
        <f t="shared" si="201"/>
        <v>PLE</v>
      </c>
      <c r="F131" s="43" t="str">
        <f t="shared" si="136"/>
        <v>PIN</v>
      </c>
      <c r="G131" s="43" t="s">
        <v>383</v>
      </c>
      <c r="H131" s="44" t="s">
        <v>383</v>
      </c>
      <c r="I131" s="43" t="str">
        <f t="shared" si="198"/>
        <v>PLE-PIN-N/A</v>
      </c>
      <c r="J131" s="45" t="s">
        <v>446</v>
      </c>
      <c r="K131" s="46" t="s">
        <v>31</v>
      </c>
      <c r="L131" s="47">
        <f t="shared" si="199"/>
        <v>45362</v>
      </c>
      <c r="M131" s="48">
        <v>45362</v>
      </c>
      <c r="N131" s="1">
        <f t="shared" ca="1" si="200"/>
        <v>705</v>
      </c>
      <c r="O131" s="3"/>
      <c r="P131" s="49" t="s">
        <v>442</v>
      </c>
      <c r="Q131" s="46">
        <v>3</v>
      </c>
      <c r="R131" s="44"/>
      <c r="S131" s="26"/>
      <c r="T131" s="26"/>
      <c r="U131" s="27"/>
      <c r="V131" s="26"/>
      <c r="W131" s="28"/>
      <c r="X131" s="28"/>
      <c r="Y131" s="28"/>
      <c r="Z131" s="28"/>
      <c r="AA131" s="29"/>
      <c r="AB131" s="9"/>
    </row>
    <row r="132" spans="1:28" s="4" customFormat="1" ht="13" x14ac:dyDescent="0.3">
      <c r="A132" s="1">
        <f>+SUBTOTAL(103,$D$4:D132)</f>
        <v>129</v>
      </c>
      <c r="B132" s="2" t="s">
        <v>26</v>
      </c>
      <c r="C132" s="2" t="s">
        <v>27</v>
      </c>
      <c r="D132" s="2" t="s">
        <v>28</v>
      </c>
      <c r="E132" s="43" t="str">
        <f t="shared" si="201"/>
        <v>PLE</v>
      </c>
      <c r="F132" s="43" t="str">
        <f t="shared" si="136"/>
        <v>PIN</v>
      </c>
      <c r="G132" s="43" t="s">
        <v>383</v>
      </c>
      <c r="H132" s="44" t="s">
        <v>383</v>
      </c>
      <c r="I132" s="43" t="str">
        <f t="shared" si="198"/>
        <v>PLE-PIN-N/A</v>
      </c>
      <c r="J132" s="45" t="s">
        <v>447</v>
      </c>
      <c r="K132" s="46" t="s">
        <v>31</v>
      </c>
      <c r="L132" s="47">
        <f t="shared" si="199"/>
        <v>45362</v>
      </c>
      <c r="M132" s="48">
        <v>45362</v>
      </c>
      <c r="N132" s="1">
        <f t="shared" ca="1" si="200"/>
        <v>705</v>
      </c>
      <c r="O132" s="3"/>
      <c r="P132" s="49" t="s">
        <v>442</v>
      </c>
      <c r="Q132" s="46">
        <v>3</v>
      </c>
      <c r="R132" s="44"/>
      <c r="S132" s="26"/>
      <c r="T132" s="26"/>
      <c r="U132" s="27"/>
      <c r="V132" s="26"/>
      <c r="W132" s="28"/>
      <c r="X132" s="28"/>
      <c r="Y132" s="28"/>
      <c r="Z132" s="28"/>
      <c r="AA132" s="29"/>
      <c r="AB132" s="9"/>
    </row>
    <row r="133" spans="1:28" s="4" customFormat="1" ht="13" x14ac:dyDescent="0.3">
      <c r="A133" s="1">
        <f>+SUBTOTAL(103,$D$4:D133)</f>
        <v>130</v>
      </c>
      <c r="B133" s="2" t="s">
        <v>26</v>
      </c>
      <c r="C133" s="2" t="s">
        <v>27</v>
      </c>
      <c r="D133" s="2" t="s">
        <v>28</v>
      </c>
      <c r="E133" s="43" t="str">
        <f t="shared" si="201"/>
        <v>PLE</v>
      </c>
      <c r="F133" s="43" t="str">
        <f t="shared" si="136"/>
        <v>PIN</v>
      </c>
      <c r="G133" s="43" t="s">
        <v>383</v>
      </c>
      <c r="H133" s="44" t="s">
        <v>383</v>
      </c>
      <c r="I133" s="43" t="str">
        <f t="shared" si="198"/>
        <v>PLE-PIN-N/A</v>
      </c>
      <c r="J133" s="45" t="s">
        <v>448</v>
      </c>
      <c r="K133" s="46" t="s">
        <v>31</v>
      </c>
      <c r="L133" s="47">
        <f t="shared" si="199"/>
        <v>45362</v>
      </c>
      <c r="M133" s="48">
        <v>45362</v>
      </c>
      <c r="N133" s="1">
        <f t="shared" ca="1" si="200"/>
        <v>705</v>
      </c>
      <c r="O133" s="3"/>
      <c r="P133" s="49" t="s">
        <v>442</v>
      </c>
      <c r="Q133" s="46">
        <v>3</v>
      </c>
      <c r="R133" s="44"/>
      <c r="S133" s="26"/>
      <c r="T133" s="26"/>
      <c r="U133" s="27"/>
      <c r="V133" s="26"/>
      <c r="W133" s="28"/>
      <c r="X133" s="28"/>
      <c r="Y133" s="28"/>
      <c r="Z133" s="28"/>
      <c r="AA133" s="29"/>
      <c r="AB133" s="9"/>
    </row>
    <row r="134" spans="1:28" s="4" customFormat="1" ht="15" customHeight="1" x14ac:dyDescent="0.3">
      <c r="A134" s="93">
        <f>+SUBTOTAL(103,$D$4:D134)</f>
        <v>131</v>
      </c>
      <c r="B134" s="2" t="s">
        <v>26</v>
      </c>
      <c r="C134" s="2" t="s">
        <v>27</v>
      </c>
      <c r="D134" s="2" t="s">
        <v>449</v>
      </c>
      <c r="E134" s="43" t="str">
        <f t="shared" si="0"/>
        <v>PLE</v>
      </c>
      <c r="F134" s="43" t="str">
        <f t="shared" si="136"/>
        <v>PGS</v>
      </c>
      <c r="G134" s="43" t="str">
        <f t="shared" si="5"/>
        <v>C</v>
      </c>
      <c r="H134" s="44" t="s">
        <v>29</v>
      </c>
      <c r="I134" s="43" t="str">
        <f t="shared" si="6"/>
        <v>PLE-PGS-C</v>
      </c>
      <c r="J134" s="45" t="s">
        <v>450</v>
      </c>
      <c r="K134" s="46" t="s">
        <v>31</v>
      </c>
      <c r="L134" s="47">
        <f t="shared" si="2"/>
        <v>45056</v>
      </c>
      <c r="M134" s="48">
        <v>45056</v>
      </c>
      <c r="N134" s="1">
        <f t="shared" ca="1" si="3"/>
        <v>1006</v>
      </c>
      <c r="O134" s="3"/>
      <c r="P134" s="49" t="s">
        <v>451</v>
      </c>
      <c r="Q134" s="46">
        <v>3</v>
      </c>
      <c r="R134" s="44"/>
      <c r="U134" s="5"/>
      <c r="W134" s="6"/>
      <c r="X134" s="6"/>
      <c r="Y134" s="6"/>
      <c r="Z134" s="6" t="str">
        <f t="shared" si="4"/>
        <v/>
      </c>
      <c r="AA134" s="7"/>
      <c r="AB134" s="9"/>
    </row>
    <row r="135" spans="1:28" s="4" customFormat="1" ht="17" x14ac:dyDescent="0.3">
      <c r="A135" s="1">
        <f>+SUBTOTAL(103,$D$4:D135)</f>
        <v>132</v>
      </c>
      <c r="B135" s="2" t="s">
        <v>26</v>
      </c>
      <c r="C135" s="2" t="s">
        <v>27</v>
      </c>
      <c r="D135" s="2" t="s">
        <v>449</v>
      </c>
      <c r="E135" s="43" t="str">
        <f t="shared" ref="E135:E275" si="202">+IF(C135="GESTIÓN TERRITORIAL","GET",IF(C135="DERECHOS HUMANOS","DHH",IF(C135="GESTIÓN CORPORATIVA","GCO",IF(C135="PLANEACIÓN ESTRATÉGICA","PLE",IF(C135="GERENCIA DE LA INFORMACIÓN","GDI","N/A")))))</f>
        <v>PLE</v>
      </c>
      <c r="F135" s="43" t="str">
        <f t="shared" si="136"/>
        <v>PGS</v>
      </c>
      <c r="G135" s="43" t="str">
        <f t="shared" si="5"/>
        <v>MR</v>
      </c>
      <c r="H135" s="44" t="s">
        <v>34</v>
      </c>
      <c r="I135" s="43" t="str">
        <f t="shared" si="6"/>
        <v>PLE-PGS-MR</v>
      </c>
      <c r="J135" s="45" t="s">
        <v>452</v>
      </c>
      <c r="K135" s="46" t="s">
        <v>31</v>
      </c>
      <c r="L135" s="47">
        <f t="shared" ref="L135:L208" si="203">+IF(M135=0,"",VALUE(M135))</f>
        <v>45201</v>
      </c>
      <c r="M135" s="48">
        <v>45201</v>
      </c>
      <c r="N135" s="1">
        <f t="shared" ref="N135:N275" ca="1" si="204">+IF(K135="Anulado","",IF(M135="","",DAYS360(M135,TODAY())))</f>
        <v>864</v>
      </c>
      <c r="O135" s="3"/>
      <c r="P135" s="49" t="s">
        <v>453</v>
      </c>
      <c r="Q135" s="46">
        <v>6</v>
      </c>
      <c r="R135" s="44"/>
      <c r="S135" s="26"/>
      <c r="T135" s="26"/>
      <c r="U135" s="27"/>
      <c r="V135" s="26"/>
      <c r="W135" s="28"/>
      <c r="X135" s="28"/>
      <c r="Y135" s="28"/>
      <c r="Z135" s="28" t="str">
        <f t="shared" ref="Z135:Z275" si="205">IF(Y135=0,"",EVEN(Y135)/2)</f>
        <v/>
      </c>
      <c r="AA135" s="29"/>
      <c r="AB135" s="9"/>
    </row>
    <row r="136" spans="1:28" s="4" customFormat="1" ht="13" x14ac:dyDescent="0.3">
      <c r="A136" s="1">
        <f>+SUBTOTAL(103,$D$4:D136)</f>
        <v>133</v>
      </c>
      <c r="B136" s="2" t="s">
        <v>26</v>
      </c>
      <c r="C136" s="2" t="s">
        <v>27</v>
      </c>
      <c r="D136" s="2" t="s">
        <v>449</v>
      </c>
      <c r="E136" s="43" t="str">
        <f t="shared" si="202"/>
        <v>PLE</v>
      </c>
      <c r="F136" s="43" t="str">
        <f t="shared" si="136"/>
        <v>PGS</v>
      </c>
      <c r="G136" s="43" t="str">
        <f t="shared" si="5"/>
        <v>P</v>
      </c>
      <c r="H136" s="44" t="s">
        <v>156</v>
      </c>
      <c r="I136" s="43" t="str">
        <f t="shared" si="6"/>
        <v>PLE-PGS-P001</v>
      </c>
      <c r="J136" s="45" t="s">
        <v>454</v>
      </c>
      <c r="K136" s="46" t="s">
        <v>31</v>
      </c>
      <c r="L136" s="47">
        <f t="shared" si="203"/>
        <v>44727</v>
      </c>
      <c r="M136" s="48">
        <v>44727</v>
      </c>
      <c r="N136" s="1">
        <f t="shared" ca="1" si="204"/>
        <v>1331</v>
      </c>
      <c r="O136" s="3"/>
      <c r="P136" s="49" t="s">
        <v>455</v>
      </c>
      <c r="Q136" s="46">
        <v>3</v>
      </c>
      <c r="R136" s="44"/>
      <c r="U136" s="5"/>
      <c r="W136" s="6"/>
      <c r="X136" s="6"/>
      <c r="Y136" s="6"/>
      <c r="Z136" s="6" t="str">
        <f t="shared" si="205"/>
        <v/>
      </c>
      <c r="AA136" s="7"/>
      <c r="AB136" s="9"/>
    </row>
    <row r="137" spans="1:28" s="4" customFormat="1" ht="19.5" x14ac:dyDescent="0.3">
      <c r="A137" s="93">
        <f>+SUBTOTAL(103,$D$4:D137)</f>
        <v>134</v>
      </c>
      <c r="B137" s="2" t="s">
        <v>26</v>
      </c>
      <c r="C137" s="2" t="s">
        <v>27</v>
      </c>
      <c r="D137" s="2" t="s">
        <v>449</v>
      </c>
      <c r="E137" s="43" t="str">
        <f t="shared" ref="E137" si="206">+IF(C137="GESTIÓN TERRITORIAL","GET",IF(C137="DERECHOS HUMANOS","DHH",IF(C137="GESTIÓN CORPORATIVA","GCO",IF(C137="PLANEACIÓN ESTRATÉGICA","PLE",IF(C137="GERENCIA DE LA INFORMACIÓN","GDI","N/A")))))</f>
        <v>PLE</v>
      </c>
      <c r="F137" s="43" t="str">
        <f t="shared" si="136"/>
        <v>PGS</v>
      </c>
      <c r="G137" s="43" t="str">
        <f t="shared" ref="G137" si="207">+IF(OR(LEN(H137)=1,LEN(H137)=2),H137,IF(LEN(H137)=4,MID(H137,1,1),MID(H137,1,2)))</f>
        <v>P</v>
      </c>
      <c r="H137" s="44" t="s">
        <v>160</v>
      </c>
      <c r="I137" s="43" t="str">
        <f t="shared" ref="I137" si="208">+IF(OR(E137="",F137="",H137=""),"",CONCATENATE(E137,"-",F137,"-",H137))</f>
        <v>PLE-PGS-P002</v>
      </c>
      <c r="J137" s="45" t="s">
        <v>456</v>
      </c>
      <c r="K137" s="46" t="s">
        <v>31</v>
      </c>
      <c r="L137" s="47">
        <f t="shared" ref="L137" si="209">+IF(M137=0,"",VALUE(M137))</f>
        <v>45649</v>
      </c>
      <c r="M137" s="48">
        <v>45649</v>
      </c>
      <c r="N137" s="1">
        <f t="shared" ref="N137" ca="1" si="210">+IF(K137="Anulado","",IF(M137="","",DAYS360(M137,TODAY())))</f>
        <v>423</v>
      </c>
      <c r="O137" s="3"/>
      <c r="P137" s="49" t="s">
        <v>457</v>
      </c>
      <c r="Q137" s="46">
        <v>2</v>
      </c>
      <c r="R137" s="44"/>
      <c r="T137" s="26"/>
      <c r="U137" s="27"/>
      <c r="V137" s="26"/>
      <c r="W137" s="28"/>
      <c r="X137" s="28"/>
      <c r="Y137" s="28"/>
      <c r="Z137" s="28"/>
      <c r="AA137" s="29"/>
      <c r="AB137" s="9"/>
    </row>
    <row r="138" spans="1:28" s="4" customFormat="1" ht="19.5" x14ac:dyDescent="0.3">
      <c r="A138" s="1">
        <f>+SUBTOTAL(103,$D$4:D138)</f>
        <v>135</v>
      </c>
      <c r="B138" s="2" t="s">
        <v>26</v>
      </c>
      <c r="C138" s="2" t="s">
        <v>27</v>
      </c>
      <c r="D138" s="2" t="s">
        <v>449</v>
      </c>
      <c r="E138" s="43" t="str">
        <f t="shared" ref="E138" si="211">+IF(C138="GESTIÓN TERRITORIAL","GET",IF(C138="DERECHOS HUMANOS","DHH",IF(C138="GESTIÓN CORPORATIVA","GCO",IF(C138="PLANEACIÓN ESTRATÉGICA","PLE",IF(C138="GERENCIA DE LA INFORMACIÓN","GDI","N/A")))))</f>
        <v>PLE</v>
      </c>
      <c r="F138" s="43" t="str">
        <f t="shared" si="136"/>
        <v>PGS</v>
      </c>
      <c r="G138" s="43" t="str">
        <f t="shared" ref="G138" si="212">+IF(OR(LEN(H138)=1,LEN(H138)=2),H138,IF(LEN(H138)=4,MID(H138,1,1),MID(H138,1,2)))</f>
        <v>P</v>
      </c>
      <c r="H138" s="44" t="s">
        <v>164</v>
      </c>
      <c r="I138" s="43" t="str">
        <f t="shared" ref="I138" si="213">+IF(OR(E138="",F138="",H138=""),"",CONCATENATE(E138,"-",F138,"-",H138))</f>
        <v>PLE-PGS-P003</v>
      </c>
      <c r="J138" s="45" t="s">
        <v>458</v>
      </c>
      <c r="K138" s="46" t="s">
        <v>31</v>
      </c>
      <c r="L138" s="47">
        <f t="shared" ref="L138" si="214">+IF(M138=0,"",VALUE(M138))</f>
        <v>45558</v>
      </c>
      <c r="M138" s="48">
        <v>45558</v>
      </c>
      <c r="N138" s="1">
        <f t="shared" ref="N138:N140" ca="1" si="215">+IF(K138="Anulado","",IF(M138="","",DAYS360(M138,TODAY())))</f>
        <v>513</v>
      </c>
      <c r="O138" s="3"/>
      <c r="P138" s="49" t="s">
        <v>459</v>
      </c>
      <c r="Q138" s="46">
        <v>1</v>
      </c>
      <c r="R138" s="44"/>
      <c r="S138" s="26"/>
      <c r="T138" s="26"/>
      <c r="U138" s="27"/>
      <c r="V138" s="26"/>
      <c r="W138" s="28"/>
      <c r="X138" s="28"/>
      <c r="Y138" s="28"/>
      <c r="Z138" s="28"/>
      <c r="AA138" s="29"/>
      <c r="AB138" s="9"/>
    </row>
    <row r="139" spans="1:28" s="4" customFormat="1" ht="19.5" x14ac:dyDescent="0.3">
      <c r="A139" s="1">
        <f>+SUBTOTAL(103,$D$4:D139)</f>
        <v>136</v>
      </c>
      <c r="B139" s="2" t="s">
        <v>26</v>
      </c>
      <c r="C139" s="2" t="s">
        <v>27</v>
      </c>
      <c r="D139" s="2" t="s">
        <v>449</v>
      </c>
      <c r="E139" s="43" t="str">
        <f t="shared" ref="E139" si="216">+IF(C139="GESTIÓN TERRITORIAL","GET",IF(C139="DERECHOS HUMANOS","DHH",IF(C139="GESTIÓN CORPORATIVA","GCO",IF(C139="PLANEACIÓN ESTRATÉGICA","PLE",IF(C139="GERENCIA DE LA INFORMACIÓN","GDI","N/A")))))</f>
        <v>PLE</v>
      </c>
      <c r="F139" s="43" t="str">
        <f t="shared" si="136"/>
        <v>PGS</v>
      </c>
      <c r="G139" s="43" t="str">
        <f t="shared" ref="G139" si="217">+IF(OR(LEN(H139)=1,LEN(H139)=2),H139,IF(LEN(H139)=4,MID(H139,1,1),MID(H139,1,2)))</f>
        <v>IN</v>
      </c>
      <c r="H139" s="44" t="s">
        <v>218</v>
      </c>
      <c r="I139" s="43" t="str">
        <f t="shared" ref="I139" si="218">+IF(OR(E139="",F139="",H139=""),"",CONCATENATE(E139,"-",F139,"-",H139))</f>
        <v>PLE-PGS-IN001</v>
      </c>
      <c r="J139" s="45" t="s">
        <v>460</v>
      </c>
      <c r="K139" s="46" t="s">
        <v>48</v>
      </c>
      <c r="L139" s="47">
        <f t="shared" si="203"/>
        <v>44264</v>
      </c>
      <c r="M139" s="48">
        <v>44264</v>
      </c>
      <c r="N139" s="1" t="str">
        <f t="shared" ca="1" si="215"/>
        <v/>
      </c>
      <c r="O139" s="3">
        <v>45016</v>
      </c>
      <c r="P139" s="49" t="s">
        <v>461</v>
      </c>
      <c r="Q139" s="46">
        <v>2</v>
      </c>
      <c r="R139" s="44"/>
      <c r="T139" s="26"/>
      <c r="U139" s="27"/>
      <c r="V139" s="26"/>
      <c r="W139" s="28"/>
      <c r="X139" s="28"/>
      <c r="Y139" s="28"/>
      <c r="Z139" s="28"/>
      <c r="AA139" s="29"/>
      <c r="AB139" s="9"/>
    </row>
    <row r="140" spans="1:28" s="4" customFormat="1" ht="13" x14ac:dyDescent="0.3">
      <c r="A140" s="93">
        <f>+SUBTOTAL(103,$D$4:D140)</f>
        <v>137</v>
      </c>
      <c r="B140" s="2" t="s">
        <v>26</v>
      </c>
      <c r="C140" s="2" t="s">
        <v>27</v>
      </c>
      <c r="D140" s="2" t="s">
        <v>449</v>
      </c>
      <c r="E140" s="43" t="str">
        <f t="shared" ref="E140" si="219">+IF(C140="GESTIÓN TERRITORIAL","GET",IF(C140="DERECHOS HUMANOS","DHH",IF(C140="GESTIÓN CORPORATIVA","GCO",IF(C140="PLANEACIÓN ESTRATÉGICA","PLE",IF(C140="GERENCIA DE LA INFORMACIÓN","GDI","N/A")))))</f>
        <v>PLE</v>
      </c>
      <c r="F140" s="43" t="str">
        <f t="shared" si="136"/>
        <v>PGS</v>
      </c>
      <c r="G140" s="43" t="s">
        <v>125</v>
      </c>
      <c r="H140" s="44" t="s">
        <v>68</v>
      </c>
      <c r="I140" s="43" t="str">
        <f t="shared" ref="I140" si="220">+IF(OR(E140="",F140="",H140=""),"",CONCATENATE(E140,"-",F140,"-",H140))</f>
        <v>PLE-PGS-PL001</v>
      </c>
      <c r="J140" s="45" t="s">
        <v>462</v>
      </c>
      <c r="K140" s="46" t="s">
        <v>31</v>
      </c>
      <c r="L140" s="47">
        <f t="shared" ref="L140" si="221">+IF(M140=0,"",VALUE(M140))</f>
        <v>45684</v>
      </c>
      <c r="M140" s="48">
        <v>45684</v>
      </c>
      <c r="N140" s="1">
        <f t="shared" ca="1" si="215"/>
        <v>389</v>
      </c>
      <c r="O140" s="3"/>
      <c r="P140" s="49" t="s">
        <v>463</v>
      </c>
      <c r="Q140" s="46">
        <v>1</v>
      </c>
      <c r="R140" s="44"/>
      <c r="U140" s="5"/>
      <c r="W140" s="6"/>
      <c r="X140" s="6"/>
      <c r="Y140" s="6"/>
      <c r="Z140" s="6"/>
      <c r="AA140" s="7"/>
      <c r="AB140" s="9"/>
    </row>
    <row r="141" spans="1:28" s="4" customFormat="1" ht="13" x14ac:dyDescent="0.3">
      <c r="A141" s="1">
        <f>+SUBTOTAL(103,$D$4:D141)</f>
        <v>138</v>
      </c>
      <c r="B141" s="2" t="s">
        <v>26</v>
      </c>
      <c r="C141" s="2" t="s">
        <v>27</v>
      </c>
      <c r="D141" s="2" t="s">
        <v>449</v>
      </c>
      <c r="E141" s="43" t="str">
        <f t="shared" ref="E141" si="222">+IF(C141="GESTIÓN TERRITORIAL","GET",IF(C141="DERECHOS HUMANOS","DHH",IF(C141="GESTIÓN CORPORATIVA","GCO",IF(C141="PLANEACIÓN ESTRATÉGICA","PLE",IF(C141="GERENCIA DE LA INFORMACIÓN","GDI","N/A")))))</f>
        <v>PLE</v>
      </c>
      <c r="F141" s="43" t="str">
        <f t="shared" si="136"/>
        <v>PGS</v>
      </c>
      <c r="G141" s="43" t="str">
        <f t="shared" ref="G141" si="223">+IF(OR(LEN(H141)=1,LEN(H141)=2),H141,IF(LEN(H141)=4,MID(H141,1,1),MID(H141,1,2)))</f>
        <v>F</v>
      </c>
      <c r="H141" s="44" t="s">
        <v>274</v>
      </c>
      <c r="I141" s="43" t="str">
        <f t="shared" ref="I141" si="224">+IF(OR(E141="",F141="",H141=""),"",CONCATENATE(E141,"-",F141,"-",H141))</f>
        <v>PLE-PGS-F001</v>
      </c>
      <c r="J141" s="45" t="s">
        <v>464</v>
      </c>
      <c r="K141" s="46" t="s">
        <v>31</v>
      </c>
      <c r="L141" s="47">
        <f t="shared" si="203"/>
        <v>45649</v>
      </c>
      <c r="M141" s="48">
        <v>45649</v>
      </c>
      <c r="N141" s="1">
        <f t="shared" ref="N141" ca="1" si="225">+IF(K141="Anulado","",IF(M141="","",DAYS360(M141,TODAY())))</f>
        <v>423</v>
      </c>
      <c r="O141" s="3"/>
      <c r="P141" s="49" t="s">
        <v>465</v>
      </c>
      <c r="Q141" s="46">
        <v>3</v>
      </c>
      <c r="R141" s="44"/>
      <c r="U141" s="5"/>
      <c r="W141" s="6"/>
      <c r="X141" s="6"/>
      <c r="Y141" s="6"/>
      <c r="Z141" s="6"/>
      <c r="AA141" s="7"/>
      <c r="AB141" s="9"/>
    </row>
    <row r="142" spans="1:28" s="4" customFormat="1" ht="34" customHeight="1" x14ac:dyDescent="0.3">
      <c r="A142" s="1">
        <f>+SUBTOTAL(103,$D$4:D142)</f>
        <v>139</v>
      </c>
      <c r="B142" s="2" t="s">
        <v>26</v>
      </c>
      <c r="C142" s="2" t="s">
        <v>466</v>
      </c>
      <c r="D142" s="2" t="s">
        <v>467</v>
      </c>
      <c r="E142" s="43" t="str">
        <f t="shared" si="202"/>
        <v>GDI</v>
      </c>
      <c r="F142" s="43" t="str">
        <f t="shared" si="136"/>
        <v>TIC</v>
      </c>
      <c r="G142" s="43" t="str">
        <f t="shared" si="5"/>
        <v>C</v>
      </c>
      <c r="H142" s="44" t="s">
        <v>29</v>
      </c>
      <c r="I142" s="43" t="str">
        <f t="shared" si="6"/>
        <v>GDI-TIC-C</v>
      </c>
      <c r="J142" s="45" t="s">
        <v>468</v>
      </c>
      <c r="K142" s="46" t="s">
        <v>31</v>
      </c>
      <c r="L142" s="47">
        <f t="shared" si="203"/>
        <v>45912</v>
      </c>
      <c r="M142" s="48">
        <v>45912</v>
      </c>
      <c r="N142" s="1">
        <f t="shared" ca="1" si="204"/>
        <v>164</v>
      </c>
      <c r="O142" s="3"/>
      <c r="P142" s="49" t="s">
        <v>469</v>
      </c>
      <c r="Q142" s="46">
        <v>5</v>
      </c>
      <c r="R142" s="44" t="s">
        <v>470</v>
      </c>
      <c r="U142" s="5"/>
      <c r="W142" s="6"/>
      <c r="X142" s="6"/>
      <c r="Y142" s="6"/>
      <c r="Z142" s="6" t="str">
        <f t="shared" si="205"/>
        <v/>
      </c>
      <c r="AA142" s="7"/>
      <c r="AB142" s="9"/>
    </row>
    <row r="143" spans="1:28" s="4" customFormat="1" ht="13" x14ac:dyDescent="0.3">
      <c r="A143" s="93">
        <f>+SUBTOTAL(103,$D$4:D143)</f>
        <v>140</v>
      </c>
      <c r="B143" s="2" t="s">
        <v>26</v>
      </c>
      <c r="C143" s="2" t="s">
        <v>466</v>
      </c>
      <c r="D143" s="2" t="s">
        <v>467</v>
      </c>
      <c r="E143" s="43" t="str">
        <f t="shared" si="202"/>
        <v>GDI</v>
      </c>
      <c r="F143" s="43" t="str">
        <f t="shared" si="136"/>
        <v>TIC</v>
      </c>
      <c r="G143" s="43" t="str">
        <f t="shared" si="5"/>
        <v>MR</v>
      </c>
      <c r="H143" s="44" t="s">
        <v>34</v>
      </c>
      <c r="I143" s="43" t="str">
        <f t="shared" si="6"/>
        <v>GDI-TIC-MR</v>
      </c>
      <c r="J143" s="45" t="s">
        <v>471</v>
      </c>
      <c r="K143" s="46" t="s">
        <v>31</v>
      </c>
      <c r="L143" s="47">
        <f t="shared" si="203"/>
        <v>45197</v>
      </c>
      <c r="M143" s="48">
        <v>45197</v>
      </c>
      <c r="N143" s="1">
        <f t="shared" ca="1" si="204"/>
        <v>868</v>
      </c>
      <c r="O143" s="3"/>
      <c r="P143" s="49" t="s">
        <v>472</v>
      </c>
      <c r="Q143" s="46">
        <v>5</v>
      </c>
      <c r="R143" s="44" t="s">
        <v>473</v>
      </c>
      <c r="U143" s="5"/>
      <c r="W143" s="6"/>
      <c r="X143" s="6"/>
      <c r="Y143" s="6"/>
      <c r="Z143" s="6" t="str">
        <f t="shared" si="205"/>
        <v/>
      </c>
      <c r="AA143" s="7"/>
      <c r="AB143" s="9"/>
    </row>
    <row r="144" spans="1:28" s="4" customFormat="1" ht="19.5" x14ac:dyDescent="0.3">
      <c r="A144" s="1">
        <f>+SUBTOTAL(103,$D$4:D144)</f>
        <v>141</v>
      </c>
      <c r="B144" s="2" t="s">
        <v>26</v>
      </c>
      <c r="C144" s="2" t="s">
        <v>466</v>
      </c>
      <c r="D144" s="2" t="s">
        <v>467</v>
      </c>
      <c r="E144" s="43" t="str">
        <f t="shared" si="202"/>
        <v>GDI</v>
      </c>
      <c r="F144" s="43" t="str">
        <f t="shared" si="136"/>
        <v>TIC</v>
      </c>
      <c r="G144" s="43" t="str">
        <f t="shared" si="5"/>
        <v>M</v>
      </c>
      <c r="H144" s="44" t="s">
        <v>38</v>
      </c>
      <c r="I144" s="43" t="str">
        <f t="shared" si="6"/>
        <v>GDI-TIC-M001</v>
      </c>
      <c r="J144" s="45" t="s">
        <v>474</v>
      </c>
      <c r="K144" s="46" t="s">
        <v>48</v>
      </c>
      <c r="L144" s="47">
        <f t="shared" si="203"/>
        <v>43067</v>
      </c>
      <c r="M144" s="48">
        <v>43067</v>
      </c>
      <c r="N144" s="1" t="str">
        <f t="shared" ca="1" si="204"/>
        <v/>
      </c>
      <c r="O144" s="3">
        <v>43286</v>
      </c>
      <c r="P144" s="49" t="s">
        <v>475</v>
      </c>
      <c r="Q144" s="46">
        <v>1</v>
      </c>
      <c r="R144" s="44" t="s">
        <v>476</v>
      </c>
      <c r="U144" s="5"/>
      <c r="W144" s="6"/>
      <c r="X144" s="6"/>
      <c r="Y144" s="6"/>
      <c r="Z144" s="6" t="str">
        <f t="shared" si="205"/>
        <v/>
      </c>
      <c r="AA144" s="7"/>
      <c r="AB144" s="9"/>
    </row>
    <row r="145" spans="1:28" s="4" customFormat="1" ht="13" x14ac:dyDescent="0.3">
      <c r="A145" s="1">
        <f>+SUBTOTAL(103,$D$4:D145)</f>
        <v>142</v>
      </c>
      <c r="B145" s="2" t="s">
        <v>26</v>
      </c>
      <c r="C145" s="2" t="s">
        <v>466</v>
      </c>
      <c r="D145" s="2" t="s">
        <v>467</v>
      </c>
      <c r="E145" s="43" t="str">
        <f t="shared" si="202"/>
        <v>GDI</v>
      </c>
      <c r="F145" s="43" t="str">
        <f t="shared" si="136"/>
        <v>TIC</v>
      </c>
      <c r="G145" s="43" t="str">
        <f t="shared" ref="G145:G280" si="226">+IF(OR(LEN(H145)=1,LEN(H145)=2),H145,IF(LEN(H145)=4,MID(H145,1,1),MID(H145,1,2)))</f>
        <v>M</v>
      </c>
      <c r="H145" s="44" t="s">
        <v>42</v>
      </c>
      <c r="I145" s="43" t="str">
        <f t="shared" ref="I145:I280" si="227">+IF(OR(E145="",F145="",H145=""),"",CONCATENATE(E145,"-",F145,"-",H145))</f>
        <v>GDI-TIC-M002</v>
      </c>
      <c r="J145" s="45" t="s">
        <v>477</v>
      </c>
      <c r="K145" s="46" t="s">
        <v>31</v>
      </c>
      <c r="L145" s="47">
        <f t="shared" si="203"/>
        <v>45555</v>
      </c>
      <c r="M145" s="48">
        <v>45555</v>
      </c>
      <c r="N145" s="1">
        <f t="shared" ca="1" si="204"/>
        <v>516</v>
      </c>
      <c r="O145" s="3"/>
      <c r="P145" s="49" t="s">
        <v>478</v>
      </c>
      <c r="Q145" s="46">
        <v>4</v>
      </c>
      <c r="R145" s="44" t="s">
        <v>479</v>
      </c>
      <c r="T145" s="34"/>
      <c r="U145" s="35"/>
      <c r="V145" s="34"/>
      <c r="W145" s="36"/>
      <c r="X145" s="36"/>
      <c r="Y145" s="36"/>
      <c r="Z145" s="36" t="str">
        <f t="shared" si="205"/>
        <v/>
      </c>
      <c r="AA145" s="37"/>
      <c r="AB145" s="9"/>
    </row>
    <row r="146" spans="1:28" s="4" customFormat="1" ht="19.5" x14ac:dyDescent="0.3">
      <c r="A146" s="93">
        <f>+SUBTOTAL(103,$D$4:D146)</f>
        <v>143</v>
      </c>
      <c r="B146" s="2" t="s">
        <v>26</v>
      </c>
      <c r="C146" s="2" t="s">
        <v>466</v>
      </c>
      <c r="D146" s="2" t="s">
        <v>467</v>
      </c>
      <c r="E146" s="43" t="str">
        <f t="shared" si="202"/>
        <v>GDI</v>
      </c>
      <c r="F146" s="43" t="str">
        <f t="shared" si="136"/>
        <v>TIC</v>
      </c>
      <c r="G146" s="43" t="str">
        <f t="shared" si="226"/>
        <v>M</v>
      </c>
      <c r="H146" s="44" t="s">
        <v>46</v>
      </c>
      <c r="I146" s="43" t="str">
        <f t="shared" si="227"/>
        <v>GDI-TIC-M003</v>
      </c>
      <c r="J146" s="45" t="s">
        <v>480</v>
      </c>
      <c r="K146" s="46" t="s">
        <v>48</v>
      </c>
      <c r="L146" s="47">
        <f t="shared" si="203"/>
        <v>43826</v>
      </c>
      <c r="M146" s="48">
        <v>43826</v>
      </c>
      <c r="N146" s="1" t="str">
        <f t="shared" ca="1" si="204"/>
        <v/>
      </c>
      <c r="O146" s="3">
        <v>43874</v>
      </c>
      <c r="P146" s="49" t="s">
        <v>481</v>
      </c>
      <c r="Q146" s="46">
        <v>3</v>
      </c>
      <c r="R146" s="44" t="s">
        <v>482</v>
      </c>
      <c r="U146" s="5"/>
      <c r="W146" s="6"/>
      <c r="X146" s="6"/>
      <c r="Y146" s="6"/>
      <c r="Z146" s="6" t="str">
        <f t="shared" si="205"/>
        <v/>
      </c>
      <c r="AA146" s="7"/>
      <c r="AB146" s="9"/>
    </row>
    <row r="147" spans="1:28" s="4" customFormat="1" ht="17" x14ac:dyDescent="0.3">
      <c r="A147" s="1">
        <f>+SUBTOTAL(103,$D$4:D147)</f>
        <v>144</v>
      </c>
      <c r="B147" s="2" t="s">
        <v>26</v>
      </c>
      <c r="C147" s="2" t="s">
        <v>466</v>
      </c>
      <c r="D147" s="2" t="s">
        <v>467</v>
      </c>
      <c r="E147" s="43" t="str">
        <f t="shared" si="202"/>
        <v>GDI</v>
      </c>
      <c r="F147" s="43" t="str">
        <f t="shared" si="136"/>
        <v>TIC</v>
      </c>
      <c r="G147" s="43" t="str">
        <f t="shared" si="226"/>
        <v>M</v>
      </c>
      <c r="H147" s="44" t="s">
        <v>51</v>
      </c>
      <c r="I147" s="43" t="str">
        <f t="shared" si="227"/>
        <v>GDI-TIC-M004</v>
      </c>
      <c r="J147" s="45" t="s">
        <v>483</v>
      </c>
      <c r="K147" s="46" t="s">
        <v>31</v>
      </c>
      <c r="L147" s="47">
        <f t="shared" si="203"/>
        <v>45630</v>
      </c>
      <c r="M147" s="48">
        <v>45630</v>
      </c>
      <c r="N147" s="1">
        <f t="shared" ca="1" si="204"/>
        <v>442</v>
      </c>
      <c r="O147" s="3"/>
      <c r="P147" s="49" t="s">
        <v>484</v>
      </c>
      <c r="Q147" s="46">
        <v>11</v>
      </c>
      <c r="R147" s="44" t="s">
        <v>485</v>
      </c>
      <c r="T147" s="34"/>
      <c r="U147" s="35"/>
      <c r="V147" s="34"/>
      <c r="W147" s="36"/>
      <c r="X147" s="36"/>
      <c r="Y147" s="36"/>
      <c r="Z147" s="36" t="str">
        <f t="shared" si="205"/>
        <v/>
      </c>
      <c r="AA147" s="37"/>
      <c r="AB147" s="9"/>
    </row>
    <row r="148" spans="1:28" s="4" customFormat="1" ht="19.5" x14ac:dyDescent="0.3">
      <c r="A148" s="1">
        <f>+SUBTOTAL(103,$D$4:D148)</f>
        <v>145</v>
      </c>
      <c r="B148" s="2" t="s">
        <v>26</v>
      </c>
      <c r="C148" s="2" t="s">
        <v>466</v>
      </c>
      <c r="D148" s="2" t="s">
        <v>467</v>
      </c>
      <c r="E148" s="43" t="str">
        <f t="shared" ref="E148" si="228">+IF(C148="GESTIÓN TERRITORIAL","GET",IF(C148="DERECHOS HUMANOS","DHH",IF(C148="GESTIÓN CORPORATIVA","GCO",IF(C148="PLANEACIÓN ESTRATÉGICA","PLE",IF(C148="GERENCIA DE LA INFORMACIÓN","GDI","N/A")))))</f>
        <v>GDI</v>
      </c>
      <c r="F148" s="43" t="str">
        <f t="shared" si="136"/>
        <v>TIC</v>
      </c>
      <c r="G148" s="43" t="str">
        <f t="shared" ref="G148" si="229">+IF(OR(LEN(H148)=1,LEN(H148)=2),H148,IF(LEN(H148)=4,MID(H148,1,1),MID(H148,1,2)))</f>
        <v>M</v>
      </c>
      <c r="H148" s="44" t="s">
        <v>55</v>
      </c>
      <c r="I148" s="43" t="str">
        <f t="shared" ref="I148" si="230">+IF(OR(E148="",F148="",H148=""),"",CONCATENATE(E148,"-",F148,"-",H148))</f>
        <v>GDI-TIC-M005</v>
      </c>
      <c r="J148" s="45" t="s">
        <v>486</v>
      </c>
      <c r="K148" s="46" t="s">
        <v>31</v>
      </c>
      <c r="L148" s="47">
        <f t="shared" si="203"/>
        <v>45196</v>
      </c>
      <c r="M148" s="48">
        <v>45196</v>
      </c>
      <c r="N148" s="1">
        <f t="shared" ref="N148" ca="1" si="231">+IF(K148="Anulado","",IF(M148="","",DAYS360(M148,TODAY())))</f>
        <v>869</v>
      </c>
      <c r="O148" s="3"/>
      <c r="P148" s="49" t="s">
        <v>487</v>
      </c>
      <c r="Q148" s="46">
        <v>2</v>
      </c>
      <c r="R148" s="44"/>
      <c r="U148" s="5"/>
      <c r="W148" s="6"/>
      <c r="X148" s="6"/>
      <c r="Y148" s="6"/>
      <c r="Z148" s="6"/>
      <c r="AA148" s="7"/>
      <c r="AB148" s="9"/>
    </row>
    <row r="149" spans="1:28" s="4" customFormat="1" ht="13" x14ac:dyDescent="0.3">
      <c r="A149" s="93">
        <f>+SUBTOTAL(103,$D$4:D149)</f>
        <v>146</v>
      </c>
      <c r="B149" s="2" t="s">
        <v>26</v>
      </c>
      <c r="C149" s="2" t="s">
        <v>466</v>
      </c>
      <c r="D149" s="2" t="s">
        <v>467</v>
      </c>
      <c r="E149" s="43" t="str">
        <f t="shared" ref="E149" si="232">+IF(C149="GESTIÓN TERRITORIAL","GET",IF(C149="DERECHOS HUMANOS","DHH",IF(C149="GESTIÓN CORPORATIVA","GCO",IF(C149="PLANEACIÓN ESTRATÉGICA","PLE",IF(C149="GERENCIA DE LA INFORMACIÓN","GDI","N/A")))))</f>
        <v>GDI</v>
      </c>
      <c r="F149" s="43" t="str">
        <f t="shared" si="136"/>
        <v>TIC</v>
      </c>
      <c r="G149" s="43" t="str">
        <f t="shared" ref="G149" si="233">+IF(OR(LEN(H149)=1,LEN(H149)=2),H149,IF(LEN(H149)=4,MID(H149,1,1),MID(H149,1,2)))</f>
        <v>M</v>
      </c>
      <c r="H149" s="44" t="s">
        <v>58</v>
      </c>
      <c r="I149" s="43" t="str">
        <f t="shared" ref="I149" si="234">+IF(OR(E149="",F149="",H149=""),"",CONCATENATE(E149,"-",F149,"-",H149))</f>
        <v>GDI-TIC-M006</v>
      </c>
      <c r="J149" s="45" t="s">
        <v>488</v>
      </c>
      <c r="K149" s="46" t="s">
        <v>48</v>
      </c>
      <c r="L149" s="47">
        <f t="shared" si="203"/>
        <v>43333</v>
      </c>
      <c r="M149" s="48">
        <v>43333</v>
      </c>
      <c r="N149" s="1" t="str">
        <f t="shared" ref="N149" ca="1" si="235">+IF(K149="Anulado","",IF(M149="","",DAYS360(M149,TODAY())))</f>
        <v/>
      </c>
      <c r="O149" s="3">
        <v>44811</v>
      </c>
      <c r="P149" s="49" t="s">
        <v>489</v>
      </c>
      <c r="Q149" s="46">
        <v>2</v>
      </c>
      <c r="R149" s="44"/>
      <c r="U149" s="5"/>
      <c r="W149" s="6"/>
      <c r="X149" s="6"/>
      <c r="Y149" s="6"/>
      <c r="Z149" s="6"/>
      <c r="AA149" s="7"/>
      <c r="AB149" s="9"/>
    </row>
    <row r="150" spans="1:28" s="4" customFormat="1" ht="13" x14ac:dyDescent="0.3">
      <c r="A150" s="1">
        <f>+SUBTOTAL(103,$D$4:D150)</f>
        <v>147</v>
      </c>
      <c r="B150" s="2" t="s">
        <v>26</v>
      </c>
      <c r="C150" s="2" t="s">
        <v>466</v>
      </c>
      <c r="D150" s="2" t="s">
        <v>467</v>
      </c>
      <c r="E150" s="43" t="str">
        <f t="shared" ref="E150" si="236">+IF(C150="GESTIÓN TERRITORIAL","GET",IF(C150="DERECHOS HUMANOS","DHH",IF(C150="GESTIÓN CORPORATIVA","GCO",IF(C150="PLANEACIÓN ESTRATÉGICA","PLE",IF(C150="GERENCIA DE LA INFORMACIÓN","GDI","N/A")))))</f>
        <v>GDI</v>
      </c>
      <c r="F150" s="43" t="str">
        <f t="shared" si="136"/>
        <v>TIC</v>
      </c>
      <c r="G150" s="43" t="str">
        <f t="shared" ref="G150" si="237">+IF(OR(LEN(H150)=1,LEN(H150)=2),H150,IF(LEN(H150)=4,MID(H150,1,1),MID(H150,1,2)))</f>
        <v>M</v>
      </c>
      <c r="H150" s="44" t="s">
        <v>62</v>
      </c>
      <c r="I150" s="43" t="str">
        <f t="shared" ref="I150" si="238">+IF(OR(E150="",F150="",H150=""),"",CONCATENATE(E150,"-",F150,"-",H150))</f>
        <v>GDI-TIC-M007</v>
      </c>
      <c r="J150" s="45" t="s">
        <v>490</v>
      </c>
      <c r="K150" s="46" t="s">
        <v>31</v>
      </c>
      <c r="L150" s="47">
        <f t="shared" si="203"/>
        <v>45278</v>
      </c>
      <c r="M150" s="48">
        <v>45278</v>
      </c>
      <c r="N150" s="1">
        <f t="shared" ref="N150" ca="1" si="239">+IF(K150="Anulado","",IF(M150="","",DAYS360(M150,TODAY())))</f>
        <v>788</v>
      </c>
      <c r="O150" s="3"/>
      <c r="P150" s="49" t="s">
        <v>491</v>
      </c>
      <c r="Q150" s="46">
        <v>3</v>
      </c>
      <c r="R150" s="44"/>
      <c r="U150" s="5"/>
      <c r="W150" s="6"/>
      <c r="X150" s="6"/>
      <c r="Y150" s="6"/>
      <c r="Z150" s="6"/>
      <c r="AA150" s="7"/>
      <c r="AB150" s="9"/>
    </row>
    <row r="151" spans="1:28" s="4" customFormat="1" ht="13" x14ac:dyDescent="0.3">
      <c r="A151" s="1">
        <f>+SUBTOTAL(103,$D$4:D151)</f>
        <v>148</v>
      </c>
      <c r="B151" s="2" t="s">
        <v>26</v>
      </c>
      <c r="C151" s="2" t="s">
        <v>466</v>
      </c>
      <c r="D151" s="2" t="s">
        <v>467</v>
      </c>
      <c r="E151" s="43" t="str">
        <f t="shared" si="202"/>
        <v>GDI</v>
      </c>
      <c r="F151" s="43" t="str">
        <f t="shared" si="136"/>
        <v>TIC</v>
      </c>
      <c r="G151" s="43" t="str">
        <f t="shared" si="226"/>
        <v>P</v>
      </c>
      <c r="H151" s="44" t="s">
        <v>156</v>
      </c>
      <c r="I151" s="43" t="str">
        <f t="shared" si="227"/>
        <v>GDI-TIC-P001</v>
      </c>
      <c r="J151" s="45" t="s">
        <v>492</v>
      </c>
      <c r="K151" s="46" t="s">
        <v>31</v>
      </c>
      <c r="L151" s="47">
        <f t="shared" si="203"/>
        <v>45278</v>
      </c>
      <c r="M151" s="48">
        <v>45278</v>
      </c>
      <c r="N151" s="1">
        <f t="shared" ca="1" si="204"/>
        <v>788</v>
      </c>
      <c r="O151" s="3"/>
      <c r="P151" s="49" t="s">
        <v>493</v>
      </c>
      <c r="Q151" s="46">
        <v>6</v>
      </c>
      <c r="R151" s="44" t="s">
        <v>494</v>
      </c>
      <c r="U151" s="5"/>
      <c r="W151" s="6"/>
      <c r="X151" s="6"/>
      <c r="Y151" s="6"/>
      <c r="Z151" s="6" t="str">
        <f t="shared" si="205"/>
        <v/>
      </c>
      <c r="AA151" s="7"/>
      <c r="AB151" s="9"/>
    </row>
    <row r="152" spans="1:28" s="4" customFormat="1" ht="17" x14ac:dyDescent="0.3">
      <c r="A152" s="93">
        <f>+SUBTOTAL(103,$D$4:D152)</f>
        <v>149</v>
      </c>
      <c r="B152" s="2" t="s">
        <v>26</v>
      </c>
      <c r="C152" s="2" t="s">
        <v>466</v>
      </c>
      <c r="D152" s="2" t="s">
        <v>467</v>
      </c>
      <c r="E152" s="43" t="str">
        <f t="shared" ref="E152" si="240">+IF(C152="GESTIÓN TERRITORIAL","GET",IF(C152="DERECHOS HUMANOS","DHH",IF(C152="GESTIÓN CORPORATIVA","GCO",IF(C152="PLANEACIÓN ESTRATÉGICA","PLE",IF(C152="GERENCIA DE LA INFORMACIÓN","GDI","N/A")))))</f>
        <v>GDI</v>
      </c>
      <c r="F152" s="43" t="str">
        <f t="shared" si="136"/>
        <v>TIC</v>
      </c>
      <c r="G152" s="43" t="str">
        <f t="shared" ref="G152" si="241">+IF(OR(LEN(H152)=1,LEN(H152)=2),H152,IF(LEN(H152)=4,MID(H152,1,1),MID(H152,1,2)))</f>
        <v>P</v>
      </c>
      <c r="H152" s="44" t="s">
        <v>160</v>
      </c>
      <c r="I152" s="43" t="str">
        <f t="shared" ref="I152" si="242">+IF(OR(E152="",F152="",H152=""),"",CONCATENATE(E152,"-",F152,"-",H152))</f>
        <v>GDI-TIC-P002</v>
      </c>
      <c r="J152" s="45" t="s">
        <v>495</v>
      </c>
      <c r="K152" s="46" t="s">
        <v>31</v>
      </c>
      <c r="L152" s="47">
        <f t="shared" si="203"/>
        <v>45278</v>
      </c>
      <c r="M152" s="48">
        <v>45278</v>
      </c>
      <c r="N152" s="1">
        <f t="shared" ref="N152" ca="1" si="243">+IF(K152="Anulado","",IF(M152="","",DAYS360(M152,TODAY())))</f>
        <v>788</v>
      </c>
      <c r="O152" s="3"/>
      <c r="P152" s="49" t="s">
        <v>496</v>
      </c>
      <c r="Q152" s="46">
        <v>8</v>
      </c>
      <c r="R152" s="44"/>
      <c r="U152" s="5"/>
      <c r="W152" s="6"/>
      <c r="X152" s="6"/>
      <c r="Y152" s="6"/>
      <c r="Z152" s="6"/>
      <c r="AA152" s="7"/>
      <c r="AB152" s="9"/>
    </row>
    <row r="153" spans="1:28" s="4" customFormat="1" ht="13" x14ac:dyDescent="0.3">
      <c r="A153" s="1">
        <f>+SUBTOTAL(103,$D$4:D153)</f>
        <v>150</v>
      </c>
      <c r="B153" s="2" t="s">
        <v>26</v>
      </c>
      <c r="C153" s="2" t="s">
        <v>466</v>
      </c>
      <c r="D153" s="2" t="s">
        <v>467</v>
      </c>
      <c r="E153" s="43" t="str">
        <f t="shared" ref="E153" si="244">+IF(C153="GESTIÓN TERRITORIAL","GET",IF(C153="DERECHOS HUMANOS","DHH",IF(C153="GESTIÓN CORPORATIVA","GCO",IF(C153="PLANEACIÓN ESTRATÉGICA","PLE",IF(C153="GERENCIA DE LA INFORMACIÓN","GDI","N/A")))))</f>
        <v>GDI</v>
      </c>
      <c r="F153" s="43" t="str">
        <f t="shared" si="136"/>
        <v>TIC</v>
      </c>
      <c r="G153" s="43" t="str">
        <f t="shared" ref="G153" si="245">+IF(OR(LEN(H153)=1,LEN(H153)=2),H153,IF(LEN(H153)=4,MID(H153,1,1),MID(H153,1,2)))</f>
        <v>P</v>
      </c>
      <c r="H153" s="44" t="s">
        <v>164</v>
      </c>
      <c r="I153" s="43" t="str">
        <f t="shared" ref="I153" si="246">+IF(OR(E153="",F153="",H153=""),"",CONCATENATE(E153,"-",F153,"-",H153))</f>
        <v>GDI-TIC-P003</v>
      </c>
      <c r="J153" s="45" t="s">
        <v>497</v>
      </c>
      <c r="K153" s="46" t="s">
        <v>31</v>
      </c>
      <c r="L153" s="47">
        <f t="shared" si="203"/>
        <v>45278</v>
      </c>
      <c r="M153" s="48">
        <v>45278</v>
      </c>
      <c r="N153" s="1">
        <f t="shared" ref="N153" ca="1" si="247">+IF(K153="Anulado","",IF(M153="","",DAYS360(M153,TODAY())))</f>
        <v>788</v>
      </c>
      <c r="O153" s="3"/>
      <c r="P153" s="49" t="s">
        <v>498</v>
      </c>
      <c r="Q153" s="46">
        <v>2</v>
      </c>
      <c r="R153" s="44"/>
      <c r="U153" s="5"/>
      <c r="W153" s="6"/>
      <c r="X153" s="6"/>
      <c r="Y153" s="6"/>
      <c r="Z153" s="6"/>
      <c r="AA153" s="7"/>
      <c r="AB153" s="9"/>
    </row>
    <row r="154" spans="1:28" s="4" customFormat="1" ht="13" x14ac:dyDescent="0.3">
      <c r="A154" s="1">
        <f>+SUBTOTAL(103,$D$4:D154)</f>
        <v>151</v>
      </c>
      <c r="B154" s="2" t="s">
        <v>26</v>
      </c>
      <c r="C154" s="2" t="s">
        <v>466</v>
      </c>
      <c r="D154" s="2" t="s">
        <v>467</v>
      </c>
      <c r="E154" s="43" t="str">
        <f t="shared" ref="E154" si="248">+IF(C154="GESTIÓN TERRITORIAL","GET",IF(C154="DERECHOS HUMANOS","DHH",IF(C154="GESTIÓN CORPORATIVA","GCO",IF(C154="PLANEACIÓN ESTRATÉGICA","PLE",IF(C154="GERENCIA DE LA INFORMACIÓN","GDI","N/A")))))</f>
        <v>GDI</v>
      </c>
      <c r="F154" s="43" t="str">
        <f t="shared" si="136"/>
        <v>TIC</v>
      </c>
      <c r="G154" s="43" t="str">
        <f t="shared" ref="G154" si="249">+IF(OR(LEN(H154)=1,LEN(H154)=2),H154,IF(LEN(H154)=4,MID(H154,1,1),MID(H154,1,2)))</f>
        <v>P</v>
      </c>
      <c r="H154" s="44" t="s">
        <v>168</v>
      </c>
      <c r="I154" s="43" t="str">
        <f t="shared" ref="I154" si="250">+IF(OR(E154="",F154="",H154=""),"",CONCATENATE(E154,"-",F154,"-",H154))</f>
        <v>GDI-TIC-P004</v>
      </c>
      <c r="J154" s="45" t="s">
        <v>499</v>
      </c>
      <c r="K154" s="46" t="s">
        <v>31</v>
      </c>
      <c r="L154" s="47">
        <f t="shared" si="203"/>
        <v>45195</v>
      </c>
      <c r="M154" s="48">
        <v>45195</v>
      </c>
      <c r="N154" s="1">
        <f t="shared" ref="N154" ca="1" si="251">+IF(K154="Anulado","",IF(M154="","",DAYS360(M154,TODAY())))</f>
        <v>870</v>
      </c>
      <c r="O154" s="3"/>
      <c r="P154" s="49" t="s">
        <v>500</v>
      </c>
      <c r="Q154" s="46">
        <v>3</v>
      </c>
      <c r="R154" s="44"/>
      <c r="U154" s="5"/>
      <c r="W154" s="6"/>
      <c r="X154" s="6"/>
      <c r="Y154" s="6"/>
      <c r="Z154" s="6"/>
      <c r="AA154" s="7"/>
      <c r="AB154" s="9"/>
    </row>
    <row r="155" spans="1:28" s="4" customFormat="1" ht="13" x14ac:dyDescent="0.3">
      <c r="A155" s="93">
        <f>+SUBTOTAL(103,$D$4:D155)</f>
        <v>152</v>
      </c>
      <c r="B155" s="2" t="s">
        <v>26</v>
      </c>
      <c r="C155" s="2" t="s">
        <v>466</v>
      </c>
      <c r="D155" s="2" t="s">
        <v>467</v>
      </c>
      <c r="E155" s="43" t="str">
        <f t="shared" ref="E155" si="252">+IF(C155="GESTIÓN TERRITORIAL","GET",IF(C155="DERECHOS HUMANOS","DHH",IF(C155="GESTIÓN CORPORATIVA","GCO",IF(C155="PLANEACIÓN ESTRATÉGICA","PLE",IF(C155="GERENCIA DE LA INFORMACIÓN","GDI","N/A")))))</f>
        <v>GDI</v>
      </c>
      <c r="F155" s="43" t="str">
        <f t="shared" si="136"/>
        <v>TIC</v>
      </c>
      <c r="G155" s="43" t="str">
        <f t="shared" ref="G155" si="253">+IF(OR(LEN(H155)=1,LEN(H155)=2),H155,IF(LEN(H155)=4,MID(H155,1,1),MID(H155,1,2)))</f>
        <v>P</v>
      </c>
      <c r="H155" s="44" t="s">
        <v>172</v>
      </c>
      <c r="I155" s="43" t="str">
        <f t="shared" ref="I155" si="254">+IF(OR(E155="",F155="",H155=""),"",CONCATENATE(E155,"-",F155,"-",H155))</f>
        <v>GDI-TIC-P005</v>
      </c>
      <c r="J155" s="45" t="s">
        <v>501</v>
      </c>
      <c r="K155" s="46" t="s">
        <v>31</v>
      </c>
      <c r="L155" s="47">
        <f t="shared" si="203"/>
        <v>45449</v>
      </c>
      <c r="M155" s="48">
        <v>45449</v>
      </c>
      <c r="N155" s="1">
        <f t="shared" ref="N155" ca="1" si="255">+IF(K155="Anulado","",IF(M155="","",DAYS360(M155,TODAY())))</f>
        <v>620</v>
      </c>
      <c r="O155" s="3"/>
      <c r="P155" s="49" t="s">
        <v>502</v>
      </c>
      <c r="Q155" s="46">
        <v>2</v>
      </c>
      <c r="R155" s="44"/>
      <c r="U155" s="5"/>
      <c r="W155" s="6"/>
      <c r="X155" s="6"/>
      <c r="Y155" s="6"/>
      <c r="Z155" s="6"/>
      <c r="AA155" s="7"/>
      <c r="AB155" s="9"/>
    </row>
    <row r="156" spans="1:28" s="4" customFormat="1" ht="13" x14ac:dyDescent="0.3">
      <c r="A156" s="1">
        <f>+SUBTOTAL(103,$D$4:D156)</f>
        <v>153</v>
      </c>
      <c r="B156" s="2" t="s">
        <v>26</v>
      </c>
      <c r="C156" s="2" t="s">
        <v>466</v>
      </c>
      <c r="D156" s="2" t="s">
        <v>467</v>
      </c>
      <c r="E156" s="43" t="str">
        <f t="shared" ref="E156" si="256">+IF(C156="GESTIÓN TERRITORIAL","GET",IF(C156="DERECHOS HUMANOS","DHH",IF(C156="GESTIÓN CORPORATIVA","GCO",IF(C156="PLANEACIÓN ESTRATÉGICA","PLE",IF(C156="GERENCIA DE LA INFORMACIÓN","GDI","N/A")))))</f>
        <v>GDI</v>
      </c>
      <c r="F156" s="43" t="str">
        <f t="shared" si="136"/>
        <v>TIC</v>
      </c>
      <c r="G156" s="43" t="str">
        <f t="shared" ref="G156" si="257">+IF(OR(LEN(H156)=1,LEN(H156)=2),H156,IF(LEN(H156)=4,MID(H156,1,1),MID(H156,1,2)))</f>
        <v>P</v>
      </c>
      <c r="H156" s="44" t="s">
        <v>176</v>
      </c>
      <c r="I156" s="43" t="str">
        <f t="shared" ref="I156" si="258">+IF(OR(E156="",F156="",H156=""),"",CONCATENATE(E156,"-",F156,"-",H156))</f>
        <v>GDI-TIC-P006</v>
      </c>
      <c r="J156" s="45" t="s">
        <v>503</v>
      </c>
      <c r="K156" s="46" t="s">
        <v>31</v>
      </c>
      <c r="L156" s="47">
        <f t="shared" si="203"/>
        <v>44830</v>
      </c>
      <c r="M156" s="48">
        <v>44830</v>
      </c>
      <c r="N156" s="1">
        <f t="shared" ref="N156" ca="1" si="259">+IF(K156="Anulado","",IF(M156="","",DAYS360(M156,TODAY())))</f>
        <v>1230</v>
      </c>
      <c r="O156" s="3"/>
      <c r="P156" s="49" t="s">
        <v>504</v>
      </c>
      <c r="Q156" s="46">
        <v>2</v>
      </c>
      <c r="R156" s="44"/>
      <c r="U156" s="5"/>
      <c r="W156" s="6"/>
      <c r="X156" s="6"/>
      <c r="Y156" s="6"/>
      <c r="Z156" s="6"/>
      <c r="AA156" s="7"/>
      <c r="AB156" s="9"/>
    </row>
    <row r="157" spans="1:28" s="4" customFormat="1" ht="13" x14ac:dyDescent="0.3">
      <c r="A157" s="1">
        <f>+SUBTOTAL(103,$D$4:D157)</f>
        <v>154</v>
      </c>
      <c r="B157" s="2" t="s">
        <v>26</v>
      </c>
      <c r="C157" s="2" t="s">
        <v>466</v>
      </c>
      <c r="D157" s="2" t="s">
        <v>467</v>
      </c>
      <c r="E157" s="43" t="str">
        <f t="shared" ref="E157" si="260">+IF(C157="GESTIÓN TERRITORIAL","GET",IF(C157="DERECHOS HUMANOS","DHH",IF(C157="GESTIÓN CORPORATIVA","GCO",IF(C157="PLANEACIÓN ESTRATÉGICA","PLE",IF(C157="GERENCIA DE LA INFORMACIÓN","GDI","N/A")))))</f>
        <v>GDI</v>
      </c>
      <c r="F157" s="43" t="str">
        <f t="shared" si="136"/>
        <v>TIC</v>
      </c>
      <c r="G157" s="43" t="str">
        <f t="shared" ref="G157" si="261">+IF(OR(LEN(H157)=1,LEN(H157)=2),H157,IF(LEN(H157)=4,MID(H157,1,1),MID(H157,1,2)))</f>
        <v>P</v>
      </c>
      <c r="H157" s="44" t="s">
        <v>180</v>
      </c>
      <c r="I157" s="43" t="str">
        <f t="shared" ref="I157" si="262">+IF(OR(E157="",F157="",H157=""),"",CONCATENATE(E157,"-",F157,"-",H157))</f>
        <v>GDI-TIC-P007</v>
      </c>
      <c r="J157" s="45" t="s">
        <v>505</v>
      </c>
      <c r="K157" s="46" t="s">
        <v>48</v>
      </c>
      <c r="L157" s="47">
        <f t="shared" si="203"/>
        <v>44390</v>
      </c>
      <c r="M157" s="48">
        <v>44390</v>
      </c>
      <c r="N157" s="1" t="str">
        <f t="shared" ref="N157" ca="1" si="263">+IF(K157="Anulado","",IF(M157="","",DAYS360(M157,TODAY())))</f>
        <v/>
      </c>
      <c r="O157" s="3">
        <v>45196</v>
      </c>
      <c r="P157" s="49" t="s">
        <v>506</v>
      </c>
      <c r="Q157" s="46">
        <v>1</v>
      </c>
      <c r="R157" s="44"/>
      <c r="U157" s="5"/>
      <c r="W157" s="6"/>
      <c r="X157" s="6"/>
      <c r="Y157" s="6"/>
      <c r="Z157" s="6"/>
      <c r="AA157" s="7"/>
      <c r="AB157" s="9"/>
    </row>
    <row r="158" spans="1:28" s="4" customFormat="1" ht="13" x14ac:dyDescent="0.3">
      <c r="A158" s="93">
        <f>+SUBTOTAL(103,$D$4:D158)</f>
        <v>155</v>
      </c>
      <c r="B158" s="2" t="s">
        <v>26</v>
      </c>
      <c r="C158" s="2" t="s">
        <v>466</v>
      </c>
      <c r="D158" s="2" t="s">
        <v>467</v>
      </c>
      <c r="E158" s="43" t="str">
        <f t="shared" ref="E158" si="264">+IF(C158="GESTIÓN TERRITORIAL","GET",IF(C158="DERECHOS HUMANOS","DHH",IF(C158="GESTIÓN CORPORATIVA","GCO",IF(C158="PLANEACIÓN ESTRATÉGICA","PLE",IF(C158="GERENCIA DE LA INFORMACIÓN","GDI","N/A")))))</f>
        <v>GDI</v>
      </c>
      <c r="F158" s="43" t="str">
        <f t="shared" si="136"/>
        <v>TIC</v>
      </c>
      <c r="G158" s="43" t="str">
        <f t="shared" ref="G158" si="265">+IF(OR(LEN(H158)=1,LEN(H158)=2),H158,IF(LEN(H158)=4,MID(H158,1,1),MID(H158,1,2)))</f>
        <v>P</v>
      </c>
      <c r="H158" s="44" t="s">
        <v>184</v>
      </c>
      <c r="I158" s="43" t="str">
        <f t="shared" ref="I158" si="266">+IF(OR(E158="",F158="",H158=""),"",CONCATENATE(E158,"-",F158,"-",H158))</f>
        <v>GDI-TIC-P008</v>
      </c>
      <c r="J158" s="45" t="s">
        <v>507</v>
      </c>
      <c r="K158" s="46" t="s">
        <v>31</v>
      </c>
      <c r="L158" s="47">
        <f t="shared" si="203"/>
        <v>45278</v>
      </c>
      <c r="M158" s="48">
        <v>45278</v>
      </c>
      <c r="N158" s="1">
        <f t="shared" ref="N158" ca="1" si="267">+IF(K158="Anulado","",IF(M158="","",DAYS360(M158,TODAY())))</f>
        <v>788</v>
      </c>
      <c r="O158" s="3"/>
      <c r="P158" s="49" t="s">
        <v>508</v>
      </c>
      <c r="Q158" s="46">
        <v>2</v>
      </c>
      <c r="R158" s="44"/>
      <c r="U158" s="5"/>
      <c r="W158" s="6"/>
      <c r="X158" s="6"/>
      <c r="Y158" s="6"/>
      <c r="Z158" s="6"/>
      <c r="AA158" s="7"/>
      <c r="AB158" s="9"/>
    </row>
    <row r="159" spans="1:28" s="4" customFormat="1" ht="13" x14ac:dyDescent="0.3">
      <c r="A159" s="1">
        <f>+SUBTOTAL(103,$D$4:D159)</f>
        <v>156</v>
      </c>
      <c r="B159" s="2" t="s">
        <v>26</v>
      </c>
      <c r="C159" s="2" t="s">
        <v>466</v>
      </c>
      <c r="D159" s="2" t="s">
        <v>467</v>
      </c>
      <c r="E159" s="43" t="str">
        <f t="shared" ref="E159" si="268">+IF(C159="GESTIÓN TERRITORIAL","GET",IF(C159="DERECHOS HUMANOS","DHH",IF(C159="GESTIÓN CORPORATIVA","GCO",IF(C159="PLANEACIÓN ESTRATÉGICA","PLE",IF(C159="GERENCIA DE LA INFORMACIÓN","GDI","N/A")))))</f>
        <v>GDI</v>
      </c>
      <c r="F159" s="43" t="str">
        <f t="shared" si="136"/>
        <v>TIC</v>
      </c>
      <c r="G159" s="43" t="str">
        <f t="shared" ref="G159" si="269">+IF(OR(LEN(H159)=1,LEN(H159)=2),H159,IF(LEN(H159)=4,MID(H159,1,1),MID(H159,1,2)))</f>
        <v>P</v>
      </c>
      <c r="H159" s="44" t="s">
        <v>188</v>
      </c>
      <c r="I159" s="43" t="str">
        <f t="shared" ref="I159" si="270">+IF(OR(E159="",F159="",H159=""),"",CONCATENATE(E159,"-",F159,"-",H159))</f>
        <v>GDI-TIC-P009</v>
      </c>
      <c r="J159" s="45" t="s">
        <v>509</v>
      </c>
      <c r="K159" s="46" t="s">
        <v>31</v>
      </c>
      <c r="L159" s="47">
        <f t="shared" ref="L159" si="271">+IF(M159=0,"",VALUE(M159))</f>
        <v>44915</v>
      </c>
      <c r="M159" s="48">
        <v>44915</v>
      </c>
      <c r="N159" s="1">
        <f t="shared" ref="N159" ca="1" si="272">+IF(K159="Anulado","",IF(M159="","",DAYS360(M159,TODAY())))</f>
        <v>1146</v>
      </c>
      <c r="O159" s="3"/>
      <c r="P159" s="49" t="s">
        <v>510</v>
      </c>
      <c r="Q159" s="46">
        <v>1</v>
      </c>
      <c r="R159" s="44"/>
      <c r="T159" s="34"/>
      <c r="U159" s="35"/>
      <c r="V159" s="34"/>
      <c r="W159" s="36"/>
      <c r="X159" s="36"/>
      <c r="Y159" s="36"/>
      <c r="Z159" s="36"/>
      <c r="AA159" s="37"/>
      <c r="AB159" s="9"/>
    </row>
    <row r="160" spans="1:28" s="4" customFormat="1" ht="13" x14ac:dyDescent="0.3">
      <c r="A160" s="1">
        <f>+SUBTOTAL(103,$D$4:D160)</f>
        <v>157</v>
      </c>
      <c r="B160" s="2" t="s">
        <v>26</v>
      </c>
      <c r="C160" s="2" t="s">
        <v>466</v>
      </c>
      <c r="D160" s="2" t="s">
        <v>467</v>
      </c>
      <c r="E160" s="43" t="str">
        <f t="shared" ref="E160" si="273">+IF(C160="GESTIÓN TERRITORIAL","GET",IF(C160="DERECHOS HUMANOS","DHH",IF(C160="GESTIÓN CORPORATIVA","GCO",IF(C160="PLANEACIÓN ESTRATÉGICA","PLE",IF(C160="GERENCIA DE LA INFORMACIÓN","GDI","N/A")))))</f>
        <v>GDI</v>
      </c>
      <c r="F160" s="43" t="str">
        <f t="shared" si="136"/>
        <v>TIC</v>
      </c>
      <c r="G160" s="43" t="str">
        <f t="shared" ref="G160" si="274">+IF(OR(LEN(H160)=1,LEN(H160)=2),H160,IF(LEN(H160)=4,MID(H160,1,1),MID(H160,1,2)))</f>
        <v>P</v>
      </c>
      <c r="H160" s="44" t="s">
        <v>192</v>
      </c>
      <c r="I160" s="43" t="str">
        <f t="shared" ref="I160" si="275">+IF(OR(E160="",F160="",H160=""),"",CONCATENATE(E160,"-",F160,"-",H160))</f>
        <v>GDI-TIC-P010</v>
      </c>
      <c r="J160" s="45" t="s">
        <v>511</v>
      </c>
      <c r="K160" s="46" t="s">
        <v>31</v>
      </c>
      <c r="L160" s="47">
        <f t="shared" ref="L160" si="276">+IF(M160=0,"",VALUE(M160))</f>
        <v>44925</v>
      </c>
      <c r="M160" s="48">
        <v>44925</v>
      </c>
      <c r="N160" s="1">
        <f t="shared" ref="N160" ca="1" si="277">+IF(K160="Anulado","",IF(M160="","",DAYS360(M160,TODAY())))</f>
        <v>1136</v>
      </c>
      <c r="O160" s="3"/>
      <c r="P160" s="49" t="s">
        <v>512</v>
      </c>
      <c r="Q160" s="46">
        <v>1</v>
      </c>
      <c r="R160" s="44"/>
      <c r="T160" s="34"/>
      <c r="U160" s="35"/>
      <c r="V160" s="34"/>
      <c r="W160" s="36"/>
      <c r="X160" s="36"/>
      <c r="Y160" s="36"/>
      <c r="Z160" s="36"/>
      <c r="AA160" s="37"/>
      <c r="AB160" s="9"/>
    </row>
    <row r="161" spans="1:28" s="4" customFormat="1" ht="13" x14ac:dyDescent="0.3">
      <c r="A161" s="93">
        <f>+SUBTOTAL(103,$D$4:D161)</f>
        <v>158</v>
      </c>
      <c r="B161" s="2" t="s">
        <v>26</v>
      </c>
      <c r="C161" s="2" t="s">
        <v>466</v>
      </c>
      <c r="D161" s="2" t="s">
        <v>467</v>
      </c>
      <c r="E161" s="43" t="str">
        <f t="shared" ref="E161" si="278">+IF(C161="GESTIÓN TERRITORIAL","GET",IF(C161="DERECHOS HUMANOS","DHH",IF(C161="GESTIÓN CORPORATIVA","GCO",IF(C161="PLANEACIÓN ESTRATÉGICA","PLE",IF(C161="GERENCIA DE LA INFORMACIÓN","GDI","N/A")))))</f>
        <v>GDI</v>
      </c>
      <c r="F161" s="43" t="str">
        <f t="shared" si="136"/>
        <v>TIC</v>
      </c>
      <c r="G161" s="43" t="str">
        <f t="shared" ref="G161" si="279">+IF(OR(LEN(H161)=1,LEN(H161)=2),H161,IF(LEN(H161)=4,MID(H161,1,1),MID(H161,1,2)))</f>
        <v>P</v>
      </c>
      <c r="H161" s="44" t="s">
        <v>195</v>
      </c>
      <c r="I161" s="43" t="str">
        <f t="shared" ref="I161" si="280">+IF(OR(E161="",F161="",H161=""),"",CONCATENATE(E161,"-",F161,"-",H161))</f>
        <v>GDI-TIC-P011</v>
      </c>
      <c r="J161" s="45" t="s">
        <v>513</v>
      </c>
      <c r="K161" s="46" t="s">
        <v>31</v>
      </c>
      <c r="L161" s="47">
        <f t="shared" ref="L161" si="281">+IF(M161=0,"",VALUE(M161))</f>
        <v>45197</v>
      </c>
      <c r="M161" s="48">
        <v>45197</v>
      </c>
      <c r="N161" s="1">
        <f t="shared" ref="N161" ca="1" si="282">+IF(K161="Anulado","",IF(M161="","",DAYS360(M161,TODAY())))</f>
        <v>868</v>
      </c>
      <c r="O161" s="3"/>
      <c r="P161" s="49" t="s">
        <v>514</v>
      </c>
      <c r="Q161" s="46">
        <v>1</v>
      </c>
      <c r="R161" s="44"/>
      <c r="S161" s="26"/>
      <c r="T161" s="26"/>
      <c r="U161" s="27"/>
      <c r="V161" s="26"/>
      <c r="W161" s="28"/>
      <c r="X161" s="28"/>
      <c r="Y161" s="28"/>
      <c r="Z161" s="28"/>
      <c r="AA161" s="29"/>
      <c r="AB161" s="9"/>
    </row>
    <row r="162" spans="1:28" s="4" customFormat="1" ht="13" x14ac:dyDescent="0.3">
      <c r="A162" s="1">
        <f>+SUBTOTAL(103,$D$4:D162)</f>
        <v>159</v>
      </c>
      <c r="B162" s="2" t="s">
        <v>26</v>
      </c>
      <c r="C162" s="2" t="s">
        <v>466</v>
      </c>
      <c r="D162" s="2" t="s">
        <v>467</v>
      </c>
      <c r="E162" s="43" t="str">
        <f t="shared" ref="E162" si="283">+IF(C162="GESTIÓN TERRITORIAL","GET",IF(C162="DERECHOS HUMANOS","DHH",IF(C162="GESTIÓN CORPORATIVA","GCO",IF(C162="PLANEACIÓN ESTRATÉGICA","PLE",IF(C162="GERENCIA DE LA INFORMACIÓN","GDI","N/A")))))</f>
        <v>GDI</v>
      </c>
      <c r="F162" s="43" t="str">
        <f t="shared" si="136"/>
        <v>TIC</v>
      </c>
      <c r="G162" s="43" t="str">
        <f t="shared" ref="G162" si="284">+IF(OR(LEN(H162)=1,LEN(H162)=2),H162,IF(LEN(H162)=4,MID(H162,1,1),MID(H162,1,2)))</f>
        <v>P</v>
      </c>
      <c r="H162" s="44" t="s">
        <v>198</v>
      </c>
      <c r="I162" s="43" t="str">
        <f t="shared" ref="I162" si="285">+IF(OR(E162="",F162="",H162=""),"",CONCATENATE(E162,"-",F162,"-",H162))</f>
        <v>GDI-TIC-P012</v>
      </c>
      <c r="J162" s="45" t="s">
        <v>515</v>
      </c>
      <c r="K162" s="46" t="s">
        <v>31</v>
      </c>
      <c r="L162" s="47">
        <f t="shared" ref="L162" si="286">+IF(M162=0,"",VALUE(M162))</f>
        <v>45427</v>
      </c>
      <c r="M162" s="48">
        <v>45427</v>
      </c>
      <c r="N162" s="1">
        <f t="shared" ref="N162" ca="1" si="287">+IF(K162="Anulado","",IF(M162="","",DAYS360(M162,TODAY())))</f>
        <v>641</v>
      </c>
      <c r="O162" s="3"/>
      <c r="P162" s="49" t="s">
        <v>516</v>
      </c>
      <c r="Q162" s="46">
        <v>1</v>
      </c>
      <c r="R162" s="44"/>
      <c r="S162" s="26"/>
      <c r="T162" s="26"/>
      <c r="U162" s="27"/>
      <c r="V162" s="26"/>
      <c r="W162" s="28"/>
      <c r="X162" s="28"/>
      <c r="Y162" s="28"/>
      <c r="Z162" s="28"/>
      <c r="AA162" s="29"/>
      <c r="AB162" s="9"/>
    </row>
    <row r="163" spans="1:28" s="4" customFormat="1" ht="57" x14ac:dyDescent="0.3">
      <c r="A163" s="1">
        <f>+SUBTOTAL(103,$D$4:D163)</f>
        <v>160</v>
      </c>
      <c r="B163" s="2" t="s">
        <v>26</v>
      </c>
      <c r="C163" s="2" t="s">
        <v>466</v>
      </c>
      <c r="D163" s="2" t="s">
        <v>467</v>
      </c>
      <c r="E163" s="43" t="str">
        <f t="shared" ref="E163:E165" si="288">+IF(C163="GESTIÓN TERRITORIAL","GET",IF(C163="DERECHOS HUMANOS","DHH",IF(C163="GESTIÓN CORPORATIVA","GCO",IF(C163="PLANEACIÓN ESTRATÉGICA","PLE",IF(C163="GERENCIA DE LA INFORMACIÓN","GDI","N/A")))))</f>
        <v>GDI</v>
      </c>
      <c r="F163" s="43" t="str">
        <f t="shared" si="136"/>
        <v>TIC</v>
      </c>
      <c r="G163" s="43" t="str">
        <f t="shared" ref="G163:G165" si="289">+IF(OR(LEN(H163)=1,LEN(H163)=2),H163,IF(LEN(H163)=4,MID(H163,1,1),MID(H163,1,2)))</f>
        <v>PL</v>
      </c>
      <c r="H163" s="44" t="s">
        <v>68</v>
      </c>
      <c r="I163" s="43" t="str">
        <f t="shared" ref="I163:I165" si="290">+IF(OR(E163="",F163="",H163=""),"",CONCATENATE(E163,"-",F163,"-",H163))</f>
        <v>GDI-TIC-PL001</v>
      </c>
      <c r="J163" s="45" t="s">
        <v>517</v>
      </c>
      <c r="K163" s="46" t="s">
        <v>31</v>
      </c>
      <c r="L163" s="47">
        <f t="shared" si="203"/>
        <v>46052</v>
      </c>
      <c r="M163" s="48">
        <v>46052</v>
      </c>
      <c r="N163" s="1">
        <f t="shared" ref="N163:N165" ca="1" si="291">+IF(K163="Anulado","",IF(M163="","",DAYS360(M163,TODAY())))</f>
        <v>26</v>
      </c>
      <c r="O163" s="3"/>
      <c r="P163" s="49" t="s">
        <v>3534</v>
      </c>
      <c r="Q163" s="46">
        <v>7</v>
      </c>
      <c r="R163" s="44" t="s">
        <v>518</v>
      </c>
      <c r="U163" s="5"/>
      <c r="W163" s="6"/>
      <c r="X163" s="6"/>
      <c r="Y163" s="6"/>
      <c r="Z163" s="6"/>
      <c r="AA163" s="7"/>
      <c r="AB163" s="9"/>
    </row>
    <row r="164" spans="1:28" s="4" customFormat="1" ht="57" x14ac:dyDescent="0.3">
      <c r="A164" s="93">
        <f>+SUBTOTAL(103,$D$4:D164)</f>
        <v>161</v>
      </c>
      <c r="B164" s="2" t="s">
        <v>26</v>
      </c>
      <c r="C164" s="2" t="s">
        <v>466</v>
      </c>
      <c r="D164" s="2" t="s">
        <v>467</v>
      </c>
      <c r="E164" s="43" t="str">
        <f t="shared" si="288"/>
        <v>GDI</v>
      </c>
      <c r="F164" s="43" t="str">
        <f t="shared" si="136"/>
        <v>TIC</v>
      </c>
      <c r="G164" s="43" t="str">
        <f t="shared" si="289"/>
        <v>PL</v>
      </c>
      <c r="H164" s="44" t="s">
        <v>72</v>
      </c>
      <c r="I164" s="43" t="str">
        <f t="shared" si="290"/>
        <v>GDI-TIC-PL002</v>
      </c>
      <c r="J164" s="45" t="s">
        <v>519</v>
      </c>
      <c r="K164" s="46" t="s">
        <v>31</v>
      </c>
      <c r="L164" s="47">
        <f t="shared" si="203"/>
        <v>46052</v>
      </c>
      <c r="M164" s="48">
        <v>46052</v>
      </c>
      <c r="N164" s="1">
        <f t="shared" ca="1" si="291"/>
        <v>26</v>
      </c>
      <c r="O164" s="3"/>
      <c r="P164" s="49" t="s">
        <v>3535</v>
      </c>
      <c r="Q164" s="46">
        <v>8</v>
      </c>
      <c r="R164" s="44"/>
      <c r="U164" s="5"/>
      <c r="W164" s="6"/>
      <c r="X164" s="6"/>
      <c r="Y164" s="6"/>
      <c r="Z164" s="6"/>
      <c r="AA164" s="7"/>
      <c r="AB164" s="9"/>
    </row>
    <row r="165" spans="1:28" s="4" customFormat="1" ht="57" x14ac:dyDescent="0.3">
      <c r="A165" s="1">
        <f>+SUBTOTAL(103,$D$4:D165)</f>
        <v>162</v>
      </c>
      <c r="B165" s="2" t="s">
        <v>26</v>
      </c>
      <c r="C165" s="2" t="s">
        <v>466</v>
      </c>
      <c r="D165" s="2" t="s">
        <v>467</v>
      </c>
      <c r="E165" s="43" t="str">
        <f t="shared" si="288"/>
        <v>GDI</v>
      </c>
      <c r="F165" s="43" t="str">
        <f t="shared" si="136"/>
        <v>TIC</v>
      </c>
      <c r="G165" s="43" t="str">
        <f t="shared" si="289"/>
        <v>PL</v>
      </c>
      <c r="H165" s="44" t="s">
        <v>76</v>
      </c>
      <c r="I165" s="43" t="str">
        <f t="shared" si="290"/>
        <v>GDI-TIC-PL003</v>
      </c>
      <c r="J165" s="45" t="s">
        <v>520</v>
      </c>
      <c r="K165" s="46" t="s">
        <v>31</v>
      </c>
      <c r="L165" s="47">
        <f t="shared" si="203"/>
        <v>46052</v>
      </c>
      <c r="M165" s="48">
        <v>46052</v>
      </c>
      <c r="N165" s="1">
        <f t="shared" ca="1" si="291"/>
        <v>26</v>
      </c>
      <c r="O165" s="3"/>
      <c r="P165" s="49" t="s">
        <v>3534</v>
      </c>
      <c r="Q165" s="46">
        <v>7</v>
      </c>
      <c r="R165" s="44"/>
      <c r="U165" s="5"/>
      <c r="W165" s="6"/>
      <c r="X165" s="6"/>
      <c r="Y165" s="6"/>
      <c r="Z165" s="6"/>
      <c r="AA165" s="7"/>
      <c r="AB165" s="9"/>
    </row>
    <row r="166" spans="1:28" s="4" customFormat="1" ht="13" x14ac:dyDescent="0.3">
      <c r="A166" s="1">
        <f>+SUBTOTAL(103,$D$4:D166)</f>
        <v>163</v>
      </c>
      <c r="B166" s="2" t="s">
        <v>26</v>
      </c>
      <c r="C166" s="2" t="s">
        <v>466</v>
      </c>
      <c r="D166" s="2" t="s">
        <v>467</v>
      </c>
      <c r="E166" s="43" t="str">
        <f t="shared" si="202"/>
        <v>GDI</v>
      </c>
      <c r="F166" s="43" t="str">
        <f t="shared" si="136"/>
        <v>TIC</v>
      </c>
      <c r="G166" s="43" t="str">
        <f t="shared" si="226"/>
        <v>IN</v>
      </c>
      <c r="H166" s="44" t="s">
        <v>218</v>
      </c>
      <c r="I166" s="43" t="str">
        <f t="shared" si="227"/>
        <v>GDI-TIC-IN001</v>
      </c>
      <c r="J166" s="45" t="s">
        <v>521</v>
      </c>
      <c r="K166" s="46" t="s">
        <v>48</v>
      </c>
      <c r="L166" s="47">
        <f t="shared" si="203"/>
        <v>44460</v>
      </c>
      <c r="M166" s="48">
        <v>44460</v>
      </c>
      <c r="N166" s="1" t="str">
        <f t="shared" ca="1" si="204"/>
        <v/>
      </c>
      <c r="O166" s="3">
        <v>45014</v>
      </c>
      <c r="P166" s="49" t="s">
        <v>522</v>
      </c>
      <c r="Q166" s="46">
        <v>4</v>
      </c>
      <c r="R166" s="44" t="s">
        <v>523</v>
      </c>
      <c r="U166" s="5"/>
      <c r="W166" s="6"/>
      <c r="X166" s="6"/>
      <c r="Y166" s="6"/>
      <c r="Z166" s="6" t="str">
        <f t="shared" si="205"/>
        <v/>
      </c>
      <c r="AA166" s="7"/>
      <c r="AB166" s="9"/>
    </row>
    <row r="167" spans="1:28" s="4" customFormat="1" ht="24" customHeight="1" x14ac:dyDescent="0.3">
      <c r="A167" s="93">
        <f>+SUBTOTAL(103,$D$4:D167)</f>
        <v>164</v>
      </c>
      <c r="B167" s="2" t="s">
        <v>26</v>
      </c>
      <c r="C167" s="2" t="s">
        <v>466</v>
      </c>
      <c r="D167" s="2" t="s">
        <v>467</v>
      </c>
      <c r="E167" s="43" t="str">
        <f t="shared" si="202"/>
        <v>GDI</v>
      </c>
      <c r="F167" s="43" t="str">
        <f t="shared" si="136"/>
        <v>TIC</v>
      </c>
      <c r="G167" s="43" t="str">
        <f t="shared" si="226"/>
        <v>IN</v>
      </c>
      <c r="H167" s="44" t="s">
        <v>222</v>
      </c>
      <c r="I167" s="43" t="str">
        <f t="shared" si="227"/>
        <v>GDI-TIC-IN002</v>
      </c>
      <c r="J167" s="45" t="s">
        <v>524</v>
      </c>
      <c r="K167" s="46" t="s">
        <v>48</v>
      </c>
      <c r="L167" s="47">
        <f t="shared" si="203"/>
        <v>43067</v>
      </c>
      <c r="M167" s="48">
        <v>43067</v>
      </c>
      <c r="N167" s="1" t="str">
        <f t="shared" ca="1" si="204"/>
        <v/>
      </c>
      <c r="O167" s="3">
        <v>43089</v>
      </c>
      <c r="P167" s="49" t="s">
        <v>525</v>
      </c>
      <c r="Q167" s="46">
        <v>1</v>
      </c>
      <c r="R167" s="44" t="s">
        <v>526</v>
      </c>
      <c r="U167" s="5"/>
      <c r="W167" s="6"/>
      <c r="X167" s="6"/>
      <c r="Y167" s="6"/>
      <c r="Z167" s="6" t="str">
        <f t="shared" si="205"/>
        <v/>
      </c>
      <c r="AA167" s="7"/>
      <c r="AB167" s="9"/>
    </row>
    <row r="168" spans="1:28" s="4" customFormat="1" ht="19.5" x14ac:dyDescent="0.3">
      <c r="A168" s="1">
        <f>+SUBTOTAL(103,$D$4:D168)</f>
        <v>165</v>
      </c>
      <c r="B168" s="2" t="s">
        <v>26</v>
      </c>
      <c r="C168" s="2" t="s">
        <v>466</v>
      </c>
      <c r="D168" s="2" t="s">
        <v>467</v>
      </c>
      <c r="E168" s="43" t="str">
        <f t="shared" si="202"/>
        <v>GDI</v>
      </c>
      <c r="F168" s="43" t="str">
        <f t="shared" si="136"/>
        <v>TIC</v>
      </c>
      <c r="G168" s="43" t="str">
        <f t="shared" si="226"/>
        <v>IN</v>
      </c>
      <c r="H168" s="44" t="s">
        <v>226</v>
      </c>
      <c r="I168" s="43" t="str">
        <f t="shared" si="227"/>
        <v>GDI-TIC-IN003</v>
      </c>
      <c r="J168" s="45" t="s">
        <v>527</v>
      </c>
      <c r="K168" s="46" t="s">
        <v>48</v>
      </c>
      <c r="L168" s="47">
        <f t="shared" si="203"/>
        <v>43067</v>
      </c>
      <c r="M168" s="48">
        <v>43067</v>
      </c>
      <c r="N168" s="1" t="str">
        <f t="shared" ca="1" si="204"/>
        <v/>
      </c>
      <c r="O168" s="3">
        <v>43329</v>
      </c>
      <c r="P168" s="49" t="s">
        <v>528</v>
      </c>
      <c r="Q168" s="46">
        <v>1</v>
      </c>
      <c r="R168" s="44" t="s">
        <v>529</v>
      </c>
      <c r="U168" s="5"/>
      <c r="W168" s="6"/>
      <c r="X168" s="6"/>
      <c r="Y168" s="6"/>
      <c r="Z168" s="6" t="str">
        <f t="shared" si="205"/>
        <v/>
      </c>
      <c r="AA168" s="7"/>
      <c r="AB168" s="9"/>
    </row>
    <row r="169" spans="1:28" s="4" customFormat="1" ht="19.5" x14ac:dyDescent="0.3">
      <c r="A169" s="1">
        <f>+SUBTOTAL(103,$D$4:D169)</f>
        <v>166</v>
      </c>
      <c r="B169" s="2" t="s">
        <v>26</v>
      </c>
      <c r="C169" s="2" t="s">
        <v>466</v>
      </c>
      <c r="D169" s="2" t="s">
        <v>467</v>
      </c>
      <c r="E169" s="43" t="str">
        <f t="shared" si="202"/>
        <v>GDI</v>
      </c>
      <c r="F169" s="43" t="str">
        <f t="shared" ref="F169:F232" si="292">+VLOOKUP(D169,$U$1519:$V$1538,2,FALSE)</f>
        <v>TIC</v>
      </c>
      <c r="G169" s="43" t="str">
        <f t="shared" si="226"/>
        <v>IN</v>
      </c>
      <c r="H169" s="44" t="s">
        <v>230</v>
      </c>
      <c r="I169" s="43" t="str">
        <f t="shared" si="227"/>
        <v>GDI-TIC-IN004</v>
      </c>
      <c r="J169" s="45" t="s">
        <v>530</v>
      </c>
      <c r="K169" s="46" t="s">
        <v>48</v>
      </c>
      <c r="L169" s="47">
        <f t="shared" si="203"/>
        <v>43067</v>
      </c>
      <c r="M169" s="48">
        <v>43067</v>
      </c>
      <c r="N169" s="1" t="str">
        <f t="shared" ca="1" si="204"/>
        <v/>
      </c>
      <c r="O169" s="3">
        <v>43311</v>
      </c>
      <c r="P169" s="49" t="s">
        <v>531</v>
      </c>
      <c r="Q169" s="46">
        <v>1</v>
      </c>
      <c r="R169" s="44" t="s">
        <v>532</v>
      </c>
      <c r="U169" s="5"/>
      <c r="W169" s="6"/>
      <c r="X169" s="6"/>
      <c r="Y169" s="6"/>
      <c r="Z169" s="6" t="str">
        <f t="shared" si="205"/>
        <v/>
      </c>
      <c r="AA169" s="7"/>
      <c r="AB169" s="9"/>
    </row>
    <row r="170" spans="1:28" s="4" customFormat="1" ht="19.5" x14ac:dyDescent="0.3">
      <c r="A170" s="93">
        <f>+SUBTOTAL(103,$D$4:D170)</f>
        <v>167</v>
      </c>
      <c r="B170" s="2" t="s">
        <v>26</v>
      </c>
      <c r="C170" s="2" t="s">
        <v>466</v>
      </c>
      <c r="D170" s="2" t="s">
        <v>467</v>
      </c>
      <c r="E170" s="43" t="str">
        <f t="shared" si="202"/>
        <v>GDI</v>
      </c>
      <c r="F170" s="43" t="str">
        <f t="shared" si="292"/>
        <v>TIC</v>
      </c>
      <c r="G170" s="43" t="str">
        <f t="shared" si="226"/>
        <v>IN</v>
      </c>
      <c r="H170" s="44" t="s">
        <v>234</v>
      </c>
      <c r="I170" s="43" t="str">
        <f t="shared" si="227"/>
        <v>GDI-TIC-IN005</v>
      </c>
      <c r="J170" s="45" t="s">
        <v>533</v>
      </c>
      <c r="K170" s="46" t="s">
        <v>48</v>
      </c>
      <c r="L170" s="47">
        <f t="shared" si="203"/>
        <v>44368</v>
      </c>
      <c r="M170" s="48">
        <v>44368</v>
      </c>
      <c r="N170" s="1" t="str">
        <f t="shared" ca="1" si="204"/>
        <v/>
      </c>
      <c r="O170" s="3">
        <v>45196</v>
      </c>
      <c r="P170" s="49" t="s">
        <v>534</v>
      </c>
      <c r="Q170" s="46">
        <v>3</v>
      </c>
      <c r="R170" s="44" t="s">
        <v>535</v>
      </c>
      <c r="U170" s="5"/>
      <c r="W170" s="6"/>
      <c r="X170" s="6"/>
      <c r="Y170" s="6"/>
      <c r="Z170" s="6" t="str">
        <f t="shared" si="205"/>
        <v/>
      </c>
      <c r="AA170" s="7"/>
      <c r="AB170" s="9"/>
    </row>
    <row r="171" spans="1:28" s="4" customFormat="1" ht="19.5" x14ac:dyDescent="0.3">
      <c r="A171" s="1">
        <f>+SUBTOTAL(103,$D$4:D171)</f>
        <v>168</v>
      </c>
      <c r="B171" s="2" t="s">
        <v>26</v>
      </c>
      <c r="C171" s="2" t="s">
        <v>466</v>
      </c>
      <c r="D171" s="2" t="s">
        <v>467</v>
      </c>
      <c r="E171" s="43" t="str">
        <f t="shared" si="202"/>
        <v>GDI</v>
      </c>
      <c r="F171" s="43" t="str">
        <f t="shared" si="292"/>
        <v>TIC</v>
      </c>
      <c r="G171" s="43" t="str">
        <f t="shared" si="226"/>
        <v>IN</v>
      </c>
      <c r="H171" s="44" t="s">
        <v>238</v>
      </c>
      <c r="I171" s="43" t="str">
        <f t="shared" si="227"/>
        <v>GDI-TIC-IN006</v>
      </c>
      <c r="J171" s="45" t="s">
        <v>536</v>
      </c>
      <c r="K171" s="46" t="s">
        <v>48</v>
      </c>
      <c r="L171" s="47">
        <f t="shared" si="203"/>
        <v>45196</v>
      </c>
      <c r="M171" s="48">
        <v>45196</v>
      </c>
      <c r="N171" s="1" t="str">
        <f t="shared" ca="1" si="204"/>
        <v/>
      </c>
      <c r="O171" s="3">
        <v>45954</v>
      </c>
      <c r="P171" s="49" t="s">
        <v>537</v>
      </c>
      <c r="Q171" s="46">
        <v>2</v>
      </c>
      <c r="R171" s="44" t="s">
        <v>538</v>
      </c>
      <c r="U171" s="5"/>
      <c r="W171" s="6"/>
      <c r="X171" s="6"/>
      <c r="Y171" s="6"/>
      <c r="Z171" s="6" t="str">
        <f t="shared" si="205"/>
        <v/>
      </c>
      <c r="AA171" s="7"/>
      <c r="AB171" s="9"/>
    </row>
    <row r="172" spans="1:28" s="4" customFormat="1" ht="19.5" x14ac:dyDescent="0.3">
      <c r="A172" s="1">
        <f>+SUBTOTAL(103,$D$4:D172)</f>
        <v>169</v>
      </c>
      <c r="B172" s="2" t="s">
        <v>26</v>
      </c>
      <c r="C172" s="2" t="s">
        <v>466</v>
      </c>
      <c r="D172" s="2" t="s">
        <v>467</v>
      </c>
      <c r="E172" s="43" t="str">
        <f t="shared" si="202"/>
        <v>GDI</v>
      </c>
      <c r="F172" s="43" t="str">
        <f t="shared" si="292"/>
        <v>TIC</v>
      </c>
      <c r="G172" s="43" t="str">
        <f t="shared" si="226"/>
        <v>IN</v>
      </c>
      <c r="H172" s="44" t="s">
        <v>242</v>
      </c>
      <c r="I172" s="43" t="str">
        <f t="shared" si="227"/>
        <v>GDI-TIC-IN007</v>
      </c>
      <c r="J172" s="45" t="s">
        <v>539</v>
      </c>
      <c r="K172" s="46" t="s">
        <v>48</v>
      </c>
      <c r="L172" s="47">
        <f t="shared" si="203"/>
        <v>43067</v>
      </c>
      <c r="M172" s="48">
        <v>43067</v>
      </c>
      <c r="N172" s="1" t="str">
        <f t="shared" ca="1" si="204"/>
        <v/>
      </c>
      <c r="O172" s="3">
        <v>43311</v>
      </c>
      <c r="P172" s="49" t="s">
        <v>531</v>
      </c>
      <c r="Q172" s="46">
        <v>1</v>
      </c>
      <c r="R172" s="44" t="s">
        <v>540</v>
      </c>
      <c r="U172" s="5"/>
      <c r="W172" s="6"/>
      <c r="X172" s="6"/>
      <c r="Y172" s="6"/>
      <c r="Z172" s="6" t="str">
        <f t="shared" si="205"/>
        <v/>
      </c>
      <c r="AA172" s="7"/>
      <c r="AB172" s="9"/>
    </row>
    <row r="173" spans="1:28" s="4" customFormat="1" ht="13" x14ac:dyDescent="0.3">
      <c r="A173" s="93">
        <f>+SUBTOTAL(103,$D$4:D173)</f>
        <v>170</v>
      </c>
      <c r="B173" s="2" t="s">
        <v>26</v>
      </c>
      <c r="C173" s="2" t="s">
        <v>466</v>
      </c>
      <c r="D173" s="2" t="s">
        <v>467</v>
      </c>
      <c r="E173" s="43" t="str">
        <f t="shared" si="202"/>
        <v>GDI</v>
      </c>
      <c r="F173" s="43" t="str">
        <f t="shared" si="292"/>
        <v>TIC</v>
      </c>
      <c r="G173" s="43" t="str">
        <f t="shared" si="226"/>
        <v>IN</v>
      </c>
      <c r="H173" s="44" t="s">
        <v>246</v>
      </c>
      <c r="I173" s="43" t="str">
        <f t="shared" si="227"/>
        <v>GDI-TIC-IN008</v>
      </c>
      <c r="J173" s="45" t="s">
        <v>541</v>
      </c>
      <c r="K173" s="46" t="s">
        <v>48</v>
      </c>
      <c r="L173" s="47">
        <f t="shared" si="203"/>
        <v>43067</v>
      </c>
      <c r="M173" s="48">
        <v>43067</v>
      </c>
      <c r="N173" s="1" t="str">
        <f t="shared" ca="1" si="204"/>
        <v/>
      </c>
      <c r="O173" s="3">
        <v>43286</v>
      </c>
      <c r="P173" s="49" t="s">
        <v>475</v>
      </c>
      <c r="Q173" s="46">
        <v>1</v>
      </c>
      <c r="R173" s="44" t="s">
        <v>542</v>
      </c>
      <c r="U173" s="5"/>
      <c r="W173" s="6"/>
      <c r="X173" s="6"/>
      <c r="Y173" s="6"/>
      <c r="Z173" s="6" t="str">
        <f t="shared" si="205"/>
        <v/>
      </c>
      <c r="AA173" s="7"/>
      <c r="AB173" s="9"/>
    </row>
    <row r="174" spans="1:28" s="4" customFormat="1" ht="19.5" x14ac:dyDescent="0.3">
      <c r="A174" s="1">
        <f>+SUBTOTAL(103,$D$4:D174)</f>
        <v>171</v>
      </c>
      <c r="B174" s="2" t="s">
        <v>26</v>
      </c>
      <c r="C174" s="2" t="s">
        <v>466</v>
      </c>
      <c r="D174" s="2" t="s">
        <v>467</v>
      </c>
      <c r="E174" s="43" t="str">
        <f t="shared" si="202"/>
        <v>GDI</v>
      </c>
      <c r="F174" s="43" t="str">
        <f t="shared" si="292"/>
        <v>TIC</v>
      </c>
      <c r="G174" s="43" t="str">
        <f t="shared" si="226"/>
        <v>IN</v>
      </c>
      <c r="H174" s="44" t="s">
        <v>249</v>
      </c>
      <c r="I174" s="43" t="str">
        <f t="shared" si="227"/>
        <v>GDI-TIC-IN009</v>
      </c>
      <c r="J174" s="45" t="s">
        <v>543</v>
      </c>
      <c r="K174" s="46" t="s">
        <v>48</v>
      </c>
      <c r="L174" s="47">
        <f t="shared" si="203"/>
        <v>43067</v>
      </c>
      <c r="M174" s="48">
        <v>43067</v>
      </c>
      <c r="N174" s="1" t="str">
        <f t="shared" ca="1" si="204"/>
        <v/>
      </c>
      <c r="O174" s="3">
        <v>43286</v>
      </c>
      <c r="P174" s="49" t="s">
        <v>475</v>
      </c>
      <c r="Q174" s="46">
        <v>1</v>
      </c>
      <c r="R174" s="44" t="s">
        <v>544</v>
      </c>
      <c r="U174" s="5"/>
      <c r="W174" s="6"/>
      <c r="X174" s="6"/>
      <c r="Y174" s="6"/>
      <c r="Z174" s="6" t="str">
        <f t="shared" si="205"/>
        <v/>
      </c>
      <c r="AA174" s="7"/>
      <c r="AB174" s="9"/>
    </row>
    <row r="175" spans="1:28" s="4" customFormat="1" ht="19.5" x14ac:dyDescent="0.3">
      <c r="A175" s="1">
        <f>+SUBTOTAL(103,$D$4:D175)</f>
        <v>172</v>
      </c>
      <c r="B175" s="2" t="s">
        <v>26</v>
      </c>
      <c r="C175" s="2" t="s">
        <v>466</v>
      </c>
      <c r="D175" s="2" t="s">
        <v>467</v>
      </c>
      <c r="E175" s="43" t="str">
        <f t="shared" si="202"/>
        <v>GDI</v>
      </c>
      <c r="F175" s="43" t="str">
        <f t="shared" si="292"/>
        <v>TIC</v>
      </c>
      <c r="G175" s="43" t="str">
        <f t="shared" si="226"/>
        <v>IN</v>
      </c>
      <c r="H175" s="44" t="s">
        <v>252</v>
      </c>
      <c r="I175" s="43" t="str">
        <f t="shared" si="227"/>
        <v>GDI-TIC-IN010</v>
      </c>
      <c r="J175" s="45" t="s">
        <v>545</v>
      </c>
      <c r="K175" s="46" t="s">
        <v>48</v>
      </c>
      <c r="L175" s="47">
        <f t="shared" si="203"/>
        <v>43067</v>
      </c>
      <c r="M175" s="48">
        <v>43067</v>
      </c>
      <c r="N175" s="1" t="str">
        <f t="shared" ca="1" si="204"/>
        <v/>
      </c>
      <c r="O175" s="3">
        <v>43286</v>
      </c>
      <c r="P175" s="49" t="s">
        <v>475</v>
      </c>
      <c r="Q175" s="46">
        <v>1</v>
      </c>
      <c r="R175" s="44" t="s">
        <v>546</v>
      </c>
      <c r="U175" s="5"/>
      <c r="W175" s="6"/>
      <c r="X175" s="6"/>
      <c r="Y175" s="6"/>
      <c r="Z175" s="6" t="str">
        <f t="shared" si="205"/>
        <v/>
      </c>
      <c r="AA175" s="7"/>
      <c r="AB175" s="9"/>
    </row>
    <row r="176" spans="1:28" s="4" customFormat="1" ht="19.5" x14ac:dyDescent="0.3">
      <c r="A176" s="93">
        <f>+SUBTOTAL(103,$D$4:D176)</f>
        <v>173</v>
      </c>
      <c r="B176" s="2" t="s">
        <v>26</v>
      </c>
      <c r="C176" s="2" t="s">
        <v>466</v>
      </c>
      <c r="D176" s="2" t="s">
        <v>467</v>
      </c>
      <c r="E176" s="43" t="str">
        <f t="shared" si="202"/>
        <v>GDI</v>
      </c>
      <c r="F176" s="43" t="str">
        <f t="shared" si="292"/>
        <v>TIC</v>
      </c>
      <c r="G176" s="43" t="str">
        <f t="shared" si="226"/>
        <v>IN</v>
      </c>
      <c r="H176" s="44" t="s">
        <v>255</v>
      </c>
      <c r="I176" s="43" t="str">
        <f t="shared" si="227"/>
        <v>GDI-TIC-IN011</v>
      </c>
      <c r="J176" s="45" t="s">
        <v>547</v>
      </c>
      <c r="K176" s="46" t="s">
        <v>48</v>
      </c>
      <c r="L176" s="47">
        <f t="shared" si="203"/>
        <v>43067</v>
      </c>
      <c r="M176" s="48">
        <v>43067</v>
      </c>
      <c r="N176" s="1" t="str">
        <f t="shared" ca="1" si="204"/>
        <v/>
      </c>
      <c r="O176" s="3">
        <v>43119</v>
      </c>
      <c r="P176" s="49" t="s">
        <v>548</v>
      </c>
      <c r="Q176" s="46">
        <v>1</v>
      </c>
      <c r="R176" s="44" t="s">
        <v>549</v>
      </c>
      <c r="U176" s="5"/>
      <c r="W176" s="6"/>
      <c r="X176" s="6"/>
      <c r="Y176" s="6"/>
      <c r="Z176" s="6" t="str">
        <f t="shared" si="205"/>
        <v/>
      </c>
      <c r="AA176" s="7"/>
      <c r="AB176" s="9"/>
    </row>
    <row r="177" spans="1:28" s="4" customFormat="1" ht="19.5" x14ac:dyDescent="0.3">
      <c r="A177" s="1">
        <f>+SUBTOTAL(103,$D$4:D177)</f>
        <v>174</v>
      </c>
      <c r="B177" s="2" t="s">
        <v>26</v>
      </c>
      <c r="C177" s="2" t="s">
        <v>466</v>
      </c>
      <c r="D177" s="2" t="s">
        <v>467</v>
      </c>
      <c r="E177" s="43" t="str">
        <f t="shared" si="202"/>
        <v>GDI</v>
      </c>
      <c r="F177" s="43" t="str">
        <f t="shared" si="292"/>
        <v>TIC</v>
      </c>
      <c r="G177" s="43" t="str">
        <f t="shared" si="226"/>
        <v>IN</v>
      </c>
      <c r="H177" s="44" t="s">
        <v>258</v>
      </c>
      <c r="I177" s="43" t="str">
        <f t="shared" si="227"/>
        <v>GDI-TIC-IN012</v>
      </c>
      <c r="J177" s="45" t="s">
        <v>550</v>
      </c>
      <c r="K177" s="46" t="s">
        <v>48</v>
      </c>
      <c r="L177" s="47">
        <f t="shared" si="203"/>
        <v>43067</v>
      </c>
      <c r="M177" s="48">
        <v>43067</v>
      </c>
      <c r="N177" s="1" t="str">
        <f t="shared" ca="1" si="204"/>
        <v/>
      </c>
      <c r="O177" s="3">
        <v>43286</v>
      </c>
      <c r="P177" s="49" t="s">
        <v>475</v>
      </c>
      <c r="Q177" s="46">
        <v>1</v>
      </c>
      <c r="R177" s="44" t="s">
        <v>551</v>
      </c>
      <c r="U177" s="5"/>
      <c r="W177" s="6"/>
      <c r="X177" s="6"/>
      <c r="Y177" s="6"/>
      <c r="Z177" s="6" t="str">
        <f t="shared" si="205"/>
        <v/>
      </c>
      <c r="AA177" s="7"/>
      <c r="AB177" s="9"/>
    </row>
    <row r="178" spans="1:28" s="4" customFormat="1" ht="19.5" x14ac:dyDescent="0.3">
      <c r="A178" s="1">
        <f>+SUBTOTAL(103,$D$4:D178)</f>
        <v>175</v>
      </c>
      <c r="B178" s="2" t="s">
        <v>26</v>
      </c>
      <c r="C178" s="2" t="s">
        <v>466</v>
      </c>
      <c r="D178" s="2" t="s">
        <v>467</v>
      </c>
      <c r="E178" s="43" t="str">
        <f t="shared" si="202"/>
        <v>GDI</v>
      </c>
      <c r="F178" s="43" t="str">
        <f t="shared" si="292"/>
        <v>TIC</v>
      </c>
      <c r="G178" s="43" t="str">
        <f t="shared" si="226"/>
        <v>IN</v>
      </c>
      <c r="H178" s="44" t="s">
        <v>262</v>
      </c>
      <c r="I178" s="43" t="str">
        <f t="shared" si="227"/>
        <v>GDI-TIC-IN013</v>
      </c>
      <c r="J178" s="45" t="s">
        <v>552</v>
      </c>
      <c r="K178" s="46" t="s">
        <v>48</v>
      </c>
      <c r="L178" s="47">
        <f t="shared" si="203"/>
        <v>43067</v>
      </c>
      <c r="M178" s="48">
        <v>43067</v>
      </c>
      <c r="N178" s="1" t="str">
        <f t="shared" ca="1" si="204"/>
        <v/>
      </c>
      <c r="O178" s="3">
        <v>43286</v>
      </c>
      <c r="P178" s="49" t="s">
        <v>475</v>
      </c>
      <c r="Q178" s="46">
        <v>1</v>
      </c>
      <c r="R178" s="44" t="s">
        <v>553</v>
      </c>
      <c r="U178" s="5"/>
      <c r="W178" s="6"/>
      <c r="X178" s="6"/>
      <c r="Y178" s="6"/>
      <c r="Z178" s="6" t="str">
        <f t="shared" si="205"/>
        <v/>
      </c>
      <c r="AA178" s="7"/>
      <c r="AB178" s="9"/>
    </row>
    <row r="179" spans="1:28" s="4" customFormat="1" ht="19.5" x14ac:dyDescent="0.3">
      <c r="A179" s="93">
        <f>+SUBTOTAL(103,$D$4:D179)</f>
        <v>176</v>
      </c>
      <c r="B179" s="2" t="s">
        <v>26</v>
      </c>
      <c r="C179" s="2" t="s">
        <v>466</v>
      </c>
      <c r="D179" s="2" t="s">
        <v>467</v>
      </c>
      <c r="E179" s="43" t="str">
        <f t="shared" si="202"/>
        <v>GDI</v>
      </c>
      <c r="F179" s="43" t="str">
        <f t="shared" si="292"/>
        <v>TIC</v>
      </c>
      <c r="G179" s="43" t="str">
        <f t="shared" si="226"/>
        <v>IN</v>
      </c>
      <c r="H179" s="44" t="s">
        <v>265</v>
      </c>
      <c r="I179" s="43" t="str">
        <f t="shared" si="227"/>
        <v>GDI-TIC-IN014</v>
      </c>
      <c r="J179" s="45" t="s">
        <v>554</v>
      </c>
      <c r="K179" s="46" t="s">
        <v>48</v>
      </c>
      <c r="L179" s="47">
        <f t="shared" si="203"/>
        <v>43067</v>
      </c>
      <c r="M179" s="48">
        <v>43067</v>
      </c>
      <c r="N179" s="1" t="str">
        <f t="shared" ca="1" si="204"/>
        <v/>
      </c>
      <c r="O179" s="3">
        <v>44811</v>
      </c>
      <c r="P179" s="49" t="s">
        <v>555</v>
      </c>
      <c r="Q179" s="46">
        <v>1</v>
      </c>
      <c r="R179" s="44" t="s">
        <v>556</v>
      </c>
      <c r="U179" s="5"/>
      <c r="W179" s="6"/>
      <c r="X179" s="6"/>
      <c r="Y179" s="6"/>
      <c r="Z179" s="6" t="str">
        <f t="shared" si="205"/>
        <v/>
      </c>
      <c r="AA179" s="7"/>
      <c r="AB179" s="9"/>
    </row>
    <row r="180" spans="1:28" s="4" customFormat="1" ht="19.5" x14ac:dyDescent="0.3">
      <c r="A180" s="1">
        <f>+SUBTOTAL(103,$D$4:D180)</f>
        <v>177</v>
      </c>
      <c r="B180" s="2" t="s">
        <v>26</v>
      </c>
      <c r="C180" s="2" t="s">
        <v>466</v>
      </c>
      <c r="D180" s="2" t="s">
        <v>467</v>
      </c>
      <c r="E180" s="43" t="str">
        <f t="shared" si="202"/>
        <v>GDI</v>
      </c>
      <c r="F180" s="43" t="str">
        <f t="shared" si="292"/>
        <v>TIC</v>
      </c>
      <c r="G180" s="43" t="str">
        <f t="shared" si="226"/>
        <v>IN</v>
      </c>
      <c r="H180" s="44" t="s">
        <v>268</v>
      </c>
      <c r="I180" s="43" t="str">
        <f t="shared" si="227"/>
        <v>GDI-TIC-IN015</v>
      </c>
      <c r="J180" s="45" t="s">
        <v>557</v>
      </c>
      <c r="K180" s="46" t="s">
        <v>48</v>
      </c>
      <c r="L180" s="47">
        <f t="shared" si="203"/>
        <v>43286</v>
      </c>
      <c r="M180" s="48">
        <v>43286</v>
      </c>
      <c r="N180" s="1" t="str">
        <f t="shared" ca="1" si="204"/>
        <v/>
      </c>
      <c r="O180" s="3">
        <v>45196</v>
      </c>
      <c r="P180" s="49" t="s">
        <v>558</v>
      </c>
      <c r="Q180" s="46">
        <v>2</v>
      </c>
      <c r="R180" s="44" t="s">
        <v>559</v>
      </c>
      <c r="U180" s="5"/>
      <c r="W180" s="6"/>
      <c r="X180" s="6"/>
      <c r="Y180" s="6"/>
      <c r="Z180" s="6" t="str">
        <f t="shared" si="205"/>
        <v/>
      </c>
      <c r="AA180" s="7"/>
      <c r="AB180" s="9"/>
    </row>
    <row r="181" spans="1:28" s="4" customFormat="1" ht="13" x14ac:dyDescent="0.3">
      <c r="A181" s="1">
        <f>+SUBTOTAL(103,$D$4:D181)</f>
        <v>178</v>
      </c>
      <c r="B181" s="2" t="s">
        <v>26</v>
      </c>
      <c r="C181" s="2" t="s">
        <v>466</v>
      </c>
      <c r="D181" s="2" t="s">
        <v>467</v>
      </c>
      <c r="E181" s="43" t="str">
        <f t="shared" si="202"/>
        <v>GDI</v>
      </c>
      <c r="F181" s="43" t="str">
        <f t="shared" si="292"/>
        <v>TIC</v>
      </c>
      <c r="G181" s="43" t="str">
        <f t="shared" si="226"/>
        <v>IN</v>
      </c>
      <c r="H181" s="44" t="s">
        <v>271</v>
      </c>
      <c r="I181" s="43" t="str">
        <f t="shared" si="227"/>
        <v>GDI-TIC-IN016</v>
      </c>
      <c r="J181" s="45" t="s">
        <v>560</v>
      </c>
      <c r="K181" s="46" t="s">
        <v>48</v>
      </c>
      <c r="L181" s="47">
        <f t="shared" si="203"/>
        <v>43286</v>
      </c>
      <c r="M181" s="48">
        <v>43286</v>
      </c>
      <c r="N181" s="1" t="str">
        <f t="shared" ca="1" si="204"/>
        <v/>
      </c>
      <c r="O181" s="3">
        <v>43286</v>
      </c>
      <c r="P181" s="49" t="s">
        <v>561</v>
      </c>
      <c r="Q181" s="46">
        <v>2</v>
      </c>
      <c r="R181" s="44" t="s">
        <v>562</v>
      </c>
      <c r="U181" s="5"/>
      <c r="W181" s="6"/>
      <c r="X181" s="6"/>
      <c r="Y181" s="6"/>
      <c r="Z181" s="6" t="str">
        <f t="shared" si="205"/>
        <v/>
      </c>
      <c r="AA181" s="7"/>
      <c r="AB181" s="9"/>
    </row>
    <row r="182" spans="1:28" s="4" customFormat="1" ht="13" x14ac:dyDescent="0.3">
      <c r="A182" s="93">
        <f>+SUBTOTAL(103,$D$4:D182)</f>
        <v>179</v>
      </c>
      <c r="B182" s="2" t="s">
        <v>26</v>
      </c>
      <c r="C182" s="2" t="s">
        <v>466</v>
      </c>
      <c r="D182" s="2" t="s">
        <v>467</v>
      </c>
      <c r="E182" s="43" t="str">
        <f t="shared" si="202"/>
        <v>GDI</v>
      </c>
      <c r="F182" s="43" t="str">
        <f t="shared" si="292"/>
        <v>TIC</v>
      </c>
      <c r="G182" s="43" t="str">
        <f t="shared" si="226"/>
        <v>IN</v>
      </c>
      <c r="H182" s="44" t="s">
        <v>563</v>
      </c>
      <c r="I182" s="43" t="str">
        <f t="shared" si="227"/>
        <v>GDI-TIC-IN017</v>
      </c>
      <c r="J182" s="45" t="s">
        <v>564</v>
      </c>
      <c r="K182" s="46" t="s">
        <v>48</v>
      </c>
      <c r="L182" s="47">
        <f t="shared" si="203"/>
        <v>43067</v>
      </c>
      <c r="M182" s="48">
        <v>43067</v>
      </c>
      <c r="N182" s="1" t="str">
        <f t="shared" ca="1" si="204"/>
        <v/>
      </c>
      <c r="O182" s="3">
        <v>43277</v>
      </c>
      <c r="P182" s="49" t="s">
        <v>565</v>
      </c>
      <c r="Q182" s="46">
        <v>1</v>
      </c>
      <c r="R182" s="44" t="s">
        <v>566</v>
      </c>
      <c r="U182" s="5"/>
      <c r="W182" s="6"/>
      <c r="X182" s="6"/>
      <c r="Y182" s="6"/>
      <c r="Z182" s="6" t="str">
        <f t="shared" si="205"/>
        <v/>
      </c>
      <c r="AA182" s="7"/>
      <c r="AB182" s="9"/>
    </row>
    <row r="183" spans="1:28" s="4" customFormat="1" ht="19.5" x14ac:dyDescent="0.3">
      <c r="A183" s="1">
        <f>+SUBTOTAL(103,$D$4:D183)</f>
        <v>180</v>
      </c>
      <c r="B183" s="2" t="s">
        <v>26</v>
      </c>
      <c r="C183" s="2" t="s">
        <v>466</v>
      </c>
      <c r="D183" s="2" t="s">
        <v>467</v>
      </c>
      <c r="E183" s="43" t="str">
        <f t="shared" si="202"/>
        <v>GDI</v>
      </c>
      <c r="F183" s="43" t="str">
        <f t="shared" si="292"/>
        <v>TIC</v>
      </c>
      <c r="G183" s="43" t="str">
        <f t="shared" si="226"/>
        <v>IN</v>
      </c>
      <c r="H183" s="44" t="s">
        <v>567</v>
      </c>
      <c r="I183" s="43" t="str">
        <f t="shared" si="227"/>
        <v>GDI-TIC-IN018</v>
      </c>
      <c r="J183" s="45" t="s">
        <v>568</v>
      </c>
      <c r="K183" s="46" t="s">
        <v>48</v>
      </c>
      <c r="L183" s="47">
        <f t="shared" si="203"/>
        <v>43067</v>
      </c>
      <c r="M183" s="48">
        <v>43067</v>
      </c>
      <c r="N183" s="1" t="str">
        <f t="shared" ca="1" si="204"/>
        <v/>
      </c>
      <c r="O183" s="3">
        <v>44518</v>
      </c>
      <c r="P183" s="49" t="s">
        <v>569</v>
      </c>
      <c r="Q183" s="46">
        <v>1</v>
      </c>
      <c r="R183" s="44" t="s">
        <v>570</v>
      </c>
      <c r="U183" s="5"/>
      <c r="W183" s="6"/>
      <c r="X183" s="6"/>
      <c r="Y183" s="6"/>
      <c r="Z183" s="6" t="str">
        <f t="shared" si="205"/>
        <v/>
      </c>
      <c r="AA183" s="7"/>
      <c r="AB183" s="9"/>
    </row>
    <row r="184" spans="1:28" s="4" customFormat="1" ht="13" x14ac:dyDescent="0.3">
      <c r="A184" s="1">
        <f>+SUBTOTAL(103,$D$4:D184)</f>
        <v>181</v>
      </c>
      <c r="B184" s="2" t="s">
        <v>26</v>
      </c>
      <c r="C184" s="2" t="s">
        <v>466</v>
      </c>
      <c r="D184" s="2" t="s">
        <v>467</v>
      </c>
      <c r="E184" s="43" t="str">
        <f t="shared" si="202"/>
        <v>GDI</v>
      </c>
      <c r="F184" s="43" t="str">
        <f t="shared" si="292"/>
        <v>TIC</v>
      </c>
      <c r="G184" s="43" t="str">
        <f t="shared" si="226"/>
        <v>IN</v>
      </c>
      <c r="H184" s="44" t="s">
        <v>571</v>
      </c>
      <c r="I184" s="43" t="str">
        <f t="shared" si="227"/>
        <v>GDI-TIC-IN019</v>
      </c>
      <c r="J184" s="45" t="s">
        <v>572</v>
      </c>
      <c r="K184" s="46" t="s">
        <v>48</v>
      </c>
      <c r="L184" s="47">
        <f t="shared" si="203"/>
        <v>43067</v>
      </c>
      <c r="M184" s="48">
        <v>43067</v>
      </c>
      <c r="N184" s="1" t="str">
        <f t="shared" ca="1" si="204"/>
        <v/>
      </c>
      <c r="O184" s="3">
        <v>43119</v>
      </c>
      <c r="P184" s="49" t="s">
        <v>573</v>
      </c>
      <c r="Q184" s="46">
        <v>1</v>
      </c>
      <c r="R184" s="44" t="s">
        <v>574</v>
      </c>
      <c r="U184" s="5"/>
      <c r="W184" s="6"/>
      <c r="X184" s="6"/>
      <c r="Y184" s="6"/>
      <c r="Z184" s="6" t="str">
        <f t="shared" si="205"/>
        <v/>
      </c>
      <c r="AA184" s="7"/>
      <c r="AB184" s="9"/>
    </row>
    <row r="185" spans="1:28" s="4" customFormat="1" ht="19.5" x14ac:dyDescent="0.3">
      <c r="A185" s="93">
        <f>+SUBTOTAL(103,$D$4:D185)</f>
        <v>182</v>
      </c>
      <c r="B185" s="2" t="s">
        <v>26</v>
      </c>
      <c r="C185" s="2" t="s">
        <v>466</v>
      </c>
      <c r="D185" s="2" t="s">
        <v>467</v>
      </c>
      <c r="E185" s="43" t="str">
        <f t="shared" ref="E185" si="293">+IF(C185="GESTIÓN TERRITORIAL","GET",IF(C185="DERECHOS HUMANOS","DHH",IF(C185="GESTIÓN CORPORATIVA","GCO",IF(C185="PLANEACIÓN ESTRATÉGICA","PLE",IF(C185="GERENCIA DE LA INFORMACIÓN","GDI","N/A")))))</f>
        <v>GDI</v>
      </c>
      <c r="F185" s="43" t="str">
        <f t="shared" si="292"/>
        <v>TIC</v>
      </c>
      <c r="G185" s="43" t="str">
        <f t="shared" ref="G185" si="294">+IF(OR(LEN(H185)=1,LEN(H185)=2),H185,IF(LEN(H185)=4,MID(H185,1,1),MID(H185,1,2)))</f>
        <v>IN</v>
      </c>
      <c r="H185" s="44" t="s">
        <v>575</v>
      </c>
      <c r="I185" s="43" t="str">
        <f t="shared" ref="I185" si="295">+IF(OR(E185="",F185="",H185=""),"",CONCATENATE(E185,"-",F185,"-",H185))</f>
        <v>GDI-TIC-IN020</v>
      </c>
      <c r="J185" s="45" t="s">
        <v>576</v>
      </c>
      <c r="K185" s="46" t="s">
        <v>31</v>
      </c>
      <c r="L185" s="47">
        <f t="shared" ref="L185" si="296">+IF(M185=0,"",VALUE(M185))</f>
        <v>44915</v>
      </c>
      <c r="M185" s="48">
        <v>44915</v>
      </c>
      <c r="N185" s="1">
        <f t="shared" ref="N185" ca="1" si="297">+IF(K185="Anulado","",IF(M185="","",DAYS360(M185,TODAY())))</f>
        <v>1146</v>
      </c>
      <c r="O185" s="3"/>
      <c r="P185" s="49" t="s">
        <v>510</v>
      </c>
      <c r="Q185" s="46">
        <v>1</v>
      </c>
      <c r="R185" s="44"/>
      <c r="T185" s="34"/>
      <c r="U185" s="35"/>
      <c r="V185" s="34"/>
      <c r="W185" s="36"/>
      <c r="X185" s="36"/>
      <c r="Y185" s="36"/>
      <c r="Z185" s="36"/>
      <c r="AA185" s="37"/>
      <c r="AB185" s="9"/>
    </row>
    <row r="186" spans="1:28" s="4" customFormat="1" ht="19.5" x14ac:dyDescent="0.3">
      <c r="A186" s="1">
        <f>+SUBTOTAL(103,$D$4:D186)</f>
        <v>183</v>
      </c>
      <c r="B186" s="2" t="s">
        <v>26</v>
      </c>
      <c r="C186" s="2" t="s">
        <v>466</v>
      </c>
      <c r="D186" s="2" t="s">
        <v>467</v>
      </c>
      <c r="E186" s="43" t="str">
        <f t="shared" ref="E186" si="298">+IF(C186="GESTIÓN TERRITORIAL","GET",IF(C186="DERECHOS HUMANOS","DHH",IF(C186="GESTIÓN CORPORATIVA","GCO",IF(C186="PLANEACIÓN ESTRATÉGICA","PLE",IF(C186="GERENCIA DE LA INFORMACIÓN","GDI","N/A")))))</f>
        <v>GDI</v>
      </c>
      <c r="F186" s="43" t="str">
        <f t="shared" si="292"/>
        <v>TIC</v>
      </c>
      <c r="G186" s="43" t="str">
        <f t="shared" ref="G186" si="299">+IF(OR(LEN(H186)=1,LEN(H186)=2),H186,IF(LEN(H186)=4,MID(H186,1,1),MID(H186,1,2)))</f>
        <v>IN</v>
      </c>
      <c r="H186" s="44" t="s">
        <v>577</v>
      </c>
      <c r="I186" s="43" t="str">
        <f t="shared" ref="I186" si="300">+IF(OR(E186="",F186="",H186=""),"",CONCATENATE(E186,"-",F186,"-",H186))</f>
        <v>GDI-TIC-IN021</v>
      </c>
      <c r="J186" s="45" t="s">
        <v>578</v>
      </c>
      <c r="K186" s="46" t="s">
        <v>31</v>
      </c>
      <c r="L186" s="47">
        <f t="shared" ref="L186" si="301">+IF(M186=0,"",VALUE(M186))</f>
        <v>45427</v>
      </c>
      <c r="M186" s="48">
        <v>45427</v>
      </c>
      <c r="N186" s="1">
        <f t="shared" ref="N186" ca="1" si="302">+IF(K186="Anulado","",IF(M186="","",DAYS360(M186,TODAY())))</f>
        <v>641</v>
      </c>
      <c r="O186" s="3"/>
      <c r="P186" s="49" t="s">
        <v>579</v>
      </c>
      <c r="Q186" s="46">
        <v>1</v>
      </c>
      <c r="R186" s="44"/>
      <c r="S186" s="26"/>
      <c r="T186" s="26"/>
      <c r="U186" s="27"/>
      <c r="V186" s="26"/>
      <c r="W186" s="28"/>
      <c r="X186" s="28"/>
      <c r="Y186" s="28"/>
      <c r="Z186" s="28"/>
      <c r="AA186" s="29"/>
      <c r="AB186" s="9"/>
    </row>
    <row r="187" spans="1:28" s="4" customFormat="1" ht="19.5" x14ac:dyDescent="0.3">
      <c r="A187" s="1">
        <f>+SUBTOTAL(103,$D$4:D187)</f>
        <v>184</v>
      </c>
      <c r="B187" s="2" t="s">
        <v>26</v>
      </c>
      <c r="C187" s="2" t="s">
        <v>466</v>
      </c>
      <c r="D187" s="2" t="s">
        <v>467</v>
      </c>
      <c r="E187" s="43" t="str">
        <f t="shared" ref="E187" si="303">+IF(C187="GESTIÓN TERRITORIAL","GET",IF(C187="DERECHOS HUMANOS","DHH",IF(C187="GESTIÓN CORPORATIVA","GCO",IF(C187="PLANEACIÓN ESTRATÉGICA","PLE",IF(C187="GERENCIA DE LA INFORMACIÓN","GDI","N/A")))))</f>
        <v>GDI</v>
      </c>
      <c r="F187" s="43" t="str">
        <f t="shared" si="292"/>
        <v>TIC</v>
      </c>
      <c r="G187" s="43" t="str">
        <f t="shared" ref="G187" si="304">+IF(OR(LEN(H187)=1,LEN(H187)=2),H187,IF(LEN(H187)=4,MID(H187,1,1),MID(H187,1,2)))</f>
        <v>IN</v>
      </c>
      <c r="H187" s="44" t="s">
        <v>580</v>
      </c>
      <c r="I187" s="43" t="str">
        <f t="shared" ref="I187" si="305">+IF(OR(E187="",F187="",H187=""),"",CONCATENATE(E187,"-",F187,"-",H187))</f>
        <v>GDI-TIC-IN022</v>
      </c>
      <c r="J187" s="45" t="s">
        <v>581</v>
      </c>
      <c r="K187" s="46" t="s">
        <v>31</v>
      </c>
      <c r="L187" s="47">
        <f t="shared" ref="L187" si="306">+IF(M187=0,"",VALUE(M187))</f>
        <v>45839</v>
      </c>
      <c r="M187" s="48">
        <v>45839</v>
      </c>
      <c r="N187" s="1">
        <f t="shared" ref="N187" ca="1" si="307">+IF(K187="Anulado","",IF(M187="","",DAYS360(M187,TODAY())))</f>
        <v>235</v>
      </c>
      <c r="O187" s="3"/>
      <c r="P187" s="49" t="s">
        <v>582</v>
      </c>
      <c r="Q187" s="46">
        <v>1</v>
      </c>
      <c r="R187" s="44"/>
      <c r="S187" s="26"/>
      <c r="T187" s="26"/>
      <c r="U187" s="27"/>
      <c r="V187" s="26"/>
      <c r="W187" s="28"/>
      <c r="X187" s="28"/>
      <c r="Y187" s="28"/>
      <c r="Z187" s="28"/>
      <c r="AA187" s="29"/>
      <c r="AB187" s="9"/>
    </row>
    <row r="188" spans="1:28" s="4" customFormat="1" ht="13" x14ac:dyDescent="0.3">
      <c r="A188" s="1">
        <f>+SUBTOTAL(103,$D$4:D188)</f>
        <v>185</v>
      </c>
      <c r="B188" s="2" t="s">
        <v>26</v>
      </c>
      <c r="C188" s="2" t="s">
        <v>466</v>
      </c>
      <c r="D188" s="2" t="s">
        <v>467</v>
      </c>
      <c r="E188" s="43" t="str">
        <f t="shared" si="202"/>
        <v>GDI</v>
      </c>
      <c r="F188" s="43" t="str">
        <f t="shared" si="292"/>
        <v>TIC</v>
      </c>
      <c r="G188" s="43" t="str">
        <f t="shared" si="226"/>
        <v>F</v>
      </c>
      <c r="H188" s="44" t="s">
        <v>274</v>
      </c>
      <c r="I188" s="43" t="str">
        <f t="shared" si="227"/>
        <v>GDI-TIC-F001</v>
      </c>
      <c r="J188" s="45" t="s">
        <v>583</v>
      </c>
      <c r="K188" s="46" t="s">
        <v>31</v>
      </c>
      <c r="L188" s="47">
        <f t="shared" si="203"/>
        <v>45014</v>
      </c>
      <c r="M188" s="48">
        <v>45014</v>
      </c>
      <c r="N188" s="1">
        <f t="shared" ca="1" si="204"/>
        <v>1047</v>
      </c>
      <c r="O188" s="3"/>
      <c r="P188" s="49" t="s">
        <v>584</v>
      </c>
      <c r="Q188" s="46">
        <v>4</v>
      </c>
      <c r="R188" s="44" t="s">
        <v>585</v>
      </c>
      <c r="U188" s="5"/>
      <c r="W188" s="6"/>
      <c r="X188" s="6"/>
      <c r="Y188" s="6"/>
      <c r="Z188" s="6" t="str">
        <f t="shared" si="205"/>
        <v/>
      </c>
      <c r="AA188" s="7"/>
      <c r="AB188" s="9"/>
    </row>
    <row r="189" spans="1:28" s="4" customFormat="1" ht="13" x14ac:dyDescent="0.3">
      <c r="A189" s="93">
        <f>+SUBTOTAL(103,$D$4:D189)</f>
        <v>186</v>
      </c>
      <c r="B189" s="2" t="s">
        <v>26</v>
      </c>
      <c r="C189" s="2" t="s">
        <v>466</v>
      </c>
      <c r="D189" s="2" t="s">
        <v>467</v>
      </c>
      <c r="E189" s="43" t="str">
        <f t="shared" si="202"/>
        <v>GDI</v>
      </c>
      <c r="F189" s="43" t="str">
        <f t="shared" si="292"/>
        <v>TIC</v>
      </c>
      <c r="G189" s="43" t="str">
        <f t="shared" si="226"/>
        <v>F</v>
      </c>
      <c r="H189" s="44" t="s">
        <v>278</v>
      </c>
      <c r="I189" s="43" t="str">
        <f t="shared" si="227"/>
        <v>GDI-TIC-F002</v>
      </c>
      <c r="J189" s="45" t="s">
        <v>586</v>
      </c>
      <c r="K189" s="46" t="s">
        <v>48</v>
      </c>
      <c r="L189" s="47">
        <f t="shared" si="203"/>
        <v>43013</v>
      </c>
      <c r="M189" s="48">
        <v>43013</v>
      </c>
      <c r="N189" s="1" t="str">
        <f t="shared" ca="1" si="204"/>
        <v/>
      </c>
      <c r="O189" s="3">
        <v>43286</v>
      </c>
      <c r="P189" s="49" t="s">
        <v>475</v>
      </c>
      <c r="Q189" s="46">
        <v>1</v>
      </c>
      <c r="R189" s="44" t="s">
        <v>587</v>
      </c>
      <c r="U189" s="5"/>
      <c r="W189" s="6"/>
      <c r="X189" s="6"/>
      <c r="Y189" s="6"/>
      <c r="Z189" s="6" t="str">
        <f t="shared" si="205"/>
        <v/>
      </c>
      <c r="AA189" s="7"/>
      <c r="AB189" s="9"/>
    </row>
    <row r="190" spans="1:28" s="4" customFormat="1" ht="13" x14ac:dyDescent="0.3">
      <c r="A190" s="1">
        <f>+SUBTOTAL(103,$D$4:D190)</f>
        <v>187</v>
      </c>
      <c r="B190" s="2" t="s">
        <v>26</v>
      </c>
      <c r="C190" s="2" t="s">
        <v>466</v>
      </c>
      <c r="D190" s="2" t="s">
        <v>467</v>
      </c>
      <c r="E190" s="43" t="str">
        <f t="shared" si="202"/>
        <v>GDI</v>
      </c>
      <c r="F190" s="43" t="str">
        <f t="shared" si="292"/>
        <v>TIC</v>
      </c>
      <c r="G190" s="43" t="str">
        <f t="shared" si="226"/>
        <v>F</v>
      </c>
      <c r="H190" s="44" t="s">
        <v>282</v>
      </c>
      <c r="I190" s="43" t="str">
        <f t="shared" si="227"/>
        <v>GDI-TIC-F003</v>
      </c>
      <c r="J190" s="45" t="s">
        <v>588</v>
      </c>
      <c r="K190" s="46" t="s">
        <v>48</v>
      </c>
      <c r="L190" s="47">
        <f t="shared" si="203"/>
        <v>43013</v>
      </c>
      <c r="M190" s="48">
        <v>43013</v>
      </c>
      <c r="N190" s="1" t="str">
        <f t="shared" ca="1" si="204"/>
        <v/>
      </c>
      <c r="O190" s="3">
        <v>43277</v>
      </c>
      <c r="P190" s="49" t="s">
        <v>565</v>
      </c>
      <c r="Q190" s="46">
        <v>1</v>
      </c>
      <c r="R190" s="44" t="s">
        <v>589</v>
      </c>
      <c r="U190" s="5"/>
      <c r="W190" s="6"/>
      <c r="X190" s="6"/>
      <c r="Y190" s="6"/>
      <c r="Z190" s="6" t="str">
        <f t="shared" si="205"/>
        <v/>
      </c>
      <c r="AA190" s="7"/>
      <c r="AB190" s="9"/>
    </row>
    <row r="191" spans="1:28" s="4" customFormat="1" ht="13" x14ac:dyDescent="0.3">
      <c r="A191" s="1">
        <f>+SUBTOTAL(103,$D$4:D191)</f>
        <v>188</v>
      </c>
      <c r="B191" s="2" t="s">
        <v>26</v>
      </c>
      <c r="C191" s="2" t="s">
        <v>466</v>
      </c>
      <c r="D191" s="2" t="s">
        <v>467</v>
      </c>
      <c r="E191" s="43" t="str">
        <f t="shared" si="202"/>
        <v>GDI</v>
      </c>
      <c r="F191" s="43" t="str">
        <f t="shared" si="292"/>
        <v>TIC</v>
      </c>
      <c r="G191" s="43" t="str">
        <f t="shared" si="226"/>
        <v>F</v>
      </c>
      <c r="H191" s="44" t="s">
        <v>286</v>
      </c>
      <c r="I191" s="43" t="str">
        <f t="shared" si="227"/>
        <v>GDI-TIC-F004</v>
      </c>
      <c r="J191" s="45" t="s">
        <v>590</v>
      </c>
      <c r="K191" s="46" t="s">
        <v>48</v>
      </c>
      <c r="L191" s="47">
        <f t="shared" si="203"/>
        <v>43013</v>
      </c>
      <c r="M191" s="48">
        <v>43013</v>
      </c>
      <c r="N191" s="1" t="str">
        <f t="shared" ca="1" si="204"/>
        <v/>
      </c>
      <c r="O191" s="3">
        <v>43277</v>
      </c>
      <c r="P191" s="49" t="s">
        <v>565</v>
      </c>
      <c r="Q191" s="46">
        <v>1</v>
      </c>
      <c r="R191" s="44" t="s">
        <v>591</v>
      </c>
      <c r="U191" s="5"/>
      <c r="W191" s="6"/>
      <c r="X191" s="6"/>
      <c r="Y191" s="6"/>
      <c r="Z191" s="6" t="str">
        <f t="shared" si="205"/>
        <v/>
      </c>
      <c r="AA191" s="7"/>
      <c r="AB191" s="9"/>
    </row>
    <row r="192" spans="1:28" s="4" customFormat="1" ht="13" x14ac:dyDescent="0.3">
      <c r="A192" s="93">
        <f>+SUBTOTAL(103,$D$4:D192)</f>
        <v>189</v>
      </c>
      <c r="B192" s="2" t="s">
        <v>26</v>
      </c>
      <c r="C192" s="2" t="s">
        <v>466</v>
      </c>
      <c r="D192" s="2" t="s">
        <v>467</v>
      </c>
      <c r="E192" s="43" t="str">
        <f t="shared" si="202"/>
        <v>GDI</v>
      </c>
      <c r="F192" s="43" t="str">
        <f t="shared" si="292"/>
        <v>TIC</v>
      </c>
      <c r="G192" s="43" t="str">
        <f t="shared" si="226"/>
        <v>F</v>
      </c>
      <c r="H192" s="44" t="s">
        <v>290</v>
      </c>
      <c r="I192" s="43" t="str">
        <f t="shared" si="227"/>
        <v>GDI-TIC-F005</v>
      </c>
      <c r="J192" s="45" t="s">
        <v>592</v>
      </c>
      <c r="K192" s="46" t="s">
        <v>48</v>
      </c>
      <c r="L192" s="47">
        <f t="shared" si="203"/>
        <v>43067</v>
      </c>
      <c r="M192" s="48">
        <v>43067</v>
      </c>
      <c r="N192" s="1" t="str">
        <f t="shared" ca="1" si="204"/>
        <v/>
      </c>
      <c r="O192" s="3">
        <v>43329</v>
      </c>
      <c r="P192" s="49" t="s">
        <v>528</v>
      </c>
      <c r="Q192" s="46">
        <v>1</v>
      </c>
      <c r="R192" s="44" t="s">
        <v>593</v>
      </c>
      <c r="U192" s="5"/>
      <c r="W192" s="6"/>
      <c r="X192" s="6"/>
      <c r="Y192" s="6"/>
      <c r="Z192" s="6" t="str">
        <f t="shared" si="205"/>
        <v/>
      </c>
      <c r="AA192" s="7"/>
      <c r="AB192" s="9"/>
    </row>
    <row r="193" spans="1:28" s="4" customFormat="1" ht="13" x14ac:dyDescent="0.3">
      <c r="A193" s="1">
        <f>+SUBTOTAL(103,$D$4:D193)</f>
        <v>190</v>
      </c>
      <c r="B193" s="2" t="s">
        <v>26</v>
      </c>
      <c r="C193" s="2" t="s">
        <v>466</v>
      </c>
      <c r="D193" s="2" t="s">
        <v>467</v>
      </c>
      <c r="E193" s="43" t="str">
        <f t="shared" si="202"/>
        <v>GDI</v>
      </c>
      <c r="F193" s="43" t="str">
        <f t="shared" si="292"/>
        <v>TIC</v>
      </c>
      <c r="G193" s="43" t="str">
        <f t="shared" si="226"/>
        <v>F</v>
      </c>
      <c r="H193" s="44" t="s">
        <v>294</v>
      </c>
      <c r="I193" s="43" t="str">
        <f t="shared" si="227"/>
        <v>GDI-TIC-F006</v>
      </c>
      <c r="J193" s="45" t="s">
        <v>594</v>
      </c>
      <c r="K193" s="46" t="s">
        <v>48</v>
      </c>
      <c r="L193" s="47">
        <f t="shared" si="203"/>
        <v>43067</v>
      </c>
      <c r="M193" s="48">
        <v>43067</v>
      </c>
      <c r="N193" s="1" t="str">
        <f t="shared" ca="1" si="204"/>
        <v/>
      </c>
      <c r="O193" s="3">
        <v>43277</v>
      </c>
      <c r="P193" s="49" t="s">
        <v>565</v>
      </c>
      <c r="Q193" s="46">
        <v>2</v>
      </c>
      <c r="R193" s="44" t="s">
        <v>595</v>
      </c>
      <c r="U193" s="5"/>
      <c r="W193" s="6"/>
      <c r="X193" s="6"/>
      <c r="Y193" s="6"/>
      <c r="Z193" s="6" t="str">
        <f t="shared" si="205"/>
        <v/>
      </c>
      <c r="AA193" s="7"/>
      <c r="AB193" s="9"/>
    </row>
    <row r="194" spans="1:28" s="4" customFormat="1" ht="25" x14ac:dyDescent="0.3">
      <c r="A194" s="1">
        <f>+SUBTOTAL(103,$D$4:D194)</f>
        <v>191</v>
      </c>
      <c r="B194" s="2" t="s">
        <v>26</v>
      </c>
      <c r="C194" s="2" t="s">
        <v>466</v>
      </c>
      <c r="D194" s="2" t="s">
        <v>467</v>
      </c>
      <c r="E194" s="43" t="str">
        <f t="shared" si="202"/>
        <v>GDI</v>
      </c>
      <c r="F194" s="43" t="str">
        <f t="shared" si="292"/>
        <v>TIC</v>
      </c>
      <c r="G194" s="43" t="str">
        <f t="shared" si="226"/>
        <v>F</v>
      </c>
      <c r="H194" s="44" t="s">
        <v>298</v>
      </c>
      <c r="I194" s="43" t="str">
        <f t="shared" si="227"/>
        <v>GDI-TIC-F007</v>
      </c>
      <c r="J194" s="45" t="s">
        <v>596</v>
      </c>
      <c r="K194" s="46" t="s">
        <v>48</v>
      </c>
      <c r="L194" s="47">
        <f t="shared" si="203"/>
        <v>43067</v>
      </c>
      <c r="M194" s="48">
        <v>43067</v>
      </c>
      <c r="N194" s="1" t="str">
        <f t="shared" ca="1" si="204"/>
        <v/>
      </c>
      <c r="O194" s="3">
        <v>43089</v>
      </c>
      <c r="P194" s="49" t="s">
        <v>597</v>
      </c>
      <c r="Q194" s="46">
        <v>1</v>
      </c>
      <c r="R194" s="44" t="s">
        <v>598</v>
      </c>
      <c r="U194" s="5"/>
      <c r="W194" s="6"/>
      <c r="X194" s="6"/>
      <c r="Y194" s="6"/>
      <c r="Z194" s="6" t="str">
        <f t="shared" si="205"/>
        <v/>
      </c>
      <c r="AA194" s="7"/>
      <c r="AB194" s="9"/>
    </row>
    <row r="195" spans="1:28" s="4" customFormat="1" ht="19.5" x14ac:dyDescent="0.3">
      <c r="A195" s="93">
        <f>+SUBTOTAL(103,$D$4:D195)</f>
        <v>192</v>
      </c>
      <c r="B195" s="2" t="s">
        <v>26</v>
      </c>
      <c r="C195" s="2" t="s">
        <v>466</v>
      </c>
      <c r="D195" s="2" t="s">
        <v>467</v>
      </c>
      <c r="E195" s="43" t="str">
        <f t="shared" si="202"/>
        <v>GDI</v>
      </c>
      <c r="F195" s="43" t="str">
        <f t="shared" si="292"/>
        <v>TIC</v>
      </c>
      <c r="G195" s="43" t="str">
        <f t="shared" si="226"/>
        <v>F</v>
      </c>
      <c r="H195" s="44" t="s">
        <v>302</v>
      </c>
      <c r="I195" s="43" t="str">
        <f t="shared" si="227"/>
        <v>GDI-TIC-F008</v>
      </c>
      <c r="J195" s="45" t="s">
        <v>599</v>
      </c>
      <c r="K195" s="46" t="s">
        <v>48</v>
      </c>
      <c r="L195" s="47">
        <f t="shared" si="203"/>
        <v>43067</v>
      </c>
      <c r="M195" s="48">
        <v>43067</v>
      </c>
      <c r="N195" s="1" t="str">
        <f t="shared" ca="1" si="204"/>
        <v/>
      </c>
      <c r="O195" s="3">
        <v>43329</v>
      </c>
      <c r="P195" s="49" t="s">
        <v>528</v>
      </c>
      <c r="Q195" s="46">
        <v>1</v>
      </c>
      <c r="R195" s="44" t="s">
        <v>600</v>
      </c>
      <c r="U195" s="5"/>
      <c r="W195" s="6"/>
      <c r="X195" s="6"/>
      <c r="Y195" s="6"/>
      <c r="Z195" s="6" t="str">
        <f t="shared" si="205"/>
        <v/>
      </c>
      <c r="AA195" s="7"/>
      <c r="AB195" s="9"/>
    </row>
    <row r="196" spans="1:28" s="4" customFormat="1" ht="13" x14ac:dyDescent="0.3">
      <c r="A196" s="1">
        <f>+SUBTOTAL(103,$D$4:D196)</f>
        <v>193</v>
      </c>
      <c r="B196" s="2" t="s">
        <v>26</v>
      </c>
      <c r="C196" s="2" t="s">
        <v>466</v>
      </c>
      <c r="D196" s="2" t="s">
        <v>467</v>
      </c>
      <c r="E196" s="43" t="str">
        <f t="shared" si="202"/>
        <v>GDI</v>
      </c>
      <c r="F196" s="43" t="str">
        <f t="shared" si="292"/>
        <v>TIC</v>
      </c>
      <c r="G196" s="43" t="str">
        <f t="shared" si="226"/>
        <v>F</v>
      </c>
      <c r="H196" s="44" t="s">
        <v>306</v>
      </c>
      <c r="I196" s="43" t="str">
        <f t="shared" si="227"/>
        <v>GDI-TIC-F009</v>
      </c>
      <c r="J196" s="45" t="s">
        <v>601</v>
      </c>
      <c r="K196" s="46" t="s">
        <v>48</v>
      </c>
      <c r="L196" s="47">
        <f t="shared" si="203"/>
        <v>43067</v>
      </c>
      <c r="M196" s="48">
        <v>43067</v>
      </c>
      <c r="N196" s="1" t="str">
        <f t="shared" ca="1" si="204"/>
        <v/>
      </c>
      <c r="O196" s="3">
        <v>43329</v>
      </c>
      <c r="P196" s="49" t="s">
        <v>528</v>
      </c>
      <c r="Q196" s="46">
        <v>1</v>
      </c>
      <c r="R196" s="44" t="s">
        <v>602</v>
      </c>
      <c r="U196" s="5"/>
      <c r="W196" s="6"/>
      <c r="X196" s="6"/>
      <c r="Y196" s="6"/>
      <c r="Z196" s="6" t="str">
        <f t="shared" si="205"/>
        <v/>
      </c>
      <c r="AA196" s="7"/>
      <c r="AB196" s="9"/>
    </row>
    <row r="197" spans="1:28" s="4" customFormat="1" ht="19.5" x14ac:dyDescent="0.3">
      <c r="A197" s="1">
        <f>+SUBTOTAL(103,$D$4:D197)</f>
        <v>194</v>
      </c>
      <c r="B197" s="2" t="s">
        <v>26</v>
      </c>
      <c r="C197" s="2" t="s">
        <v>466</v>
      </c>
      <c r="D197" s="2" t="s">
        <v>467</v>
      </c>
      <c r="E197" s="43" t="str">
        <f t="shared" si="202"/>
        <v>GDI</v>
      </c>
      <c r="F197" s="43" t="str">
        <f t="shared" si="292"/>
        <v>TIC</v>
      </c>
      <c r="G197" s="43" t="str">
        <f t="shared" si="226"/>
        <v>F</v>
      </c>
      <c r="H197" s="44" t="s">
        <v>310</v>
      </c>
      <c r="I197" s="43" t="str">
        <f t="shared" si="227"/>
        <v>GDI-TIC-F010</v>
      </c>
      <c r="J197" s="45" t="s">
        <v>603</v>
      </c>
      <c r="K197" s="46" t="s">
        <v>48</v>
      </c>
      <c r="L197" s="47">
        <f t="shared" si="203"/>
        <v>43067</v>
      </c>
      <c r="M197" s="48">
        <v>43067</v>
      </c>
      <c r="N197" s="1" t="str">
        <f t="shared" ca="1" si="204"/>
        <v/>
      </c>
      <c r="O197" s="3">
        <v>43277</v>
      </c>
      <c r="P197" s="49" t="s">
        <v>565</v>
      </c>
      <c r="Q197" s="46">
        <v>1</v>
      </c>
      <c r="R197" s="44" t="s">
        <v>604</v>
      </c>
      <c r="U197" s="5"/>
      <c r="W197" s="6"/>
      <c r="X197" s="6"/>
      <c r="Y197" s="6"/>
      <c r="Z197" s="6" t="str">
        <f t="shared" si="205"/>
        <v/>
      </c>
      <c r="AA197" s="7"/>
      <c r="AB197" s="9"/>
    </row>
    <row r="198" spans="1:28" s="4" customFormat="1" ht="13" x14ac:dyDescent="0.3">
      <c r="A198" s="93">
        <f>+SUBTOTAL(103,$D$4:D198)</f>
        <v>195</v>
      </c>
      <c r="B198" s="2" t="s">
        <v>26</v>
      </c>
      <c r="C198" s="2" t="s">
        <v>466</v>
      </c>
      <c r="D198" s="2" t="s">
        <v>467</v>
      </c>
      <c r="E198" s="43" t="str">
        <f t="shared" si="202"/>
        <v>GDI</v>
      </c>
      <c r="F198" s="43" t="str">
        <f t="shared" si="292"/>
        <v>TIC</v>
      </c>
      <c r="G198" s="43" t="str">
        <f t="shared" si="226"/>
        <v>F</v>
      </c>
      <c r="H198" s="44" t="s">
        <v>605</v>
      </c>
      <c r="I198" s="43" t="str">
        <f t="shared" si="227"/>
        <v>GDI-TIC-F011</v>
      </c>
      <c r="J198" s="45" t="s">
        <v>606</v>
      </c>
      <c r="K198" s="46" t="s">
        <v>31</v>
      </c>
      <c r="L198" s="47">
        <f t="shared" si="203"/>
        <v>44368</v>
      </c>
      <c r="M198" s="48">
        <v>44368</v>
      </c>
      <c r="N198" s="1">
        <f t="shared" ca="1" si="204"/>
        <v>1685</v>
      </c>
      <c r="O198" s="3"/>
      <c r="P198" s="49" t="s">
        <v>607</v>
      </c>
      <c r="Q198" s="46">
        <v>4</v>
      </c>
      <c r="R198" s="44" t="s">
        <v>608</v>
      </c>
      <c r="U198" s="5"/>
      <c r="W198" s="6"/>
      <c r="X198" s="6"/>
      <c r="Y198" s="6"/>
      <c r="Z198" s="6" t="str">
        <f t="shared" si="205"/>
        <v/>
      </c>
      <c r="AA198" s="7"/>
      <c r="AB198" s="9"/>
    </row>
    <row r="199" spans="1:28" s="4" customFormat="1" ht="13" x14ac:dyDescent="0.3">
      <c r="A199" s="1">
        <f>+SUBTOTAL(103,$D$4:D199)</f>
        <v>196</v>
      </c>
      <c r="B199" s="2" t="s">
        <v>26</v>
      </c>
      <c r="C199" s="2" t="s">
        <v>466</v>
      </c>
      <c r="D199" s="2" t="s">
        <v>467</v>
      </c>
      <c r="E199" s="43" t="str">
        <f t="shared" si="202"/>
        <v>GDI</v>
      </c>
      <c r="F199" s="43" t="str">
        <f t="shared" si="292"/>
        <v>TIC</v>
      </c>
      <c r="G199" s="43" t="str">
        <f t="shared" si="226"/>
        <v>F</v>
      </c>
      <c r="H199" s="44" t="s">
        <v>314</v>
      </c>
      <c r="I199" s="43" t="str">
        <f t="shared" si="227"/>
        <v>GDI-TIC-F012</v>
      </c>
      <c r="J199" s="45" t="s">
        <v>609</v>
      </c>
      <c r="K199" s="46" t="s">
        <v>48</v>
      </c>
      <c r="L199" s="47">
        <f t="shared" si="203"/>
        <v>43286</v>
      </c>
      <c r="M199" s="48">
        <v>43286</v>
      </c>
      <c r="N199" s="1" t="str">
        <f t="shared" ca="1" si="204"/>
        <v/>
      </c>
      <c r="O199" s="3">
        <v>44368</v>
      </c>
      <c r="P199" s="49" t="s">
        <v>610</v>
      </c>
      <c r="Q199" s="46">
        <v>3</v>
      </c>
      <c r="R199" s="44" t="s">
        <v>611</v>
      </c>
      <c r="U199" s="5"/>
      <c r="W199" s="6"/>
      <c r="X199" s="6"/>
      <c r="Y199" s="6"/>
      <c r="Z199" s="6" t="str">
        <f t="shared" si="205"/>
        <v/>
      </c>
      <c r="AA199" s="7"/>
      <c r="AB199" s="9"/>
    </row>
    <row r="200" spans="1:28" s="4" customFormat="1" ht="25" x14ac:dyDescent="0.3">
      <c r="A200" s="1">
        <f>+SUBTOTAL(103,$D$4:D200)</f>
        <v>197</v>
      </c>
      <c r="B200" s="2" t="s">
        <v>26</v>
      </c>
      <c r="C200" s="2" t="s">
        <v>466</v>
      </c>
      <c r="D200" s="2" t="s">
        <v>467</v>
      </c>
      <c r="E200" s="43" t="str">
        <f t="shared" si="202"/>
        <v>GDI</v>
      </c>
      <c r="F200" s="43" t="str">
        <f t="shared" si="292"/>
        <v>TIC</v>
      </c>
      <c r="G200" s="43" t="str">
        <f t="shared" si="226"/>
        <v>F</v>
      </c>
      <c r="H200" s="44" t="s">
        <v>318</v>
      </c>
      <c r="I200" s="43" t="str">
        <f t="shared" si="227"/>
        <v>GDI-TIC-F013</v>
      </c>
      <c r="J200" s="45" t="s">
        <v>612</v>
      </c>
      <c r="K200" s="46" t="s">
        <v>48</v>
      </c>
      <c r="L200" s="47">
        <f t="shared" si="203"/>
        <v>43067</v>
      </c>
      <c r="M200" s="48">
        <v>43067</v>
      </c>
      <c r="N200" s="1" t="str">
        <f t="shared" ca="1" si="204"/>
        <v/>
      </c>
      <c r="O200" s="3">
        <v>43089</v>
      </c>
      <c r="P200" s="49" t="s">
        <v>597</v>
      </c>
      <c r="Q200" s="46">
        <v>1</v>
      </c>
      <c r="R200" s="44" t="s">
        <v>613</v>
      </c>
      <c r="U200" s="5"/>
      <c r="W200" s="6"/>
      <c r="X200" s="6"/>
      <c r="Y200" s="6"/>
      <c r="Z200" s="6" t="str">
        <f t="shared" si="205"/>
        <v/>
      </c>
      <c r="AA200" s="7"/>
      <c r="AB200" s="9"/>
    </row>
    <row r="201" spans="1:28" s="4" customFormat="1" ht="19.5" x14ac:dyDescent="0.3">
      <c r="A201" s="93">
        <f>+SUBTOTAL(103,$D$4:D201)</f>
        <v>198</v>
      </c>
      <c r="B201" s="2" t="s">
        <v>26</v>
      </c>
      <c r="C201" s="2" t="s">
        <v>466</v>
      </c>
      <c r="D201" s="2" t="s">
        <v>467</v>
      </c>
      <c r="E201" s="43" t="str">
        <f t="shared" si="202"/>
        <v>GDI</v>
      </c>
      <c r="F201" s="43" t="str">
        <f t="shared" si="292"/>
        <v>TIC</v>
      </c>
      <c r="G201" s="43" t="str">
        <f t="shared" si="226"/>
        <v>F</v>
      </c>
      <c r="H201" s="44" t="s">
        <v>322</v>
      </c>
      <c r="I201" s="43" t="str">
        <f t="shared" si="227"/>
        <v>GDI-TIC-F014</v>
      </c>
      <c r="J201" s="45" t="s">
        <v>614</v>
      </c>
      <c r="K201" s="46" t="s">
        <v>48</v>
      </c>
      <c r="L201" s="47">
        <f t="shared" si="203"/>
        <v>43067</v>
      </c>
      <c r="M201" s="48">
        <v>43067</v>
      </c>
      <c r="N201" s="1" t="str">
        <f t="shared" ca="1" si="204"/>
        <v/>
      </c>
      <c r="O201" s="3">
        <v>43340</v>
      </c>
      <c r="P201" s="49" t="s">
        <v>615</v>
      </c>
      <c r="Q201" s="46">
        <v>1</v>
      </c>
      <c r="R201" s="44" t="s">
        <v>616</v>
      </c>
      <c r="U201" s="5"/>
      <c r="W201" s="6"/>
      <c r="X201" s="6"/>
      <c r="Y201" s="6"/>
      <c r="Z201" s="6" t="str">
        <f t="shared" si="205"/>
        <v/>
      </c>
      <c r="AA201" s="7"/>
      <c r="AB201" s="9"/>
    </row>
    <row r="202" spans="1:28" s="4" customFormat="1" ht="13" x14ac:dyDescent="0.3">
      <c r="A202" s="1">
        <f>+SUBTOTAL(103,$D$4:D202)</f>
        <v>199</v>
      </c>
      <c r="B202" s="2" t="s">
        <v>26</v>
      </c>
      <c r="C202" s="2" t="s">
        <v>466</v>
      </c>
      <c r="D202" s="2" t="s">
        <v>467</v>
      </c>
      <c r="E202" s="43" t="str">
        <f t="shared" ref="E202:E204" si="308">+IF(C202="GESTIÓN TERRITORIAL","GET",IF(C202="DERECHOS HUMANOS","DHH",IF(C202="GESTIÓN CORPORATIVA","GCO",IF(C202="PLANEACIÓN ESTRATÉGICA","PLE",IF(C202="GERENCIA DE LA INFORMACIÓN","GDI","N/A")))))</f>
        <v>GDI</v>
      </c>
      <c r="F202" s="43" t="str">
        <f t="shared" si="292"/>
        <v>TIC</v>
      </c>
      <c r="G202" s="43" t="str">
        <f t="shared" ref="G202:G204" si="309">+IF(OR(LEN(H202)=1,LEN(H202)=2),H202,IF(LEN(H202)=4,MID(H202,1,1),MID(H202,1,2)))</f>
        <v>F</v>
      </c>
      <c r="H202" s="44" t="s">
        <v>333</v>
      </c>
      <c r="I202" s="43" t="str">
        <f t="shared" ref="I202:I219" si="310">+IF(OR(E202="",F202="",H202=""),"",CONCATENATE(E202,"-",F202,"-",H202))</f>
        <v>GDI-TIC-F017</v>
      </c>
      <c r="J202" s="45" t="s">
        <v>617</v>
      </c>
      <c r="K202" s="46" t="s">
        <v>48</v>
      </c>
      <c r="L202" s="47">
        <f t="shared" si="203"/>
        <v>43286</v>
      </c>
      <c r="M202" s="48">
        <v>43286</v>
      </c>
      <c r="N202" s="1" t="str">
        <f t="shared" ref="N202:N204" ca="1" si="311">+IF(K202="Anulado","",IF(M202="","",DAYS360(M202,TODAY())))</f>
        <v/>
      </c>
      <c r="O202" s="3">
        <v>44461</v>
      </c>
      <c r="P202" s="49" t="s">
        <v>618</v>
      </c>
      <c r="Q202" s="46">
        <v>1</v>
      </c>
      <c r="R202" s="44"/>
      <c r="U202" s="5"/>
      <c r="W202" s="6"/>
      <c r="X202" s="6"/>
      <c r="Y202" s="6"/>
      <c r="Z202" s="6"/>
      <c r="AA202" s="7"/>
      <c r="AB202" s="9"/>
    </row>
    <row r="203" spans="1:28" s="4" customFormat="1" ht="13" x14ac:dyDescent="0.3">
      <c r="A203" s="1">
        <f>+SUBTOTAL(103,$D$4:D203)</f>
        <v>200</v>
      </c>
      <c r="B203" s="2" t="s">
        <v>26</v>
      </c>
      <c r="C203" s="2" t="s">
        <v>466</v>
      </c>
      <c r="D203" s="2" t="s">
        <v>467</v>
      </c>
      <c r="E203" s="43" t="str">
        <f t="shared" si="308"/>
        <v>GDI</v>
      </c>
      <c r="F203" s="43" t="str">
        <f t="shared" si="292"/>
        <v>TIC</v>
      </c>
      <c r="G203" s="43" t="str">
        <f t="shared" si="309"/>
        <v>F</v>
      </c>
      <c r="H203" s="44" t="s">
        <v>336</v>
      </c>
      <c r="I203" s="43" t="str">
        <f t="shared" si="310"/>
        <v>GDI-TIC-F018</v>
      </c>
      <c r="J203" s="45" t="s">
        <v>619</v>
      </c>
      <c r="K203" s="46" t="s">
        <v>48</v>
      </c>
      <c r="L203" s="47">
        <f t="shared" si="203"/>
        <v>43286</v>
      </c>
      <c r="M203" s="48">
        <v>43286</v>
      </c>
      <c r="N203" s="1" t="str">
        <f t="shared" ca="1" si="311"/>
        <v/>
      </c>
      <c r="O203" s="3">
        <v>44461</v>
      </c>
      <c r="P203" s="49" t="s">
        <v>620</v>
      </c>
      <c r="Q203" s="46">
        <v>1</v>
      </c>
      <c r="R203" s="44"/>
      <c r="U203" s="5"/>
      <c r="W203" s="6"/>
      <c r="X203" s="6"/>
      <c r="Y203" s="6"/>
      <c r="Z203" s="6"/>
      <c r="AA203" s="7"/>
      <c r="AB203" s="9"/>
    </row>
    <row r="204" spans="1:28" s="4" customFormat="1" ht="13" x14ac:dyDescent="0.3">
      <c r="A204" s="93">
        <f>+SUBTOTAL(103,$D$4:D204)</f>
        <v>201</v>
      </c>
      <c r="B204" s="2" t="s">
        <v>26</v>
      </c>
      <c r="C204" s="2" t="s">
        <v>466</v>
      </c>
      <c r="D204" s="2" t="s">
        <v>467</v>
      </c>
      <c r="E204" s="43" t="str">
        <f t="shared" si="308"/>
        <v>GDI</v>
      </c>
      <c r="F204" s="43" t="str">
        <f t="shared" si="292"/>
        <v>TIC</v>
      </c>
      <c r="G204" s="43" t="str">
        <f t="shared" si="309"/>
        <v>F</v>
      </c>
      <c r="H204" s="44" t="s">
        <v>339</v>
      </c>
      <c r="I204" s="43" t="str">
        <f t="shared" si="310"/>
        <v>GDI-TIC-F019</v>
      </c>
      <c r="J204" s="45" t="s">
        <v>621</v>
      </c>
      <c r="K204" s="46" t="s">
        <v>48</v>
      </c>
      <c r="L204" s="47">
        <f t="shared" si="203"/>
        <v>44368</v>
      </c>
      <c r="M204" s="48">
        <v>44368</v>
      </c>
      <c r="N204" s="1" t="str">
        <f t="shared" ca="1" si="311"/>
        <v/>
      </c>
      <c r="O204" s="3">
        <v>45196</v>
      </c>
      <c r="P204" s="49" t="s">
        <v>622</v>
      </c>
      <c r="Q204" s="46">
        <v>2</v>
      </c>
      <c r="R204" s="44"/>
      <c r="U204" s="5"/>
      <c r="W204" s="6"/>
      <c r="X204" s="6"/>
      <c r="Y204" s="6"/>
      <c r="Z204" s="6"/>
      <c r="AA204" s="7"/>
      <c r="AB204" s="9"/>
    </row>
    <row r="205" spans="1:28" s="4" customFormat="1" ht="13" x14ac:dyDescent="0.3">
      <c r="A205" s="1">
        <f>+SUBTOTAL(103,$D$4:D205)</f>
        <v>202</v>
      </c>
      <c r="B205" s="2" t="s">
        <v>26</v>
      </c>
      <c r="C205" s="2" t="s">
        <v>466</v>
      </c>
      <c r="D205" s="2" t="s">
        <v>467</v>
      </c>
      <c r="E205" s="43" t="str">
        <f t="shared" ref="E205" si="312">+IF(C205="GESTIÓN TERRITORIAL","GET",IF(C205="DERECHOS HUMANOS","DHH",IF(C205="GESTIÓN CORPORATIVA","GCO",IF(C205="PLANEACIÓN ESTRATÉGICA","PLE",IF(C205="GERENCIA DE LA INFORMACIÓN","GDI","N/A")))))</f>
        <v>GDI</v>
      </c>
      <c r="F205" s="43" t="str">
        <f t="shared" si="292"/>
        <v>TIC</v>
      </c>
      <c r="G205" s="43" t="str">
        <f t="shared" ref="G205" si="313">+IF(OR(LEN(H205)=1,LEN(H205)=2),H205,IF(LEN(H205)=4,MID(H205,1,1),MID(H205,1,2)))</f>
        <v>F</v>
      </c>
      <c r="H205" s="44" t="s">
        <v>342</v>
      </c>
      <c r="I205" s="43" t="str">
        <f t="shared" ref="I205" si="314">+IF(OR(E205="",F205="",H205=""),"",CONCATENATE(E205,"-",F205,"-",H205))</f>
        <v>GDI-TIC-F020</v>
      </c>
      <c r="J205" s="45" t="s">
        <v>623</v>
      </c>
      <c r="K205" s="46" t="s">
        <v>31</v>
      </c>
      <c r="L205" s="47">
        <f t="shared" si="203"/>
        <v>45013</v>
      </c>
      <c r="M205" s="48">
        <v>45013</v>
      </c>
      <c r="N205" s="1">
        <f t="shared" ref="N205" ca="1" si="315">+IF(K205="Anulado","",IF(M205="","",DAYS360(M205,TODAY())))</f>
        <v>1048</v>
      </c>
      <c r="O205" s="3"/>
      <c r="P205" s="49" t="s">
        <v>624</v>
      </c>
      <c r="Q205" s="46">
        <v>2</v>
      </c>
      <c r="R205" s="44"/>
      <c r="U205" s="5"/>
      <c r="W205" s="6"/>
      <c r="X205" s="6"/>
      <c r="Y205" s="6"/>
      <c r="Z205" s="6"/>
      <c r="AA205" s="7"/>
      <c r="AB205" s="9"/>
    </row>
    <row r="206" spans="1:28" s="4" customFormat="1" ht="13" x14ac:dyDescent="0.3">
      <c r="A206" s="1">
        <f>+SUBTOTAL(103,$D$4:D206)</f>
        <v>203</v>
      </c>
      <c r="B206" s="2" t="s">
        <v>26</v>
      </c>
      <c r="C206" s="2" t="s">
        <v>466</v>
      </c>
      <c r="D206" s="2" t="s">
        <v>467</v>
      </c>
      <c r="E206" s="43" t="str">
        <f t="shared" ref="E206" si="316">+IF(C206="GESTIÓN TERRITORIAL","GET",IF(C206="DERECHOS HUMANOS","DHH",IF(C206="GESTIÓN CORPORATIVA","GCO",IF(C206="PLANEACIÓN ESTRATÉGICA","PLE",IF(C206="GERENCIA DE LA INFORMACIÓN","GDI","N/A")))))</f>
        <v>GDI</v>
      </c>
      <c r="F206" s="43" t="str">
        <f t="shared" si="292"/>
        <v>TIC</v>
      </c>
      <c r="G206" s="43" t="str">
        <f t="shared" ref="G206" si="317">+IF(OR(LEN(H206)=1,LEN(H206)=2),H206,IF(LEN(H206)=4,MID(H206,1,1),MID(H206,1,2)))</f>
        <v>F</v>
      </c>
      <c r="H206" s="44" t="s">
        <v>345</v>
      </c>
      <c r="I206" s="43" t="str">
        <f t="shared" ref="I206" si="318">+IF(OR(E206="",F206="",H206=""),"",CONCATENATE(E206,"-",F206,"-",H206))</f>
        <v>GDI-TIC-F021</v>
      </c>
      <c r="J206" s="45" t="s">
        <v>625</v>
      </c>
      <c r="K206" s="46" t="s">
        <v>31</v>
      </c>
      <c r="L206" s="47">
        <f t="shared" si="203"/>
        <v>45278</v>
      </c>
      <c r="M206" s="48">
        <v>45278</v>
      </c>
      <c r="N206" s="1">
        <f t="shared" ref="N206" ca="1" si="319">+IF(K206="Anulado","",IF(M206="","",DAYS360(M206,TODAY())))</f>
        <v>788</v>
      </c>
      <c r="O206" s="3"/>
      <c r="P206" s="49" t="s">
        <v>626</v>
      </c>
      <c r="Q206" s="46">
        <v>2</v>
      </c>
      <c r="R206" s="44"/>
      <c r="U206" s="5"/>
      <c r="W206" s="6"/>
      <c r="X206" s="6"/>
      <c r="Y206" s="6"/>
      <c r="Z206" s="6"/>
      <c r="AA206" s="7"/>
      <c r="AB206" s="9"/>
    </row>
    <row r="207" spans="1:28" s="4" customFormat="1" ht="13" x14ac:dyDescent="0.3">
      <c r="A207" s="93">
        <f>+SUBTOTAL(103,$D$4:D207)</f>
        <v>204</v>
      </c>
      <c r="B207" s="2" t="s">
        <v>26</v>
      </c>
      <c r="C207" s="2" t="s">
        <v>466</v>
      </c>
      <c r="D207" s="2" t="s">
        <v>467</v>
      </c>
      <c r="E207" s="43" t="str">
        <f t="shared" ref="E207" si="320">+IF(C207="GESTIÓN TERRITORIAL","GET",IF(C207="DERECHOS HUMANOS","DHH",IF(C207="GESTIÓN CORPORATIVA","GCO",IF(C207="PLANEACIÓN ESTRATÉGICA","PLE",IF(C207="GERENCIA DE LA INFORMACIÓN","GDI","N/A")))))</f>
        <v>GDI</v>
      </c>
      <c r="F207" s="43" t="str">
        <f t="shared" si="292"/>
        <v>TIC</v>
      </c>
      <c r="G207" s="43" t="str">
        <f t="shared" ref="G207" si="321">+IF(OR(LEN(H207)=1,LEN(H207)=2),H207,IF(LEN(H207)=4,MID(H207,1,1),MID(H207,1,2)))</f>
        <v>F</v>
      </c>
      <c r="H207" s="44" t="s">
        <v>349</v>
      </c>
      <c r="I207" s="43" t="str">
        <f t="shared" ref="I207" si="322">+IF(OR(E207="",F207="",H207=""),"",CONCATENATE(E207,"-",F207,"-",H207))</f>
        <v>GDI-TIC-F022</v>
      </c>
      <c r="J207" s="45" t="s">
        <v>627</v>
      </c>
      <c r="K207" s="46" t="s">
        <v>31</v>
      </c>
      <c r="L207" s="47">
        <f t="shared" si="203"/>
        <v>44368</v>
      </c>
      <c r="M207" s="48">
        <v>44368</v>
      </c>
      <c r="N207" s="1">
        <f t="shared" ref="N207" ca="1" si="323">+IF(K207="Anulado","",IF(M207="","",DAYS360(M207,TODAY())))</f>
        <v>1685</v>
      </c>
      <c r="O207" s="3"/>
      <c r="P207" s="49" t="s">
        <v>628</v>
      </c>
      <c r="Q207" s="46">
        <v>2</v>
      </c>
      <c r="R207" s="44"/>
      <c r="U207" s="5"/>
      <c r="W207" s="6"/>
      <c r="X207" s="6"/>
      <c r="Y207" s="6"/>
      <c r="Z207" s="6"/>
      <c r="AA207" s="7"/>
      <c r="AB207" s="9"/>
    </row>
    <row r="208" spans="1:28" s="4" customFormat="1" ht="13" x14ac:dyDescent="0.3">
      <c r="A208" s="1">
        <f>+SUBTOTAL(103,$D$4:D208)</f>
        <v>205</v>
      </c>
      <c r="B208" s="2" t="s">
        <v>26</v>
      </c>
      <c r="C208" s="2" t="s">
        <v>466</v>
      </c>
      <c r="D208" s="2" t="s">
        <v>467</v>
      </c>
      <c r="E208" s="43" t="str">
        <f t="shared" ref="E208:E209" si="324">+IF(C208="GESTIÓN TERRITORIAL","GET",IF(C208="DERECHOS HUMANOS","DHH",IF(C208="GESTIÓN CORPORATIVA","GCO",IF(C208="PLANEACIÓN ESTRATÉGICA","PLE",IF(C208="GERENCIA DE LA INFORMACIÓN","GDI","N/A")))))</f>
        <v>GDI</v>
      </c>
      <c r="F208" s="43" t="str">
        <f t="shared" si="292"/>
        <v>TIC</v>
      </c>
      <c r="G208" s="43" t="str">
        <f t="shared" ref="G208:G209" si="325">+IF(OR(LEN(H208)=1,LEN(H208)=2),H208,IF(LEN(H208)=4,MID(H208,1,1),MID(H208,1,2)))</f>
        <v>F</v>
      </c>
      <c r="H208" s="44" t="s">
        <v>629</v>
      </c>
      <c r="I208" s="43" t="str">
        <f t="shared" ref="I208:I209" si="326">+IF(OR(E208="",F208="",H208=""),"",CONCATENATE(E208,"-",F208,"-",H208))</f>
        <v>GDI-TIC-F023</v>
      </c>
      <c r="J208" s="45" t="s">
        <v>630</v>
      </c>
      <c r="K208" s="46" t="s">
        <v>31</v>
      </c>
      <c r="L208" s="47">
        <f t="shared" si="203"/>
        <v>44105</v>
      </c>
      <c r="M208" s="48">
        <v>44105</v>
      </c>
      <c r="N208" s="1">
        <f t="shared" ref="N208:N209" ca="1" si="327">+IF(K208="Anulado","",IF(M208="","",DAYS360(M208,TODAY())))</f>
        <v>1945</v>
      </c>
      <c r="O208" s="3"/>
      <c r="P208" s="49" t="s">
        <v>631</v>
      </c>
      <c r="Q208" s="46">
        <v>1</v>
      </c>
      <c r="R208" s="44"/>
      <c r="U208" s="5"/>
      <c r="W208" s="6"/>
      <c r="X208" s="6"/>
      <c r="Y208" s="6"/>
      <c r="Z208" s="6"/>
      <c r="AA208" s="7"/>
      <c r="AB208" s="9"/>
    </row>
    <row r="209" spans="1:28" s="4" customFormat="1" ht="13" x14ac:dyDescent="0.3">
      <c r="A209" s="1">
        <f>+SUBTOTAL(103,$D$4:D209)</f>
        <v>206</v>
      </c>
      <c r="B209" s="2" t="s">
        <v>26</v>
      </c>
      <c r="C209" s="2" t="s">
        <v>466</v>
      </c>
      <c r="D209" s="2" t="s">
        <v>467</v>
      </c>
      <c r="E209" s="43" t="str">
        <f t="shared" si="324"/>
        <v>GDI</v>
      </c>
      <c r="F209" s="43" t="str">
        <f t="shared" si="292"/>
        <v>TIC</v>
      </c>
      <c r="G209" s="43" t="str">
        <f t="shared" si="325"/>
        <v>F</v>
      </c>
      <c r="H209" s="44" t="s">
        <v>632</v>
      </c>
      <c r="I209" s="43" t="str">
        <f t="shared" si="326"/>
        <v>GDI-TIC-F024</v>
      </c>
      <c r="J209" s="45" t="s">
        <v>633</v>
      </c>
      <c r="K209" s="46" t="s">
        <v>31</v>
      </c>
      <c r="L209" s="47">
        <f t="shared" ref="L209:L294" si="328">+IF(M209=0,"",VALUE(M209))</f>
        <v>44105</v>
      </c>
      <c r="M209" s="48">
        <v>44105</v>
      </c>
      <c r="N209" s="1">
        <f t="shared" ca="1" si="327"/>
        <v>1945</v>
      </c>
      <c r="O209" s="3"/>
      <c r="P209" s="49" t="s">
        <v>631</v>
      </c>
      <c r="Q209" s="46">
        <v>1</v>
      </c>
      <c r="R209" s="44"/>
      <c r="U209" s="5"/>
      <c r="W209" s="6"/>
      <c r="X209" s="6"/>
      <c r="Y209" s="6"/>
      <c r="Z209" s="6"/>
      <c r="AA209" s="7"/>
      <c r="AB209" s="9"/>
    </row>
    <row r="210" spans="1:28" s="4" customFormat="1" ht="19.5" x14ac:dyDescent="0.3">
      <c r="A210" s="93">
        <f>+SUBTOTAL(103,$D$4:D210)</f>
        <v>207</v>
      </c>
      <c r="B210" s="2" t="s">
        <v>26</v>
      </c>
      <c r="C210" s="2" t="s">
        <v>466</v>
      </c>
      <c r="D210" s="2" t="s">
        <v>467</v>
      </c>
      <c r="E210" s="43" t="str">
        <f t="shared" ref="E210" si="329">+IF(C210="GESTIÓN TERRITORIAL","GET",IF(C210="DERECHOS HUMANOS","DHH",IF(C210="GESTIÓN CORPORATIVA","GCO",IF(C210="PLANEACIÓN ESTRATÉGICA","PLE",IF(C210="GERENCIA DE LA INFORMACIÓN","GDI","N/A")))))</f>
        <v>GDI</v>
      </c>
      <c r="F210" s="43" t="str">
        <f t="shared" si="292"/>
        <v>TIC</v>
      </c>
      <c r="G210" s="43" t="str">
        <f t="shared" ref="G210" si="330">+IF(OR(LEN(H210)=1,LEN(H210)=2),H210,IF(LEN(H210)=4,MID(H210,1,1),MID(H210,1,2)))</f>
        <v>F</v>
      </c>
      <c r="H210" s="44" t="s">
        <v>634</v>
      </c>
      <c r="I210" s="43" t="str">
        <f t="shared" ref="I210" si="331">+IF(OR(E210="",F210="",H210=""),"",CONCATENATE(E210,"-",F210,"-",H210))</f>
        <v>GDI-TIC-F025</v>
      </c>
      <c r="J210" s="45" t="s">
        <v>635</v>
      </c>
      <c r="K210" s="46" t="s">
        <v>31</v>
      </c>
      <c r="L210" s="47">
        <f t="shared" si="328"/>
        <v>44148</v>
      </c>
      <c r="M210" s="48">
        <v>44148</v>
      </c>
      <c r="N210" s="1">
        <f t="shared" ref="N210" ca="1" si="332">+IF(K210="Anulado","",IF(M210="","",DAYS360(M210,TODAY())))</f>
        <v>1903</v>
      </c>
      <c r="O210" s="3"/>
      <c r="P210" s="49" t="s">
        <v>636</v>
      </c>
      <c r="Q210" s="46">
        <v>1</v>
      </c>
      <c r="R210" s="44"/>
      <c r="U210" s="5"/>
      <c r="W210" s="6"/>
      <c r="X210" s="6"/>
      <c r="Y210" s="6"/>
      <c r="Z210" s="6"/>
      <c r="AA210" s="7"/>
      <c r="AB210" s="9"/>
    </row>
    <row r="211" spans="1:28" s="4" customFormat="1" ht="13" x14ac:dyDescent="0.3">
      <c r="A211" s="1">
        <f>+SUBTOTAL(103,$D$4:D211)</f>
        <v>208</v>
      </c>
      <c r="B211" s="2" t="s">
        <v>26</v>
      </c>
      <c r="C211" s="2" t="s">
        <v>466</v>
      </c>
      <c r="D211" s="2" t="s">
        <v>467</v>
      </c>
      <c r="E211" s="43" t="str">
        <f t="shared" ref="E211:E213" si="333">+IF(C211="GESTIÓN TERRITORIAL","GET",IF(C211="DERECHOS HUMANOS","DHH",IF(C211="GESTIÓN CORPORATIVA","GCO",IF(C211="PLANEACIÓN ESTRATÉGICA","PLE",IF(C211="GERENCIA DE LA INFORMACIÓN","GDI","N/A")))))</f>
        <v>GDI</v>
      </c>
      <c r="F211" s="43" t="str">
        <f t="shared" si="292"/>
        <v>TIC</v>
      </c>
      <c r="G211" s="43" t="str">
        <f t="shared" ref="G211:G213" si="334">+IF(OR(LEN(H211)=1,LEN(H211)=2),H211,IF(LEN(H211)=4,MID(H211,1,1),MID(H211,1,2)))</f>
        <v>F</v>
      </c>
      <c r="H211" s="44" t="s">
        <v>352</v>
      </c>
      <c r="I211" s="43" t="str">
        <f t="shared" ref="I211:I213" si="335">+IF(OR(E211="",F211="",H211=""),"",CONCATENATE(E211,"-",F211,"-",H211))</f>
        <v>GDI-TIC-F026</v>
      </c>
      <c r="J211" s="45" t="s">
        <v>637</v>
      </c>
      <c r="K211" s="46" t="s">
        <v>31</v>
      </c>
      <c r="L211" s="47">
        <f t="shared" si="328"/>
        <v>46078</v>
      </c>
      <c r="M211" s="48">
        <v>46078</v>
      </c>
      <c r="N211" s="1">
        <f t="shared" ref="N211:N213" ca="1" si="336">+IF(K211="Anulado","",IF(M211="","",DAYS360(M211,TODAY())))</f>
        <v>1</v>
      </c>
      <c r="O211" s="3"/>
      <c r="P211" s="49" t="s">
        <v>3543</v>
      </c>
      <c r="Q211" s="46">
        <v>2</v>
      </c>
      <c r="R211" s="44"/>
      <c r="U211" s="5"/>
      <c r="W211" s="6"/>
      <c r="X211" s="6"/>
      <c r="Y211" s="6"/>
      <c r="Z211" s="6"/>
      <c r="AA211" s="7"/>
      <c r="AB211" s="9"/>
    </row>
    <row r="212" spans="1:28" s="4" customFormat="1" ht="13" x14ac:dyDescent="0.3">
      <c r="A212" s="1">
        <f>+SUBTOTAL(103,$D$4:D212)</f>
        <v>209</v>
      </c>
      <c r="B212" s="2" t="s">
        <v>26</v>
      </c>
      <c r="C212" s="2" t="s">
        <v>466</v>
      </c>
      <c r="D212" s="2" t="s">
        <v>467</v>
      </c>
      <c r="E212" s="43" t="str">
        <f t="shared" si="333"/>
        <v>GDI</v>
      </c>
      <c r="F212" s="43" t="str">
        <f t="shared" si="292"/>
        <v>TIC</v>
      </c>
      <c r="G212" s="43" t="str">
        <f t="shared" si="334"/>
        <v>F</v>
      </c>
      <c r="H212" s="44" t="s">
        <v>356</v>
      </c>
      <c r="I212" s="43" t="str">
        <f t="shared" si="335"/>
        <v>GDI-TIC-F027</v>
      </c>
      <c r="J212" s="45" t="s">
        <v>639</v>
      </c>
      <c r="K212" s="46" t="s">
        <v>31</v>
      </c>
      <c r="L212" s="47">
        <f t="shared" si="328"/>
        <v>45070</v>
      </c>
      <c r="M212" s="48">
        <v>45070</v>
      </c>
      <c r="N212" s="1">
        <f t="shared" ca="1" si="336"/>
        <v>992</v>
      </c>
      <c r="O212" s="3"/>
      <c r="P212" s="49" t="s">
        <v>640</v>
      </c>
      <c r="Q212" s="46">
        <v>2</v>
      </c>
      <c r="R212" s="44"/>
      <c r="U212" s="5"/>
      <c r="W212" s="6"/>
      <c r="X212" s="6"/>
      <c r="Y212" s="6"/>
      <c r="Z212" s="6"/>
      <c r="AA212" s="7"/>
      <c r="AB212" s="9"/>
    </row>
    <row r="213" spans="1:28" s="4" customFormat="1" ht="13" x14ac:dyDescent="0.3">
      <c r="A213" s="93">
        <f>+SUBTOTAL(103,$D$4:D213)</f>
        <v>210</v>
      </c>
      <c r="B213" s="2" t="s">
        <v>26</v>
      </c>
      <c r="C213" s="2" t="s">
        <v>466</v>
      </c>
      <c r="D213" s="2" t="s">
        <v>467</v>
      </c>
      <c r="E213" s="43" t="str">
        <f t="shared" si="333"/>
        <v>GDI</v>
      </c>
      <c r="F213" s="43" t="str">
        <f t="shared" si="292"/>
        <v>TIC</v>
      </c>
      <c r="G213" s="43" t="str">
        <f t="shared" si="334"/>
        <v>F</v>
      </c>
      <c r="H213" s="44" t="s">
        <v>360</v>
      </c>
      <c r="I213" s="43" t="str">
        <f t="shared" si="335"/>
        <v>GDI-TIC-F028</v>
      </c>
      <c r="J213" s="45" t="s">
        <v>641</v>
      </c>
      <c r="K213" s="46" t="s">
        <v>31</v>
      </c>
      <c r="L213" s="47">
        <f t="shared" si="328"/>
        <v>44176</v>
      </c>
      <c r="M213" s="48">
        <v>44176</v>
      </c>
      <c r="N213" s="1">
        <f t="shared" ca="1" si="336"/>
        <v>1875</v>
      </c>
      <c r="O213" s="3"/>
      <c r="P213" s="49" t="s">
        <v>638</v>
      </c>
      <c r="Q213" s="46">
        <v>1</v>
      </c>
      <c r="R213" s="44"/>
      <c r="U213" s="5"/>
      <c r="W213" s="6"/>
      <c r="X213" s="6"/>
      <c r="Y213" s="6"/>
      <c r="Z213" s="6"/>
      <c r="AA213" s="7"/>
      <c r="AB213" s="9"/>
    </row>
    <row r="214" spans="1:28" s="4" customFormat="1" ht="13" x14ac:dyDescent="0.3">
      <c r="A214" s="1">
        <f>+SUBTOTAL(103,$D$4:D214)</f>
        <v>211</v>
      </c>
      <c r="B214" s="2" t="s">
        <v>26</v>
      </c>
      <c r="C214" s="2" t="s">
        <v>466</v>
      </c>
      <c r="D214" s="2" t="s">
        <v>467</v>
      </c>
      <c r="E214" s="43" t="str">
        <f t="shared" ref="E214" si="337">+IF(C214="GESTIÓN TERRITORIAL","GET",IF(C214="DERECHOS HUMANOS","DHH",IF(C214="GESTIÓN CORPORATIVA","GCO",IF(C214="PLANEACIÓN ESTRATÉGICA","PLE",IF(C214="GERENCIA DE LA INFORMACIÓN","GDI","N/A")))))</f>
        <v>GDI</v>
      </c>
      <c r="F214" s="43" t="str">
        <f t="shared" si="292"/>
        <v>TIC</v>
      </c>
      <c r="G214" s="43" t="str">
        <f t="shared" ref="G214" si="338">+IF(OR(LEN(H214)=1,LEN(H214)=2),H214,IF(LEN(H214)=4,MID(H214,1,1),MID(H214,1,2)))</f>
        <v>F</v>
      </c>
      <c r="H214" s="44" t="s">
        <v>364</v>
      </c>
      <c r="I214" s="43" t="str">
        <f t="shared" ref="I214" si="339">+IF(OR(E214="",F214="",H214=""),"",CONCATENATE(E214,"-",F214,"-",H214))</f>
        <v>GDI-TIC-F029</v>
      </c>
      <c r="J214" s="45" t="s">
        <v>642</v>
      </c>
      <c r="K214" s="46" t="s">
        <v>31</v>
      </c>
      <c r="L214" s="47">
        <f t="shared" si="328"/>
        <v>44830</v>
      </c>
      <c r="M214" s="48">
        <v>44830</v>
      </c>
      <c r="N214" s="1">
        <f t="shared" ref="N214" ca="1" si="340">+IF(K214="Anulado","",IF(M214="","",DAYS360(M214,TODAY())))</f>
        <v>1230</v>
      </c>
      <c r="O214" s="3"/>
      <c r="P214" s="49" t="s">
        <v>504</v>
      </c>
      <c r="Q214" s="46">
        <v>2</v>
      </c>
      <c r="R214" s="44"/>
      <c r="U214" s="5"/>
      <c r="W214" s="6"/>
      <c r="X214" s="6"/>
      <c r="Y214" s="6"/>
      <c r="Z214" s="6"/>
      <c r="AA214" s="7"/>
      <c r="AB214" s="9"/>
    </row>
    <row r="215" spans="1:28" s="4" customFormat="1" ht="13" x14ac:dyDescent="0.3">
      <c r="A215" s="1">
        <f>+SUBTOTAL(103,$D$4:D215)</f>
        <v>212</v>
      </c>
      <c r="B215" s="2" t="s">
        <v>26</v>
      </c>
      <c r="C215" s="2" t="s">
        <v>466</v>
      </c>
      <c r="D215" s="2" t="s">
        <v>467</v>
      </c>
      <c r="E215" s="43" t="str">
        <f t="shared" ref="E215" si="341">+IF(C215="GESTIÓN TERRITORIAL","GET",IF(C215="DERECHOS HUMANOS","DHH",IF(C215="GESTIÓN CORPORATIVA","GCO",IF(C215="PLANEACIÓN ESTRATÉGICA","PLE",IF(C215="GERENCIA DE LA INFORMACIÓN","GDI","N/A")))))</f>
        <v>GDI</v>
      </c>
      <c r="F215" s="43" t="str">
        <f t="shared" si="292"/>
        <v>TIC</v>
      </c>
      <c r="G215" s="43" t="str">
        <f t="shared" ref="G215" si="342">+IF(OR(LEN(H215)=1,LEN(H215)=2),H215,IF(LEN(H215)=4,MID(H215,1,1),MID(H215,1,2)))</f>
        <v>F</v>
      </c>
      <c r="H215" s="44" t="s">
        <v>368</v>
      </c>
      <c r="I215" s="43" t="str">
        <f t="shared" ref="I215" si="343">+IF(OR(E215="",F215="",H215=""),"",CONCATENATE(E215,"-",F215,"-",H215))</f>
        <v>GDI-TIC-F030</v>
      </c>
      <c r="J215" s="45" t="s">
        <v>643</v>
      </c>
      <c r="K215" s="46" t="s">
        <v>31</v>
      </c>
      <c r="L215" s="47">
        <f t="shared" si="328"/>
        <v>44531</v>
      </c>
      <c r="M215" s="48">
        <v>44531</v>
      </c>
      <c r="N215" s="1">
        <f t="shared" ref="N215" ca="1" si="344">+IF(K215="Anulado","",IF(M215="","",DAYS360(M215,TODAY())))</f>
        <v>1525</v>
      </c>
      <c r="O215" s="3"/>
      <c r="P215" s="49" t="s">
        <v>644</v>
      </c>
      <c r="Q215" s="46">
        <v>2</v>
      </c>
      <c r="R215" s="44"/>
      <c r="U215" s="5"/>
      <c r="W215" s="6"/>
      <c r="X215" s="6"/>
      <c r="Y215" s="6"/>
      <c r="Z215" s="6"/>
      <c r="AA215" s="7"/>
      <c r="AB215" s="9"/>
    </row>
    <row r="216" spans="1:28" s="4" customFormat="1" ht="13" x14ac:dyDescent="0.3">
      <c r="A216" s="93">
        <f>+SUBTOTAL(103,$D$4:D216)</f>
        <v>213</v>
      </c>
      <c r="B216" s="2" t="s">
        <v>26</v>
      </c>
      <c r="C216" s="2" t="s">
        <v>466</v>
      </c>
      <c r="D216" s="2" t="s">
        <v>467</v>
      </c>
      <c r="E216" s="43" t="str">
        <f t="shared" ref="E216" si="345">+IF(C216="GESTIÓN TERRITORIAL","GET",IF(C216="DERECHOS HUMANOS","DHH",IF(C216="GESTIÓN CORPORATIVA","GCO",IF(C216="PLANEACIÓN ESTRATÉGICA","PLE",IF(C216="GERENCIA DE LA INFORMACIÓN","GDI","N/A")))))</f>
        <v>GDI</v>
      </c>
      <c r="F216" s="43" t="str">
        <f t="shared" si="292"/>
        <v>TIC</v>
      </c>
      <c r="G216" s="43" t="str">
        <f t="shared" ref="G216" si="346">+IF(OR(LEN(H216)=1,LEN(H216)=2),H216,IF(LEN(H216)=4,MID(H216,1,1),MID(H216,1,2)))</f>
        <v>F</v>
      </c>
      <c r="H216" s="44" t="s">
        <v>371</v>
      </c>
      <c r="I216" s="43" t="str">
        <f t="shared" ref="I216" si="347">+IF(OR(E216="",F216="",H216=""),"",CONCATENATE(E216,"-",F216,"-",H216))</f>
        <v>GDI-TIC-F031</v>
      </c>
      <c r="J216" s="45" t="s">
        <v>645</v>
      </c>
      <c r="K216" s="46" t="s">
        <v>31</v>
      </c>
      <c r="L216" s="47">
        <f t="shared" si="328"/>
        <v>44531</v>
      </c>
      <c r="M216" s="48">
        <v>44531</v>
      </c>
      <c r="N216" s="1">
        <f t="shared" ref="N216" ca="1" si="348">+IF(K216="Anulado","",IF(M216="","",DAYS360(M216,TODAY())))</f>
        <v>1525</v>
      </c>
      <c r="O216" s="3"/>
      <c r="P216" s="49" t="s">
        <v>644</v>
      </c>
      <c r="Q216" s="46">
        <v>2</v>
      </c>
      <c r="R216" s="44"/>
      <c r="U216" s="5"/>
      <c r="W216" s="6"/>
      <c r="X216" s="6"/>
      <c r="Y216" s="6"/>
      <c r="Z216" s="6"/>
      <c r="AA216" s="7"/>
      <c r="AB216" s="9"/>
    </row>
    <row r="217" spans="1:28" s="4" customFormat="1" ht="19.5" x14ac:dyDescent="0.3">
      <c r="A217" s="1">
        <f>+SUBTOTAL(103,$D$4:D217)</f>
        <v>214</v>
      </c>
      <c r="B217" s="2" t="s">
        <v>26</v>
      </c>
      <c r="C217" s="2" t="s">
        <v>466</v>
      </c>
      <c r="D217" s="2" t="s">
        <v>467</v>
      </c>
      <c r="E217" s="43" t="str">
        <f t="shared" ref="E217" si="349">+IF(C217="GESTIÓN TERRITORIAL","GET",IF(C217="DERECHOS HUMANOS","DHH",IF(C217="GESTIÓN CORPORATIVA","GCO",IF(C217="PLANEACIÓN ESTRATÉGICA","PLE",IF(C217="GERENCIA DE LA INFORMACIÓN","GDI","N/A")))))</f>
        <v>GDI</v>
      </c>
      <c r="F217" s="43" t="str">
        <f t="shared" si="292"/>
        <v>TIC</v>
      </c>
      <c r="G217" s="43" t="str">
        <f t="shared" ref="G217:G219" si="350">+IF(OR(LEN(H217)=1,LEN(H217)=2),H217,IF(LEN(H217)=4,MID(H217,1,1),MID(H217,1,2)))</f>
        <v>F</v>
      </c>
      <c r="H217" s="44" t="s">
        <v>374</v>
      </c>
      <c r="I217" s="43" t="str">
        <f t="shared" ref="I217" si="351">+IF(OR(E217="",F217="",H217=""),"",CONCATENATE(E217,"-",F217,"-",H217))</f>
        <v>GDI-TIC-F032</v>
      </c>
      <c r="J217" s="45" t="s">
        <v>646</v>
      </c>
      <c r="K217" s="46" t="s">
        <v>31</v>
      </c>
      <c r="L217" s="47">
        <f t="shared" si="328"/>
        <v>44988</v>
      </c>
      <c r="M217" s="48">
        <v>44988</v>
      </c>
      <c r="N217" s="1">
        <f t="shared" ref="N217" ca="1" si="352">+IF(K217="Anulado","",IF(M217="","",DAYS360(M217,TODAY())))</f>
        <v>1073</v>
      </c>
      <c r="O217" s="3"/>
      <c r="P217" s="49" t="s">
        <v>647</v>
      </c>
      <c r="Q217" s="46">
        <v>2</v>
      </c>
      <c r="R217" s="44"/>
      <c r="U217" s="5"/>
      <c r="W217" s="6"/>
      <c r="X217" s="6"/>
      <c r="Y217" s="6"/>
      <c r="Z217" s="6"/>
      <c r="AA217" s="7"/>
      <c r="AB217" s="9"/>
    </row>
    <row r="218" spans="1:28" s="4" customFormat="1" ht="19.5" x14ac:dyDescent="0.3">
      <c r="A218" s="1">
        <f>+SUBTOTAL(103,$D$4:D218)</f>
        <v>215</v>
      </c>
      <c r="B218" s="2" t="s">
        <v>26</v>
      </c>
      <c r="C218" s="2" t="s">
        <v>466</v>
      </c>
      <c r="D218" s="2" t="s">
        <v>467</v>
      </c>
      <c r="E218" s="43" t="str">
        <f t="shared" ref="E218:E219" si="353">+IF(C218="GESTIÓN TERRITORIAL","GET",IF(C218="DERECHOS HUMANOS","DHH",IF(C218="GESTIÓN CORPORATIVA","GCO",IF(C218="PLANEACIÓN ESTRATÉGICA","PLE",IF(C218="GERENCIA DE LA INFORMACIÓN","GDI","N/A")))))</f>
        <v>GDI</v>
      </c>
      <c r="F218" s="43" t="str">
        <f t="shared" si="292"/>
        <v>TIC</v>
      </c>
      <c r="G218" s="43" t="str">
        <f t="shared" si="350"/>
        <v>F</v>
      </c>
      <c r="H218" s="44" t="s">
        <v>377</v>
      </c>
      <c r="I218" s="43" t="str">
        <f t="shared" si="310"/>
        <v>GDI-TIC-F033</v>
      </c>
      <c r="J218" s="45" t="s">
        <v>648</v>
      </c>
      <c r="K218" s="46" t="s">
        <v>48</v>
      </c>
      <c r="L218" s="47">
        <f t="shared" si="328"/>
        <v>44460</v>
      </c>
      <c r="M218" s="48">
        <v>44460</v>
      </c>
      <c r="N218" s="1" t="str">
        <f t="shared" ref="N218:N220" ca="1" si="354">+IF(K218="Anulado","",IF(M218="","",DAYS360(M218,TODAY())))</f>
        <v/>
      </c>
      <c r="O218" s="3">
        <v>45014</v>
      </c>
      <c r="P218" s="49" t="s">
        <v>649</v>
      </c>
      <c r="Q218" s="46">
        <v>2</v>
      </c>
      <c r="R218" s="44"/>
      <c r="U218" s="5"/>
      <c r="W218" s="6"/>
      <c r="X218" s="6"/>
      <c r="Y218" s="6"/>
      <c r="Z218" s="6"/>
      <c r="AA218" s="7"/>
      <c r="AB218" s="9"/>
    </row>
    <row r="219" spans="1:28" s="4" customFormat="1" ht="19.5" x14ac:dyDescent="0.3">
      <c r="A219" s="93">
        <f>+SUBTOTAL(103,$D$4:D219)</f>
        <v>216</v>
      </c>
      <c r="B219" s="2" t="s">
        <v>26</v>
      </c>
      <c r="C219" s="2" t="s">
        <v>466</v>
      </c>
      <c r="D219" s="2" t="s">
        <v>467</v>
      </c>
      <c r="E219" s="43" t="str">
        <f t="shared" si="353"/>
        <v>GDI</v>
      </c>
      <c r="F219" s="43" t="str">
        <f t="shared" si="292"/>
        <v>TIC</v>
      </c>
      <c r="G219" s="43" t="str">
        <f t="shared" si="350"/>
        <v>F</v>
      </c>
      <c r="H219" s="44" t="s">
        <v>380</v>
      </c>
      <c r="I219" s="43" t="str">
        <f t="shared" si="310"/>
        <v>GDI-TIC-F034</v>
      </c>
      <c r="J219" s="45" t="s">
        <v>650</v>
      </c>
      <c r="K219" s="46" t="s">
        <v>48</v>
      </c>
      <c r="L219" s="47">
        <f t="shared" si="328"/>
        <v>44460</v>
      </c>
      <c r="M219" s="48">
        <v>44460</v>
      </c>
      <c r="N219" s="1" t="str">
        <f t="shared" ca="1" si="354"/>
        <v/>
      </c>
      <c r="O219" s="3">
        <v>45014</v>
      </c>
      <c r="P219" s="49" t="s">
        <v>649</v>
      </c>
      <c r="Q219" s="46">
        <v>2</v>
      </c>
      <c r="R219" s="44"/>
      <c r="U219" s="5"/>
      <c r="W219" s="6"/>
      <c r="X219" s="6"/>
      <c r="Y219" s="6"/>
      <c r="Z219" s="6"/>
      <c r="AA219" s="7"/>
      <c r="AB219" s="9"/>
    </row>
    <row r="220" spans="1:28" s="4" customFormat="1" ht="13" x14ac:dyDescent="0.3">
      <c r="A220" s="1">
        <f>+SUBTOTAL(103,$D$4:D220)</f>
        <v>217</v>
      </c>
      <c r="B220" s="2" t="s">
        <v>26</v>
      </c>
      <c r="C220" s="2" t="s">
        <v>466</v>
      </c>
      <c r="D220" s="2" t="s">
        <v>467</v>
      </c>
      <c r="E220" s="43" t="str">
        <f t="shared" ref="E220" si="355">+IF(C220="GESTIÓN TERRITORIAL","GET",IF(C220="DERECHOS HUMANOS","DHH",IF(C220="GESTIÓN CORPORATIVA","GCO",IF(C220="PLANEACIÓN ESTRATÉGICA","PLE",IF(C220="GERENCIA DE LA INFORMACIÓN","GDI","N/A")))))</f>
        <v>GDI</v>
      </c>
      <c r="F220" s="43" t="str">
        <f t="shared" si="292"/>
        <v>TIC</v>
      </c>
      <c r="G220" s="43" t="str">
        <f t="shared" ref="G220" si="356">+IF(OR(LEN(H220)=1,LEN(H220)=2),H220,IF(LEN(H220)=4,MID(H220,1,1),MID(H220,1,2)))</f>
        <v>F</v>
      </c>
      <c r="H220" s="44" t="s">
        <v>384</v>
      </c>
      <c r="I220" s="43" t="str">
        <f t="shared" ref="I220" si="357">+IF(OR(E220="",F220="",H220=""),"",CONCATENATE(E220,"-",F220,"-",H220))</f>
        <v>GDI-TIC-F035</v>
      </c>
      <c r="J220" s="45" t="s">
        <v>651</v>
      </c>
      <c r="K220" s="46" t="s">
        <v>31</v>
      </c>
      <c r="L220" s="47">
        <f t="shared" si="328"/>
        <v>45987</v>
      </c>
      <c r="M220" s="48">
        <v>45987</v>
      </c>
      <c r="N220" s="1">
        <f t="shared" ca="1" si="354"/>
        <v>90</v>
      </c>
      <c r="O220" s="3"/>
      <c r="P220" s="49" t="s">
        <v>652</v>
      </c>
      <c r="Q220" s="46">
        <v>2</v>
      </c>
      <c r="R220" s="44"/>
      <c r="U220" s="5"/>
      <c r="W220" s="6"/>
      <c r="X220" s="6"/>
      <c r="Y220" s="6"/>
      <c r="Z220" s="6"/>
      <c r="AA220" s="7"/>
      <c r="AB220" s="9"/>
    </row>
    <row r="221" spans="1:28" s="4" customFormat="1" ht="13" x14ac:dyDescent="0.3">
      <c r="A221" s="1">
        <f>+SUBTOTAL(103,$D$4:D221)</f>
        <v>218</v>
      </c>
      <c r="B221" s="2" t="s">
        <v>26</v>
      </c>
      <c r="C221" s="2" t="s">
        <v>466</v>
      </c>
      <c r="D221" s="2" t="s">
        <v>467</v>
      </c>
      <c r="E221" s="43" t="str">
        <f t="shared" ref="E221" si="358">+IF(C221="GESTIÓN TERRITORIAL","GET",IF(C221="DERECHOS HUMANOS","DHH",IF(C221="GESTIÓN CORPORATIVA","GCO",IF(C221="PLANEACIÓN ESTRATÉGICA","PLE",IF(C221="GERENCIA DE LA INFORMACIÓN","GDI","N/A")))))</f>
        <v>GDI</v>
      </c>
      <c r="F221" s="43" t="str">
        <f t="shared" si="292"/>
        <v>TIC</v>
      </c>
      <c r="G221" s="43" t="str">
        <f t="shared" ref="G221" si="359">+IF(OR(LEN(H221)=1,LEN(H221)=2),H221,IF(LEN(H221)=4,MID(H221,1,1),MID(H221,1,2)))</f>
        <v>F</v>
      </c>
      <c r="H221" s="44" t="s">
        <v>387</v>
      </c>
      <c r="I221" s="43" t="str">
        <f t="shared" ref="I221" si="360">+IF(OR(E221="",F221="",H221=""),"",CONCATENATE(E221,"-",F221,"-",H221))</f>
        <v>GDI-TIC-F036</v>
      </c>
      <c r="J221" s="45" t="s">
        <v>653</v>
      </c>
      <c r="K221" s="46" t="s">
        <v>31</v>
      </c>
      <c r="L221" s="47">
        <f t="shared" ref="L221" si="361">+IF(M221=0,"",VALUE(M221))</f>
        <v>44915</v>
      </c>
      <c r="M221" s="48">
        <v>44915</v>
      </c>
      <c r="N221" s="1">
        <f t="shared" ref="N221" ca="1" si="362">+IF(K221="Anulado","",IF(M221="","",DAYS360(M221,TODAY())))</f>
        <v>1146</v>
      </c>
      <c r="O221" s="3"/>
      <c r="P221" s="49" t="s">
        <v>510</v>
      </c>
      <c r="Q221" s="46">
        <v>1</v>
      </c>
      <c r="R221" s="44"/>
      <c r="T221" s="34"/>
      <c r="U221" s="35"/>
      <c r="V221" s="34"/>
      <c r="W221" s="36"/>
      <c r="X221" s="36"/>
      <c r="Y221" s="36"/>
      <c r="Z221" s="36"/>
      <c r="AA221" s="37"/>
      <c r="AB221" s="9"/>
    </row>
    <row r="222" spans="1:28" s="4" customFormat="1" ht="13" x14ac:dyDescent="0.3">
      <c r="A222" s="93">
        <f>+SUBTOTAL(103,$D$4:D222)</f>
        <v>219</v>
      </c>
      <c r="B222" s="2" t="s">
        <v>26</v>
      </c>
      <c r="C222" s="2" t="s">
        <v>466</v>
      </c>
      <c r="D222" s="2" t="s">
        <v>467</v>
      </c>
      <c r="E222" s="43" t="str">
        <f t="shared" ref="E222:E225" si="363">+IF(C222="GESTIÓN TERRITORIAL","GET",IF(C222="DERECHOS HUMANOS","DHH",IF(C222="GESTIÓN CORPORATIVA","GCO",IF(C222="PLANEACIÓN ESTRATÉGICA","PLE",IF(C222="GERENCIA DE LA INFORMACIÓN","GDI","N/A")))))</f>
        <v>GDI</v>
      </c>
      <c r="F222" s="43" t="str">
        <f t="shared" si="292"/>
        <v>TIC</v>
      </c>
      <c r="G222" s="43" t="str">
        <f t="shared" ref="G222:G225" si="364">+IF(OR(LEN(H222)=1,LEN(H222)=2),H222,IF(LEN(H222)=4,MID(H222,1,1),MID(H222,1,2)))</f>
        <v>F</v>
      </c>
      <c r="H222" s="44" t="s">
        <v>391</v>
      </c>
      <c r="I222" s="43" t="str">
        <f t="shared" ref="I222:I225" si="365">+IF(OR(E222="",F222="",H222=""),"",CONCATENATE(E222,"-",F222,"-",H222))</f>
        <v>GDI-TIC-F037</v>
      </c>
      <c r="J222" s="45" t="s">
        <v>654</v>
      </c>
      <c r="K222" s="46" t="s">
        <v>31</v>
      </c>
      <c r="L222" s="47">
        <f t="shared" ref="L222:L225" si="366">+IF(M222=0,"",VALUE(M222))</f>
        <v>44925</v>
      </c>
      <c r="M222" s="48">
        <v>44925</v>
      </c>
      <c r="N222" s="1">
        <f t="shared" ref="N222:N226" ca="1" si="367">+IF(K222="Anulado","",IF(M222="","",DAYS360(M222,TODAY())))</f>
        <v>1136</v>
      </c>
      <c r="O222" s="3"/>
      <c r="P222" s="49" t="s">
        <v>512</v>
      </c>
      <c r="Q222" s="46">
        <v>1</v>
      </c>
      <c r="R222" s="44"/>
      <c r="T222" s="34"/>
      <c r="U222" s="35"/>
      <c r="V222" s="34"/>
      <c r="W222" s="36"/>
      <c r="X222" s="36"/>
      <c r="Y222" s="36"/>
      <c r="Z222" s="36"/>
      <c r="AA222" s="37"/>
      <c r="AB222" s="9"/>
    </row>
    <row r="223" spans="1:28" s="4" customFormat="1" ht="13" x14ac:dyDescent="0.3">
      <c r="A223" s="1">
        <f>+SUBTOTAL(103,$D$4:D223)</f>
        <v>220</v>
      </c>
      <c r="B223" s="2" t="s">
        <v>26</v>
      </c>
      <c r="C223" s="2" t="s">
        <v>466</v>
      </c>
      <c r="D223" s="2" t="s">
        <v>467</v>
      </c>
      <c r="E223" s="43" t="str">
        <f t="shared" si="363"/>
        <v>GDI</v>
      </c>
      <c r="F223" s="43" t="str">
        <f t="shared" si="292"/>
        <v>TIC</v>
      </c>
      <c r="G223" s="43" t="str">
        <f t="shared" si="364"/>
        <v>F</v>
      </c>
      <c r="H223" s="44" t="s">
        <v>394</v>
      </c>
      <c r="I223" s="43" t="str">
        <f t="shared" si="365"/>
        <v>GDI-TIC-F038</v>
      </c>
      <c r="J223" s="45" t="s">
        <v>655</v>
      </c>
      <c r="K223" s="46" t="s">
        <v>31</v>
      </c>
      <c r="L223" s="47">
        <f t="shared" si="366"/>
        <v>44925</v>
      </c>
      <c r="M223" s="48">
        <v>44925</v>
      </c>
      <c r="N223" s="1">
        <f t="shared" ca="1" si="367"/>
        <v>1136</v>
      </c>
      <c r="O223" s="3"/>
      <c r="P223" s="49" t="s">
        <v>512</v>
      </c>
      <c r="Q223" s="46">
        <v>1</v>
      </c>
      <c r="R223" s="44"/>
      <c r="T223" s="34"/>
      <c r="U223" s="35"/>
      <c r="V223" s="34"/>
      <c r="W223" s="36"/>
      <c r="X223" s="36"/>
      <c r="Y223" s="36"/>
      <c r="Z223" s="36"/>
      <c r="AA223" s="37"/>
      <c r="AB223" s="9"/>
    </row>
    <row r="224" spans="1:28" s="4" customFormat="1" ht="13" x14ac:dyDescent="0.3">
      <c r="A224" s="1">
        <f>+SUBTOTAL(103,$D$4:D224)</f>
        <v>221</v>
      </c>
      <c r="B224" s="2" t="s">
        <v>26</v>
      </c>
      <c r="C224" s="2" t="s">
        <v>466</v>
      </c>
      <c r="D224" s="2" t="s">
        <v>467</v>
      </c>
      <c r="E224" s="43" t="str">
        <f t="shared" si="363"/>
        <v>GDI</v>
      </c>
      <c r="F224" s="43" t="str">
        <f t="shared" si="292"/>
        <v>TIC</v>
      </c>
      <c r="G224" s="43" t="str">
        <f t="shared" si="364"/>
        <v>F</v>
      </c>
      <c r="H224" s="44" t="s">
        <v>397</v>
      </c>
      <c r="I224" s="43" t="str">
        <f t="shared" si="365"/>
        <v>GDI-TIC-F039</v>
      </c>
      <c r="J224" s="45" t="s">
        <v>656</v>
      </c>
      <c r="K224" s="46" t="s">
        <v>31</v>
      </c>
      <c r="L224" s="47">
        <f t="shared" si="366"/>
        <v>44925</v>
      </c>
      <c r="M224" s="48">
        <v>44925</v>
      </c>
      <c r="N224" s="1">
        <f t="shared" ca="1" si="367"/>
        <v>1136</v>
      </c>
      <c r="O224" s="3"/>
      <c r="P224" s="49" t="s">
        <v>512</v>
      </c>
      <c r="Q224" s="46">
        <v>1</v>
      </c>
      <c r="R224" s="44"/>
      <c r="T224" s="34"/>
      <c r="U224" s="35"/>
      <c r="V224" s="34"/>
      <c r="W224" s="36"/>
      <c r="X224" s="36"/>
      <c r="Y224" s="36"/>
      <c r="Z224" s="36"/>
      <c r="AA224" s="37"/>
      <c r="AB224" s="9"/>
    </row>
    <row r="225" spans="1:28" s="4" customFormat="1" ht="13" x14ac:dyDescent="0.3">
      <c r="A225" s="93">
        <f>+SUBTOTAL(103,$D$4:D225)</f>
        <v>222</v>
      </c>
      <c r="B225" s="2" t="s">
        <v>26</v>
      </c>
      <c r="C225" s="2" t="s">
        <v>466</v>
      </c>
      <c r="D225" s="2" t="s">
        <v>467</v>
      </c>
      <c r="E225" s="43" t="str">
        <f t="shared" si="363"/>
        <v>GDI</v>
      </c>
      <c r="F225" s="43" t="str">
        <f t="shared" si="292"/>
        <v>TIC</v>
      </c>
      <c r="G225" s="43" t="str">
        <f t="shared" si="364"/>
        <v>F</v>
      </c>
      <c r="H225" s="44" t="s">
        <v>400</v>
      </c>
      <c r="I225" s="43" t="str">
        <f t="shared" si="365"/>
        <v>GDI-TIC-F040</v>
      </c>
      <c r="J225" s="45" t="s">
        <v>657</v>
      </c>
      <c r="K225" s="46" t="s">
        <v>31</v>
      </c>
      <c r="L225" s="47">
        <f t="shared" si="366"/>
        <v>44925</v>
      </c>
      <c r="M225" s="48">
        <v>44925</v>
      </c>
      <c r="N225" s="1">
        <f t="shared" ca="1" si="367"/>
        <v>1136</v>
      </c>
      <c r="O225" s="3"/>
      <c r="P225" s="49" t="s">
        <v>512</v>
      </c>
      <c r="Q225" s="46">
        <v>1</v>
      </c>
      <c r="R225" s="44"/>
      <c r="T225" s="34"/>
      <c r="U225" s="35"/>
      <c r="V225" s="34"/>
      <c r="W225" s="36"/>
      <c r="X225" s="36"/>
      <c r="Y225" s="36"/>
      <c r="Z225" s="36"/>
      <c r="AA225" s="37"/>
      <c r="AB225" s="9"/>
    </row>
    <row r="226" spans="1:28" s="4" customFormat="1" ht="13" x14ac:dyDescent="0.3">
      <c r="A226" s="1">
        <f>+SUBTOTAL(103,$D$4:D226)</f>
        <v>223</v>
      </c>
      <c r="B226" s="2" t="s">
        <v>26</v>
      </c>
      <c r="C226" s="2" t="s">
        <v>466</v>
      </c>
      <c r="D226" s="2" t="s">
        <v>467</v>
      </c>
      <c r="E226" s="43" t="str">
        <f t="shared" ref="E226" si="368">+IF(C226="GESTIÓN TERRITORIAL","GET",IF(C226="DERECHOS HUMANOS","DHH",IF(C226="GESTIÓN CORPORATIVA","GCO",IF(C226="PLANEACIÓN ESTRATÉGICA","PLE",IF(C226="GERENCIA DE LA INFORMACIÓN","GDI","N/A")))))</f>
        <v>GDI</v>
      </c>
      <c r="F226" s="43" t="str">
        <f t="shared" si="292"/>
        <v>TIC</v>
      </c>
      <c r="G226" s="43" t="str">
        <f t="shared" ref="G226" si="369">+IF(OR(LEN(H226)=1,LEN(H226)=2),H226,IF(LEN(H226)=4,MID(H226,1,1),MID(H226,1,2)))</f>
        <v>F</v>
      </c>
      <c r="H226" s="44" t="s">
        <v>402</v>
      </c>
      <c r="I226" s="43" t="str">
        <f t="shared" ref="I226" si="370">+IF(OR(E226="",F226="",H226=""),"",CONCATENATE(E226,"-",F226,"-",H226))</f>
        <v>GDI-TIC-F041</v>
      </c>
      <c r="J226" s="45" t="s">
        <v>658</v>
      </c>
      <c r="K226" s="46" t="s">
        <v>31</v>
      </c>
      <c r="L226" s="47">
        <f t="shared" ref="L226" si="371">+IF(M226=0,"",VALUE(M226))</f>
        <v>45013</v>
      </c>
      <c r="M226" s="48">
        <v>45013</v>
      </c>
      <c r="N226" s="1">
        <f t="shared" ca="1" si="367"/>
        <v>1048</v>
      </c>
      <c r="O226" s="3"/>
      <c r="P226" s="49" t="s">
        <v>659</v>
      </c>
      <c r="Q226" s="46">
        <v>1</v>
      </c>
      <c r="R226" s="44"/>
      <c r="T226" s="26"/>
      <c r="U226" s="27"/>
      <c r="V226" s="26"/>
      <c r="W226" s="28"/>
      <c r="X226" s="28"/>
      <c r="Y226" s="28"/>
      <c r="Z226" s="28"/>
      <c r="AA226" s="29"/>
      <c r="AB226" s="9"/>
    </row>
    <row r="227" spans="1:28" s="4" customFormat="1" ht="13" x14ac:dyDescent="0.3">
      <c r="A227" s="1">
        <f>+SUBTOTAL(103,$D$4:D227)</f>
        <v>224</v>
      </c>
      <c r="B227" s="2" t="s">
        <v>26</v>
      </c>
      <c r="C227" s="2" t="s">
        <v>466</v>
      </c>
      <c r="D227" s="2" t="s">
        <v>467</v>
      </c>
      <c r="E227" s="43" t="str">
        <f t="shared" ref="E227" si="372">+IF(C227="GESTIÓN TERRITORIAL","GET",IF(C227="DERECHOS HUMANOS","DHH",IF(C227="GESTIÓN CORPORATIVA","GCO",IF(C227="PLANEACIÓN ESTRATÉGICA","PLE",IF(C227="GERENCIA DE LA INFORMACIÓN","GDI","N/A")))))</f>
        <v>GDI</v>
      </c>
      <c r="F227" s="43" t="str">
        <f t="shared" si="292"/>
        <v>TIC</v>
      </c>
      <c r="G227" s="43" t="str">
        <f t="shared" ref="G227" si="373">+IF(OR(LEN(H227)=1,LEN(H227)=2),H227,IF(LEN(H227)=4,MID(H227,1,1),MID(H227,1,2)))</f>
        <v>F</v>
      </c>
      <c r="H227" s="44" t="s">
        <v>404</v>
      </c>
      <c r="I227" s="43" t="str">
        <f t="shared" ref="I227" si="374">+IF(OR(E227="",F227="",H227=""),"",CONCATENATE(E227,"-",F227,"-",H227))</f>
        <v>GDI-TIC-F042</v>
      </c>
      <c r="J227" s="45" t="s">
        <v>660</v>
      </c>
      <c r="K227" s="46" t="s">
        <v>31</v>
      </c>
      <c r="L227" s="47">
        <f t="shared" ref="L227" si="375">+IF(M227=0,"",VALUE(M227))</f>
        <v>45197</v>
      </c>
      <c r="M227" s="48">
        <v>45197</v>
      </c>
      <c r="N227" s="1">
        <f t="shared" ref="N227" ca="1" si="376">+IF(K227="Anulado","",IF(M227="","",DAYS360(M227,TODAY())))</f>
        <v>868</v>
      </c>
      <c r="O227" s="3"/>
      <c r="P227" s="49" t="s">
        <v>514</v>
      </c>
      <c r="Q227" s="46">
        <v>1</v>
      </c>
      <c r="R227" s="44"/>
      <c r="S227" s="26"/>
      <c r="T227" s="26"/>
      <c r="U227" s="27"/>
      <c r="V227" s="26"/>
      <c r="W227" s="28"/>
      <c r="X227" s="28"/>
      <c r="Y227" s="28"/>
      <c r="Z227" s="28"/>
      <c r="AA227" s="29"/>
      <c r="AB227" s="9"/>
    </row>
    <row r="228" spans="1:28" s="4" customFormat="1" ht="33" x14ac:dyDescent="0.3">
      <c r="A228" s="93">
        <f>+SUBTOTAL(103,$D$4:D228)</f>
        <v>225</v>
      </c>
      <c r="B228" s="2" t="s">
        <v>26</v>
      </c>
      <c r="C228" s="2" t="s">
        <v>466</v>
      </c>
      <c r="D228" s="2" t="s">
        <v>661</v>
      </c>
      <c r="E228" s="43" t="str">
        <f t="shared" si="202"/>
        <v>GDI</v>
      </c>
      <c r="F228" s="43" t="str">
        <f t="shared" si="292"/>
        <v>GPD</v>
      </c>
      <c r="G228" s="43" t="str">
        <f t="shared" si="226"/>
        <v>C</v>
      </c>
      <c r="H228" s="44" t="s">
        <v>29</v>
      </c>
      <c r="I228" s="43" t="str">
        <f t="shared" si="227"/>
        <v>GDI-GPD-C</v>
      </c>
      <c r="J228" s="45" t="s">
        <v>662</v>
      </c>
      <c r="K228" s="46" t="s">
        <v>31</v>
      </c>
      <c r="L228" s="47">
        <f t="shared" si="328"/>
        <v>45182</v>
      </c>
      <c r="M228" s="48">
        <v>45182</v>
      </c>
      <c r="N228" s="1">
        <f t="shared" ca="1" si="204"/>
        <v>883</v>
      </c>
      <c r="O228" s="3"/>
      <c r="P228" s="49" t="s">
        <v>663</v>
      </c>
      <c r="Q228" s="46">
        <v>3</v>
      </c>
      <c r="R228" s="44" t="s">
        <v>664</v>
      </c>
      <c r="U228" s="5"/>
      <c r="W228" s="6"/>
      <c r="X228" s="6"/>
      <c r="Y228" s="6"/>
      <c r="Z228" s="6" t="str">
        <f t="shared" si="205"/>
        <v/>
      </c>
      <c r="AA228" s="7"/>
      <c r="AB228" s="9"/>
    </row>
    <row r="229" spans="1:28" s="4" customFormat="1" ht="13" x14ac:dyDescent="0.3">
      <c r="A229" s="1">
        <f>+SUBTOTAL(103,$D$4:D229)</f>
        <v>226</v>
      </c>
      <c r="B229" s="2" t="s">
        <v>26</v>
      </c>
      <c r="C229" s="2" t="s">
        <v>466</v>
      </c>
      <c r="D229" s="2" t="s">
        <v>661</v>
      </c>
      <c r="E229" s="43" t="str">
        <f t="shared" si="202"/>
        <v>GDI</v>
      </c>
      <c r="F229" s="43" t="str">
        <f t="shared" si="292"/>
        <v>GPD</v>
      </c>
      <c r="G229" s="43" t="str">
        <f t="shared" si="226"/>
        <v>MR</v>
      </c>
      <c r="H229" s="44" t="s">
        <v>34</v>
      </c>
      <c r="I229" s="43" t="str">
        <f t="shared" si="227"/>
        <v>GDI-GPD-MR</v>
      </c>
      <c r="J229" s="45" t="s">
        <v>665</v>
      </c>
      <c r="K229" s="46" t="s">
        <v>31</v>
      </c>
      <c r="L229" s="47">
        <f t="shared" si="328"/>
        <v>45196</v>
      </c>
      <c r="M229" s="48">
        <v>45196</v>
      </c>
      <c r="N229" s="1">
        <f t="shared" ca="1" si="204"/>
        <v>869</v>
      </c>
      <c r="O229" s="3"/>
      <c r="P229" s="49" t="s">
        <v>666</v>
      </c>
      <c r="Q229" s="46">
        <v>6</v>
      </c>
      <c r="R229" s="44" t="s">
        <v>667</v>
      </c>
      <c r="U229" s="5"/>
      <c r="W229" s="6"/>
      <c r="X229" s="6"/>
      <c r="Y229" s="6"/>
      <c r="Z229" s="6" t="str">
        <f t="shared" si="205"/>
        <v/>
      </c>
      <c r="AA229" s="7"/>
      <c r="AB229" s="9"/>
    </row>
    <row r="230" spans="1:28" s="4" customFormat="1" ht="19.5" x14ac:dyDescent="0.3">
      <c r="A230" s="1">
        <f>+SUBTOTAL(103,$D$4:D230)</f>
        <v>227</v>
      </c>
      <c r="B230" s="2" t="s">
        <v>26</v>
      </c>
      <c r="C230" s="2" t="s">
        <v>466</v>
      </c>
      <c r="D230" s="2" t="s">
        <v>661</v>
      </c>
      <c r="E230" s="43" t="str">
        <f t="shared" si="202"/>
        <v>GDI</v>
      </c>
      <c r="F230" s="43" t="str">
        <f t="shared" si="292"/>
        <v>GPD</v>
      </c>
      <c r="G230" s="43" t="str">
        <f t="shared" si="226"/>
        <v>M</v>
      </c>
      <c r="H230" s="44" t="s">
        <v>38</v>
      </c>
      <c r="I230" s="43" t="str">
        <f t="shared" si="227"/>
        <v>GDI-GPD-M001</v>
      </c>
      <c r="J230" s="45" t="s">
        <v>668</v>
      </c>
      <c r="K230" s="46" t="s">
        <v>48</v>
      </c>
      <c r="L230" s="47">
        <f t="shared" si="328"/>
        <v>43097</v>
      </c>
      <c r="M230" s="48">
        <v>43097</v>
      </c>
      <c r="N230" s="1" t="str">
        <f t="shared" ca="1" si="204"/>
        <v/>
      </c>
      <c r="O230" s="3">
        <v>43392</v>
      </c>
      <c r="P230" s="49" t="s">
        <v>669</v>
      </c>
      <c r="Q230" s="46">
        <v>2</v>
      </c>
      <c r="R230" s="44" t="s">
        <v>670</v>
      </c>
      <c r="U230" s="5"/>
      <c r="W230" s="6"/>
      <c r="X230" s="6"/>
      <c r="Y230" s="6"/>
      <c r="Z230" s="6" t="str">
        <f t="shared" si="205"/>
        <v/>
      </c>
      <c r="AA230" s="7"/>
      <c r="AB230" s="9"/>
    </row>
    <row r="231" spans="1:28" s="4" customFormat="1" ht="19.5" x14ac:dyDescent="0.3">
      <c r="A231" s="93">
        <f>+SUBTOTAL(103,$D$4:D231)</f>
        <v>228</v>
      </c>
      <c r="B231" s="2" t="s">
        <v>26</v>
      </c>
      <c r="C231" s="2" t="s">
        <v>466</v>
      </c>
      <c r="D231" s="2" t="s">
        <v>661</v>
      </c>
      <c r="E231" s="43" t="str">
        <f t="shared" ref="E231" si="377">+IF(C231="GESTIÓN TERRITORIAL","GET",IF(C231="DERECHOS HUMANOS","DHH",IF(C231="GESTIÓN CORPORATIVA","GCO",IF(C231="PLANEACIÓN ESTRATÉGICA","PLE",IF(C231="GERENCIA DE LA INFORMACIÓN","GDI","N/A")))))</f>
        <v>GDI</v>
      </c>
      <c r="F231" s="43" t="str">
        <f t="shared" si="292"/>
        <v>GPD</v>
      </c>
      <c r="G231" s="43" t="str">
        <f t="shared" ref="G231" si="378">+IF(OR(LEN(H231)=1,LEN(H231)=2),H231,IF(LEN(H231)=4,MID(H231,1,1),MID(H231,1,2)))</f>
        <v>M</v>
      </c>
      <c r="H231" s="44" t="s">
        <v>42</v>
      </c>
      <c r="I231" s="43" t="str">
        <f t="shared" ref="I231" si="379">+IF(OR(E231="",F231="",H231=""),"",CONCATENATE(E231,"-",F231,"-",H231))</f>
        <v>GDI-GPD-M002</v>
      </c>
      <c r="J231" s="45" t="s">
        <v>671</v>
      </c>
      <c r="K231" s="46" t="s">
        <v>31</v>
      </c>
      <c r="L231" s="47">
        <f t="shared" ref="L231" si="380">+IF(M231=0,"",VALUE(M231))</f>
        <v>45372</v>
      </c>
      <c r="M231" s="48">
        <v>45372</v>
      </c>
      <c r="N231" s="1">
        <f t="shared" ref="N231" ca="1" si="381">+IF(K231="Anulado","",IF(M231="","",DAYS360(M231,TODAY())))</f>
        <v>695</v>
      </c>
      <c r="O231" s="3"/>
      <c r="P231" s="49" t="s">
        <v>672</v>
      </c>
      <c r="Q231" s="46">
        <v>2</v>
      </c>
      <c r="R231" s="44"/>
      <c r="U231" s="5"/>
      <c r="W231" s="6"/>
      <c r="X231" s="6"/>
      <c r="Y231" s="6"/>
      <c r="Z231" s="6"/>
      <c r="AA231" s="7"/>
      <c r="AB231" s="9"/>
    </row>
    <row r="232" spans="1:28" s="4" customFormat="1" ht="13" x14ac:dyDescent="0.3">
      <c r="A232" s="1">
        <f>+SUBTOTAL(103,$D$4:D232)</f>
        <v>229</v>
      </c>
      <c r="B232" s="2" t="s">
        <v>26</v>
      </c>
      <c r="C232" s="2" t="s">
        <v>466</v>
      </c>
      <c r="D232" s="2" t="s">
        <v>661</v>
      </c>
      <c r="E232" s="43" t="str">
        <f t="shared" si="202"/>
        <v>GDI</v>
      </c>
      <c r="F232" s="43" t="str">
        <f t="shared" si="292"/>
        <v>GPD</v>
      </c>
      <c r="G232" s="43" t="str">
        <f t="shared" si="226"/>
        <v>P</v>
      </c>
      <c r="H232" s="44" t="s">
        <v>156</v>
      </c>
      <c r="I232" s="43" t="str">
        <f t="shared" si="227"/>
        <v>GDI-GPD-P001</v>
      </c>
      <c r="J232" s="45" t="s">
        <v>673</v>
      </c>
      <c r="K232" s="46" t="s">
        <v>48</v>
      </c>
      <c r="L232" s="47">
        <f t="shared" si="328"/>
        <v>43069</v>
      </c>
      <c r="M232" s="48">
        <v>43069</v>
      </c>
      <c r="N232" s="1" t="str">
        <f t="shared" ca="1" si="204"/>
        <v/>
      </c>
      <c r="O232" s="3">
        <v>43343</v>
      </c>
      <c r="P232" s="49" t="s">
        <v>674</v>
      </c>
      <c r="Q232" s="46">
        <v>1</v>
      </c>
      <c r="R232" s="44" t="s">
        <v>675</v>
      </c>
      <c r="U232" s="5"/>
      <c r="W232" s="6"/>
      <c r="X232" s="6"/>
      <c r="Y232" s="6"/>
      <c r="Z232" s="6" t="str">
        <f t="shared" si="205"/>
        <v/>
      </c>
      <c r="AA232" s="7"/>
      <c r="AB232" s="9"/>
    </row>
    <row r="233" spans="1:28" s="4" customFormat="1" ht="13" x14ac:dyDescent="0.3">
      <c r="A233" s="1">
        <f>+SUBTOTAL(103,$D$4:D233)</f>
        <v>230</v>
      </c>
      <c r="B233" s="2" t="s">
        <v>26</v>
      </c>
      <c r="C233" s="2" t="s">
        <v>466</v>
      </c>
      <c r="D233" s="2" t="s">
        <v>661</v>
      </c>
      <c r="E233" s="43" t="str">
        <f t="shared" ref="E233" si="382">+IF(C233="GESTIÓN TERRITORIAL","GET",IF(C233="DERECHOS HUMANOS","DHH",IF(C233="GESTIÓN CORPORATIVA","GCO",IF(C233="PLANEACIÓN ESTRATÉGICA","PLE",IF(C233="GERENCIA DE LA INFORMACIÓN","GDI","N/A")))))</f>
        <v>GDI</v>
      </c>
      <c r="F233" s="43" t="str">
        <f t="shared" ref="F233:F296" si="383">+VLOOKUP(D233,$U$1519:$V$1538,2,FALSE)</f>
        <v>GPD</v>
      </c>
      <c r="G233" s="43" t="str">
        <f t="shared" ref="G233" si="384">+IF(OR(LEN(H233)=1,LEN(H233)=2),H233,IF(LEN(H233)=4,MID(H233,1,1),MID(H233,1,2)))</f>
        <v>P</v>
      </c>
      <c r="H233" s="44" t="s">
        <v>160</v>
      </c>
      <c r="I233" s="43" t="str">
        <f t="shared" ref="I233" si="385">+IF(OR(E233="",F233="",H233=""),"",CONCATENATE(E233,"-",F233,"-",H233))</f>
        <v>GDI-GPD-P002</v>
      </c>
      <c r="J233" s="45" t="s">
        <v>676</v>
      </c>
      <c r="K233" s="46" t="s">
        <v>31</v>
      </c>
      <c r="L233" s="47">
        <f t="shared" si="328"/>
        <v>45565</v>
      </c>
      <c r="M233" s="48">
        <v>45565</v>
      </c>
      <c r="N233" s="1">
        <f t="shared" ref="N233" ca="1" si="386">+IF(K233="Anulado","",IF(M233="","",DAYS360(M233,TODAY())))</f>
        <v>506</v>
      </c>
      <c r="O233" s="3"/>
      <c r="P233" s="49" t="s">
        <v>677</v>
      </c>
      <c r="Q233" s="46">
        <v>3</v>
      </c>
      <c r="R233" s="44" t="s">
        <v>383</v>
      </c>
      <c r="U233" s="5"/>
      <c r="W233" s="6"/>
      <c r="X233" s="6"/>
      <c r="Y233" s="6"/>
      <c r="Z233" s="6" t="str">
        <f t="shared" ref="Z233" si="387">IF(Y233=0,"",EVEN(Y233)/2)</f>
        <v/>
      </c>
      <c r="AA233" s="7"/>
      <c r="AB233" s="9"/>
    </row>
    <row r="234" spans="1:28" s="4" customFormat="1" ht="13" x14ac:dyDescent="0.3">
      <c r="A234" s="93">
        <f>+SUBTOTAL(103,$D$4:D234)</f>
        <v>231</v>
      </c>
      <c r="B234" s="2" t="s">
        <v>26</v>
      </c>
      <c r="C234" s="2" t="s">
        <v>466</v>
      </c>
      <c r="D234" s="2" t="s">
        <v>661</v>
      </c>
      <c r="E234" s="43" t="str">
        <f t="shared" ref="E234:E235" si="388">+IF(C234="GESTIÓN TERRITORIAL","GET",IF(C234="DERECHOS HUMANOS","DHH",IF(C234="GESTIÓN CORPORATIVA","GCO",IF(C234="PLANEACIÓN ESTRATÉGICA","PLE",IF(C234="GERENCIA DE LA INFORMACIÓN","GDI","N/A")))))</f>
        <v>GDI</v>
      </c>
      <c r="F234" s="43" t="str">
        <f t="shared" si="383"/>
        <v>GPD</v>
      </c>
      <c r="G234" s="43" t="str">
        <f t="shared" ref="G234:G235" si="389">+IF(OR(LEN(H234)=1,LEN(H234)=2),H234,IF(LEN(H234)=4,MID(H234,1,1),MID(H234,1,2)))</f>
        <v>P</v>
      </c>
      <c r="H234" s="44" t="s">
        <v>164</v>
      </c>
      <c r="I234" s="43" t="str">
        <f t="shared" ref="I234:I235" si="390">+IF(OR(E234="",F234="",H234=""),"",CONCATENATE(E234,"-",F234,"-",H234))</f>
        <v>GDI-GPD-P003</v>
      </c>
      <c r="J234" s="45" t="s">
        <v>678</v>
      </c>
      <c r="K234" s="46" t="s">
        <v>31</v>
      </c>
      <c r="L234" s="47">
        <f t="shared" si="328"/>
        <v>45565</v>
      </c>
      <c r="M234" s="48">
        <v>45565</v>
      </c>
      <c r="N234" s="1">
        <f t="shared" ref="N234:N235" ca="1" si="391">+IF(K234="Anulado","",IF(M234="","",DAYS360(M234,TODAY())))</f>
        <v>506</v>
      </c>
      <c r="O234" s="3"/>
      <c r="P234" s="49" t="s">
        <v>679</v>
      </c>
      <c r="Q234" s="46">
        <v>3</v>
      </c>
      <c r="R234" s="44" t="s">
        <v>383</v>
      </c>
      <c r="U234" s="5"/>
      <c r="W234" s="6"/>
      <c r="X234" s="6"/>
      <c r="Y234" s="6"/>
      <c r="Z234" s="6" t="str">
        <f t="shared" ref="Z234:Z235" si="392">IF(Y234=0,"",EVEN(Y234)/2)</f>
        <v/>
      </c>
      <c r="AA234" s="7"/>
      <c r="AB234" s="9"/>
    </row>
    <row r="235" spans="1:28" s="4" customFormat="1" ht="13" x14ac:dyDescent="0.3">
      <c r="A235" s="1">
        <f>+SUBTOTAL(103,$D$4:D235)</f>
        <v>232</v>
      </c>
      <c r="B235" s="2" t="s">
        <v>26</v>
      </c>
      <c r="C235" s="2" t="s">
        <v>466</v>
      </c>
      <c r="D235" s="2" t="s">
        <v>661</v>
      </c>
      <c r="E235" s="43" t="str">
        <f t="shared" si="388"/>
        <v>GDI</v>
      </c>
      <c r="F235" s="43" t="str">
        <f t="shared" si="383"/>
        <v>GPD</v>
      </c>
      <c r="G235" s="43" t="str">
        <f t="shared" si="389"/>
        <v>P</v>
      </c>
      <c r="H235" s="44" t="s">
        <v>168</v>
      </c>
      <c r="I235" s="43" t="str">
        <f t="shared" si="390"/>
        <v>GDI-GPD-P004</v>
      </c>
      <c r="J235" s="45" t="s">
        <v>680</v>
      </c>
      <c r="K235" s="46" t="s">
        <v>31</v>
      </c>
      <c r="L235" s="47">
        <f t="shared" si="328"/>
        <v>45706</v>
      </c>
      <c r="M235" s="48">
        <v>45706</v>
      </c>
      <c r="N235" s="1">
        <f t="shared" ca="1" si="391"/>
        <v>368</v>
      </c>
      <c r="O235" s="3"/>
      <c r="P235" s="49" t="s">
        <v>681</v>
      </c>
      <c r="Q235" s="46">
        <v>6</v>
      </c>
      <c r="R235" s="44" t="s">
        <v>383</v>
      </c>
      <c r="U235" s="5"/>
      <c r="W235" s="6"/>
      <c r="X235" s="6"/>
      <c r="Y235" s="6"/>
      <c r="Z235" s="6" t="str">
        <f t="shared" si="392"/>
        <v/>
      </c>
      <c r="AA235" s="7"/>
      <c r="AB235" s="9"/>
    </row>
    <row r="236" spans="1:28" s="4" customFormat="1" ht="13" x14ac:dyDescent="0.3">
      <c r="A236" s="1">
        <f>+SUBTOTAL(103,$D$4:D236)</f>
        <v>233</v>
      </c>
      <c r="B236" s="2" t="s">
        <v>26</v>
      </c>
      <c r="C236" s="2" t="s">
        <v>466</v>
      </c>
      <c r="D236" s="2" t="s">
        <v>661</v>
      </c>
      <c r="E236" s="43" t="str">
        <f t="shared" ref="E236" si="393">+IF(C236="GESTIÓN TERRITORIAL","GET",IF(C236="DERECHOS HUMANOS","DHH",IF(C236="GESTIÓN CORPORATIVA","GCO",IF(C236="PLANEACIÓN ESTRATÉGICA","PLE",IF(C236="GERENCIA DE LA INFORMACIÓN","GDI","N/A")))))</f>
        <v>GDI</v>
      </c>
      <c r="F236" s="43" t="str">
        <f t="shared" si="383"/>
        <v>GPD</v>
      </c>
      <c r="G236" s="43" t="str">
        <f t="shared" ref="G236" si="394">+IF(OR(LEN(H236)=1,LEN(H236)=2),H236,IF(LEN(H236)=4,MID(H236,1,1),MID(H236,1,2)))</f>
        <v>P</v>
      </c>
      <c r="H236" s="44" t="s">
        <v>172</v>
      </c>
      <c r="I236" s="43" t="str">
        <f t="shared" ref="I236" si="395">+IF(OR(E236="",F236="",H236=""),"",CONCATENATE(E236,"-",F236,"-",H236))</f>
        <v>GDI-GPD-P005</v>
      </c>
      <c r="J236" s="45" t="s">
        <v>682</v>
      </c>
      <c r="K236" s="46" t="s">
        <v>31</v>
      </c>
      <c r="L236" s="47">
        <f t="shared" si="328"/>
        <v>45471</v>
      </c>
      <c r="M236" s="48">
        <v>45471</v>
      </c>
      <c r="N236" s="1">
        <f t="shared" ref="N236" ca="1" si="396">+IF(K236="Anulado","",IF(M236="","",DAYS360(M236,TODAY())))</f>
        <v>598</v>
      </c>
      <c r="O236" s="3"/>
      <c r="P236" s="49" t="s">
        <v>683</v>
      </c>
      <c r="Q236" s="46">
        <v>5</v>
      </c>
      <c r="R236" s="44"/>
      <c r="U236" s="5"/>
      <c r="W236" s="6"/>
      <c r="X236" s="6"/>
      <c r="Y236" s="6"/>
      <c r="Z236" s="6"/>
      <c r="AA236" s="7"/>
      <c r="AB236" s="9"/>
    </row>
    <row r="237" spans="1:28" s="4" customFormat="1" ht="13" x14ac:dyDescent="0.3">
      <c r="A237" s="93">
        <f>+SUBTOTAL(103,$D$4:D237)</f>
        <v>234</v>
      </c>
      <c r="B237" s="2" t="s">
        <v>26</v>
      </c>
      <c r="C237" s="2" t="s">
        <v>466</v>
      </c>
      <c r="D237" s="2" t="s">
        <v>661</v>
      </c>
      <c r="E237" s="43" t="str">
        <f t="shared" ref="E237:E238" si="397">+IF(C237="GESTIÓN TERRITORIAL","GET",IF(C237="DERECHOS HUMANOS","DHH",IF(C237="GESTIÓN CORPORATIVA","GCO",IF(C237="PLANEACIÓN ESTRATÉGICA","PLE",IF(C237="GERENCIA DE LA INFORMACIÓN","GDI","N/A")))))</f>
        <v>GDI</v>
      </c>
      <c r="F237" s="43" t="str">
        <f t="shared" si="383"/>
        <v>GPD</v>
      </c>
      <c r="G237" s="43" t="str">
        <f t="shared" ref="G237:G238" si="398">+IF(OR(LEN(H237)=1,LEN(H237)=2),H237,IF(LEN(H237)=4,MID(H237,1,1),MID(H237,1,2)))</f>
        <v>P</v>
      </c>
      <c r="H237" s="44" t="s">
        <v>176</v>
      </c>
      <c r="I237" s="43" t="str">
        <f t="shared" ref="I237:I238" si="399">+IF(OR(E237="",F237="",H237=""),"",CONCATENATE(E237,"-",F237,"-",H237))</f>
        <v>GDI-GPD-P006</v>
      </c>
      <c r="J237" s="45" t="s">
        <v>684</v>
      </c>
      <c r="K237" s="46" t="s">
        <v>31</v>
      </c>
      <c r="L237" s="47">
        <f t="shared" si="328"/>
        <v>45471</v>
      </c>
      <c r="M237" s="48">
        <v>45471</v>
      </c>
      <c r="N237" s="1">
        <f t="shared" ref="N237:N238" ca="1" si="400">+IF(K237="Anulado","",IF(M237="","",DAYS360(M237,TODAY())))</f>
        <v>598</v>
      </c>
      <c r="O237" s="3"/>
      <c r="P237" s="49" t="s">
        <v>685</v>
      </c>
      <c r="Q237" s="46">
        <v>3</v>
      </c>
      <c r="R237" s="44"/>
      <c r="S237" s="26"/>
      <c r="T237" s="26"/>
      <c r="U237" s="27"/>
      <c r="V237" s="26"/>
      <c r="W237" s="28"/>
      <c r="X237" s="28"/>
      <c r="Y237" s="28"/>
      <c r="Z237" s="28"/>
      <c r="AA237" s="29"/>
      <c r="AB237" s="9"/>
    </row>
    <row r="238" spans="1:28" s="4" customFormat="1" ht="13" x14ac:dyDescent="0.3">
      <c r="A238" s="1">
        <f>+SUBTOTAL(103,$D$4:D238)</f>
        <v>235</v>
      </c>
      <c r="B238" s="2" t="s">
        <v>26</v>
      </c>
      <c r="C238" s="2" t="s">
        <v>466</v>
      </c>
      <c r="D238" s="2" t="s">
        <v>661</v>
      </c>
      <c r="E238" s="43" t="str">
        <f t="shared" si="397"/>
        <v>GDI</v>
      </c>
      <c r="F238" s="43" t="str">
        <f t="shared" si="383"/>
        <v>GPD</v>
      </c>
      <c r="G238" s="43" t="str">
        <f t="shared" si="398"/>
        <v>P</v>
      </c>
      <c r="H238" s="44" t="s">
        <v>180</v>
      </c>
      <c r="I238" s="43" t="str">
        <f t="shared" si="399"/>
        <v>GDI-GPD-P007</v>
      </c>
      <c r="J238" s="45" t="s">
        <v>686</v>
      </c>
      <c r="K238" s="46" t="s">
        <v>31</v>
      </c>
      <c r="L238" s="47">
        <f t="shared" si="328"/>
        <v>45565</v>
      </c>
      <c r="M238" s="48">
        <v>45565</v>
      </c>
      <c r="N238" s="1">
        <f t="shared" ca="1" si="400"/>
        <v>506</v>
      </c>
      <c r="O238" s="3"/>
      <c r="P238" s="49" t="s">
        <v>687</v>
      </c>
      <c r="Q238" s="46">
        <v>4</v>
      </c>
      <c r="R238" s="44"/>
      <c r="U238" s="5"/>
      <c r="W238" s="6"/>
      <c r="X238" s="6"/>
      <c r="Y238" s="6"/>
      <c r="Z238" s="6"/>
      <c r="AA238" s="7"/>
      <c r="AB238" s="9"/>
    </row>
    <row r="239" spans="1:28" s="4" customFormat="1" ht="13" x14ac:dyDescent="0.3">
      <c r="A239" s="1">
        <f>+SUBTOTAL(103,$D$4:D239)</f>
        <v>236</v>
      </c>
      <c r="B239" s="2" t="s">
        <v>26</v>
      </c>
      <c r="C239" s="2" t="s">
        <v>466</v>
      </c>
      <c r="D239" s="2" t="s">
        <v>661</v>
      </c>
      <c r="E239" s="43" t="str">
        <f t="shared" ref="E239:E240" si="401">+IF(C239="GESTIÓN TERRITORIAL","GET",IF(C239="DERECHOS HUMANOS","DHH",IF(C239="GESTIÓN CORPORATIVA","GCO",IF(C239="PLANEACIÓN ESTRATÉGICA","PLE",IF(C239="GERENCIA DE LA INFORMACIÓN","GDI","N/A")))))</f>
        <v>GDI</v>
      </c>
      <c r="F239" s="43" t="str">
        <f t="shared" si="383"/>
        <v>GPD</v>
      </c>
      <c r="G239" s="43" t="str">
        <f t="shared" ref="G239:G240" si="402">+IF(OR(LEN(H239)=1,LEN(H239)=2),H239,IF(LEN(H239)=4,MID(H239,1,1),MID(H239,1,2)))</f>
        <v>P</v>
      </c>
      <c r="H239" s="44" t="s">
        <v>184</v>
      </c>
      <c r="I239" s="43" t="str">
        <f t="shared" ref="I239:I240" si="403">+IF(OR(E239="",F239="",H239=""),"",CONCATENATE(E239,"-",F239,"-",H239))</f>
        <v>GDI-GPD-P008</v>
      </c>
      <c r="J239" s="45" t="s">
        <v>688</v>
      </c>
      <c r="K239" s="46" t="s">
        <v>31</v>
      </c>
      <c r="L239" s="47">
        <f t="shared" si="328"/>
        <v>45471</v>
      </c>
      <c r="M239" s="48">
        <v>45471</v>
      </c>
      <c r="N239" s="1">
        <f t="shared" ref="N239:N240" ca="1" si="404">+IF(K239="Anulado","",IF(M239="","",DAYS360(M239,TODAY())))</f>
        <v>598</v>
      </c>
      <c r="O239" s="3"/>
      <c r="P239" s="49" t="s">
        <v>689</v>
      </c>
      <c r="Q239" s="46">
        <v>4</v>
      </c>
      <c r="R239" s="44"/>
      <c r="S239" s="26"/>
      <c r="T239" s="26"/>
      <c r="U239" s="27"/>
      <c r="V239" s="26"/>
      <c r="W239" s="28"/>
      <c r="X239" s="28"/>
      <c r="Y239" s="28"/>
      <c r="Z239" s="28"/>
      <c r="AA239" s="29"/>
      <c r="AB239" s="9"/>
    </row>
    <row r="240" spans="1:28" s="4" customFormat="1" ht="13" x14ac:dyDescent="0.3">
      <c r="A240" s="93">
        <f>+SUBTOTAL(103,$D$4:D240)</f>
        <v>237</v>
      </c>
      <c r="B240" s="2" t="s">
        <v>26</v>
      </c>
      <c r="C240" s="2" t="s">
        <v>466</v>
      </c>
      <c r="D240" s="2" t="s">
        <v>661</v>
      </c>
      <c r="E240" s="43" t="str">
        <f t="shared" si="401"/>
        <v>GDI</v>
      </c>
      <c r="F240" s="43" t="str">
        <f t="shared" si="383"/>
        <v>GPD</v>
      </c>
      <c r="G240" s="43" t="str">
        <f t="shared" si="402"/>
        <v>P</v>
      </c>
      <c r="H240" s="44" t="s">
        <v>188</v>
      </c>
      <c r="I240" s="43" t="str">
        <f t="shared" si="403"/>
        <v>GDI-GPD-P009</v>
      </c>
      <c r="J240" s="45" t="s">
        <v>690</v>
      </c>
      <c r="K240" s="46" t="s">
        <v>31</v>
      </c>
      <c r="L240" s="47">
        <f t="shared" si="328"/>
        <v>45751</v>
      </c>
      <c r="M240" s="48">
        <v>45751</v>
      </c>
      <c r="N240" s="1">
        <f t="shared" ca="1" si="404"/>
        <v>322</v>
      </c>
      <c r="O240" s="3"/>
      <c r="P240" s="49" t="s">
        <v>691</v>
      </c>
      <c r="Q240" s="46">
        <v>4</v>
      </c>
      <c r="R240" s="44"/>
      <c r="U240" s="5"/>
      <c r="W240" s="6"/>
      <c r="X240" s="6"/>
      <c r="Y240" s="6"/>
      <c r="Z240" s="6"/>
      <c r="AA240" s="7"/>
      <c r="AB240" s="9"/>
    </row>
    <row r="241" spans="1:28" s="4" customFormat="1" ht="19.5" x14ac:dyDescent="0.3">
      <c r="A241" s="1">
        <f>+SUBTOTAL(103,$D$4:D241)</f>
        <v>238</v>
      </c>
      <c r="B241" s="2" t="s">
        <v>26</v>
      </c>
      <c r="C241" s="2" t="s">
        <v>466</v>
      </c>
      <c r="D241" s="2" t="s">
        <v>661</v>
      </c>
      <c r="E241" s="43" t="str">
        <f t="shared" ref="E241" si="405">+IF(C241="GESTIÓN TERRITORIAL","GET",IF(C241="DERECHOS HUMANOS","DHH",IF(C241="GESTIÓN CORPORATIVA","GCO",IF(C241="PLANEACIÓN ESTRATÉGICA","PLE",IF(C241="GERENCIA DE LA INFORMACIÓN","GDI","N/A")))))</f>
        <v>GDI</v>
      </c>
      <c r="F241" s="43" t="str">
        <f t="shared" si="383"/>
        <v>GPD</v>
      </c>
      <c r="G241" s="43" t="str">
        <f t="shared" ref="G241" si="406">+IF(OR(LEN(H241)=1,LEN(H241)=2),H241,IF(LEN(H241)=4,MID(H241,1,1),MID(H241,1,2)))</f>
        <v>P</v>
      </c>
      <c r="H241" s="44" t="s">
        <v>192</v>
      </c>
      <c r="I241" s="43" t="str">
        <f t="shared" ref="I241" si="407">+IF(OR(E241="",F241="",H241=""),"",CONCATENATE(E241,"-",F241,"-",H241))</f>
        <v>GDI-GPD-P010</v>
      </c>
      <c r="J241" s="45" t="s">
        <v>692</v>
      </c>
      <c r="K241" s="46" t="s">
        <v>31</v>
      </c>
      <c r="L241" s="47">
        <f t="shared" si="328"/>
        <v>45901</v>
      </c>
      <c r="M241" s="48">
        <v>45901</v>
      </c>
      <c r="N241" s="1">
        <f t="shared" ref="N241" ca="1" si="408">+IF(K241="Anulado","",IF(M241="","",DAYS360(M241,TODAY())))</f>
        <v>175</v>
      </c>
      <c r="O241" s="3"/>
      <c r="P241" s="49" t="s">
        <v>693</v>
      </c>
      <c r="Q241" s="46">
        <v>4</v>
      </c>
      <c r="R241" s="44"/>
      <c r="U241" s="5"/>
      <c r="W241" s="6"/>
      <c r="X241" s="6"/>
      <c r="Y241" s="6"/>
      <c r="Z241" s="6"/>
      <c r="AA241" s="7"/>
      <c r="AB241" s="9"/>
    </row>
    <row r="242" spans="1:28" s="4" customFormat="1" ht="13" x14ac:dyDescent="0.3">
      <c r="A242" s="1">
        <f>+SUBTOTAL(103,$D$4:D242)</f>
        <v>239</v>
      </c>
      <c r="B242" s="2" t="s">
        <v>26</v>
      </c>
      <c r="C242" s="2" t="s">
        <v>466</v>
      </c>
      <c r="D242" s="2" t="s">
        <v>661</v>
      </c>
      <c r="E242" s="43" t="str">
        <f t="shared" ref="E242" si="409">+IF(C242="GESTIÓN TERRITORIAL","GET",IF(C242="DERECHOS HUMANOS","DHH",IF(C242="GESTIÓN CORPORATIVA","GCO",IF(C242="PLANEACIÓN ESTRATÉGICA","PLE",IF(C242="GERENCIA DE LA INFORMACIÓN","GDI","N/A")))))</f>
        <v>GDI</v>
      </c>
      <c r="F242" s="43" t="str">
        <f t="shared" si="383"/>
        <v>GPD</v>
      </c>
      <c r="G242" s="43" t="str">
        <f t="shared" ref="G242" si="410">+IF(OR(LEN(H242)=1,LEN(H242)=2),H242,IF(LEN(H242)=4,MID(H242,1,1),MID(H242,1,2)))</f>
        <v>P</v>
      </c>
      <c r="H242" s="44" t="s">
        <v>195</v>
      </c>
      <c r="I242" s="43" t="str">
        <f t="shared" ref="I242" si="411">+IF(OR(E242="",F242="",H242=""),"",CONCATENATE(E242,"-",F242,"-",H242))</f>
        <v>GDI-GPD-P011</v>
      </c>
      <c r="J242" s="45" t="s">
        <v>694</v>
      </c>
      <c r="K242" s="46" t="s">
        <v>31</v>
      </c>
      <c r="L242" s="47">
        <f t="shared" ref="L242" si="412">+IF(M242=0,"",VALUE(M242))</f>
        <v>44728</v>
      </c>
      <c r="M242" s="48">
        <v>44728</v>
      </c>
      <c r="N242" s="1">
        <f t="shared" ref="N242" ca="1" si="413">+IF(K242="Anulado","",IF(M242="","",DAYS360(M242,TODAY())))</f>
        <v>1330</v>
      </c>
      <c r="O242" s="3"/>
      <c r="P242" s="49" t="s">
        <v>695</v>
      </c>
      <c r="Q242" s="46">
        <v>1</v>
      </c>
      <c r="R242" s="44"/>
      <c r="U242" s="5"/>
      <c r="W242" s="6"/>
      <c r="X242" s="6"/>
      <c r="Y242" s="6"/>
      <c r="Z242" s="6"/>
      <c r="AA242" s="7"/>
      <c r="AB242" s="9"/>
    </row>
    <row r="243" spans="1:28" s="103" customFormat="1" ht="80" x14ac:dyDescent="0.3">
      <c r="A243" s="93">
        <f>+SUBTOTAL(103,$D$4:D243)</f>
        <v>240</v>
      </c>
      <c r="B243" s="80" t="s">
        <v>26</v>
      </c>
      <c r="C243" s="80" t="s">
        <v>466</v>
      </c>
      <c r="D243" s="80" t="s">
        <v>661</v>
      </c>
      <c r="E243" s="81" t="str">
        <f t="shared" ref="E243" si="414">+IF(C243="GESTIÓN TERRITORIAL","GET",IF(C243="DERECHOS HUMANOS","DHH",IF(C243="GESTIÓN CORPORATIVA","GCO",IF(C243="PLANEACIÓN ESTRATÉGICA","PLE",IF(C243="GERENCIA DE LA INFORMACIÓN","GDI","N/A")))))</f>
        <v>GDI</v>
      </c>
      <c r="F243" s="81" t="str">
        <f t="shared" si="383"/>
        <v>GPD</v>
      </c>
      <c r="G243" s="81" t="str">
        <f t="shared" ref="G243" si="415">+IF(OR(LEN(H243)=1,LEN(H243)=2),H243,IF(LEN(H243)=4,MID(H243,1,1),MID(H243,1,2)))</f>
        <v>PL</v>
      </c>
      <c r="H243" s="82" t="s">
        <v>68</v>
      </c>
      <c r="I243" s="81" t="str">
        <f t="shared" ref="I243" si="416">+IF(OR(E243="",F243="",H243=""),"",CONCATENATE(E243,"-",F243,"-",H243))</f>
        <v>GDI-GPD-PL001</v>
      </c>
      <c r="J243" s="83" t="s">
        <v>696</v>
      </c>
      <c r="K243" s="84" t="s">
        <v>31</v>
      </c>
      <c r="L243" s="85">
        <f t="shared" si="328"/>
        <v>46052</v>
      </c>
      <c r="M243" s="86">
        <v>46052</v>
      </c>
      <c r="N243" s="125">
        <f t="shared" ref="N243" ca="1" si="417">+IF(K243="Anulado","",IF(M243="","",DAYS360(M243,TODAY())))</f>
        <v>26</v>
      </c>
      <c r="O243" s="87"/>
      <c r="P243" s="92" t="s">
        <v>3533</v>
      </c>
      <c r="Q243" s="84">
        <v>11</v>
      </c>
      <c r="R243" s="82"/>
      <c r="S243" s="4"/>
      <c r="T243" s="4"/>
      <c r="U243" s="5"/>
      <c r="V243" s="4"/>
      <c r="W243" s="6"/>
      <c r="X243" s="6"/>
      <c r="Y243" s="6"/>
      <c r="Z243" s="6"/>
      <c r="AA243" s="7"/>
      <c r="AB243" s="102"/>
    </row>
    <row r="244" spans="1:28" s="4" customFormat="1" ht="19.5" customHeight="1" x14ac:dyDescent="0.3">
      <c r="A244" s="1">
        <f>+SUBTOTAL(103,$D$4:D244)</f>
        <v>241</v>
      </c>
      <c r="B244" s="2" t="s">
        <v>26</v>
      </c>
      <c r="C244" s="2" t="s">
        <v>466</v>
      </c>
      <c r="D244" s="2" t="s">
        <v>661</v>
      </c>
      <c r="E244" s="43" t="str">
        <f t="shared" ref="E244:E245" si="418">+IF(C244="GESTIÓN TERRITORIAL","GET",IF(C244="DERECHOS HUMANOS","DHH",IF(C244="GESTIÓN CORPORATIVA","GCO",IF(C244="PLANEACIÓN ESTRATÉGICA","PLE",IF(C244="GERENCIA DE LA INFORMACIÓN","GDI","N/A")))))</f>
        <v>GDI</v>
      </c>
      <c r="F244" s="43" t="str">
        <f t="shared" si="383"/>
        <v>GPD</v>
      </c>
      <c r="G244" s="43" t="str">
        <f t="shared" ref="G244:G245" si="419">+IF(OR(LEN(H244)=1,LEN(H244)=2),H244,IF(LEN(H244)=4,MID(H244,1,1),MID(H244,1,2)))</f>
        <v>PL</v>
      </c>
      <c r="H244" s="44" t="s">
        <v>72</v>
      </c>
      <c r="I244" s="43" t="str">
        <f t="shared" ref="I244:I245" si="420">+IF(OR(E244="",F244="",H244=""),"",CONCATENATE(E244,"-",F244,"-",H244))</f>
        <v>GDI-GPD-PL002</v>
      </c>
      <c r="J244" s="45" t="s">
        <v>697</v>
      </c>
      <c r="K244" s="46" t="s">
        <v>31</v>
      </c>
      <c r="L244" s="47">
        <f t="shared" ref="L244:L245" si="421">+IF(M244=0,"",VALUE(M244))</f>
        <v>45685</v>
      </c>
      <c r="M244" s="48">
        <v>45685</v>
      </c>
      <c r="N244" s="13">
        <f t="shared" ref="N244:N245" ca="1" si="422">+IF(K244="Anulado","",IF(M244="","",DAYS360(M244,TODAY())))</f>
        <v>388</v>
      </c>
      <c r="O244" s="3"/>
      <c r="P244" s="49" t="s">
        <v>698</v>
      </c>
      <c r="Q244" s="46">
        <v>2</v>
      </c>
      <c r="R244" s="44"/>
      <c r="T244" s="21"/>
      <c r="U244" s="22"/>
      <c r="V244" s="21"/>
      <c r="W244" s="23"/>
      <c r="X244" s="23"/>
      <c r="Y244" s="23"/>
      <c r="Z244" s="23"/>
      <c r="AA244" s="24"/>
      <c r="AB244" s="9"/>
    </row>
    <row r="245" spans="1:28" s="4" customFormat="1" ht="22.5" customHeight="1" x14ac:dyDescent="0.3">
      <c r="A245" s="1">
        <f>+SUBTOTAL(103,$D$4:D245)</f>
        <v>242</v>
      </c>
      <c r="B245" s="2" t="s">
        <v>26</v>
      </c>
      <c r="C245" s="2" t="s">
        <v>466</v>
      </c>
      <c r="D245" s="2" t="s">
        <v>661</v>
      </c>
      <c r="E245" s="43" t="str">
        <f t="shared" si="418"/>
        <v>GDI</v>
      </c>
      <c r="F245" s="43" t="str">
        <f t="shared" si="383"/>
        <v>GPD</v>
      </c>
      <c r="G245" s="43" t="str">
        <f t="shared" si="419"/>
        <v>PL</v>
      </c>
      <c r="H245" s="44" t="s">
        <v>76</v>
      </c>
      <c r="I245" s="43" t="str">
        <f t="shared" si="420"/>
        <v>GDI-GPD-PL003</v>
      </c>
      <c r="J245" s="45" t="s">
        <v>699</v>
      </c>
      <c r="K245" s="46" t="s">
        <v>31</v>
      </c>
      <c r="L245" s="47">
        <f t="shared" si="421"/>
        <v>45685</v>
      </c>
      <c r="M245" s="48">
        <v>45685</v>
      </c>
      <c r="N245" s="13">
        <f t="shared" ca="1" si="422"/>
        <v>388</v>
      </c>
      <c r="O245" s="3"/>
      <c r="P245" s="49" t="s">
        <v>698</v>
      </c>
      <c r="Q245" s="46">
        <v>2</v>
      </c>
      <c r="R245" s="44"/>
      <c r="T245" s="21"/>
      <c r="U245" s="22"/>
      <c r="V245" s="21"/>
      <c r="W245" s="23"/>
      <c r="X245" s="23"/>
      <c r="Y245" s="23"/>
      <c r="Z245" s="23"/>
      <c r="AA245" s="24"/>
      <c r="AB245" s="9"/>
    </row>
    <row r="246" spans="1:28" s="4" customFormat="1" ht="22.5" customHeight="1" x14ac:dyDescent="0.3">
      <c r="A246" s="1">
        <f>+SUBTOTAL(103,$D$4:D246)</f>
        <v>243</v>
      </c>
      <c r="B246" s="2" t="s">
        <v>26</v>
      </c>
      <c r="C246" s="2" t="s">
        <v>466</v>
      </c>
      <c r="D246" s="2" t="s">
        <v>661</v>
      </c>
      <c r="E246" s="43" t="str">
        <f t="shared" ref="E246" si="423">+IF(C246="GESTIÓN TERRITORIAL","GET",IF(C246="DERECHOS HUMANOS","DHH",IF(C246="GESTIÓN CORPORATIVA","GCO",IF(C246="PLANEACIÓN ESTRATÉGICA","PLE",IF(C246="GERENCIA DE LA INFORMACIÓN","GDI","N/A")))))</f>
        <v>GDI</v>
      </c>
      <c r="F246" s="43" t="str">
        <f t="shared" si="383"/>
        <v>GPD</v>
      </c>
      <c r="G246" s="43" t="str">
        <f t="shared" ref="G246" si="424">+IF(OR(LEN(H246)=1,LEN(H246)=2),H246,IF(LEN(H246)=4,MID(H246,1,1),MID(H246,1,2)))</f>
        <v>PL</v>
      </c>
      <c r="H246" s="44" t="s">
        <v>80</v>
      </c>
      <c r="I246" s="43" t="str">
        <f t="shared" ref="I246" si="425">+IF(OR(E246="",F246="",H246=""),"",CONCATENATE(E246,"-",F246,"-",H246))</f>
        <v>GDI-GPD-PL004</v>
      </c>
      <c r="J246" s="45" t="s">
        <v>700</v>
      </c>
      <c r="K246" s="46" t="s">
        <v>31</v>
      </c>
      <c r="L246" s="47">
        <f t="shared" ref="L246" si="426">+IF(M246=0,"",VALUE(M246))</f>
        <v>45932</v>
      </c>
      <c r="M246" s="48">
        <v>45932</v>
      </c>
      <c r="N246" s="13">
        <f t="shared" ref="N246" ca="1" si="427">+IF(K246="Anulado","",IF(M246="","",DAYS360(M246,TODAY())))</f>
        <v>144</v>
      </c>
      <c r="O246" s="3"/>
      <c r="P246" s="49" t="s">
        <v>701</v>
      </c>
      <c r="Q246" s="46">
        <v>1</v>
      </c>
      <c r="R246" s="44"/>
      <c r="U246" s="5"/>
      <c r="W246" s="6"/>
      <c r="X246" s="6"/>
      <c r="Y246" s="6"/>
      <c r="Z246" s="6"/>
      <c r="AA246" s="7"/>
      <c r="AB246" s="9"/>
    </row>
    <row r="247" spans="1:28" s="4" customFormat="1" ht="13" x14ac:dyDescent="0.3">
      <c r="A247" s="93">
        <f>+SUBTOTAL(103,$D$4:D247)</f>
        <v>244</v>
      </c>
      <c r="B247" s="2" t="s">
        <v>26</v>
      </c>
      <c r="C247" s="2" t="s">
        <v>466</v>
      </c>
      <c r="D247" s="2" t="s">
        <v>661</v>
      </c>
      <c r="E247" s="43" t="str">
        <f t="shared" si="202"/>
        <v>GDI</v>
      </c>
      <c r="F247" s="43" t="str">
        <f t="shared" si="383"/>
        <v>GPD</v>
      </c>
      <c r="G247" s="43" t="str">
        <f t="shared" si="226"/>
        <v>IN</v>
      </c>
      <c r="H247" s="44" t="s">
        <v>218</v>
      </c>
      <c r="I247" s="43" t="str">
        <f t="shared" si="227"/>
        <v>GDI-GPD-IN001</v>
      </c>
      <c r="J247" s="45" t="s">
        <v>702</v>
      </c>
      <c r="K247" s="46" t="s">
        <v>48</v>
      </c>
      <c r="L247" s="47">
        <f t="shared" si="328"/>
        <v>43376</v>
      </c>
      <c r="M247" s="48">
        <v>43376</v>
      </c>
      <c r="N247" s="1" t="str">
        <f t="shared" ca="1" si="204"/>
        <v/>
      </c>
      <c r="O247" s="3">
        <v>43426</v>
      </c>
      <c r="P247" s="49" t="s">
        <v>703</v>
      </c>
      <c r="Q247" s="46">
        <v>2</v>
      </c>
      <c r="R247" s="44" t="s">
        <v>704</v>
      </c>
      <c r="U247" s="5"/>
      <c r="W247" s="6"/>
      <c r="X247" s="6"/>
      <c r="Y247" s="6"/>
      <c r="Z247" s="6" t="str">
        <f t="shared" si="205"/>
        <v/>
      </c>
      <c r="AA247" s="7"/>
      <c r="AB247" s="9"/>
    </row>
    <row r="248" spans="1:28" s="4" customFormat="1" ht="29" x14ac:dyDescent="0.3">
      <c r="A248" s="1">
        <f>+SUBTOTAL(103,$D$4:D248)</f>
        <v>245</v>
      </c>
      <c r="B248" s="2" t="s">
        <v>26</v>
      </c>
      <c r="C248" s="2" t="s">
        <v>466</v>
      </c>
      <c r="D248" s="2" t="s">
        <v>661</v>
      </c>
      <c r="E248" s="43" t="str">
        <f t="shared" si="202"/>
        <v>GDI</v>
      </c>
      <c r="F248" s="43" t="str">
        <f t="shared" si="383"/>
        <v>GPD</v>
      </c>
      <c r="G248" s="43" t="str">
        <f t="shared" si="226"/>
        <v>IN</v>
      </c>
      <c r="H248" s="44" t="s">
        <v>222</v>
      </c>
      <c r="I248" s="43" t="str">
        <f t="shared" si="227"/>
        <v>GDI-GPD-IN002</v>
      </c>
      <c r="J248" s="45" t="s">
        <v>705</v>
      </c>
      <c r="K248" s="46" t="s">
        <v>31</v>
      </c>
      <c r="L248" s="47">
        <f t="shared" si="328"/>
        <v>45212</v>
      </c>
      <c r="M248" s="48">
        <v>45212</v>
      </c>
      <c r="N248" s="1">
        <f t="shared" ca="1" si="204"/>
        <v>853</v>
      </c>
      <c r="O248" s="3"/>
      <c r="P248" s="49" t="s">
        <v>706</v>
      </c>
      <c r="Q248" s="46">
        <v>7</v>
      </c>
      <c r="R248" s="44" t="s">
        <v>707</v>
      </c>
      <c r="U248" s="5"/>
      <c r="W248" s="6"/>
      <c r="X248" s="6"/>
      <c r="Y248" s="6"/>
      <c r="Z248" s="6" t="str">
        <f t="shared" si="205"/>
        <v/>
      </c>
      <c r="AA248" s="7"/>
      <c r="AB248" s="9"/>
    </row>
    <row r="249" spans="1:28" s="4" customFormat="1" ht="19.5" x14ac:dyDescent="0.3">
      <c r="A249" s="1">
        <f>+SUBTOTAL(103,$D$4:D249)</f>
        <v>246</v>
      </c>
      <c r="B249" s="2" t="s">
        <v>26</v>
      </c>
      <c r="C249" s="2" t="s">
        <v>466</v>
      </c>
      <c r="D249" s="2" t="s">
        <v>661</v>
      </c>
      <c r="E249" s="43" t="str">
        <f t="shared" si="202"/>
        <v>GDI</v>
      </c>
      <c r="F249" s="43" t="str">
        <f t="shared" si="383"/>
        <v>GPD</v>
      </c>
      <c r="G249" s="43" t="str">
        <f t="shared" si="226"/>
        <v>IN</v>
      </c>
      <c r="H249" s="44" t="s">
        <v>226</v>
      </c>
      <c r="I249" s="43" t="str">
        <f t="shared" si="227"/>
        <v>GDI-GPD-IN003</v>
      </c>
      <c r="J249" s="45" t="s">
        <v>708</v>
      </c>
      <c r="K249" s="46" t="s">
        <v>48</v>
      </c>
      <c r="L249" s="47">
        <f t="shared" si="328"/>
        <v>43069</v>
      </c>
      <c r="M249" s="48">
        <v>43069</v>
      </c>
      <c r="N249" s="1" t="str">
        <f t="shared" ca="1" si="204"/>
        <v/>
      </c>
      <c r="O249" s="3">
        <v>43355</v>
      </c>
      <c r="P249" s="49" t="s">
        <v>709</v>
      </c>
      <c r="Q249" s="46">
        <v>1</v>
      </c>
      <c r="R249" s="44" t="s">
        <v>710</v>
      </c>
      <c r="U249" s="5"/>
      <c r="W249" s="6"/>
      <c r="X249" s="6"/>
      <c r="Y249" s="6"/>
      <c r="Z249" s="6" t="str">
        <f t="shared" si="205"/>
        <v/>
      </c>
      <c r="AA249" s="7"/>
      <c r="AB249" s="9"/>
    </row>
    <row r="250" spans="1:28" s="4" customFormat="1" ht="19.5" x14ac:dyDescent="0.3">
      <c r="A250" s="93">
        <f>+SUBTOTAL(103,$D$4:D250)</f>
        <v>247</v>
      </c>
      <c r="B250" s="2" t="s">
        <v>26</v>
      </c>
      <c r="C250" s="2" t="s">
        <v>466</v>
      </c>
      <c r="D250" s="2" t="s">
        <v>661</v>
      </c>
      <c r="E250" s="43" t="str">
        <f t="shared" si="202"/>
        <v>GDI</v>
      </c>
      <c r="F250" s="43" t="str">
        <f t="shared" si="383"/>
        <v>GPD</v>
      </c>
      <c r="G250" s="43" t="str">
        <f t="shared" si="226"/>
        <v>IN</v>
      </c>
      <c r="H250" s="44" t="s">
        <v>230</v>
      </c>
      <c r="I250" s="43" t="str">
        <f t="shared" si="227"/>
        <v>GDI-GPD-IN004</v>
      </c>
      <c r="J250" s="45" t="s">
        <v>711</v>
      </c>
      <c r="K250" s="46" t="s">
        <v>48</v>
      </c>
      <c r="L250" s="47">
        <f t="shared" si="328"/>
        <v>43069</v>
      </c>
      <c r="M250" s="48">
        <v>43069</v>
      </c>
      <c r="N250" s="1" t="str">
        <f t="shared" ca="1" si="204"/>
        <v/>
      </c>
      <c r="O250" s="3">
        <v>43343</v>
      </c>
      <c r="P250" s="49" t="s">
        <v>674</v>
      </c>
      <c r="Q250" s="46">
        <v>1</v>
      </c>
      <c r="R250" s="44" t="s">
        <v>712</v>
      </c>
      <c r="U250" s="5"/>
      <c r="W250" s="6"/>
      <c r="X250" s="6"/>
      <c r="Y250" s="6"/>
      <c r="Z250" s="6" t="str">
        <f t="shared" si="205"/>
        <v/>
      </c>
      <c r="AA250" s="7"/>
      <c r="AB250" s="9"/>
    </row>
    <row r="251" spans="1:28" s="4" customFormat="1" ht="13" x14ac:dyDescent="0.3">
      <c r="A251" s="1">
        <f>+SUBTOTAL(103,$D$4:D251)</f>
        <v>248</v>
      </c>
      <c r="B251" s="2" t="s">
        <v>26</v>
      </c>
      <c r="C251" s="2" t="s">
        <v>466</v>
      </c>
      <c r="D251" s="2" t="s">
        <v>661</v>
      </c>
      <c r="E251" s="43" t="str">
        <f t="shared" si="202"/>
        <v>GDI</v>
      </c>
      <c r="F251" s="43" t="str">
        <f t="shared" si="383"/>
        <v>GPD</v>
      </c>
      <c r="G251" s="43" t="str">
        <f t="shared" si="226"/>
        <v>IN</v>
      </c>
      <c r="H251" s="44" t="s">
        <v>234</v>
      </c>
      <c r="I251" s="43" t="str">
        <f t="shared" si="227"/>
        <v>GDI-GPD-IN005</v>
      </c>
      <c r="J251" s="45" t="s">
        <v>713</v>
      </c>
      <c r="K251" s="46" t="s">
        <v>48</v>
      </c>
      <c r="L251" s="47">
        <f t="shared" si="328"/>
        <v>43069</v>
      </c>
      <c r="M251" s="48">
        <v>43069</v>
      </c>
      <c r="N251" s="1" t="str">
        <f t="shared" ca="1" si="204"/>
        <v/>
      </c>
      <c r="O251" s="3">
        <v>43343</v>
      </c>
      <c r="P251" s="49" t="s">
        <v>674</v>
      </c>
      <c r="Q251" s="46">
        <v>1</v>
      </c>
      <c r="R251" s="44" t="s">
        <v>714</v>
      </c>
      <c r="U251" s="5"/>
      <c r="W251" s="6"/>
      <c r="X251" s="6"/>
      <c r="Y251" s="6"/>
      <c r="Z251" s="6" t="str">
        <f t="shared" si="205"/>
        <v/>
      </c>
      <c r="AA251" s="7"/>
      <c r="AB251" s="9"/>
    </row>
    <row r="252" spans="1:28" s="4" customFormat="1" ht="13" x14ac:dyDescent="0.3">
      <c r="A252" s="1">
        <f>+SUBTOTAL(103,$D$4:D252)</f>
        <v>249</v>
      </c>
      <c r="B252" s="2" t="s">
        <v>26</v>
      </c>
      <c r="C252" s="2" t="s">
        <v>466</v>
      </c>
      <c r="D252" s="2" t="s">
        <v>661</v>
      </c>
      <c r="E252" s="43" t="str">
        <f t="shared" si="202"/>
        <v>GDI</v>
      </c>
      <c r="F252" s="43" t="str">
        <f t="shared" si="383"/>
        <v>GPD</v>
      </c>
      <c r="G252" s="43" t="str">
        <f t="shared" si="226"/>
        <v>IN</v>
      </c>
      <c r="H252" s="44" t="s">
        <v>238</v>
      </c>
      <c r="I252" s="43" t="str">
        <f t="shared" si="227"/>
        <v>GDI-GPD-IN006</v>
      </c>
      <c r="J252" s="45" t="s">
        <v>715</v>
      </c>
      <c r="K252" s="46" t="s">
        <v>48</v>
      </c>
      <c r="L252" s="47">
        <f t="shared" si="328"/>
        <v>43069</v>
      </c>
      <c r="M252" s="48">
        <v>43069</v>
      </c>
      <c r="N252" s="1" t="str">
        <f t="shared" ca="1" si="204"/>
        <v/>
      </c>
      <c r="O252" s="3">
        <v>43343</v>
      </c>
      <c r="P252" s="49" t="s">
        <v>674</v>
      </c>
      <c r="Q252" s="46">
        <v>1</v>
      </c>
      <c r="R252" s="44" t="s">
        <v>716</v>
      </c>
      <c r="U252" s="5"/>
      <c r="W252" s="6"/>
      <c r="X252" s="6"/>
      <c r="Y252" s="6"/>
      <c r="Z252" s="6" t="str">
        <f t="shared" si="205"/>
        <v/>
      </c>
      <c r="AA252" s="7"/>
      <c r="AB252" s="9"/>
    </row>
    <row r="253" spans="1:28" s="4" customFormat="1" ht="19.5" x14ac:dyDescent="0.3">
      <c r="A253" s="93">
        <f>+SUBTOTAL(103,$D$4:D253)</f>
        <v>250</v>
      </c>
      <c r="B253" s="2" t="s">
        <v>26</v>
      </c>
      <c r="C253" s="2" t="s">
        <v>466</v>
      </c>
      <c r="D253" s="2" t="s">
        <v>661</v>
      </c>
      <c r="E253" s="43" t="str">
        <f t="shared" si="202"/>
        <v>GDI</v>
      </c>
      <c r="F253" s="43" t="str">
        <f t="shared" si="383"/>
        <v>GPD</v>
      </c>
      <c r="G253" s="43" t="str">
        <f t="shared" si="226"/>
        <v>IN</v>
      </c>
      <c r="H253" s="44" t="s">
        <v>242</v>
      </c>
      <c r="I253" s="43" t="str">
        <f t="shared" si="227"/>
        <v>GDI-GPD-IN007</v>
      </c>
      <c r="J253" s="45" t="s">
        <v>717</v>
      </c>
      <c r="K253" s="46" t="s">
        <v>48</v>
      </c>
      <c r="L253" s="47">
        <f t="shared" si="328"/>
        <v>43663</v>
      </c>
      <c r="M253" s="48">
        <v>43663</v>
      </c>
      <c r="N253" s="1" t="str">
        <f t="shared" ca="1" si="204"/>
        <v/>
      </c>
      <c r="O253" s="3">
        <v>44540</v>
      </c>
      <c r="P253" s="49" t="s">
        <v>718</v>
      </c>
      <c r="Q253" s="46">
        <v>3</v>
      </c>
      <c r="R253" s="44" t="s">
        <v>719</v>
      </c>
      <c r="U253" s="5"/>
      <c r="W253" s="6"/>
      <c r="X253" s="6"/>
      <c r="Y253" s="6"/>
      <c r="Z253" s="6" t="str">
        <f t="shared" si="205"/>
        <v/>
      </c>
      <c r="AA253" s="7"/>
      <c r="AB253" s="9"/>
    </row>
    <row r="254" spans="1:28" s="4" customFormat="1" ht="13" x14ac:dyDescent="0.3">
      <c r="A254" s="1">
        <f>+SUBTOTAL(103,$D$4:D254)</f>
        <v>251</v>
      </c>
      <c r="B254" s="2" t="s">
        <v>26</v>
      </c>
      <c r="C254" s="2" t="s">
        <v>466</v>
      </c>
      <c r="D254" s="2" t="s">
        <v>661</v>
      </c>
      <c r="E254" s="43" t="str">
        <f t="shared" si="202"/>
        <v>GDI</v>
      </c>
      <c r="F254" s="43" t="str">
        <f t="shared" si="383"/>
        <v>GPD</v>
      </c>
      <c r="G254" s="43" t="str">
        <f t="shared" si="226"/>
        <v>IN</v>
      </c>
      <c r="H254" s="44" t="s">
        <v>246</v>
      </c>
      <c r="I254" s="43" t="str">
        <f t="shared" si="227"/>
        <v>GDI-GPD-IN008</v>
      </c>
      <c r="J254" s="45" t="s">
        <v>720</v>
      </c>
      <c r="K254" s="46" t="s">
        <v>48</v>
      </c>
      <c r="L254" s="47">
        <f t="shared" si="328"/>
        <v>43069</v>
      </c>
      <c r="M254" s="48">
        <v>43069</v>
      </c>
      <c r="N254" s="1" t="str">
        <f t="shared" ca="1" si="204"/>
        <v/>
      </c>
      <c r="O254" s="3">
        <v>43312</v>
      </c>
      <c r="P254" s="49" t="s">
        <v>721</v>
      </c>
      <c r="Q254" s="46">
        <v>2</v>
      </c>
      <c r="R254" s="44" t="s">
        <v>722</v>
      </c>
      <c r="U254" s="5"/>
      <c r="W254" s="6"/>
      <c r="X254" s="6"/>
      <c r="Y254" s="6"/>
      <c r="Z254" s="6" t="str">
        <f t="shared" si="205"/>
        <v/>
      </c>
      <c r="AA254" s="7"/>
      <c r="AB254" s="9"/>
    </row>
    <row r="255" spans="1:28" s="4" customFormat="1" ht="19.5" x14ac:dyDescent="0.3">
      <c r="A255" s="1">
        <f>+SUBTOTAL(103,$D$4:D255)</f>
        <v>252</v>
      </c>
      <c r="B255" s="2" t="s">
        <v>26</v>
      </c>
      <c r="C255" s="2" t="s">
        <v>466</v>
      </c>
      <c r="D255" s="2" t="s">
        <v>661</v>
      </c>
      <c r="E255" s="43" t="str">
        <f t="shared" si="202"/>
        <v>GDI</v>
      </c>
      <c r="F255" s="43" t="str">
        <f t="shared" si="383"/>
        <v>GPD</v>
      </c>
      <c r="G255" s="43" t="str">
        <f t="shared" si="226"/>
        <v>IN</v>
      </c>
      <c r="H255" s="44" t="s">
        <v>249</v>
      </c>
      <c r="I255" s="43" t="str">
        <f t="shared" si="227"/>
        <v>GDI-GPD-IN009</v>
      </c>
      <c r="J255" s="45" t="s">
        <v>723</v>
      </c>
      <c r="K255" s="46" t="s">
        <v>48</v>
      </c>
      <c r="L255" s="47">
        <f t="shared" si="328"/>
        <v>43069</v>
      </c>
      <c r="M255" s="48">
        <v>43069</v>
      </c>
      <c r="N255" s="1" t="str">
        <f t="shared" ca="1" si="204"/>
        <v/>
      </c>
      <c r="O255" s="3">
        <v>43343</v>
      </c>
      <c r="P255" s="49" t="s">
        <v>674</v>
      </c>
      <c r="Q255" s="46">
        <v>1</v>
      </c>
      <c r="R255" s="44" t="s">
        <v>724</v>
      </c>
      <c r="U255" s="5"/>
      <c r="W255" s="6"/>
      <c r="X255" s="6"/>
      <c r="Y255" s="6"/>
      <c r="Z255" s="6" t="str">
        <f t="shared" si="205"/>
        <v/>
      </c>
      <c r="AA255" s="7"/>
      <c r="AB255" s="9"/>
    </row>
    <row r="256" spans="1:28" s="4" customFormat="1" ht="19.5" x14ac:dyDescent="0.3">
      <c r="A256" s="93">
        <f>+SUBTOTAL(103,$D$4:D256)</f>
        <v>253</v>
      </c>
      <c r="B256" s="2" t="s">
        <v>26</v>
      </c>
      <c r="C256" s="2" t="s">
        <v>466</v>
      </c>
      <c r="D256" s="2" t="s">
        <v>661</v>
      </c>
      <c r="E256" s="43" t="str">
        <f t="shared" si="202"/>
        <v>GDI</v>
      </c>
      <c r="F256" s="43" t="str">
        <f t="shared" si="383"/>
        <v>GPD</v>
      </c>
      <c r="G256" s="43" t="str">
        <f t="shared" si="226"/>
        <v>IN</v>
      </c>
      <c r="H256" s="44" t="s">
        <v>252</v>
      </c>
      <c r="I256" s="43" t="str">
        <f t="shared" si="227"/>
        <v>GDI-GPD-IN010</v>
      </c>
      <c r="J256" s="45" t="s">
        <v>725</v>
      </c>
      <c r="K256" s="46" t="s">
        <v>48</v>
      </c>
      <c r="L256" s="47">
        <f t="shared" si="328"/>
        <v>43069</v>
      </c>
      <c r="M256" s="48">
        <v>43069</v>
      </c>
      <c r="N256" s="1" t="str">
        <f t="shared" ca="1" si="204"/>
        <v/>
      </c>
      <c r="O256" s="3">
        <v>43376</v>
      </c>
      <c r="P256" s="49" t="s">
        <v>726</v>
      </c>
      <c r="Q256" s="46">
        <v>1</v>
      </c>
      <c r="R256" s="44" t="s">
        <v>727</v>
      </c>
      <c r="U256" s="5"/>
      <c r="W256" s="6"/>
      <c r="X256" s="6"/>
      <c r="Y256" s="6"/>
      <c r="Z256" s="6" t="str">
        <f t="shared" si="205"/>
        <v/>
      </c>
      <c r="AA256" s="7"/>
      <c r="AB256" s="9"/>
    </row>
    <row r="257" spans="1:28" s="4" customFormat="1" ht="19.5" x14ac:dyDescent="0.3">
      <c r="A257" s="1">
        <f>+SUBTOTAL(103,$D$4:D257)</f>
        <v>254</v>
      </c>
      <c r="B257" s="2" t="s">
        <v>26</v>
      </c>
      <c r="C257" s="2" t="s">
        <v>466</v>
      </c>
      <c r="D257" s="2" t="s">
        <v>661</v>
      </c>
      <c r="E257" s="43" t="str">
        <f t="shared" si="202"/>
        <v>GDI</v>
      </c>
      <c r="F257" s="43" t="str">
        <f t="shared" si="383"/>
        <v>GPD</v>
      </c>
      <c r="G257" s="43" t="str">
        <f t="shared" si="226"/>
        <v>IN</v>
      </c>
      <c r="H257" s="44" t="s">
        <v>255</v>
      </c>
      <c r="I257" s="43" t="str">
        <f t="shared" si="227"/>
        <v>GDI-GPD-IN011</v>
      </c>
      <c r="J257" s="45" t="s">
        <v>728</v>
      </c>
      <c r="K257" s="46" t="s">
        <v>48</v>
      </c>
      <c r="L257" s="47">
        <f t="shared" si="328"/>
        <v>43069</v>
      </c>
      <c r="M257" s="48">
        <v>43069</v>
      </c>
      <c r="N257" s="1" t="str">
        <f t="shared" ca="1" si="204"/>
        <v/>
      </c>
      <c r="O257" s="3">
        <v>43376</v>
      </c>
      <c r="P257" s="49" t="s">
        <v>726</v>
      </c>
      <c r="Q257" s="46">
        <v>1</v>
      </c>
      <c r="R257" s="44" t="s">
        <v>729</v>
      </c>
      <c r="U257" s="5"/>
      <c r="W257" s="6"/>
      <c r="X257" s="6"/>
      <c r="Y257" s="6"/>
      <c r="Z257" s="6" t="str">
        <f t="shared" si="205"/>
        <v/>
      </c>
      <c r="AA257" s="7"/>
      <c r="AB257" s="9"/>
    </row>
    <row r="258" spans="1:28" s="4" customFormat="1" ht="13" x14ac:dyDescent="0.3">
      <c r="A258" s="1">
        <f>+SUBTOTAL(103,$D$4:D258)</f>
        <v>255</v>
      </c>
      <c r="B258" s="2" t="s">
        <v>26</v>
      </c>
      <c r="C258" s="2" t="s">
        <v>466</v>
      </c>
      <c r="D258" s="2" t="s">
        <v>661</v>
      </c>
      <c r="E258" s="43" t="str">
        <f t="shared" si="202"/>
        <v>GDI</v>
      </c>
      <c r="F258" s="43" t="str">
        <f t="shared" si="383"/>
        <v>GPD</v>
      </c>
      <c r="G258" s="43" t="str">
        <f t="shared" si="226"/>
        <v>IN</v>
      </c>
      <c r="H258" s="44" t="s">
        <v>258</v>
      </c>
      <c r="I258" s="43" t="str">
        <f t="shared" si="227"/>
        <v>GDI-GPD-IN012</v>
      </c>
      <c r="J258" s="45" t="s">
        <v>730</v>
      </c>
      <c r="K258" s="46" t="s">
        <v>31</v>
      </c>
      <c r="L258" s="47">
        <f t="shared" si="328"/>
        <v>45182</v>
      </c>
      <c r="M258" s="48">
        <v>45182</v>
      </c>
      <c r="N258" s="1">
        <f t="shared" ca="1" si="204"/>
        <v>883</v>
      </c>
      <c r="O258" s="3"/>
      <c r="P258" s="49" t="s">
        <v>731</v>
      </c>
      <c r="Q258" s="46">
        <v>4</v>
      </c>
      <c r="R258" s="44" t="s">
        <v>732</v>
      </c>
      <c r="U258" s="5"/>
      <c r="W258" s="6"/>
      <c r="X258" s="6"/>
      <c r="Y258" s="6"/>
      <c r="Z258" s="6" t="str">
        <f t="shared" si="205"/>
        <v/>
      </c>
      <c r="AA258" s="7"/>
      <c r="AB258" s="9"/>
    </row>
    <row r="259" spans="1:28" s="4" customFormat="1" ht="13" x14ac:dyDescent="0.3">
      <c r="A259" s="93">
        <f>+SUBTOTAL(103,$D$4:D259)</f>
        <v>256</v>
      </c>
      <c r="B259" s="2" t="s">
        <v>26</v>
      </c>
      <c r="C259" s="2" t="s">
        <v>466</v>
      </c>
      <c r="D259" s="2" t="s">
        <v>661</v>
      </c>
      <c r="E259" s="43" t="str">
        <f t="shared" si="202"/>
        <v>GDI</v>
      </c>
      <c r="F259" s="43" t="str">
        <f t="shared" si="383"/>
        <v>GPD</v>
      </c>
      <c r="G259" s="43" t="str">
        <f t="shared" si="226"/>
        <v>IN</v>
      </c>
      <c r="H259" s="44" t="s">
        <v>262</v>
      </c>
      <c r="I259" s="43" t="str">
        <f t="shared" si="227"/>
        <v>GDI-GPD-IN013</v>
      </c>
      <c r="J259" s="45" t="s">
        <v>733</v>
      </c>
      <c r="K259" s="46" t="s">
        <v>48</v>
      </c>
      <c r="L259" s="47">
        <f t="shared" si="328"/>
        <v>43069</v>
      </c>
      <c r="M259" s="48">
        <v>43069</v>
      </c>
      <c r="N259" s="1" t="str">
        <f t="shared" ca="1" si="204"/>
        <v/>
      </c>
      <c r="O259" s="3">
        <v>43343</v>
      </c>
      <c r="P259" s="49" t="s">
        <v>674</v>
      </c>
      <c r="Q259" s="46">
        <v>1</v>
      </c>
      <c r="R259" s="44" t="s">
        <v>734</v>
      </c>
      <c r="U259" s="5"/>
      <c r="W259" s="6"/>
      <c r="X259" s="6"/>
      <c r="Y259" s="6"/>
      <c r="Z259" s="6" t="str">
        <f t="shared" si="205"/>
        <v/>
      </c>
      <c r="AA259" s="7"/>
      <c r="AB259" s="9"/>
    </row>
    <row r="260" spans="1:28" s="4" customFormat="1" ht="36" customHeight="1" x14ac:dyDescent="0.3">
      <c r="A260" s="1">
        <f>+SUBTOTAL(103,$D$4:D260)</f>
        <v>257</v>
      </c>
      <c r="B260" s="2" t="s">
        <v>26</v>
      </c>
      <c r="C260" s="2" t="s">
        <v>466</v>
      </c>
      <c r="D260" s="2" t="s">
        <v>661</v>
      </c>
      <c r="E260" s="43" t="str">
        <f t="shared" si="202"/>
        <v>GDI</v>
      </c>
      <c r="F260" s="43" t="str">
        <f t="shared" si="383"/>
        <v>GPD</v>
      </c>
      <c r="G260" s="43" t="str">
        <f t="shared" si="226"/>
        <v>IN</v>
      </c>
      <c r="H260" s="44" t="s">
        <v>265</v>
      </c>
      <c r="I260" s="43" t="str">
        <f t="shared" si="227"/>
        <v>GDI-GPD-IN014</v>
      </c>
      <c r="J260" s="45" t="s">
        <v>735</v>
      </c>
      <c r="K260" s="46" t="s">
        <v>31</v>
      </c>
      <c r="L260" s="47">
        <f t="shared" si="328"/>
        <v>44908</v>
      </c>
      <c r="M260" s="48">
        <v>44908</v>
      </c>
      <c r="N260" s="1">
        <f t="shared" ca="1" si="204"/>
        <v>1153</v>
      </c>
      <c r="O260" s="3"/>
      <c r="P260" s="49" t="s">
        <v>736</v>
      </c>
      <c r="Q260" s="46">
        <v>3</v>
      </c>
      <c r="R260" s="44" t="s">
        <v>737</v>
      </c>
      <c r="U260" s="5"/>
      <c r="W260" s="6"/>
      <c r="X260" s="6"/>
      <c r="Y260" s="6"/>
      <c r="Z260" s="6" t="str">
        <f t="shared" si="205"/>
        <v/>
      </c>
      <c r="AA260" s="7"/>
      <c r="AB260" s="9"/>
    </row>
    <row r="261" spans="1:28" s="4" customFormat="1" ht="19.5" x14ac:dyDescent="0.3">
      <c r="A261" s="1">
        <f>+SUBTOTAL(103,$D$4:D261)</f>
        <v>258</v>
      </c>
      <c r="B261" s="2" t="s">
        <v>26</v>
      </c>
      <c r="C261" s="2" t="s">
        <v>466</v>
      </c>
      <c r="D261" s="2" t="s">
        <v>661</v>
      </c>
      <c r="E261" s="43" t="str">
        <f t="shared" ref="E261" si="428">+IF(C261="GESTIÓN TERRITORIAL","GET",IF(C261="DERECHOS HUMANOS","DHH",IF(C261="GESTIÓN CORPORATIVA","GCO",IF(C261="PLANEACIÓN ESTRATÉGICA","PLE",IF(C261="GERENCIA DE LA INFORMACIÓN","GDI","N/A")))))</f>
        <v>GDI</v>
      </c>
      <c r="F261" s="43" t="str">
        <f t="shared" si="383"/>
        <v>GPD</v>
      </c>
      <c r="G261" s="43" t="str">
        <f t="shared" ref="G261" si="429">+IF(OR(LEN(H261)=1,LEN(H261)=2),H261,IF(LEN(H261)=4,MID(H261,1,1),MID(H261,1,2)))</f>
        <v>IN</v>
      </c>
      <c r="H261" s="44" t="s">
        <v>268</v>
      </c>
      <c r="I261" s="43" t="str">
        <f t="shared" ref="I261" si="430">+IF(OR(E261="",F261="",H261=""),"",CONCATENATE(E261,"-",F261,"-",H261))</f>
        <v>GDI-GPD-IN015</v>
      </c>
      <c r="J261" s="45" t="s">
        <v>738</v>
      </c>
      <c r="K261" s="46" t="s">
        <v>48</v>
      </c>
      <c r="L261" s="47">
        <f t="shared" si="328"/>
        <v>43299</v>
      </c>
      <c r="M261" s="48">
        <v>43299</v>
      </c>
      <c r="N261" s="1" t="str">
        <f t="shared" ref="N261" ca="1" si="431">+IF(K261="Anulado","",IF(M261="","",DAYS360(M261,TODAY())))</f>
        <v/>
      </c>
      <c r="O261" s="3">
        <v>43426</v>
      </c>
      <c r="P261" s="49" t="s">
        <v>739</v>
      </c>
      <c r="Q261" s="46">
        <v>1</v>
      </c>
      <c r="R261" s="44" t="s">
        <v>383</v>
      </c>
      <c r="U261" s="5"/>
      <c r="W261" s="6"/>
      <c r="X261" s="6"/>
      <c r="Y261" s="6"/>
      <c r="Z261" s="6" t="str">
        <f t="shared" ref="Z261" si="432">IF(Y261=0,"",EVEN(Y261)/2)</f>
        <v/>
      </c>
      <c r="AA261" s="7"/>
      <c r="AB261" s="9"/>
    </row>
    <row r="262" spans="1:28" s="4" customFormat="1" ht="19.5" x14ac:dyDescent="0.3">
      <c r="A262" s="93">
        <f>+SUBTOTAL(103,$D$4:D262)</f>
        <v>259</v>
      </c>
      <c r="B262" s="2" t="s">
        <v>26</v>
      </c>
      <c r="C262" s="2" t="s">
        <v>466</v>
      </c>
      <c r="D262" s="2" t="s">
        <v>661</v>
      </c>
      <c r="E262" s="43" t="str">
        <f t="shared" ref="E262" si="433">+IF(C262="GESTIÓN TERRITORIAL","GET",IF(C262="DERECHOS HUMANOS","DHH",IF(C262="GESTIÓN CORPORATIVA","GCO",IF(C262="PLANEACIÓN ESTRATÉGICA","PLE",IF(C262="GERENCIA DE LA INFORMACIÓN","GDI","N/A")))))</f>
        <v>GDI</v>
      </c>
      <c r="F262" s="43" t="str">
        <f t="shared" si="383"/>
        <v>GPD</v>
      </c>
      <c r="G262" s="43" t="str">
        <f t="shared" ref="G262" si="434">+IF(OR(LEN(H262)=1,LEN(H262)=2),H262,IF(LEN(H262)=4,MID(H262,1,1),MID(H262,1,2)))</f>
        <v>IN</v>
      </c>
      <c r="H262" s="44" t="s">
        <v>271</v>
      </c>
      <c r="I262" s="43" t="str">
        <f t="shared" ref="I262" si="435">+IF(OR(E262="",F262="",H262=""),"",CONCATENATE(E262,"-",F262,"-",H262))</f>
        <v>GDI-GPD-IN016</v>
      </c>
      <c r="J262" s="45" t="s">
        <v>740</v>
      </c>
      <c r="K262" s="46" t="s">
        <v>31</v>
      </c>
      <c r="L262" s="47">
        <f t="shared" si="328"/>
        <v>44916</v>
      </c>
      <c r="M262" s="48">
        <v>44916</v>
      </c>
      <c r="N262" s="1">
        <f t="shared" ref="N262" ca="1" si="436">+IF(K262="Anulado","",IF(M262="","",DAYS360(M262,TODAY())))</f>
        <v>1145</v>
      </c>
      <c r="O262" s="3"/>
      <c r="P262" s="49" t="s">
        <v>741</v>
      </c>
      <c r="Q262" s="46">
        <v>3</v>
      </c>
      <c r="R262" s="44" t="s">
        <v>383</v>
      </c>
      <c r="U262" s="5"/>
      <c r="W262" s="6"/>
      <c r="X262" s="6"/>
      <c r="Y262" s="6"/>
      <c r="Z262" s="6" t="str">
        <f t="shared" ref="Z262" si="437">IF(Y262=0,"",EVEN(Y262)/2)</f>
        <v/>
      </c>
      <c r="AA262" s="7"/>
      <c r="AB262" s="9"/>
    </row>
    <row r="263" spans="1:28" s="4" customFormat="1" ht="13" x14ac:dyDescent="0.3">
      <c r="A263" s="1">
        <f>+SUBTOTAL(103,$D$4:D263)</f>
        <v>260</v>
      </c>
      <c r="B263" s="2" t="s">
        <v>26</v>
      </c>
      <c r="C263" s="2" t="s">
        <v>466</v>
      </c>
      <c r="D263" s="2" t="s">
        <v>661</v>
      </c>
      <c r="E263" s="43" t="str">
        <f t="shared" ref="E263" si="438">+IF(C263="GESTIÓN TERRITORIAL","GET",IF(C263="DERECHOS HUMANOS","DHH",IF(C263="GESTIÓN CORPORATIVA","GCO",IF(C263="PLANEACIÓN ESTRATÉGICA","PLE",IF(C263="GERENCIA DE LA INFORMACIÓN","GDI","N/A")))))</f>
        <v>GDI</v>
      </c>
      <c r="F263" s="43" t="str">
        <f t="shared" si="383"/>
        <v>GPD</v>
      </c>
      <c r="G263" s="43" t="str">
        <f t="shared" ref="G263" si="439">+IF(OR(LEN(H263)=1,LEN(H263)=2),H263,IF(LEN(H263)=4,MID(H263,1,1),MID(H263,1,2)))</f>
        <v>IN</v>
      </c>
      <c r="H263" s="44" t="s">
        <v>563</v>
      </c>
      <c r="I263" s="43" t="str">
        <f t="shared" ref="I263" si="440">+IF(OR(E263="",F263="",H263=""),"",CONCATENATE(E263,"-",F263,"-",H263))</f>
        <v>GDI-GPD-IN017</v>
      </c>
      <c r="J263" s="45" t="s">
        <v>742</v>
      </c>
      <c r="K263" s="46" t="s">
        <v>31</v>
      </c>
      <c r="L263" s="47">
        <f t="shared" si="328"/>
        <v>45471</v>
      </c>
      <c r="M263" s="48">
        <v>45471</v>
      </c>
      <c r="N263" s="1">
        <f t="shared" ref="N263" ca="1" si="441">+IF(K263="Anulado","",IF(M263="","",DAYS360(M263,TODAY())))</f>
        <v>598</v>
      </c>
      <c r="O263" s="3"/>
      <c r="P263" s="49" t="s">
        <v>743</v>
      </c>
      <c r="Q263" s="46">
        <v>3</v>
      </c>
      <c r="R263" s="44"/>
      <c r="U263" s="5"/>
      <c r="W263" s="6"/>
      <c r="X263" s="6"/>
      <c r="Y263" s="6"/>
      <c r="Z263" s="6"/>
      <c r="AA263" s="7"/>
      <c r="AB263" s="9"/>
    </row>
    <row r="264" spans="1:28" s="4" customFormat="1" ht="19.5" x14ac:dyDescent="0.3">
      <c r="A264" s="1">
        <f>+SUBTOTAL(103,$D$4:D264)</f>
        <v>261</v>
      </c>
      <c r="B264" s="2" t="s">
        <v>26</v>
      </c>
      <c r="C264" s="2" t="s">
        <v>466</v>
      </c>
      <c r="D264" s="2" t="s">
        <v>661</v>
      </c>
      <c r="E264" s="43" t="str">
        <f t="shared" ref="E264:E266" si="442">+IF(C264="GESTIÓN TERRITORIAL","GET",IF(C264="DERECHOS HUMANOS","DHH",IF(C264="GESTIÓN CORPORATIVA","GCO",IF(C264="PLANEACIÓN ESTRATÉGICA","PLE",IF(C264="GERENCIA DE LA INFORMACIÓN","GDI","N/A")))))</f>
        <v>GDI</v>
      </c>
      <c r="F264" s="43" t="str">
        <f t="shared" si="383"/>
        <v>GPD</v>
      </c>
      <c r="G264" s="43" t="str">
        <f t="shared" ref="G264:G266" si="443">+IF(OR(LEN(H264)=1,LEN(H264)=2),H264,IF(LEN(H264)=4,MID(H264,1,1),MID(H264,1,2)))</f>
        <v>IN</v>
      </c>
      <c r="H264" s="44" t="s">
        <v>567</v>
      </c>
      <c r="I264" s="43" t="str">
        <f t="shared" ref="I264:I266" si="444">+IF(OR(E264="",F264="",H264=""),"",CONCATENATE(E264,"-",F264,"-",H264))</f>
        <v>GDI-GPD-IN018</v>
      </c>
      <c r="J264" s="45" t="s">
        <v>744</v>
      </c>
      <c r="K264" s="46" t="s">
        <v>31</v>
      </c>
      <c r="L264" s="47">
        <f t="shared" ref="L264:L266" si="445">+IF(M264=0,"",VALUE(M264))</f>
        <v>45471</v>
      </c>
      <c r="M264" s="48">
        <v>45471</v>
      </c>
      <c r="N264" s="1">
        <f t="shared" ref="N264:N266" ca="1" si="446">+IF(K264="Anulado","",IF(M264="","",DAYS360(M264,TODAY())))</f>
        <v>598</v>
      </c>
      <c r="O264" s="3"/>
      <c r="P264" s="49" t="s">
        <v>745</v>
      </c>
      <c r="Q264" s="46">
        <v>3</v>
      </c>
      <c r="R264" s="44"/>
      <c r="U264" s="5"/>
      <c r="W264" s="6"/>
      <c r="X264" s="6"/>
      <c r="Y264" s="6"/>
      <c r="Z264" s="6"/>
      <c r="AA264" s="7"/>
      <c r="AB264" s="9"/>
    </row>
    <row r="265" spans="1:28" s="4" customFormat="1" ht="13" x14ac:dyDescent="0.3">
      <c r="A265" s="93">
        <f>+SUBTOTAL(103,$D$4:D265)</f>
        <v>262</v>
      </c>
      <c r="B265" s="2" t="s">
        <v>26</v>
      </c>
      <c r="C265" s="2" t="s">
        <v>466</v>
      </c>
      <c r="D265" s="2" t="s">
        <v>661</v>
      </c>
      <c r="E265" s="43" t="str">
        <f t="shared" si="442"/>
        <v>GDI</v>
      </c>
      <c r="F265" s="43" t="str">
        <f t="shared" si="383"/>
        <v>GPD</v>
      </c>
      <c r="G265" s="43" t="str">
        <f t="shared" si="443"/>
        <v>IN</v>
      </c>
      <c r="H265" s="44" t="s">
        <v>571</v>
      </c>
      <c r="I265" s="43" t="str">
        <f t="shared" si="444"/>
        <v>GDI-GPD-IN019</v>
      </c>
      <c r="J265" s="45" t="s">
        <v>746</v>
      </c>
      <c r="K265" s="46" t="s">
        <v>48</v>
      </c>
      <c r="L265" s="47">
        <f t="shared" si="445"/>
        <v>44735</v>
      </c>
      <c r="M265" s="48">
        <v>44735</v>
      </c>
      <c r="N265" s="1" t="str">
        <f t="shared" ca="1" si="446"/>
        <v/>
      </c>
      <c r="O265" s="3">
        <v>45471</v>
      </c>
      <c r="P265" s="49" t="s">
        <v>747</v>
      </c>
      <c r="Q265" s="46">
        <v>1</v>
      </c>
      <c r="R265" s="44"/>
      <c r="U265" s="5"/>
      <c r="W265" s="6"/>
      <c r="X265" s="6"/>
      <c r="Y265" s="6"/>
      <c r="Z265" s="6"/>
      <c r="AA265" s="7"/>
      <c r="AB265" s="9"/>
    </row>
    <row r="266" spans="1:28" s="4" customFormat="1" ht="13" x14ac:dyDescent="0.3">
      <c r="A266" s="1">
        <f>+SUBTOTAL(103,$D$4:D266)</f>
        <v>263</v>
      </c>
      <c r="B266" s="2" t="s">
        <v>26</v>
      </c>
      <c r="C266" s="2" t="s">
        <v>466</v>
      </c>
      <c r="D266" s="2" t="s">
        <v>661</v>
      </c>
      <c r="E266" s="43" t="str">
        <f t="shared" si="442"/>
        <v>GDI</v>
      </c>
      <c r="F266" s="43" t="str">
        <f t="shared" si="383"/>
        <v>GPD</v>
      </c>
      <c r="G266" s="43" t="str">
        <f t="shared" si="443"/>
        <v>IN</v>
      </c>
      <c r="H266" s="44" t="s">
        <v>575</v>
      </c>
      <c r="I266" s="43" t="str">
        <f t="shared" si="444"/>
        <v>GDI-GPD-IN020</v>
      </c>
      <c r="J266" s="45" t="s">
        <v>748</v>
      </c>
      <c r="K266" s="46" t="s">
        <v>31</v>
      </c>
      <c r="L266" s="47">
        <f t="shared" si="445"/>
        <v>45471</v>
      </c>
      <c r="M266" s="48">
        <v>45471</v>
      </c>
      <c r="N266" s="1">
        <f t="shared" ca="1" si="446"/>
        <v>598</v>
      </c>
      <c r="O266" s="3"/>
      <c r="P266" s="49" t="s">
        <v>749</v>
      </c>
      <c r="Q266" s="46">
        <v>2</v>
      </c>
      <c r="R266" s="44"/>
      <c r="U266" s="5"/>
      <c r="W266" s="6"/>
      <c r="X266" s="6"/>
      <c r="Y266" s="6"/>
      <c r="Z266" s="6"/>
      <c r="AA266" s="7"/>
      <c r="AB266" s="9"/>
    </row>
    <row r="267" spans="1:28" s="4" customFormat="1" ht="13" x14ac:dyDescent="0.3">
      <c r="A267" s="1">
        <f>+SUBTOTAL(103,$D$4:D267)</f>
        <v>264</v>
      </c>
      <c r="B267" s="2" t="s">
        <v>26</v>
      </c>
      <c r="C267" s="2" t="s">
        <v>466</v>
      </c>
      <c r="D267" s="2" t="s">
        <v>661</v>
      </c>
      <c r="E267" s="43" t="str">
        <f t="shared" ref="E267" si="447">+IF(C267="GESTIÓN TERRITORIAL","GET",IF(C267="DERECHOS HUMANOS","DHH",IF(C267="GESTIÓN CORPORATIVA","GCO",IF(C267="PLANEACIÓN ESTRATÉGICA","PLE",IF(C267="GERENCIA DE LA INFORMACIÓN","GDI","N/A")))))</f>
        <v>GDI</v>
      </c>
      <c r="F267" s="43" t="str">
        <f t="shared" si="383"/>
        <v>GPD</v>
      </c>
      <c r="G267" s="43" t="str">
        <f t="shared" ref="G267" si="448">+IF(OR(LEN(H267)=1,LEN(H267)=2),H267,IF(LEN(H267)=4,MID(H267,1,1),MID(H267,1,2)))</f>
        <v>IN</v>
      </c>
      <c r="H267" s="44" t="s">
        <v>577</v>
      </c>
      <c r="I267" s="43" t="str">
        <f t="shared" ref="I267" si="449">+IF(OR(E267="",F267="",H267=""),"",CONCATENATE(E267,"-",F267,"-",H267))</f>
        <v>GDI-GPD-IN021</v>
      </c>
      <c r="J267" s="45" t="s">
        <v>750</v>
      </c>
      <c r="K267" s="46" t="s">
        <v>31</v>
      </c>
      <c r="L267" s="47">
        <f t="shared" ref="L267" si="450">+IF(M267=0,"",VALUE(M267))</f>
        <v>45471</v>
      </c>
      <c r="M267" s="48">
        <v>45471</v>
      </c>
      <c r="N267" s="1">
        <f t="shared" ref="N267" ca="1" si="451">+IF(K267="Anulado","",IF(M267="","",DAYS360(M267,TODAY())))</f>
        <v>598</v>
      </c>
      <c r="O267" s="3"/>
      <c r="P267" s="49" t="s">
        <v>749</v>
      </c>
      <c r="Q267" s="46">
        <v>2</v>
      </c>
      <c r="R267" s="44"/>
      <c r="U267" s="5"/>
      <c r="W267" s="6"/>
      <c r="X267" s="6"/>
      <c r="Y267" s="6"/>
      <c r="Z267" s="6"/>
      <c r="AA267" s="7"/>
      <c r="AB267" s="9"/>
    </row>
    <row r="268" spans="1:28" s="4" customFormat="1" ht="19.5" x14ac:dyDescent="0.3">
      <c r="A268" s="93">
        <f>+SUBTOTAL(103,$D$4:D268)</f>
        <v>265</v>
      </c>
      <c r="B268" s="2" t="s">
        <v>26</v>
      </c>
      <c r="C268" s="2" t="s">
        <v>466</v>
      </c>
      <c r="D268" s="2" t="s">
        <v>661</v>
      </c>
      <c r="E268" s="43" t="str">
        <f t="shared" ref="E268" si="452">+IF(C268="GESTIÓN TERRITORIAL","GET",IF(C268="DERECHOS HUMANOS","DHH",IF(C268="GESTIÓN CORPORATIVA","GCO",IF(C268="PLANEACIÓN ESTRATÉGICA","PLE",IF(C268="GERENCIA DE LA INFORMACIÓN","GDI","N/A")))))</f>
        <v>GDI</v>
      </c>
      <c r="F268" s="43" t="str">
        <f t="shared" si="383"/>
        <v>GPD</v>
      </c>
      <c r="G268" s="43" t="str">
        <f t="shared" ref="G268" si="453">+IF(OR(LEN(H268)=1,LEN(H268)=2),H268,IF(LEN(H268)=4,MID(H268,1,1),MID(H268,1,2)))</f>
        <v>IN</v>
      </c>
      <c r="H268" s="44" t="s">
        <v>580</v>
      </c>
      <c r="I268" s="43" t="str">
        <f t="shared" ref="I268" si="454">+IF(OR(E268="",F268="",H268=""),"",CONCATENATE(E268,"-",F268,"-",H268))</f>
        <v>GDI-GPD-IN022</v>
      </c>
      <c r="J268" s="45" t="s">
        <v>751</v>
      </c>
      <c r="K268" s="46" t="s">
        <v>31</v>
      </c>
      <c r="L268" s="47">
        <f t="shared" ref="L268" si="455">+IF(M268=0,"",VALUE(M268))</f>
        <v>44881</v>
      </c>
      <c r="M268" s="48">
        <v>44881</v>
      </c>
      <c r="N268" s="1">
        <f t="shared" ref="N268" ca="1" si="456">+IF(K268="Anulado","",IF(M268="","",DAYS360(M268,TODAY())))</f>
        <v>1180</v>
      </c>
      <c r="O268" s="3"/>
      <c r="P268" s="49" t="s">
        <v>752</v>
      </c>
      <c r="Q268" s="46">
        <v>1</v>
      </c>
      <c r="R268" s="44"/>
      <c r="U268" s="5"/>
      <c r="W268" s="6"/>
      <c r="X268" s="6"/>
      <c r="Y268" s="6"/>
      <c r="Z268" s="6"/>
      <c r="AA268" s="7"/>
      <c r="AB268" s="9"/>
    </row>
    <row r="269" spans="1:28" s="4" customFormat="1" ht="29" x14ac:dyDescent="0.3">
      <c r="A269" s="1">
        <f>+SUBTOTAL(103,$D$4:D269)</f>
        <v>266</v>
      </c>
      <c r="B269" s="2" t="s">
        <v>26</v>
      </c>
      <c r="C269" s="2" t="s">
        <v>466</v>
      </c>
      <c r="D269" s="2" t="s">
        <v>661</v>
      </c>
      <c r="E269" s="43" t="str">
        <f t="shared" ref="E269" si="457">+IF(C269="GESTIÓN TERRITORIAL","GET",IF(C269="DERECHOS HUMANOS","DHH",IF(C269="GESTIÓN CORPORATIVA","GCO",IF(C269="PLANEACIÓN ESTRATÉGICA","PLE",IF(C269="GERENCIA DE LA INFORMACIÓN","GDI","N/A")))))</f>
        <v>GDI</v>
      </c>
      <c r="F269" s="43" t="str">
        <f t="shared" si="383"/>
        <v>GPD</v>
      </c>
      <c r="G269" s="43" t="str">
        <f t="shared" ref="G269" si="458">+IF(OR(LEN(H269)=1,LEN(H269)=2),H269,IF(LEN(H269)=4,MID(H269,1,1),MID(H269,1,2)))</f>
        <v>IN</v>
      </c>
      <c r="H269" s="44" t="s">
        <v>753</v>
      </c>
      <c r="I269" s="43" t="str">
        <f t="shared" ref="I269" si="459">+IF(OR(E269="",F269="",H269=""),"",CONCATENATE(E269,"-",F269,"-",H269))</f>
        <v>GDI-GPD-IN023</v>
      </c>
      <c r="J269" s="45" t="s">
        <v>754</v>
      </c>
      <c r="K269" s="46" t="s">
        <v>31</v>
      </c>
      <c r="L269" s="47">
        <f t="shared" ref="L269" si="460">+IF(M269=0,"",VALUE(M269))</f>
        <v>45804</v>
      </c>
      <c r="M269" s="48">
        <v>45804</v>
      </c>
      <c r="N269" s="1">
        <f t="shared" ref="N269" ca="1" si="461">+IF(K269="Anulado","",IF(M269="","",DAYS360(M269,TODAY())))</f>
        <v>269</v>
      </c>
      <c r="O269" s="3"/>
      <c r="P269" s="49" t="s">
        <v>755</v>
      </c>
      <c r="Q269" s="46">
        <v>2</v>
      </c>
      <c r="R269" s="44"/>
      <c r="S269" s="26"/>
      <c r="T269" s="26"/>
      <c r="U269" s="27"/>
      <c r="V269" s="26"/>
      <c r="W269" s="28"/>
      <c r="X269" s="28"/>
      <c r="Y269" s="28"/>
      <c r="Z269" s="28"/>
      <c r="AA269" s="29"/>
      <c r="AB269" s="9"/>
    </row>
    <row r="270" spans="1:28" s="4" customFormat="1" ht="19.5" x14ac:dyDescent="0.3">
      <c r="A270" s="1">
        <f>+SUBTOTAL(103,$D$4:D270)</f>
        <v>267</v>
      </c>
      <c r="B270" s="2" t="s">
        <v>26</v>
      </c>
      <c r="C270" s="2" t="s">
        <v>466</v>
      </c>
      <c r="D270" s="2" t="s">
        <v>661</v>
      </c>
      <c r="E270" s="43" t="str">
        <f t="shared" ref="E270" si="462">+IF(C270="GESTIÓN TERRITORIAL","GET",IF(C270="DERECHOS HUMANOS","DHH",IF(C270="GESTIÓN CORPORATIVA","GCO",IF(C270="PLANEACIÓN ESTRATÉGICA","PLE",IF(C270="GERENCIA DE LA INFORMACIÓN","GDI","N/A")))))</f>
        <v>GDI</v>
      </c>
      <c r="F270" s="43" t="str">
        <f t="shared" si="383"/>
        <v>GPD</v>
      </c>
      <c r="G270" s="43" t="str">
        <f t="shared" ref="G270" si="463">+IF(OR(LEN(H270)=1,LEN(H270)=2),H270,IF(LEN(H270)=4,MID(H270,1,1),MID(H270,1,2)))</f>
        <v>IN</v>
      </c>
      <c r="H270" s="44" t="s">
        <v>756</v>
      </c>
      <c r="I270" s="43" t="str">
        <f t="shared" ref="I270" si="464">+IF(OR(E270="",F270="",H270=""),"",CONCATENATE(E270,"-",F270,"-",H270))</f>
        <v>GDI-GPD-IN024</v>
      </c>
      <c r="J270" s="45" t="s">
        <v>757</v>
      </c>
      <c r="K270" s="46" t="s">
        <v>31</v>
      </c>
      <c r="L270" s="47">
        <f t="shared" ref="L270" si="465">+IF(M270=0,"",VALUE(M270))</f>
        <v>45273</v>
      </c>
      <c r="M270" s="48">
        <v>45273</v>
      </c>
      <c r="N270" s="1">
        <f t="shared" ref="N270" ca="1" si="466">+IF(K270="Anulado","",IF(M270="","",DAYS360(M270,TODAY())))</f>
        <v>793</v>
      </c>
      <c r="O270" s="3"/>
      <c r="P270" s="49" t="s">
        <v>758</v>
      </c>
      <c r="Q270" s="46">
        <v>1</v>
      </c>
      <c r="R270" s="44"/>
      <c r="S270" s="26"/>
      <c r="T270" s="26"/>
      <c r="U270" s="27"/>
      <c r="V270" s="26"/>
      <c r="W270" s="28"/>
      <c r="X270" s="28"/>
      <c r="Y270" s="28"/>
      <c r="Z270" s="28"/>
      <c r="AA270" s="29"/>
      <c r="AB270" s="9"/>
    </row>
    <row r="271" spans="1:28" s="4" customFormat="1" ht="19.5" x14ac:dyDescent="0.3">
      <c r="A271" s="93">
        <f>+SUBTOTAL(103,$D$4:D271)</f>
        <v>268</v>
      </c>
      <c r="B271" s="2" t="s">
        <v>26</v>
      </c>
      <c r="C271" s="2" t="s">
        <v>466</v>
      </c>
      <c r="D271" s="2" t="s">
        <v>661</v>
      </c>
      <c r="E271" s="43" t="str">
        <f t="shared" ref="E271:E272" si="467">+IF(C271="GESTIÓN TERRITORIAL","GET",IF(C271="DERECHOS HUMANOS","DHH",IF(C271="GESTIÓN CORPORATIVA","GCO",IF(C271="PLANEACIÓN ESTRATÉGICA","PLE",IF(C271="GERENCIA DE LA INFORMACIÓN","GDI","N/A")))))</f>
        <v>GDI</v>
      </c>
      <c r="F271" s="43" t="str">
        <f t="shared" si="383"/>
        <v>GPD</v>
      </c>
      <c r="G271" s="43" t="str">
        <f t="shared" ref="G271:G272" si="468">+IF(OR(LEN(H271)=1,LEN(H271)=2),H271,IF(LEN(H271)=4,MID(H271,1,1),MID(H271,1,2)))</f>
        <v>IN</v>
      </c>
      <c r="H271" s="44" t="s">
        <v>759</v>
      </c>
      <c r="I271" s="43" t="str">
        <f t="shared" ref="I271:I272" si="469">+IF(OR(E271="",F271="",H271=""),"",CONCATENATE(E271,"-",F271,"-",H271))</f>
        <v>GDI-GPD-IN025</v>
      </c>
      <c r="J271" s="45" t="s">
        <v>760</v>
      </c>
      <c r="K271" s="46" t="s">
        <v>31</v>
      </c>
      <c r="L271" s="47">
        <f t="shared" ref="L271:L272" si="470">+IF(M271=0,"",VALUE(M271))</f>
        <v>45706</v>
      </c>
      <c r="M271" s="48">
        <v>45706</v>
      </c>
      <c r="N271" s="1">
        <f t="shared" ref="N271:N272" ca="1" si="471">+IF(K271="Anulado","",IF(M271="","",DAYS360(M271,TODAY())))</f>
        <v>368</v>
      </c>
      <c r="O271" s="3"/>
      <c r="P271" s="49" t="s">
        <v>761</v>
      </c>
      <c r="Q271" s="46">
        <v>1</v>
      </c>
      <c r="R271" s="44"/>
      <c r="S271" s="26"/>
      <c r="T271" s="26"/>
      <c r="U271" s="27"/>
      <c r="V271" s="26"/>
      <c r="W271" s="28"/>
      <c r="X271" s="28"/>
      <c r="Y271" s="28"/>
      <c r="Z271" s="28"/>
      <c r="AA271" s="29"/>
      <c r="AB271" s="9"/>
    </row>
    <row r="272" spans="1:28" s="4" customFormat="1" ht="19.5" x14ac:dyDescent="0.3">
      <c r="A272" s="1">
        <f>+SUBTOTAL(103,$D$4:D272)</f>
        <v>269</v>
      </c>
      <c r="B272" s="2" t="s">
        <v>26</v>
      </c>
      <c r="C272" s="2" t="s">
        <v>466</v>
      </c>
      <c r="D272" s="2" t="s">
        <v>661</v>
      </c>
      <c r="E272" s="43" t="str">
        <f t="shared" si="467"/>
        <v>GDI</v>
      </c>
      <c r="F272" s="43" t="str">
        <f t="shared" si="383"/>
        <v>GPD</v>
      </c>
      <c r="G272" s="43" t="str">
        <f t="shared" si="468"/>
        <v>IN</v>
      </c>
      <c r="H272" s="44" t="s">
        <v>762</v>
      </c>
      <c r="I272" s="43" t="str">
        <f t="shared" si="469"/>
        <v>GDI-GPD-IN026</v>
      </c>
      <c r="J272" s="45" t="s">
        <v>763</v>
      </c>
      <c r="K272" s="46" t="s">
        <v>31</v>
      </c>
      <c r="L272" s="47">
        <f t="shared" si="470"/>
        <v>45706</v>
      </c>
      <c r="M272" s="48">
        <v>45706</v>
      </c>
      <c r="N272" s="1">
        <f t="shared" ca="1" si="471"/>
        <v>368</v>
      </c>
      <c r="O272" s="3"/>
      <c r="P272" s="49" t="s">
        <v>761</v>
      </c>
      <c r="Q272" s="46">
        <v>1</v>
      </c>
      <c r="R272" s="44"/>
      <c r="S272" s="26"/>
      <c r="T272" s="26"/>
      <c r="U272" s="27"/>
      <c r="V272" s="26"/>
      <c r="W272" s="28"/>
      <c r="X272" s="28"/>
      <c r="Y272" s="28"/>
      <c r="Z272" s="28"/>
      <c r="AA272" s="29"/>
      <c r="AB272" s="9"/>
    </row>
    <row r="273" spans="1:28" s="4" customFormat="1" ht="19.5" x14ac:dyDescent="0.3">
      <c r="A273" s="1">
        <f>+SUBTOTAL(103,$D$4:D273)</f>
        <v>270</v>
      </c>
      <c r="B273" s="2" t="s">
        <v>26</v>
      </c>
      <c r="C273" s="2" t="s">
        <v>466</v>
      </c>
      <c r="D273" s="2" t="s">
        <v>661</v>
      </c>
      <c r="E273" s="43" t="str">
        <f t="shared" ref="E273" si="472">+IF(C273="GESTIÓN TERRITORIAL","GET",IF(C273="DERECHOS HUMANOS","DHH",IF(C273="GESTIÓN CORPORATIVA","GCO",IF(C273="PLANEACIÓN ESTRATÉGICA","PLE",IF(C273="GERENCIA DE LA INFORMACIÓN","GDI","N/A")))))</f>
        <v>GDI</v>
      </c>
      <c r="F273" s="43" t="str">
        <f t="shared" si="383"/>
        <v>GPD</v>
      </c>
      <c r="G273" s="43" t="str">
        <f t="shared" ref="G273" si="473">+IF(OR(LEN(H273)=1,LEN(H273)=2),H273,IF(LEN(H273)=4,MID(H273,1,1),MID(H273,1,2)))</f>
        <v>IN</v>
      </c>
      <c r="H273" s="44" t="s">
        <v>764</v>
      </c>
      <c r="I273" s="43" t="str">
        <f t="shared" ref="I273" si="474">+IF(OR(E273="",F273="",H273=""),"",CONCATENATE(E273,"-",F273,"-",H273))</f>
        <v>GDI-GPD-IN027</v>
      </c>
      <c r="J273" s="45" t="s">
        <v>765</v>
      </c>
      <c r="K273" s="46" t="s">
        <v>31</v>
      </c>
      <c r="L273" s="47">
        <f t="shared" ref="L273" si="475">+IF(M273=0,"",VALUE(M273))</f>
        <v>45902</v>
      </c>
      <c r="M273" s="48">
        <v>45902</v>
      </c>
      <c r="N273" s="1">
        <f t="shared" ref="N273" ca="1" si="476">+IF(K273="Anulado","",IF(M273="","",DAYS360(M273,TODAY())))</f>
        <v>174</v>
      </c>
      <c r="O273" s="3"/>
      <c r="P273" s="49" t="s">
        <v>766</v>
      </c>
      <c r="Q273" s="46">
        <v>1</v>
      </c>
      <c r="R273" s="44"/>
      <c r="U273" s="5"/>
      <c r="W273" s="6"/>
      <c r="X273" s="6"/>
      <c r="Y273" s="6"/>
      <c r="Z273" s="6"/>
      <c r="AA273" s="7"/>
      <c r="AB273" s="9"/>
    </row>
    <row r="274" spans="1:28" s="4" customFormat="1" ht="13" x14ac:dyDescent="0.3">
      <c r="A274" s="1">
        <f>+SUBTOTAL(103,$D$4:D274)</f>
        <v>271</v>
      </c>
      <c r="B274" s="2" t="s">
        <v>26</v>
      </c>
      <c r="C274" s="2" t="s">
        <v>466</v>
      </c>
      <c r="D274" s="2" t="s">
        <v>661</v>
      </c>
      <c r="E274" s="43" t="str">
        <f t="shared" si="202"/>
        <v>GDI</v>
      </c>
      <c r="F274" s="43" t="str">
        <f t="shared" si="383"/>
        <v>GPD</v>
      </c>
      <c r="G274" s="43" t="str">
        <f t="shared" si="226"/>
        <v>F</v>
      </c>
      <c r="H274" s="44" t="s">
        <v>274</v>
      </c>
      <c r="I274" s="43" t="str">
        <f t="shared" si="227"/>
        <v>GDI-GPD-F001</v>
      </c>
      <c r="J274" s="45" t="s">
        <v>767</v>
      </c>
      <c r="K274" s="46" t="s">
        <v>31</v>
      </c>
      <c r="L274" s="47">
        <f t="shared" si="328"/>
        <v>44834</v>
      </c>
      <c r="M274" s="48">
        <v>44834</v>
      </c>
      <c r="N274" s="1">
        <f t="shared" ca="1" si="204"/>
        <v>1226</v>
      </c>
      <c r="O274" s="3"/>
      <c r="P274" s="49" t="s">
        <v>768</v>
      </c>
      <c r="Q274" s="46">
        <v>4</v>
      </c>
      <c r="R274" s="44" t="s">
        <v>769</v>
      </c>
      <c r="U274" s="5"/>
      <c r="W274" s="6"/>
      <c r="X274" s="6"/>
      <c r="Y274" s="6"/>
      <c r="Z274" s="6" t="str">
        <f t="shared" si="205"/>
        <v/>
      </c>
      <c r="AA274" s="7"/>
      <c r="AB274" s="9"/>
    </row>
    <row r="275" spans="1:28" s="4" customFormat="1" ht="19.5" x14ac:dyDescent="0.3">
      <c r="A275" s="93">
        <f>+SUBTOTAL(103,$D$4:D275)</f>
        <v>272</v>
      </c>
      <c r="B275" s="2" t="s">
        <v>26</v>
      </c>
      <c r="C275" s="2" t="s">
        <v>466</v>
      </c>
      <c r="D275" s="2" t="s">
        <v>661</v>
      </c>
      <c r="E275" s="43" t="str">
        <f t="shared" si="202"/>
        <v>GDI</v>
      </c>
      <c r="F275" s="43" t="str">
        <f t="shared" si="383"/>
        <v>GPD</v>
      </c>
      <c r="G275" s="43" t="str">
        <f t="shared" si="226"/>
        <v>F</v>
      </c>
      <c r="H275" s="44" t="s">
        <v>278</v>
      </c>
      <c r="I275" s="43" t="str">
        <f t="shared" si="227"/>
        <v>GDI-GPD-F002</v>
      </c>
      <c r="J275" s="45" t="s">
        <v>770</v>
      </c>
      <c r="K275" s="46" t="s">
        <v>48</v>
      </c>
      <c r="L275" s="47">
        <f t="shared" si="328"/>
        <v>43069</v>
      </c>
      <c r="M275" s="48">
        <v>43069</v>
      </c>
      <c r="N275" s="1" t="str">
        <f t="shared" ca="1" si="204"/>
        <v/>
      </c>
      <c r="O275" s="3">
        <v>43307</v>
      </c>
      <c r="P275" s="49" t="s">
        <v>771</v>
      </c>
      <c r="Q275" s="46">
        <v>1</v>
      </c>
      <c r="R275" s="44" t="s">
        <v>772</v>
      </c>
      <c r="U275" s="5"/>
      <c r="W275" s="6"/>
      <c r="X275" s="6"/>
      <c r="Y275" s="6"/>
      <c r="Z275" s="6" t="str">
        <f t="shared" si="205"/>
        <v/>
      </c>
      <c r="AA275" s="7"/>
      <c r="AB275" s="9"/>
    </row>
    <row r="276" spans="1:28" s="4" customFormat="1" ht="13" x14ac:dyDescent="0.3">
      <c r="A276" s="1">
        <f>+SUBTOTAL(103,$D$4:D276)</f>
        <v>273</v>
      </c>
      <c r="B276" s="2" t="s">
        <v>26</v>
      </c>
      <c r="C276" s="2" t="s">
        <v>466</v>
      </c>
      <c r="D276" s="2" t="s">
        <v>661</v>
      </c>
      <c r="E276" s="43" t="str">
        <f t="shared" ref="E276:E339" si="477">+IF(C276="GESTIÓN TERRITORIAL","GET",IF(C276="DERECHOS HUMANOS","DHH",IF(C276="GESTIÓN CORPORATIVA","GCO",IF(C276="PLANEACIÓN ESTRATÉGICA","PLE",IF(C276="GERENCIA DE LA INFORMACIÓN","GDI","N/A")))))</f>
        <v>GDI</v>
      </c>
      <c r="F276" s="43" t="str">
        <f t="shared" si="383"/>
        <v>GPD</v>
      </c>
      <c r="G276" s="43" t="str">
        <f t="shared" si="226"/>
        <v>F</v>
      </c>
      <c r="H276" s="44" t="s">
        <v>282</v>
      </c>
      <c r="I276" s="43" t="str">
        <f t="shared" si="227"/>
        <v>GDI-GPD-F003</v>
      </c>
      <c r="J276" s="45" t="s">
        <v>773</v>
      </c>
      <c r="K276" s="46" t="s">
        <v>31</v>
      </c>
      <c r="L276" s="47">
        <f t="shared" si="328"/>
        <v>45182</v>
      </c>
      <c r="M276" s="48">
        <v>45182</v>
      </c>
      <c r="N276" s="1">
        <f t="shared" ref="N276:N339" ca="1" si="478">+IF(K276="Anulado","",IF(M276="","",DAYS360(M276,TODAY())))</f>
        <v>883</v>
      </c>
      <c r="O276" s="3"/>
      <c r="P276" s="49" t="s">
        <v>774</v>
      </c>
      <c r="Q276" s="46">
        <v>5</v>
      </c>
      <c r="R276" s="44" t="s">
        <v>383</v>
      </c>
      <c r="U276" s="5"/>
      <c r="W276" s="6"/>
      <c r="X276" s="6"/>
      <c r="Y276" s="6"/>
      <c r="Z276" s="6" t="str">
        <f t="shared" ref="Z276:Z339" si="479">IF(Y276=0,"",EVEN(Y276)/2)</f>
        <v/>
      </c>
      <c r="AA276" s="7"/>
      <c r="AB276" s="9"/>
    </row>
    <row r="277" spans="1:28" s="4" customFormat="1" ht="19.5" x14ac:dyDescent="0.3">
      <c r="A277" s="1">
        <f>+SUBTOTAL(103,$D$4:D277)</f>
        <v>274</v>
      </c>
      <c r="B277" s="2" t="s">
        <v>26</v>
      </c>
      <c r="C277" s="2" t="s">
        <v>466</v>
      </c>
      <c r="D277" s="2" t="s">
        <v>661</v>
      </c>
      <c r="E277" s="43" t="str">
        <f t="shared" si="477"/>
        <v>GDI</v>
      </c>
      <c r="F277" s="43" t="str">
        <f t="shared" si="383"/>
        <v>GPD</v>
      </c>
      <c r="G277" s="43" t="str">
        <f t="shared" si="226"/>
        <v>F</v>
      </c>
      <c r="H277" s="44" t="s">
        <v>286</v>
      </c>
      <c r="I277" s="43" t="str">
        <f t="shared" si="227"/>
        <v>GDI-GPD-F004</v>
      </c>
      <c r="J277" s="45" t="s">
        <v>775</v>
      </c>
      <c r="K277" s="46" t="s">
        <v>31</v>
      </c>
      <c r="L277" s="47">
        <f t="shared" si="328"/>
        <v>44399</v>
      </c>
      <c r="M277" s="48">
        <v>44399</v>
      </c>
      <c r="N277" s="1">
        <f t="shared" ca="1" si="478"/>
        <v>1654</v>
      </c>
      <c r="O277" s="3"/>
      <c r="P277" s="49" t="s">
        <v>776</v>
      </c>
      <c r="Q277" s="46">
        <v>2</v>
      </c>
      <c r="R277" s="44" t="s">
        <v>383</v>
      </c>
      <c r="U277" s="5"/>
      <c r="W277" s="6"/>
      <c r="X277" s="6"/>
      <c r="Y277" s="6"/>
      <c r="Z277" s="6" t="str">
        <f t="shared" si="479"/>
        <v/>
      </c>
      <c r="AA277" s="7"/>
      <c r="AB277" s="9"/>
    </row>
    <row r="278" spans="1:28" s="4" customFormat="1" ht="17" x14ac:dyDescent="0.3">
      <c r="A278" s="93">
        <f>+SUBTOTAL(103,$D$4:D278)</f>
        <v>275</v>
      </c>
      <c r="B278" s="2" t="s">
        <v>26</v>
      </c>
      <c r="C278" s="2" t="s">
        <v>466</v>
      </c>
      <c r="D278" s="2" t="s">
        <v>661</v>
      </c>
      <c r="E278" s="43" t="str">
        <f t="shared" si="477"/>
        <v>GDI</v>
      </c>
      <c r="F278" s="43" t="str">
        <f t="shared" si="383"/>
        <v>GPD</v>
      </c>
      <c r="G278" s="43" t="str">
        <f t="shared" si="226"/>
        <v>F</v>
      </c>
      <c r="H278" s="44" t="s">
        <v>290</v>
      </c>
      <c r="I278" s="43" t="str">
        <f t="shared" si="227"/>
        <v>GDI-GPD-F005</v>
      </c>
      <c r="J278" s="83" t="s">
        <v>777</v>
      </c>
      <c r="K278" s="46" t="s">
        <v>31</v>
      </c>
      <c r="L278" s="47">
        <f t="shared" si="328"/>
        <v>45212</v>
      </c>
      <c r="M278" s="48">
        <v>45212</v>
      </c>
      <c r="N278" s="1">
        <f t="shared" ca="1" si="478"/>
        <v>853</v>
      </c>
      <c r="O278" s="3"/>
      <c r="P278" s="49" t="s">
        <v>778</v>
      </c>
      <c r="Q278" s="46">
        <v>7</v>
      </c>
      <c r="R278" s="44" t="s">
        <v>779</v>
      </c>
      <c r="U278" s="5"/>
      <c r="W278" s="6"/>
      <c r="X278" s="6"/>
      <c r="Y278" s="6"/>
      <c r="Z278" s="6" t="str">
        <f t="shared" si="479"/>
        <v/>
      </c>
      <c r="AA278" s="7"/>
      <c r="AB278" s="9"/>
    </row>
    <row r="279" spans="1:28" s="4" customFormat="1" ht="19.5" x14ac:dyDescent="0.3">
      <c r="A279" s="1">
        <f>+SUBTOTAL(103,$D$4:D279)</f>
        <v>276</v>
      </c>
      <c r="B279" s="2" t="s">
        <v>26</v>
      </c>
      <c r="C279" s="2" t="s">
        <v>466</v>
      </c>
      <c r="D279" s="2" t="s">
        <v>661</v>
      </c>
      <c r="E279" s="43" t="str">
        <f t="shared" si="477"/>
        <v>GDI</v>
      </c>
      <c r="F279" s="43" t="str">
        <f t="shared" si="383"/>
        <v>GPD</v>
      </c>
      <c r="G279" s="43" t="str">
        <f t="shared" si="226"/>
        <v>F</v>
      </c>
      <c r="H279" s="44" t="s">
        <v>294</v>
      </c>
      <c r="I279" s="43" t="str">
        <f t="shared" si="227"/>
        <v>GDI-GPD-F006</v>
      </c>
      <c r="J279" s="45" t="s">
        <v>780</v>
      </c>
      <c r="K279" s="46" t="s">
        <v>31</v>
      </c>
      <c r="L279" s="47">
        <f t="shared" si="328"/>
        <v>44813</v>
      </c>
      <c r="M279" s="48">
        <v>44813</v>
      </c>
      <c r="N279" s="1">
        <f t="shared" ca="1" si="478"/>
        <v>1247</v>
      </c>
      <c r="O279" s="3"/>
      <c r="P279" s="49" t="s">
        <v>781</v>
      </c>
      <c r="Q279" s="46">
        <v>3</v>
      </c>
      <c r="R279" s="44" t="s">
        <v>383</v>
      </c>
      <c r="U279" s="5"/>
      <c r="W279" s="6"/>
      <c r="X279" s="6"/>
      <c r="Y279" s="6"/>
      <c r="Z279" s="6" t="str">
        <f t="shared" si="479"/>
        <v/>
      </c>
      <c r="AA279" s="7"/>
      <c r="AB279" s="9"/>
    </row>
    <row r="280" spans="1:28" s="4" customFormat="1" ht="13" x14ac:dyDescent="0.3">
      <c r="A280" s="1">
        <f>+SUBTOTAL(103,$D$4:D280)</f>
        <v>277</v>
      </c>
      <c r="B280" s="2" t="s">
        <v>26</v>
      </c>
      <c r="C280" s="2" t="s">
        <v>466</v>
      </c>
      <c r="D280" s="2" t="s">
        <v>661</v>
      </c>
      <c r="E280" s="43" t="str">
        <f t="shared" si="477"/>
        <v>GDI</v>
      </c>
      <c r="F280" s="43" t="str">
        <f t="shared" si="383"/>
        <v>GPD</v>
      </c>
      <c r="G280" s="43" t="str">
        <f t="shared" si="226"/>
        <v>F</v>
      </c>
      <c r="H280" s="44" t="s">
        <v>298</v>
      </c>
      <c r="I280" s="43" t="str">
        <f t="shared" si="227"/>
        <v>GDI-GPD-F007</v>
      </c>
      <c r="J280" s="45" t="s">
        <v>782</v>
      </c>
      <c r="K280" s="46" t="s">
        <v>31</v>
      </c>
      <c r="L280" s="47">
        <f t="shared" si="328"/>
        <v>45565</v>
      </c>
      <c r="M280" s="48">
        <v>45565</v>
      </c>
      <c r="N280" s="1">
        <f t="shared" ca="1" si="478"/>
        <v>506</v>
      </c>
      <c r="O280" s="3"/>
      <c r="P280" s="49" t="s">
        <v>783</v>
      </c>
      <c r="Q280" s="46">
        <v>4</v>
      </c>
      <c r="R280" s="44" t="s">
        <v>383</v>
      </c>
      <c r="U280" s="5"/>
      <c r="W280" s="6"/>
      <c r="X280" s="6"/>
      <c r="Y280" s="6"/>
      <c r="Z280" s="6" t="str">
        <f t="shared" si="479"/>
        <v/>
      </c>
      <c r="AA280" s="7"/>
      <c r="AB280" s="9"/>
    </row>
    <row r="281" spans="1:28" s="4" customFormat="1" ht="19.5" x14ac:dyDescent="0.3">
      <c r="A281" s="93">
        <f>+SUBTOTAL(103,$D$4:D281)</f>
        <v>278</v>
      </c>
      <c r="B281" s="2" t="s">
        <v>26</v>
      </c>
      <c r="C281" s="2" t="s">
        <v>466</v>
      </c>
      <c r="D281" s="2" t="s">
        <v>661</v>
      </c>
      <c r="E281" s="43" t="str">
        <f t="shared" si="477"/>
        <v>GDI</v>
      </c>
      <c r="F281" s="43" t="str">
        <f t="shared" si="383"/>
        <v>GPD</v>
      </c>
      <c r="G281" s="43" t="str">
        <f t="shared" ref="G281:G344" si="480">+IF(OR(LEN(H281)=1,LEN(H281)=2),H281,IF(LEN(H281)=4,MID(H281,1,1),MID(H281,1,2)))</f>
        <v>F</v>
      </c>
      <c r="H281" s="44" t="s">
        <v>302</v>
      </c>
      <c r="I281" s="43" t="str">
        <f t="shared" ref="I281:I344" si="481">+IF(OR(E281="",F281="",H281=""),"",CONCATENATE(E281,"-",F281,"-",H281))</f>
        <v>GDI-GPD-F008</v>
      </c>
      <c r="J281" s="45" t="s">
        <v>784</v>
      </c>
      <c r="K281" s="46" t="s">
        <v>31</v>
      </c>
      <c r="L281" s="47">
        <f t="shared" si="328"/>
        <v>44341</v>
      </c>
      <c r="M281" s="48">
        <v>44341</v>
      </c>
      <c r="N281" s="1">
        <f t="shared" ca="1" si="478"/>
        <v>1711</v>
      </c>
      <c r="O281" s="3"/>
      <c r="P281" s="49" t="s">
        <v>785</v>
      </c>
      <c r="Q281" s="46">
        <v>3</v>
      </c>
      <c r="R281" s="44" t="s">
        <v>786</v>
      </c>
      <c r="U281" s="5"/>
      <c r="W281" s="6"/>
      <c r="X281" s="6"/>
      <c r="Y281" s="6"/>
      <c r="Z281" s="6" t="str">
        <f t="shared" si="479"/>
        <v/>
      </c>
      <c r="AA281" s="7"/>
      <c r="AB281" s="9"/>
    </row>
    <row r="282" spans="1:28" s="4" customFormat="1" ht="19.5" x14ac:dyDescent="0.3">
      <c r="A282" s="1">
        <f>+SUBTOTAL(103,$D$4:D282)</f>
        <v>279</v>
      </c>
      <c r="B282" s="2" t="s">
        <v>26</v>
      </c>
      <c r="C282" s="2" t="s">
        <v>466</v>
      </c>
      <c r="D282" s="2" t="s">
        <v>661</v>
      </c>
      <c r="E282" s="43" t="str">
        <f t="shared" si="477"/>
        <v>GDI</v>
      </c>
      <c r="F282" s="43" t="str">
        <f t="shared" si="383"/>
        <v>GPD</v>
      </c>
      <c r="G282" s="43" t="str">
        <f t="shared" si="480"/>
        <v>F</v>
      </c>
      <c r="H282" s="44" t="s">
        <v>306</v>
      </c>
      <c r="I282" s="43" t="str">
        <f t="shared" si="481"/>
        <v>GDI-GPD-F009</v>
      </c>
      <c r="J282" s="45" t="s">
        <v>787</v>
      </c>
      <c r="K282" s="46" t="s">
        <v>31</v>
      </c>
      <c r="L282" s="47">
        <f t="shared" si="328"/>
        <v>45212</v>
      </c>
      <c r="M282" s="48">
        <v>45212</v>
      </c>
      <c r="N282" s="1">
        <f t="shared" ca="1" si="478"/>
        <v>853</v>
      </c>
      <c r="O282" s="3"/>
      <c r="P282" s="49" t="s">
        <v>788</v>
      </c>
      <c r="Q282" s="46">
        <v>5</v>
      </c>
      <c r="R282" s="44" t="s">
        <v>789</v>
      </c>
      <c r="U282" s="5"/>
      <c r="W282" s="6"/>
      <c r="X282" s="6"/>
      <c r="Y282" s="6"/>
      <c r="Z282" s="6" t="str">
        <f t="shared" si="479"/>
        <v/>
      </c>
      <c r="AA282" s="7"/>
      <c r="AB282" s="9"/>
    </row>
    <row r="283" spans="1:28" s="4" customFormat="1" ht="19.5" x14ac:dyDescent="0.3">
      <c r="A283" s="1">
        <f>+SUBTOTAL(103,$D$4:D283)</f>
        <v>280</v>
      </c>
      <c r="B283" s="2" t="s">
        <v>26</v>
      </c>
      <c r="C283" s="2" t="s">
        <v>466</v>
      </c>
      <c r="D283" s="2" t="s">
        <v>661</v>
      </c>
      <c r="E283" s="43" t="str">
        <f t="shared" si="477"/>
        <v>GDI</v>
      </c>
      <c r="F283" s="43" t="str">
        <f t="shared" si="383"/>
        <v>GPD</v>
      </c>
      <c r="G283" s="43" t="str">
        <f t="shared" si="480"/>
        <v>F</v>
      </c>
      <c r="H283" s="44" t="s">
        <v>310</v>
      </c>
      <c r="I283" s="43" t="str">
        <f t="shared" si="481"/>
        <v>GDI-GPD-F010</v>
      </c>
      <c r="J283" s="45" t="s">
        <v>790</v>
      </c>
      <c r="K283" s="46" t="s">
        <v>48</v>
      </c>
      <c r="L283" s="47">
        <f t="shared" si="328"/>
        <v>43069</v>
      </c>
      <c r="M283" s="48">
        <v>43069</v>
      </c>
      <c r="N283" s="1" t="str">
        <f t="shared" ca="1" si="478"/>
        <v/>
      </c>
      <c r="O283" s="3">
        <v>43307</v>
      </c>
      <c r="P283" s="49" t="s">
        <v>771</v>
      </c>
      <c r="Q283" s="46">
        <v>1</v>
      </c>
      <c r="R283" s="44" t="s">
        <v>791</v>
      </c>
      <c r="U283" s="5"/>
      <c r="W283" s="6"/>
      <c r="X283" s="6"/>
      <c r="Y283" s="6"/>
      <c r="Z283" s="6" t="str">
        <f t="shared" si="479"/>
        <v/>
      </c>
      <c r="AA283" s="7"/>
      <c r="AB283" s="9"/>
    </row>
    <row r="284" spans="1:28" s="4" customFormat="1" ht="13" x14ac:dyDescent="0.3">
      <c r="A284" s="93">
        <f>+SUBTOTAL(103,$D$4:D284)</f>
        <v>281</v>
      </c>
      <c r="B284" s="2" t="s">
        <v>26</v>
      </c>
      <c r="C284" s="2" t="s">
        <v>466</v>
      </c>
      <c r="D284" s="2" t="s">
        <v>661</v>
      </c>
      <c r="E284" s="43" t="str">
        <f t="shared" si="477"/>
        <v>GDI</v>
      </c>
      <c r="F284" s="43" t="str">
        <f t="shared" si="383"/>
        <v>GPD</v>
      </c>
      <c r="G284" s="43" t="str">
        <f t="shared" si="480"/>
        <v>F</v>
      </c>
      <c r="H284" s="44" t="s">
        <v>605</v>
      </c>
      <c r="I284" s="43" t="str">
        <f t="shared" si="481"/>
        <v>GDI-GPD-F011</v>
      </c>
      <c r="J284" s="45" t="s">
        <v>792</v>
      </c>
      <c r="K284" s="46" t="s">
        <v>31</v>
      </c>
      <c r="L284" s="47">
        <f t="shared" si="328"/>
        <v>44735</v>
      </c>
      <c r="M284" s="48">
        <v>44735</v>
      </c>
      <c r="N284" s="1">
        <f t="shared" ca="1" si="478"/>
        <v>1323</v>
      </c>
      <c r="O284" s="3"/>
      <c r="P284" s="49" t="s">
        <v>793</v>
      </c>
      <c r="Q284" s="46">
        <v>4</v>
      </c>
      <c r="R284" s="44" t="s">
        <v>794</v>
      </c>
      <c r="U284" s="5"/>
      <c r="W284" s="6"/>
      <c r="X284" s="6"/>
      <c r="Y284" s="6"/>
      <c r="Z284" s="6" t="str">
        <f t="shared" si="479"/>
        <v/>
      </c>
      <c r="AA284" s="7"/>
      <c r="AB284" s="9"/>
    </row>
    <row r="285" spans="1:28" s="4" customFormat="1" ht="13" x14ac:dyDescent="0.3">
      <c r="A285" s="1">
        <f>+SUBTOTAL(103,$D$4:D285)</f>
        <v>282</v>
      </c>
      <c r="B285" s="2" t="s">
        <v>26</v>
      </c>
      <c r="C285" s="2" t="s">
        <v>466</v>
      </c>
      <c r="D285" s="2" t="s">
        <v>661</v>
      </c>
      <c r="E285" s="43" t="str">
        <f t="shared" si="477"/>
        <v>GDI</v>
      </c>
      <c r="F285" s="43" t="str">
        <f t="shared" si="383"/>
        <v>GPD</v>
      </c>
      <c r="G285" s="43" t="str">
        <f t="shared" si="480"/>
        <v>F</v>
      </c>
      <c r="H285" s="44" t="s">
        <v>314</v>
      </c>
      <c r="I285" s="43" t="str">
        <f t="shared" si="481"/>
        <v>GDI-GPD-F012</v>
      </c>
      <c r="J285" s="45" t="s">
        <v>795</v>
      </c>
      <c r="K285" s="46" t="s">
        <v>31</v>
      </c>
      <c r="L285" s="47">
        <f t="shared" si="328"/>
        <v>44735</v>
      </c>
      <c r="M285" s="48">
        <v>44735</v>
      </c>
      <c r="N285" s="1">
        <f t="shared" ca="1" si="478"/>
        <v>1323</v>
      </c>
      <c r="O285" s="3"/>
      <c r="P285" s="49" t="s">
        <v>793</v>
      </c>
      <c r="Q285" s="46">
        <v>4</v>
      </c>
      <c r="R285" s="44" t="s">
        <v>796</v>
      </c>
      <c r="U285" s="5"/>
      <c r="W285" s="6"/>
      <c r="X285" s="6"/>
      <c r="Y285" s="6"/>
      <c r="Z285" s="6" t="str">
        <f t="shared" si="479"/>
        <v/>
      </c>
      <c r="AA285" s="7"/>
      <c r="AB285" s="9"/>
    </row>
    <row r="286" spans="1:28" s="4" customFormat="1" ht="13" x14ac:dyDescent="0.3">
      <c r="A286" s="1">
        <f>+SUBTOTAL(103,$D$4:D286)</f>
        <v>283</v>
      </c>
      <c r="B286" s="2" t="s">
        <v>26</v>
      </c>
      <c r="C286" s="2" t="s">
        <v>466</v>
      </c>
      <c r="D286" s="2" t="s">
        <v>661</v>
      </c>
      <c r="E286" s="43" t="str">
        <f t="shared" si="477"/>
        <v>GDI</v>
      </c>
      <c r="F286" s="43" t="str">
        <f t="shared" si="383"/>
        <v>GPD</v>
      </c>
      <c r="G286" s="43" t="str">
        <f t="shared" si="480"/>
        <v>F</v>
      </c>
      <c r="H286" s="44" t="s">
        <v>318</v>
      </c>
      <c r="I286" s="43" t="str">
        <f t="shared" si="481"/>
        <v>GDI-GPD-F013</v>
      </c>
      <c r="J286" s="45" t="s">
        <v>797</v>
      </c>
      <c r="K286" s="46" t="s">
        <v>31</v>
      </c>
      <c r="L286" s="47">
        <f t="shared" si="328"/>
        <v>44735</v>
      </c>
      <c r="M286" s="48">
        <v>44735</v>
      </c>
      <c r="N286" s="1">
        <f t="shared" ca="1" si="478"/>
        <v>1323</v>
      </c>
      <c r="O286" s="3"/>
      <c r="P286" s="49" t="s">
        <v>798</v>
      </c>
      <c r="Q286" s="46">
        <v>4</v>
      </c>
      <c r="R286" s="44" t="s">
        <v>799</v>
      </c>
      <c r="U286" s="5"/>
      <c r="W286" s="6"/>
      <c r="X286" s="6"/>
      <c r="Y286" s="6"/>
      <c r="Z286" s="6" t="str">
        <f t="shared" si="479"/>
        <v/>
      </c>
      <c r="AA286" s="7"/>
      <c r="AB286" s="9"/>
    </row>
    <row r="287" spans="1:28" s="4" customFormat="1" ht="13" x14ac:dyDescent="0.3">
      <c r="A287" s="93">
        <f>+SUBTOTAL(103,$D$4:D287)</f>
        <v>284</v>
      </c>
      <c r="B287" s="2" t="s">
        <v>26</v>
      </c>
      <c r="C287" s="2" t="s">
        <v>466</v>
      </c>
      <c r="D287" s="2" t="s">
        <v>661</v>
      </c>
      <c r="E287" s="43" t="str">
        <f t="shared" si="477"/>
        <v>GDI</v>
      </c>
      <c r="F287" s="43" t="str">
        <f t="shared" si="383"/>
        <v>GPD</v>
      </c>
      <c r="G287" s="43" t="str">
        <f t="shared" si="480"/>
        <v>F</v>
      </c>
      <c r="H287" s="44" t="s">
        <v>322</v>
      </c>
      <c r="I287" s="43" t="str">
        <f t="shared" si="481"/>
        <v>GDI-GPD-F014</v>
      </c>
      <c r="J287" s="45" t="s">
        <v>800</v>
      </c>
      <c r="K287" s="46" t="s">
        <v>48</v>
      </c>
      <c r="L287" s="47">
        <f t="shared" si="328"/>
        <v>43069</v>
      </c>
      <c r="M287" s="48">
        <v>43069</v>
      </c>
      <c r="N287" s="1" t="str">
        <f t="shared" ca="1" si="478"/>
        <v/>
      </c>
      <c r="O287" s="3">
        <v>43355</v>
      </c>
      <c r="P287" s="49" t="s">
        <v>801</v>
      </c>
      <c r="Q287" s="46">
        <v>1</v>
      </c>
      <c r="R287" s="44" t="s">
        <v>802</v>
      </c>
      <c r="U287" s="5"/>
      <c r="W287" s="6"/>
      <c r="X287" s="6"/>
      <c r="Y287" s="6"/>
      <c r="Z287" s="6" t="str">
        <f t="shared" si="479"/>
        <v/>
      </c>
      <c r="AA287" s="7"/>
      <c r="AB287" s="9"/>
    </row>
    <row r="288" spans="1:28" s="4" customFormat="1" ht="19.5" x14ac:dyDescent="0.3">
      <c r="A288" s="1">
        <f>+SUBTOTAL(103,$D$4:D288)</f>
        <v>285</v>
      </c>
      <c r="B288" s="2" t="s">
        <v>26</v>
      </c>
      <c r="C288" s="2" t="s">
        <v>466</v>
      </c>
      <c r="D288" s="2" t="s">
        <v>661</v>
      </c>
      <c r="E288" s="43" t="str">
        <f t="shared" si="477"/>
        <v>GDI</v>
      </c>
      <c r="F288" s="43" t="str">
        <f t="shared" si="383"/>
        <v>GPD</v>
      </c>
      <c r="G288" s="43" t="str">
        <f t="shared" si="480"/>
        <v>F</v>
      </c>
      <c r="H288" s="44" t="s">
        <v>326</v>
      </c>
      <c r="I288" s="43" t="str">
        <f t="shared" si="481"/>
        <v>GDI-GPD-F015</v>
      </c>
      <c r="J288" s="45" t="s">
        <v>803</v>
      </c>
      <c r="K288" s="46" t="s">
        <v>48</v>
      </c>
      <c r="L288" s="47">
        <f t="shared" si="328"/>
        <v>43069</v>
      </c>
      <c r="M288" s="48">
        <v>43069</v>
      </c>
      <c r="N288" s="1" t="str">
        <f t="shared" ca="1" si="478"/>
        <v/>
      </c>
      <c r="O288" s="3">
        <v>43355</v>
      </c>
      <c r="P288" s="49" t="s">
        <v>801</v>
      </c>
      <c r="Q288" s="46">
        <v>1</v>
      </c>
      <c r="R288" s="44" t="s">
        <v>804</v>
      </c>
      <c r="U288" s="5"/>
      <c r="W288" s="6"/>
      <c r="X288" s="6"/>
      <c r="Y288" s="6"/>
      <c r="Z288" s="6" t="str">
        <f t="shared" si="479"/>
        <v/>
      </c>
      <c r="AA288" s="7"/>
      <c r="AB288" s="9"/>
    </row>
    <row r="289" spans="1:28" s="4" customFormat="1" ht="13" x14ac:dyDescent="0.3">
      <c r="A289" s="1">
        <f>+SUBTOTAL(103,$D$4:D289)</f>
        <v>286</v>
      </c>
      <c r="B289" s="2" t="s">
        <v>26</v>
      </c>
      <c r="C289" s="2" t="s">
        <v>466</v>
      </c>
      <c r="D289" s="2" t="s">
        <v>661</v>
      </c>
      <c r="E289" s="43" t="str">
        <f t="shared" si="477"/>
        <v>GDI</v>
      </c>
      <c r="F289" s="43" t="str">
        <f t="shared" si="383"/>
        <v>GPD</v>
      </c>
      <c r="G289" s="43" t="str">
        <f t="shared" si="480"/>
        <v>F</v>
      </c>
      <c r="H289" s="44" t="s">
        <v>330</v>
      </c>
      <c r="I289" s="43" t="str">
        <f t="shared" si="481"/>
        <v>GDI-GPD-F016</v>
      </c>
      <c r="J289" s="45" t="s">
        <v>805</v>
      </c>
      <c r="K289" s="46" t="s">
        <v>48</v>
      </c>
      <c r="L289" s="47">
        <f t="shared" si="328"/>
        <v>43069</v>
      </c>
      <c r="M289" s="48">
        <v>43069</v>
      </c>
      <c r="N289" s="1" t="str">
        <f t="shared" ca="1" si="478"/>
        <v/>
      </c>
      <c r="O289" s="3">
        <v>43343</v>
      </c>
      <c r="P289" s="49" t="s">
        <v>674</v>
      </c>
      <c r="Q289" s="46">
        <v>1</v>
      </c>
      <c r="R289" s="44" t="s">
        <v>806</v>
      </c>
      <c r="U289" s="5"/>
      <c r="W289" s="6"/>
      <c r="X289" s="6"/>
      <c r="Y289" s="6"/>
      <c r="Z289" s="6" t="str">
        <f t="shared" si="479"/>
        <v/>
      </c>
      <c r="AA289" s="7"/>
      <c r="AB289" s="9"/>
    </row>
    <row r="290" spans="1:28" s="4" customFormat="1" ht="13" x14ac:dyDescent="0.3">
      <c r="A290" s="93">
        <f>+SUBTOTAL(103,$D$4:D290)</f>
        <v>287</v>
      </c>
      <c r="B290" s="2" t="s">
        <v>26</v>
      </c>
      <c r="C290" s="2" t="s">
        <v>466</v>
      </c>
      <c r="D290" s="2" t="s">
        <v>661</v>
      </c>
      <c r="E290" s="43" t="str">
        <f t="shared" si="477"/>
        <v>GDI</v>
      </c>
      <c r="F290" s="43" t="str">
        <f t="shared" si="383"/>
        <v>GPD</v>
      </c>
      <c r="G290" s="43" t="str">
        <f t="shared" si="480"/>
        <v>F</v>
      </c>
      <c r="H290" s="44" t="s">
        <v>333</v>
      </c>
      <c r="I290" s="43" t="str">
        <f t="shared" si="481"/>
        <v>GDI-GPD-F017</v>
      </c>
      <c r="J290" s="45" t="s">
        <v>807</v>
      </c>
      <c r="K290" s="46" t="s">
        <v>31</v>
      </c>
      <c r="L290" s="47">
        <f t="shared" si="328"/>
        <v>44341</v>
      </c>
      <c r="M290" s="48">
        <v>44341</v>
      </c>
      <c r="N290" s="1">
        <f t="shared" ca="1" si="478"/>
        <v>1711</v>
      </c>
      <c r="O290" s="3"/>
      <c r="P290" s="49" t="s">
        <v>808</v>
      </c>
      <c r="Q290" s="46">
        <v>3</v>
      </c>
      <c r="R290" s="44" t="s">
        <v>809</v>
      </c>
      <c r="U290" s="5"/>
      <c r="W290" s="6"/>
      <c r="X290" s="6"/>
      <c r="Y290" s="6"/>
      <c r="Z290" s="6" t="str">
        <f t="shared" si="479"/>
        <v/>
      </c>
      <c r="AA290" s="7"/>
      <c r="AB290" s="9"/>
    </row>
    <row r="291" spans="1:28" s="4" customFormat="1" ht="13" x14ac:dyDescent="0.3">
      <c r="A291" s="1">
        <f>+SUBTOTAL(103,$D$4:D291)</f>
        <v>288</v>
      </c>
      <c r="B291" s="2" t="s">
        <v>26</v>
      </c>
      <c r="C291" s="2" t="s">
        <v>466</v>
      </c>
      <c r="D291" s="2" t="s">
        <v>661</v>
      </c>
      <c r="E291" s="43" t="str">
        <f t="shared" si="477"/>
        <v>GDI</v>
      </c>
      <c r="F291" s="43" t="str">
        <f t="shared" si="383"/>
        <v>GPD</v>
      </c>
      <c r="G291" s="43" t="str">
        <f t="shared" si="480"/>
        <v>F</v>
      </c>
      <c r="H291" s="44" t="s">
        <v>336</v>
      </c>
      <c r="I291" s="43" t="str">
        <f t="shared" si="481"/>
        <v>GDI-GPD-F018</v>
      </c>
      <c r="J291" s="45" t="s">
        <v>810</v>
      </c>
      <c r="K291" s="46" t="s">
        <v>31</v>
      </c>
      <c r="L291" s="47">
        <f t="shared" si="328"/>
        <v>44735</v>
      </c>
      <c r="M291" s="48">
        <v>44735</v>
      </c>
      <c r="N291" s="1">
        <f t="shared" ca="1" si="478"/>
        <v>1323</v>
      </c>
      <c r="O291" s="3"/>
      <c r="P291" s="49" t="s">
        <v>811</v>
      </c>
      <c r="Q291" s="46">
        <v>5</v>
      </c>
      <c r="R291" s="44" t="s">
        <v>812</v>
      </c>
      <c r="U291" s="5"/>
      <c r="W291" s="6"/>
      <c r="X291" s="6"/>
      <c r="Y291" s="6"/>
      <c r="Z291" s="6" t="str">
        <f t="shared" si="479"/>
        <v/>
      </c>
      <c r="AA291" s="7"/>
      <c r="AB291" s="9"/>
    </row>
    <row r="292" spans="1:28" s="4" customFormat="1" ht="13" x14ac:dyDescent="0.3">
      <c r="A292" s="1">
        <f>+SUBTOTAL(103,$D$4:D292)</f>
        <v>289</v>
      </c>
      <c r="B292" s="2" t="s">
        <v>26</v>
      </c>
      <c r="C292" s="2" t="s">
        <v>466</v>
      </c>
      <c r="D292" s="2" t="s">
        <v>661</v>
      </c>
      <c r="E292" s="43" t="str">
        <f t="shared" si="477"/>
        <v>GDI</v>
      </c>
      <c r="F292" s="43" t="str">
        <f t="shared" si="383"/>
        <v>GPD</v>
      </c>
      <c r="G292" s="43" t="str">
        <f t="shared" si="480"/>
        <v>F</v>
      </c>
      <c r="H292" s="44" t="s">
        <v>339</v>
      </c>
      <c r="I292" s="43" t="str">
        <f t="shared" si="481"/>
        <v>GDI-GPD-F019</v>
      </c>
      <c r="J292" s="45" t="s">
        <v>813</v>
      </c>
      <c r="K292" s="46" t="s">
        <v>48</v>
      </c>
      <c r="L292" s="47">
        <f t="shared" si="328"/>
        <v>43355</v>
      </c>
      <c r="M292" s="48">
        <v>43355</v>
      </c>
      <c r="N292" s="1" t="str">
        <f t="shared" ca="1" si="478"/>
        <v/>
      </c>
      <c r="O292" s="3">
        <v>44735</v>
      </c>
      <c r="P292" s="49" t="s">
        <v>814</v>
      </c>
      <c r="Q292" s="46">
        <v>3</v>
      </c>
      <c r="R292" s="44" t="s">
        <v>815</v>
      </c>
      <c r="U292" s="5"/>
      <c r="W292" s="6"/>
      <c r="X292" s="6"/>
      <c r="Y292" s="6"/>
      <c r="Z292" s="6" t="str">
        <f t="shared" si="479"/>
        <v/>
      </c>
      <c r="AA292" s="7"/>
      <c r="AB292" s="9"/>
    </row>
    <row r="293" spans="1:28" s="4" customFormat="1" ht="13" x14ac:dyDescent="0.3">
      <c r="A293" s="93">
        <f>+SUBTOTAL(103,$D$4:D293)</f>
        <v>290</v>
      </c>
      <c r="B293" s="2" t="s">
        <v>26</v>
      </c>
      <c r="C293" s="2" t="s">
        <v>466</v>
      </c>
      <c r="D293" s="2" t="s">
        <v>661</v>
      </c>
      <c r="E293" s="43" t="str">
        <f t="shared" si="477"/>
        <v>GDI</v>
      </c>
      <c r="F293" s="43" t="str">
        <f t="shared" si="383"/>
        <v>GPD</v>
      </c>
      <c r="G293" s="43" t="str">
        <f t="shared" si="480"/>
        <v>F</v>
      </c>
      <c r="H293" s="44" t="s">
        <v>342</v>
      </c>
      <c r="I293" s="43" t="str">
        <f t="shared" si="481"/>
        <v>GDI-GPD-F020</v>
      </c>
      <c r="J293" s="45" t="s">
        <v>816</v>
      </c>
      <c r="K293" s="46" t="s">
        <v>48</v>
      </c>
      <c r="L293" s="47">
        <f t="shared" si="328"/>
        <v>43360</v>
      </c>
      <c r="M293" s="48">
        <v>43360</v>
      </c>
      <c r="N293" s="1" t="str">
        <f t="shared" ca="1" si="478"/>
        <v/>
      </c>
      <c r="O293" s="3">
        <v>43664</v>
      </c>
      <c r="P293" s="49" t="s">
        <v>817</v>
      </c>
      <c r="Q293" s="46">
        <v>2</v>
      </c>
      <c r="R293" s="44" t="s">
        <v>818</v>
      </c>
      <c r="U293" s="5"/>
      <c r="W293" s="6"/>
      <c r="X293" s="6"/>
      <c r="Y293" s="6"/>
      <c r="Z293" s="6" t="str">
        <f t="shared" si="479"/>
        <v/>
      </c>
      <c r="AA293" s="7"/>
      <c r="AB293" s="9"/>
    </row>
    <row r="294" spans="1:28" s="4" customFormat="1" ht="19.5" x14ac:dyDescent="0.3">
      <c r="A294" s="1">
        <f>+SUBTOTAL(103,$D$4:D294)</f>
        <v>291</v>
      </c>
      <c r="B294" s="2" t="s">
        <v>26</v>
      </c>
      <c r="C294" s="2" t="s">
        <v>466</v>
      </c>
      <c r="D294" s="2" t="s">
        <v>661</v>
      </c>
      <c r="E294" s="43" t="str">
        <f t="shared" si="477"/>
        <v>GDI</v>
      </c>
      <c r="F294" s="43" t="str">
        <f t="shared" si="383"/>
        <v>GPD</v>
      </c>
      <c r="G294" s="43" t="str">
        <f t="shared" si="480"/>
        <v>F</v>
      </c>
      <c r="H294" s="44" t="s">
        <v>345</v>
      </c>
      <c r="I294" s="43" t="str">
        <f t="shared" si="481"/>
        <v>GDI-GPD-F021</v>
      </c>
      <c r="J294" s="45" t="s">
        <v>819</v>
      </c>
      <c r="K294" s="46" t="s">
        <v>31</v>
      </c>
      <c r="L294" s="47">
        <f t="shared" si="328"/>
        <v>44741</v>
      </c>
      <c r="M294" s="48">
        <v>44741</v>
      </c>
      <c r="N294" s="1">
        <f t="shared" ca="1" si="478"/>
        <v>1317</v>
      </c>
      <c r="O294" s="3"/>
      <c r="P294" s="49" t="s">
        <v>820</v>
      </c>
      <c r="Q294" s="46">
        <v>2</v>
      </c>
      <c r="R294" s="44" t="s">
        <v>821</v>
      </c>
      <c r="U294" s="5"/>
      <c r="W294" s="6"/>
      <c r="X294" s="6"/>
      <c r="Y294" s="6"/>
      <c r="Z294" s="6" t="str">
        <f t="shared" si="479"/>
        <v/>
      </c>
      <c r="AA294" s="7"/>
      <c r="AB294" s="9"/>
    </row>
    <row r="295" spans="1:28" s="4" customFormat="1" ht="13" x14ac:dyDescent="0.3">
      <c r="A295" s="1">
        <f>+SUBTOTAL(103,$D$4:D295)</f>
        <v>292</v>
      </c>
      <c r="B295" s="2" t="s">
        <v>26</v>
      </c>
      <c r="C295" s="2" t="s">
        <v>466</v>
      </c>
      <c r="D295" s="2" t="s">
        <v>661</v>
      </c>
      <c r="E295" s="43" t="str">
        <f t="shared" si="477"/>
        <v>GDI</v>
      </c>
      <c r="F295" s="43" t="str">
        <f t="shared" si="383"/>
        <v>GPD</v>
      </c>
      <c r="G295" s="43" t="str">
        <f t="shared" si="480"/>
        <v>F</v>
      </c>
      <c r="H295" s="44" t="s">
        <v>349</v>
      </c>
      <c r="I295" s="43" t="str">
        <f t="shared" si="481"/>
        <v>GDI-GPD-F022</v>
      </c>
      <c r="J295" s="45" t="s">
        <v>822</v>
      </c>
      <c r="K295" s="46" t="s">
        <v>48</v>
      </c>
      <c r="L295" s="47">
        <f t="shared" ref="L295:L358" si="482">+IF(M295=0,"",VALUE(M295))</f>
        <v>43069</v>
      </c>
      <c r="M295" s="48">
        <v>43069</v>
      </c>
      <c r="N295" s="1" t="str">
        <f t="shared" ca="1" si="478"/>
        <v/>
      </c>
      <c r="O295" s="3">
        <v>43301</v>
      </c>
      <c r="P295" s="49" t="s">
        <v>771</v>
      </c>
      <c r="Q295" s="46">
        <v>1</v>
      </c>
      <c r="R295" s="44" t="s">
        <v>823</v>
      </c>
      <c r="U295" s="5"/>
      <c r="W295" s="6"/>
      <c r="X295" s="6"/>
      <c r="Y295" s="6"/>
      <c r="Z295" s="6" t="str">
        <f t="shared" si="479"/>
        <v/>
      </c>
      <c r="AA295" s="7"/>
      <c r="AB295" s="9"/>
    </row>
    <row r="296" spans="1:28" s="4" customFormat="1" ht="13" x14ac:dyDescent="0.3">
      <c r="A296" s="93">
        <f>+SUBTOTAL(103,$D$4:D296)</f>
        <v>293</v>
      </c>
      <c r="B296" s="2" t="s">
        <v>26</v>
      </c>
      <c r="C296" s="2" t="s">
        <v>466</v>
      </c>
      <c r="D296" s="2" t="s">
        <v>661</v>
      </c>
      <c r="E296" s="43" t="str">
        <f t="shared" si="477"/>
        <v>GDI</v>
      </c>
      <c r="F296" s="43" t="str">
        <f t="shared" si="383"/>
        <v>GPD</v>
      </c>
      <c r="G296" s="43" t="str">
        <f t="shared" si="480"/>
        <v>F</v>
      </c>
      <c r="H296" s="44" t="s">
        <v>629</v>
      </c>
      <c r="I296" s="43" t="str">
        <f t="shared" si="481"/>
        <v>GDI-GPD-F023</v>
      </c>
      <c r="J296" s="45" t="s">
        <v>824</v>
      </c>
      <c r="K296" s="46" t="s">
        <v>31</v>
      </c>
      <c r="L296" s="47">
        <f t="shared" si="482"/>
        <v>45181</v>
      </c>
      <c r="M296" s="48">
        <v>45181</v>
      </c>
      <c r="N296" s="1">
        <f t="shared" ca="1" si="478"/>
        <v>884</v>
      </c>
      <c r="O296" s="3"/>
      <c r="P296" s="49" t="s">
        <v>825</v>
      </c>
      <c r="Q296" s="46">
        <v>4</v>
      </c>
      <c r="R296" s="44" t="s">
        <v>826</v>
      </c>
      <c r="U296" s="5"/>
      <c r="W296" s="6"/>
      <c r="X296" s="6"/>
      <c r="Y296" s="6"/>
      <c r="Z296" s="6" t="str">
        <f t="shared" si="479"/>
        <v/>
      </c>
      <c r="AA296" s="7"/>
      <c r="AB296" s="9"/>
    </row>
    <row r="297" spans="1:28" s="4" customFormat="1" ht="13" x14ac:dyDescent="0.3">
      <c r="A297" s="1">
        <f>+SUBTOTAL(103,$D$4:D297)</f>
        <v>294</v>
      </c>
      <c r="B297" s="2" t="s">
        <v>26</v>
      </c>
      <c r="C297" s="2" t="s">
        <v>466</v>
      </c>
      <c r="D297" s="2" t="s">
        <v>661</v>
      </c>
      <c r="E297" s="43" t="str">
        <f t="shared" si="477"/>
        <v>GDI</v>
      </c>
      <c r="F297" s="43" t="str">
        <f t="shared" ref="F297:F360" si="483">+VLOOKUP(D297,$U$1519:$V$1538,2,FALSE)</f>
        <v>GPD</v>
      </c>
      <c r="G297" s="43" t="str">
        <f t="shared" si="480"/>
        <v>F</v>
      </c>
      <c r="H297" s="44" t="s">
        <v>632</v>
      </c>
      <c r="I297" s="43" t="str">
        <f t="shared" si="481"/>
        <v>GDI-GPD-F024</v>
      </c>
      <c r="J297" s="45" t="s">
        <v>827</v>
      </c>
      <c r="K297" s="46" t="s">
        <v>31</v>
      </c>
      <c r="L297" s="47">
        <f t="shared" si="482"/>
        <v>45182</v>
      </c>
      <c r="M297" s="48">
        <v>45182</v>
      </c>
      <c r="N297" s="1">
        <f t="shared" ca="1" si="478"/>
        <v>883</v>
      </c>
      <c r="O297" s="3"/>
      <c r="P297" s="49" t="s">
        <v>828</v>
      </c>
      <c r="Q297" s="46">
        <v>4</v>
      </c>
      <c r="R297" s="44" t="s">
        <v>829</v>
      </c>
      <c r="U297" s="5"/>
      <c r="W297" s="6"/>
      <c r="X297" s="6"/>
      <c r="Y297" s="6"/>
      <c r="Z297" s="6" t="str">
        <f t="shared" si="479"/>
        <v/>
      </c>
      <c r="AA297" s="7"/>
      <c r="AB297" s="9"/>
    </row>
    <row r="298" spans="1:28" s="4" customFormat="1" ht="13" x14ac:dyDescent="0.3">
      <c r="A298" s="1">
        <f>+SUBTOTAL(103,$D$4:D298)</f>
        <v>295</v>
      </c>
      <c r="B298" s="2" t="s">
        <v>26</v>
      </c>
      <c r="C298" s="2" t="s">
        <v>466</v>
      </c>
      <c r="D298" s="2" t="s">
        <v>661</v>
      </c>
      <c r="E298" s="43" t="str">
        <f t="shared" si="477"/>
        <v>GDI</v>
      </c>
      <c r="F298" s="43" t="str">
        <f t="shared" si="483"/>
        <v>GPD</v>
      </c>
      <c r="G298" s="43" t="str">
        <f t="shared" si="480"/>
        <v>F</v>
      </c>
      <c r="H298" s="44" t="s">
        <v>634</v>
      </c>
      <c r="I298" s="43" t="str">
        <f t="shared" si="481"/>
        <v>GDI-GPD-F025</v>
      </c>
      <c r="J298" s="45" t="s">
        <v>830</v>
      </c>
      <c r="K298" s="46" t="s">
        <v>31</v>
      </c>
      <c r="L298" s="47">
        <f t="shared" si="482"/>
        <v>44421</v>
      </c>
      <c r="M298" s="48">
        <v>44421</v>
      </c>
      <c r="N298" s="1">
        <f t="shared" ca="1" si="478"/>
        <v>1633</v>
      </c>
      <c r="O298" s="3"/>
      <c r="P298" s="49" t="s">
        <v>831</v>
      </c>
      <c r="Q298" s="46">
        <v>3</v>
      </c>
      <c r="R298" s="44" t="s">
        <v>832</v>
      </c>
      <c r="U298" s="5"/>
      <c r="W298" s="6"/>
      <c r="X298" s="6"/>
      <c r="Y298" s="6"/>
      <c r="Z298" s="6" t="str">
        <f t="shared" si="479"/>
        <v/>
      </c>
      <c r="AA298" s="7"/>
      <c r="AB298" s="9"/>
    </row>
    <row r="299" spans="1:28" s="4" customFormat="1" ht="13" x14ac:dyDescent="0.3">
      <c r="A299" s="93">
        <f>+SUBTOTAL(103,$D$4:D299)</f>
        <v>296</v>
      </c>
      <c r="B299" s="2" t="s">
        <v>26</v>
      </c>
      <c r="C299" s="2" t="s">
        <v>466</v>
      </c>
      <c r="D299" s="2" t="s">
        <v>661</v>
      </c>
      <c r="E299" s="43" t="str">
        <f t="shared" si="477"/>
        <v>GDI</v>
      </c>
      <c r="F299" s="43" t="str">
        <f t="shared" si="483"/>
        <v>GPD</v>
      </c>
      <c r="G299" s="43" t="str">
        <f t="shared" si="480"/>
        <v>F</v>
      </c>
      <c r="H299" s="44" t="s">
        <v>352</v>
      </c>
      <c r="I299" s="43" t="str">
        <f t="shared" si="481"/>
        <v>GDI-GPD-F026</v>
      </c>
      <c r="J299" s="45" t="s">
        <v>833</v>
      </c>
      <c r="K299" s="46" t="s">
        <v>31</v>
      </c>
      <c r="L299" s="47">
        <f t="shared" si="482"/>
        <v>44454</v>
      </c>
      <c r="M299" s="48">
        <v>44454</v>
      </c>
      <c r="N299" s="1">
        <f t="shared" ca="1" si="478"/>
        <v>1601</v>
      </c>
      <c r="O299" s="3"/>
      <c r="P299" s="49" t="s">
        <v>834</v>
      </c>
      <c r="Q299" s="46">
        <v>3</v>
      </c>
      <c r="R299" s="44" t="s">
        <v>835</v>
      </c>
      <c r="U299" s="5"/>
      <c r="W299" s="6"/>
      <c r="X299" s="6"/>
      <c r="Y299" s="6"/>
      <c r="Z299" s="6" t="str">
        <f t="shared" si="479"/>
        <v/>
      </c>
      <c r="AA299" s="7"/>
      <c r="AB299" s="9"/>
    </row>
    <row r="300" spans="1:28" s="4" customFormat="1" ht="19.5" x14ac:dyDescent="0.3">
      <c r="A300" s="1">
        <f>+SUBTOTAL(103,$D$4:D300)</f>
        <v>297</v>
      </c>
      <c r="B300" s="2" t="s">
        <v>26</v>
      </c>
      <c r="C300" s="2" t="s">
        <v>466</v>
      </c>
      <c r="D300" s="2" t="s">
        <v>661</v>
      </c>
      <c r="E300" s="43" t="str">
        <f t="shared" si="477"/>
        <v>GDI</v>
      </c>
      <c r="F300" s="43" t="str">
        <f t="shared" si="483"/>
        <v>GPD</v>
      </c>
      <c r="G300" s="43" t="str">
        <f t="shared" si="480"/>
        <v>F</v>
      </c>
      <c r="H300" s="44" t="s">
        <v>356</v>
      </c>
      <c r="I300" s="43" t="str">
        <f t="shared" si="481"/>
        <v>GDI-GPD-F027</v>
      </c>
      <c r="J300" s="45" t="s">
        <v>836</v>
      </c>
      <c r="K300" s="46" t="s">
        <v>48</v>
      </c>
      <c r="L300" s="47">
        <f t="shared" si="482"/>
        <v>44399</v>
      </c>
      <c r="M300" s="48">
        <v>44399</v>
      </c>
      <c r="N300" s="1" t="str">
        <f t="shared" ca="1" si="478"/>
        <v/>
      </c>
      <c r="O300" s="3">
        <v>44908</v>
      </c>
      <c r="P300" s="49" t="s">
        <v>837</v>
      </c>
      <c r="Q300" s="46">
        <v>3</v>
      </c>
      <c r="R300" s="44" t="s">
        <v>838</v>
      </c>
      <c r="T300" s="26"/>
      <c r="U300" s="27"/>
      <c r="V300" s="26"/>
      <c r="W300" s="28"/>
      <c r="X300" s="28"/>
      <c r="Y300" s="28"/>
      <c r="Z300" s="28" t="str">
        <f t="shared" si="479"/>
        <v/>
      </c>
      <c r="AA300" s="29"/>
      <c r="AB300" s="9"/>
    </row>
    <row r="301" spans="1:28" s="4" customFormat="1" ht="13" x14ac:dyDescent="0.3">
      <c r="A301" s="1">
        <f>+SUBTOTAL(103,$D$4:D301)</f>
        <v>298</v>
      </c>
      <c r="B301" s="2" t="s">
        <v>26</v>
      </c>
      <c r="C301" s="2" t="s">
        <v>466</v>
      </c>
      <c r="D301" s="2" t="s">
        <v>661</v>
      </c>
      <c r="E301" s="43" t="str">
        <f t="shared" si="477"/>
        <v>GDI</v>
      </c>
      <c r="F301" s="43" t="str">
        <f t="shared" si="483"/>
        <v>GPD</v>
      </c>
      <c r="G301" s="43" t="str">
        <f t="shared" si="480"/>
        <v>F</v>
      </c>
      <c r="H301" s="44" t="s">
        <v>360</v>
      </c>
      <c r="I301" s="43" t="str">
        <f t="shared" si="481"/>
        <v>GDI-GPD-F028</v>
      </c>
      <c r="J301" s="45" t="s">
        <v>839</v>
      </c>
      <c r="K301" s="46" t="s">
        <v>31</v>
      </c>
      <c r="L301" s="47">
        <f t="shared" si="482"/>
        <v>44399</v>
      </c>
      <c r="M301" s="48">
        <v>44399</v>
      </c>
      <c r="N301" s="1">
        <f t="shared" ca="1" si="478"/>
        <v>1654</v>
      </c>
      <c r="O301" s="3"/>
      <c r="P301" s="49" t="s">
        <v>837</v>
      </c>
      <c r="Q301" s="46">
        <v>3</v>
      </c>
      <c r="R301" s="44" t="s">
        <v>383</v>
      </c>
      <c r="U301" s="5"/>
      <c r="W301" s="6"/>
      <c r="X301" s="6"/>
      <c r="Y301" s="6"/>
      <c r="Z301" s="6" t="str">
        <f t="shared" si="479"/>
        <v/>
      </c>
      <c r="AA301" s="7"/>
      <c r="AB301" s="9"/>
    </row>
    <row r="302" spans="1:28" s="4" customFormat="1" ht="13" x14ac:dyDescent="0.3">
      <c r="A302" s="93">
        <f>+SUBTOTAL(103,$D$4:D302)</f>
        <v>299</v>
      </c>
      <c r="B302" s="2" t="s">
        <v>26</v>
      </c>
      <c r="C302" s="2" t="s">
        <v>466</v>
      </c>
      <c r="D302" s="2" t="s">
        <v>661</v>
      </c>
      <c r="E302" s="43" t="str">
        <f t="shared" si="477"/>
        <v>GDI</v>
      </c>
      <c r="F302" s="43" t="str">
        <f t="shared" si="483"/>
        <v>GPD</v>
      </c>
      <c r="G302" s="43" t="str">
        <f t="shared" si="480"/>
        <v>F</v>
      </c>
      <c r="H302" s="44" t="s">
        <v>364</v>
      </c>
      <c r="I302" s="43" t="str">
        <f t="shared" si="481"/>
        <v>GDI-GPD-F029</v>
      </c>
      <c r="J302" s="45" t="s">
        <v>840</v>
      </c>
      <c r="K302" s="46" t="s">
        <v>31</v>
      </c>
      <c r="L302" s="47">
        <f t="shared" si="482"/>
        <v>45925</v>
      </c>
      <c r="M302" s="48">
        <v>45925</v>
      </c>
      <c r="N302" s="1">
        <f t="shared" ca="1" si="478"/>
        <v>151</v>
      </c>
      <c r="O302" s="3"/>
      <c r="P302" s="49" t="s">
        <v>841</v>
      </c>
      <c r="Q302" s="46">
        <v>7</v>
      </c>
      <c r="R302" s="44" t="s">
        <v>842</v>
      </c>
      <c r="U302" s="5"/>
      <c r="W302" s="6"/>
      <c r="X302" s="6"/>
      <c r="Y302" s="6"/>
      <c r="Z302" s="6" t="str">
        <f t="shared" si="479"/>
        <v/>
      </c>
      <c r="AA302" s="7"/>
      <c r="AB302" s="9"/>
    </row>
    <row r="303" spans="1:28" s="4" customFormat="1" ht="13" x14ac:dyDescent="0.3">
      <c r="A303" s="1">
        <f>+SUBTOTAL(103,$D$4:D303)</f>
        <v>300</v>
      </c>
      <c r="B303" s="2" t="s">
        <v>26</v>
      </c>
      <c r="C303" s="2" t="s">
        <v>466</v>
      </c>
      <c r="D303" s="2" t="s">
        <v>661</v>
      </c>
      <c r="E303" s="43" t="str">
        <f t="shared" si="477"/>
        <v>GDI</v>
      </c>
      <c r="F303" s="43" t="str">
        <f t="shared" si="483"/>
        <v>GPD</v>
      </c>
      <c r="G303" s="43" t="str">
        <f t="shared" si="480"/>
        <v>F</v>
      </c>
      <c r="H303" s="44" t="s">
        <v>368</v>
      </c>
      <c r="I303" s="43" t="str">
        <f t="shared" si="481"/>
        <v>GDI-GPD-F030</v>
      </c>
      <c r="J303" s="45" t="s">
        <v>843</v>
      </c>
      <c r="K303" s="46" t="s">
        <v>31</v>
      </c>
      <c r="L303" s="47">
        <f t="shared" si="482"/>
        <v>44813</v>
      </c>
      <c r="M303" s="48">
        <v>44813</v>
      </c>
      <c r="N303" s="1">
        <f t="shared" ca="1" si="478"/>
        <v>1247</v>
      </c>
      <c r="O303" s="3"/>
      <c r="P303" s="49" t="s">
        <v>844</v>
      </c>
      <c r="Q303" s="46">
        <v>4</v>
      </c>
      <c r="R303" s="44" t="s">
        <v>383</v>
      </c>
      <c r="U303" s="5"/>
      <c r="W303" s="6"/>
      <c r="X303" s="6"/>
      <c r="Y303" s="6"/>
      <c r="Z303" s="6" t="str">
        <f t="shared" si="479"/>
        <v/>
      </c>
      <c r="AA303" s="7"/>
      <c r="AB303" s="9"/>
    </row>
    <row r="304" spans="1:28" s="4" customFormat="1" ht="13" x14ac:dyDescent="0.3">
      <c r="A304" s="1">
        <f>+SUBTOTAL(103,$D$4:D304)</f>
        <v>301</v>
      </c>
      <c r="B304" s="2" t="s">
        <v>26</v>
      </c>
      <c r="C304" s="2" t="s">
        <v>466</v>
      </c>
      <c r="D304" s="2" t="s">
        <v>661</v>
      </c>
      <c r="E304" s="43" t="str">
        <f t="shared" si="477"/>
        <v>GDI</v>
      </c>
      <c r="F304" s="43" t="str">
        <f t="shared" si="483"/>
        <v>GPD</v>
      </c>
      <c r="G304" s="43" t="str">
        <f t="shared" si="480"/>
        <v>F</v>
      </c>
      <c r="H304" s="44" t="s">
        <v>371</v>
      </c>
      <c r="I304" s="43" t="str">
        <f t="shared" si="481"/>
        <v>GDI-GPD-F031</v>
      </c>
      <c r="J304" s="45" t="s">
        <v>845</v>
      </c>
      <c r="K304" s="46" t="s">
        <v>31</v>
      </c>
      <c r="L304" s="47">
        <f t="shared" si="482"/>
        <v>45315</v>
      </c>
      <c r="M304" s="48">
        <v>45315</v>
      </c>
      <c r="N304" s="1">
        <f t="shared" ca="1" si="478"/>
        <v>752</v>
      </c>
      <c r="O304" s="3"/>
      <c r="P304" s="49" t="s">
        <v>846</v>
      </c>
      <c r="Q304" s="46">
        <v>6</v>
      </c>
      <c r="R304" s="44" t="s">
        <v>383</v>
      </c>
      <c r="U304" s="5"/>
      <c r="W304" s="6"/>
      <c r="X304" s="6"/>
      <c r="Y304" s="6"/>
      <c r="Z304" s="6" t="str">
        <f t="shared" si="479"/>
        <v/>
      </c>
      <c r="AA304" s="7"/>
      <c r="AB304" s="9"/>
    </row>
    <row r="305" spans="1:28" s="4" customFormat="1" ht="17" x14ac:dyDescent="0.3">
      <c r="A305" s="93">
        <f>+SUBTOTAL(103,$D$4:D305)</f>
        <v>302</v>
      </c>
      <c r="B305" s="2" t="s">
        <v>26</v>
      </c>
      <c r="C305" s="2" t="s">
        <v>466</v>
      </c>
      <c r="D305" s="2" t="s">
        <v>661</v>
      </c>
      <c r="E305" s="43" t="str">
        <f t="shared" si="477"/>
        <v>GDI</v>
      </c>
      <c r="F305" s="43" t="str">
        <f t="shared" si="483"/>
        <v>GPD</v>
      </c>
      <c r="G305" s="43" t="str">
        <f t="shared" si="480"/>
        <v>F</v>
      </c>
      <c r="H305" s="44" t="s">
        <v>374</v>
      </c>
      <c r="I305" s="43" t="str">
        <f t="shared" si="481"/>
        <v>GDI-GPD-F032</v>
      </c>
      <c r="J305" s="45" t="s">
        <v>847</v>
      </c>
      <c r="K305" s="46" t="s">
        <v>31</v>
      </c>
      <c r="L305" s="47">
        <f t="shared" si="482"/>
        <v>45315</v>
      </c>
      <c r="M305" s="48">
        <v>45315</v>
      </c>
      <c r="N305" s="1">
        <f t="shared" ca="1" si="478"/>
        <v>752</v>
      </c>
      <c r="O305" s="3"/>
      <c r="P305" s="49" t="s">
        <v>848</v>
      </c>
      <c r="Q305" s="46">
        <v>7</v>
      </c>
      <c r="R305" s="44" t="s">
        <v>383</v>
      </c>
      <c r="U305" s="5"/>
      <c r="W305" s="6"/>
      <c r="X305" s="6"/>
      <c r="Y305" s="6"/>
      <c r="Z305" s="6" t="str">
        <f t="shared" si="479"/>
        <v/>
      </c>
      <c r="AA305" s="7"/>
      <c r="AB305" s="9"/>
    </row>
    <row r="306" spans="1:28" s="4" customFormat="1" ht="13" x14ac:dyDescent="0.3">
      <c r="A306" s="1">
        <f>+SUBTOTAL(103,$D$4:D306)</f>
        <v>303</v>
      </c>
      <c r="B306" s="2" t="s">
        <v>26</v>
      </c>
      <c r="C306" s="2" t="s">
        <v>466</v>
      </c>
      <c r="D306" s="2" t="s">
        <v>661</v>
      </c>
      <c r="E306" s="43" t="str">
        <f t="shared" si="477"/>
        <v>GDI</v>
      </c>
      <c r="F306" s="43" t="str">
        <f t="shared" si="483"/>
        <v>GPD</v>
      </c>
      <c r="G306" s="43" t="str">
        <f t="shared" si="480"/>
        <v>F</v>
      </c>
      <c r="H306" s="44" t="s">
        <v>377</v>
      </c>
      <c r="I306" s="43" t="str">
        <f t="shared" si="481"/>
        <v>GDI-GPD-F033</v>
      </c>
      <c r="J306" s="45" t="s">
        <v>849</v>
      </c>
      <c r="K306" s="46" t="s">
        <v>31</v>
      </c>
      <c r="L306" s="47">
        <f t="shared" si="482"/>
        <v>45484</v>
      </c>
      <c r="M306" s="48">
        <v>45484</v>
      </c>
      <c r="N306" s="1">
        <f t="shared" ca="1" si="478"/>
        <v>585</v>
      </c>
      <c r="O306" s="3"/>
      <c r="P306" s="49" t="s">
        <v>850</v>
      </c>
      <c r="Q306" s="46">
        <v>6</v>
      </c>
      <c r="R306" s="44" t="s">
        <v>383</v>
      </c>
      <c r="U306" s="5"/>
      <c r="W306" s="6"/>
      <c r="X306" s="6"/>
      <c r="Y306" s="6"/>
      <c r="Z306" s="6" t="str">
        <f t="shared" si="479"/>
        <v/>
      </c>
      <c r="AA306" s="7"/>
      <c r="AB306" s="9"/>
    </row>
    <row r="307" spans="1:28" s="4" customFormat="1" ht="13" x14ac:dyDescent="0.3">
      <c r="A307" s="1">
        <f>+SUBTOTAL(103,$D$4:D307)</f>
        <v>304</v>
      </c>
      <c r="B307" s="2" t="s">
        <v>26</v>
      </c>
      <c r="C307" s="2" t="s">
        <v>466</v>
      </c>
      <c r="D307" s="2" t="s">
        <v>661</v>
      </c>
      <c r="E307" s="43" t="str">
        <f t="shared" si="477"/>
        <v>GDI</v>
      </c>
      <c r="F307" s="43" t="str">
        <f t="shared" si="483"/>
        <v>GPD</v>
      </c>
      <c r="G307" s="43" t="str">
        <f t="shared" si="480"/>
        <v>F</v>
      </c>
      <c r="H307" s="44" t="s">
        <v>380</v>
      </c>
      <c r="I307" s="43" t="str">
        <f t="shared" si="481"/>
        <v>GDI-GPD-F034</v>
      </c>
      <c r="J307" s="45" t="s">
        <v>851</v>
      </c>
      <c r="K307" s="46" t="s">
        <v>31</v>
      </c>
      <c r="L307" s="47">
        <f t="shared" si="482"/>
        <v>45484</v>
      </c>
      <c r="M307" s="48">
        <v>45484</v>
      </c>
      <c r="N307" s="1">
        <f t="shared" ca="1" si="478"/>
        <v>585</v>
      </c>
      <c r="O307" s="3"/>
      <c r="P307" s="49" t="s">
        <v>852</v>
      </c>
      <c r="Q307" s="46">
        <v>5</v>
      </c>
      <c r="R307" s="44" t="s">
        <v>383</v>
      </c>
      <c r="U307" s="5"/>
      <c r="W307" s="6"/>
      <c r="X307" s="6"/>
      <c r="Y307" s="6"/>
      <c r="Z307" s="6" t="str">
        <f t="shared" si="479"/>
        <v/>
      </c>
      <c r="AA307" s="7"/>
      <c r="AB307" s="9"/>
    </row>
    <row r="308" spans="1:28" s="4" customFormat="1" ht="13" x14ac:dyDescent="0.3">
      <c r="A308" s="93">
        <f>+SUBTOTAL(103,$D$4:D308)</f>
        <v>305</v>
      </c>
      <c r="B308" s="2" t="s">
        <v>26</v>
      </c>
      <c r="C308" s="2" t="s">
        <v>466</v>
      </c>
      <c r="D308" s="2" t="s">
        <v>661</v>
      </c>
      <c r="E308" s="43" t="str">
        <f t="shared" si="477"/>
        <v>GDI</v>
      </c>
      <c r="F308" s="43" t="str">
        <f t="shared" si="483"/>
        <v>GPD</v>
      </c>
      <c r="G308" s="43" t="str">
        <f t="shared" si="480"/>
        <v>F</v>
      </c>
      <c r="H308" s="44" t="s">
        <v>384</v>
      </c>
      <c r="I308" s="43" t="str">
        <f t="shared" si="481"/>
        <v>GDI-GPD-F035</v>
      </c>
      <c r="J308" s="45" t="s">
        <v>853</v>
      </c>
      <c r="K308" s="46" t="s">
        <v>31</v>
      </c>
      <c r="L308" s="47">
        <f t="shared" si="482"/>
        <v>43832</v>
      </c>
      <c r="M308" s="48">
        <v>43832</v>
      </c>
      <c r="N308" s="1">
        <f t="shared" ca="1" si="478"/>
        <v>2214</v>
      </c>
      <c r="O308" s="3"/>
      <c r="P308" s="49" t="s">
        <v>854</v>
      </c>
      <c r="Q308" s="46">
        <v>4</v>
      </c>
      <c r="R308" s="44" t="s">
        <v>383</v>
      </c>
      <c r="U308" s="5"/>
      <c r="W308" s="6"/>
      <c r="X308" s="6"/>
      <c r="Y308" s="6"/>
      <c r="Z308" s="6" t="str">
        <f t="shared" si="479"/>
        <v/>
      </c>
      <c r="AA308" s="7"/>
      <c r="AB308" s="9"/>
    </row>
    <row r="309" spans="1:28" s="4" customFormat="1" ht="13" x14ac:dyDescent="0.3">
      <c r="A309" s="1">
        <f>+SUBTOTAL(103,$D$4:D309)</f>
        <v>306</v>
      </c>
      <c r="B309" s="2" t="s">
        <v>26</v>
      </c>
      <c r="C309" s="2" t="s">
        <v>466</v>
      </c>
      <c r="D309" s="2" t="s">
        <v>661</v>
      </c>
      <c r="E309" s="43" t="str">
        <f t="shared" si="477"/>
        <v>GDI</v>
      </c>
      <c r="F309" s="43" t="str">
        <f t="shared" si="483"/>
        <v>GPD</v>
      </c>
      <c r="G309" s="43" t="str">
        <f t="shared" si="480"/>
        <v>F</v>
      </c>
      <c r="H309" s="44" t="s">
        <v>387</v>
      </c>
      <c r="I309" s="43" t="str">
        <f t="shared" si="481"/>
        <v>GDI-GPD-F036</v>
      </c>
      <c r="J309" s="45" t="s">
        <v>855</v>
      </c>
      <c r="K309" s="46" t="s">
        <v>31</v>
      </c>
      <c r="L309" s="47">
        <f t="shared" si="482"/>
        <v>45181</v>
      </c>
      <c r="M309" s="48">
        <v>45181</v>
      </c>
      <c r="N309" s="1">
        <f t="shared" ca="1" si="478"/>
        <v>884</v>
      </c>
      <c r="O309" s="3"/>
      <c r="P309" s="49" t="s">
        <v>856</v>
      </c>
      <c r="Q309" s="46">
        <v>6</v>
      </c>
      <c r="R309" s="44" t="s">
        <v>383</v>
      </c>
      <c r="U309" s="5"/>
      <c r="W309" s="6"/>
      <c r="X309" s="6"/>
      <c r="Y309" s="6"/>
      <c r="Z309" s="6" t="str">
        <f t="shared" si="479"/>
        <v/>
      </c>
      <c r="AA309" s="7"/>
      <c r="AB309" s="9"/>
    </row>
    <row r="310" spans="1:28" s="4" customFormat="1" ht="13" x14ac:dyDescent="0.3">
      <c r="A310" s="1">
        <f>+SUBTOTAL(103,$D$4:D310)</f>
        <v>307</v>
      </c>
      <c r="B310" s="2" t="s">
        <v>26</v>
      </c>
      <c r="C310" s="2" t="s">
        <v>466</v>
      </c>
      <c r="D310" s="2" t="s">
        <v>661</v>
      </c>
      <c r="E310" s="43" t="str">
        <f t="shared" si="477"/>
        <v>GDI</v>
      </c>
      <c r="F310" s="43" t="str">
        <f t="shared" si="483"/>
        <v>GPD</v>
      </c>
      <c r="G310" s="43" t="str">
        <f t="shared" si="480"/>
        <v>F</v>
      </c>
      <c r="H310" s="44" t="s">
        <v>391</v>
      </c>
      <c r="I310" s="43" t="str">
        <f t="shared" si="481"/>
        <v>GDI-GPD-F037</v>
      </c>
      <c r="J310" s="45" t="s">
        <v>857</v>
      </c>
      <c r="K310" s="46" t="s">
        <v>31</v>
      </c>
      <c r="L310" s="47">
        <f t="shared" si="482"/>
        <v>43832</v>
      </c>
      <c r="M310" s="48">
        <v>43832</v>
      </c>
      <c r="N310" s="1">
        <f t="shared" ca="1" si="478"/>
        <v>2214</v>
      </c>
      <c r="O310" s="3"/>
      <c r="P310" s="49" t="s">
        <v>854</v>
      </c>
      <c r="Q310" s="46">
        <v>4</v>
      </c>
      <c r="R310" s="44" t="s">
        <v>383</v>
      </c>
      <c r="U310" s="5"/>
      <c r="W310" s="6"/>
      <c r="X310" s="6"/>
      <c r="Y310" s="6"/>
      <c r="Z310" s="6" t="str">
        <f t="shared" si="479"/>
        <v/>
      </c>
      <c r="AA310" s="7"/>
      <c r="AB310" s="9"/>
    </row>
    <row r="311" spans="1:28" s="4" customFormat="1" ht="13" x14ac:dyDescent="0.3">
      <c r="A311" s="93">
        <f>+SUBTOTAL(103,$D$4:D311)</f>
        <v>308</v>
      </c>
      <c r="B311" s="2" t="s">
        <v>26</v>
      </c>
      <c r="C311" s="2" t="s">
        <v>466</v>
      </c>
      <c r="D311" s="2" t="s">
        <v>661</v>
      </c>
      <c r="E311" s="43" t="str">
        <f t="shared" si="477"/>
        <v>GDI</v>
      </c>
      <c r="F311" s="43" t="str">
        <f t="shared" si="483"/>
        <v>GPD</v>
      </c>
      <c r="G311" s="43" t="str">
        <f t="shared" si="480"/>
        <v>F</v>
      </c>
      <c r="H311" s="44" t="s">
        <v>394</v>
      </c>
      <c r="I311" s="43" t="str">
        <f t="shared" si="481"/>
        <v>GDI-GPD-F038</v>
      </c>
      <c r="J311" s="45" t="s">
        <v>858</v>
      </c>
      <c r="K311" s="46" t="s">
        <v>31</v>
      </c>
      <c r="L311" s="47">
        <f t="shared" si="482"/>
        <v>44910</v>
      </c>
      <c r="M311" s="48">
        <v>44910</v>
      </c>
      <c r="N311" s="1">
        <f t="shared" ca="1" si="478"/>
        <v>1151</v>
      </c>
      <c r="O311" s="3"/>
      <c r="P311" s="49" t="s">
        <v>859</v>
      </c>
      <c r="Q311" s="46">
        <v>6</v>
      </c>
      <c r="R311" s="44" t="s">
        <v>383</v>
      </c>
      <c r="U311" s="5"/>
      <c r="W311" s="6"/>
      <c r="X311" s="6"/>
      <c r="Y311" s="6"/>
      <c r="Z311" s="6" t="str">
        <f t="shared" si="479"/>
        <v/>
      </c>
      <c r="AA311" s="7"/>
      <c r="AB311" s="9"/>
    </row>
    <row r="312" spans="1:28" s="4" customFormat="1" ht="13" x14ac:dyDescent="0.3">
      <c r="A312" s="1">
        <f>+SUBTOTAL(103,$D$4:D312)</f>
        <v>309</v>
      </c>
      <c r="B312" s="2" t="s">
        <v>26</v>
      </c>
      <c r="C312" s="2" t="s">
        <v>466</v>
      </c>
      <c r="D312" s="2" t="s">
        <v>661</v>
      </c>
      <c r="E312" s="43" t="str">
        <f t="shared" si="477"/>
        <v>GDI</v>
      </c>
      <c r="F312" s="43" t="str">
        <f t="shared" si="483"/>
        <v>GPD</v>
      </c>
      <c r="G312" s="43" t="str">
        <f t="shared" si="480"/>
        <v>F</v>
      </c>
      <c r="H312" s="44" t="s">
        <v>397</v>
      </c>
      <c r="I312" s="43" t="str">
        <f t="shared" si="481"/>
        <v>GDI-GPD-F039</v>
      </c>
      <c r="J312" s="45" t="s">
        <v>860</v>
      </c>
      <c r="K312" s="46" t="s">
        <v>31</v>
      </c>
      <c r="L312" s="47">
        <f t="shared" si="482"/>
        <v>44690</v>
      </c>
      <c r="M312" s="48">
        <v>44690</v>
      </c>
      <c r="N312" s="1">
        <f t="shared" ca="1" si="478"/>
        <v>1367</v>
      </c>
      <c r="O312" s="3"/>
      <c r="P312" s="49" t="s">
        <v>861</v>
      </c>
      <c r="Q312" s="46">
        <v>5</v>
      </c>
      <c r="R312" s="44" t="s">
        <v>383</v>
      </c>
      <c r="U312" s="5"/>
      <c r="W312" s="6"/>
      <c r="X312" s="6"/>
      <c r="Y312" s="6"/>
      <c r="Z312" s="6" t="str">
        <f t="shared" si="479"/>
        <v/>
      </c>
      <c r="AA312" s="7"/>
      <c r="AB312" s="9"/>
    </row>
    <row r="313" spans="1:28" s="4" customFormat="1" ht="17" x14ac:dyDescent="0.3">
      <c r="A313" s="1">
        <f>+SUBTOTAL(103,$D$4:D313)</f>
        <v>310</v>
      </c>
      <c r="B313" s="2" t="s">
        <v>26</v>
      </c>
      <c r="C313" s="2" t="s">
        <v>466</v>
      </c>
      <c r="D313" s="2" t="s">
        <v>661</v>
      </c>
      <c r="E313" s="43" t="str">
        <f t="shared" si="477"/>
        <v>GDI</v>
      </c>
      <c r="F313" s="43" t="str">
        <f t="shared" si="483"/>
        <v>GPD</v>
      </c>
      <c r="G313" s="43" t="str">
        <f t="shared" si="480"/>
        <v>F</v>
      </c>
      <c r="H313" s="44" t="s">
        <v>400</v>
      </c>
      <c r="I313" s="43" t="str">
        <f t="shared" si="481"/>
        <v>GDI-GPD-F040</v>
      </c>
      <c r="J313" s="45" t="s">
        <v>862</v>
      </c>
      <c r="K313" s="46" t="s">
        <v>31</v>
      </c>
      <c r="L313" s="47">
        <f t="shared" si="482"/>
        <v>45181</v>
      </c>
      <c r="M313" s="48">
        <v>45181</v>
      </c>
      <c r="N313" s="1">
        <f t="shared" ca="1" si="478"/>
        <v>884</v>
      </c>
      <c r="O313" s="3"/>
      <c r="P313" s="49" t="s">
        <v>863</v>
      </c>
      <c r="Q313" s="46">
        <v>7</v>
      </c>
      <c r="R313" s="44" t="s">
        <v>383</v>
      </c>
      <c r="U313" s="5"/>
      <c r="W313" s="6"/>
      <c r="X313" s="6"/>
      <c r="Y313" s="6"/>
      <c r="Z313" s="6" t="str">
        <f t="shared" si="479"/>
        <v/>
      </c>
      <c r="AA313" s="7"/>
      <c r="AB313" s="9"/>
    </row>
    <row r="314" spans="1:28" s="4" customFormat="1" ht="13" x14ac:dyDescent="0.3">
      <c r="A314" s="93">
        <f>+SUBTOTAL(103,$D$4:D314)</f>
        <v>311</v>
      </c>
      <c r="B314" s="2" t="s">
        <v>26</v>
      </c>
      <c r="C314" s="2" t="s">
        <v>466</v>
      </c>
      <c r="D314" s="2" t="s">
        <v>661</v>
      </c>
      <c r="E314" s="43" t="str">
        <f t="shared" si="477"/>
        <v>GDI</v>
      </c>
      <c r="F314" s="43" t="str">
        <f t="shared" si="483"/>
        <v>GPD</v>
      </c>
      <c r="G314" s="43" t="str">
        <f t="shared" si="480"/>
        <v>F</v>
      </c>
      <c r="H314" s="44" t="s">
        <v>402</v>
      </c>
      <c r="I314" s="43" t="str">
        <f t="shared" si="481"/>
        <v>GDI-GPD-F041</v>
      </c>
      <c r="J314" s="45" t="s">
        <v>864</v>
      </c>
      <c r="K314" s="46" t="s">
        <v>31</v>
      </c>
      <c r="L314" s="47">
        <f t="shared" si="482"/>
        <v>44690</v>
      </c>
      <c r="M314" s="48">
        <v>44690</v>
      </c>
      <c r="N314" s="1">
        <f t="shared" ca="1" si="478"/>
        <v>1367</v>
      </c>
      <c r="O314" s="3"/>
      <c r="P314" s="49" t="s">
        <v>861</v>
      </c>
      <c r="Q314" s="46">
        <v>5</v>
      </c>
      <c r="R314" s="44" t="s">
        <v>383</v>
      </c>
      <c r="U314" s="5"/>
      <c r="W314" s="6"/>
      <c r="X314" s="6"/>
      <c r="Y314" s="6"/>
      <c r="Z314" s="6" t="str">
        <f t="shared" si="479"/>
        <v/>
      </c>
      <c r="AA314" s="7"/>
      <c r="AB314" s="9"/>
    </row>
    <row r="315" spans="1:28" s="4" customFormat="1" ht="13" x14ac:dyDescent="0.3">
      <c r="A315" s="1">
        <f>+SUBTOTAL(103,$D$4:D315)</f>
        <v>312</v>
      </c>
      <c r="B315" s="2" t="s">
        <v>26</v>
      </c>
      <c r="C315" s="2" t="s">
        <v>466</v>
      </c>
      <c r="D315" s="2" t="s">
        <v>661</v>
      </c>
      <c r="E315" s="43" t="str">
        <f t="shared" si="477"/>
        <v>GDI</v>
      </c>
      <c r="F315" s="43" t="str">
        <f t="shared" si="483"/>
        <v>GPD</v>
      </c>
      <c r="G315" s="43" t="str">
        <f t="shared" si="480"/>
        <v>F</v>
      </c>
      <c r="H315" s="44" t="s">
        <v>404</v>
      </c>
      <c r="I315" s="43" t="str">
        <f t="shared" si="481"/>
        <v>GDI-GPD-F042</v>
      </c>
      <c r="J315" s="45" t="s">
        <v>865</v>
      </c>
      <c r="K315" s="46" t="s">
        <v>31</v>
      </c>
      <c r="L315" s="47">
        <f t="shared" si="482"/>
        <v>44910</v>
      </c>
      <c r="M315" s="48">
        <v>44910</v>
      </c>
      <c r="N315" s="1">
        <f t="shared" ca="1" si="478"/>
        <v>1151</v>
      </c>
      <c r="O315" s="3"/>
      <c r="P315" s="49" t="s">
        <v>866</v>
      </c>
      <c r="Q315" s="46">
        <v>6</v>
      </c>
      <c r="R315" s="44" t="s">
        <v>383</v>
      </c>
      <c r="U315" s="5"/>
      <c r="W315" s="6"/>
      <c r="X315" s="6"/>
      <c r="Y315" s="6"/>
      <c r="Z315" s="6" t="str">
        <f t="shared" si="479"/>
        <v/>
      </c>
      <c r="AA315" s="7"/>
      <c r="AB315" s="9"/>
    </row>
    <row r="316" spans="1:28" s="4" customFormat="1" ht="13" x14ac:dyDescent="0.3">
      <c r="A316" s="1">
        <f>+SUBTOTAL(103,$D$4:D316)</f>
        <v>313</v>
      </c>
      <c r="B316" s="2" t="s">
        <v>26</v>
      </c>
      <c r="C316" s="2" t="s">
        <v>466</v>
      </c>
      <c r="D316" s="2" t="s">
        <v>661</v>
      </c>
      <c r="E316" s="43" t="str">
        <f t="shared" si="477"/>
        <v>GDI</v>
      </c>
      <c r="F316" s="43" t="str">
        <f t="shared" si="483"/>
        <v>GPD</v>
      </c>
      <c r="G316" s="43" t="str">
        <f t="shared" si="480"/>
        <v>F</v>
      </c>
      <c r="H316" s="44" t="s">
        <v>407</v>
      </c>
      <c r="I316" s="43" t="str">
        <f t="shared" si="481"/>
        <v>GDI-GPD-F043</v>
      </c>
      <c r="J316" s="45" t="s">
        <v>867</v>
      </c>
      <c r="K316" s="46" t="s">
        <v>31</v>
      </c>
      <c r="L316" s="47">
        <f t="shared" si="482"/>
        <v>44690</v>
      </c>
      <c r="M316" s="48">
        <v>44690</v>
      </c>
      <c r="N316" s="1">
        <f t="shared" ca="1" si="478"/>
        <v>1367</v>
      </c>
      <c r="O316" s="3"/>
      <c r="P316" s="49" t="s">
        <v>861</v>
      </c>
      <c r="Q316" s="46">
        <v>5</v>
      </c>
      <c r="R316" s="44" t="s">
        <v>383</v>
      </c>
      <c r="U316" s="5"/>
      <c r="W316" s="6"/>
      <c r="X316" s="6"/>
      <c r="Y316" s="6"/>
      <c r="Z316" s="6" t="str">
        <f t="shared" si="479"/>
        <v/>
      </c>
      <c r="AA316" s="7"/>
      <c r="AB316" s="9"/>
    </row>
    <row r="317" spans="1:28" s="4" customFormat="1" ht="17" x14ac:dyDescent="0.3">
      <c r="A317" s="93">
        <f>+SUBTOTAL(103,$D$4:D317)</f>
        <v>314</v>
      </c>
      <c r="B317" s="2" t="s">
        <v>26</v>
      </c>
      <c r="C317" s="2" t="s">
        <v>466</v>
      </c>
      <c r="D317" s="2" t="s">
        <v>661</v>
      </c>
      <c r="E317" s="43" t="str">
        <f t="shared" si="477"/>
        <v>GDI</v>
      </c>
      <c r="F317" s="43" t="str">
        <f t="shared" si="483"/>
        <v>GPD</v>
      </c>
      <c r="G317" s="43" t="str">
        <f t="shared" si="480"/>
        <v>F</v>
      </c>
      <c r="H317" s="44" t="s">
        <v>410</v>
      </c>
      <c r="I317" s="43" t="str">
        <f t="shared" si="481"/>
        <v>GDI-GPD-F044</v>
      </c>
      <c r="J317" s="45" t="s">
        <v>868</v>
      </c>
      <c r="K317" s="46" t="s">
        <v>31</v>
      </c>
      <c r="L317" s="47">
        <f t="shared" si="482"/>
        <v>45181</v>
      </c>
      <c r="M317" s="48">
        <v>45181</v>
      </c>
      <c r="N317" s="1">
        <f t="shared" ca="1" si="478"/>
        <v>884</v>
      </c>
      <c r="O317" s="3"/>
      <c r="P317" s="49" t="s">
        <v>869</v>
      </c>
      <c r="Q317" s="46">
        <v>7</v>
      </c>
      <c r="R317" s="44" t="s">
        <v>383</v>
      </c>
      <c r="U317" s="5"/>
      <c r="W317" s="6"/>
      <c r="X317" s="6"/>
      <c r="Y317" s="6"/>
      <c r="Z317" s="6" t="str">
        <f t="shared" si="479"/>
        <v/>
      </c>
      <c r="AA317" s="7"/>
      <c r="AB317" s="9"/>
    </row>
    <row r="318" spans="1:28" s="4" customFormat="1" ht="13" x14ac:dyDescent="0.3">
      <c r="A318" s="1">
        <f>+SUBTOTAL(103,$D$4:D318)</f>
        <v>315</v>
      </c>
      <c r="B318" s="2" t="s">
        <v>26</v>
      </c>
      <c r="C318" s="2" t="s">
        <v>466</v>
      </c>
      <c r="D318" s="2" t="s">
        <v>661</v>
      </c>
      <c r="E318" s="43" t="str">
        <f t="shared" si="477"/>
        <v>GDI</v>
      </c>
      <c r="F318" s="43" t="str">
        <f t="shared" si="483"/>
        <v>GPD</v>
      </c>
      <c r="G318" s="43" t="str">
        <f t="shared" si="480"/>
        <v>F</v>
      </c>
      <c r="H318" s="44" t="s">
        <v>413</v>
      </c>
      <c r="I318" s="43" t="str">
        <f t="shared" si="481"/>
        <v>GDI-GPD-F045</v>
      </c>
      <c r="J318" s="45" t="s">
        <v>870</v>
      </c>
      <c r="K318" s="46" t="s">
        <v>31</v>
      </c>
      <c r="L318" s="47">
        <f t="shared" si="482"/>
        <v>44690</v>
      </c>
      <c r="M318" s="48">
        <v>44690</v>
      </c>
      <c r="N318" s="1">
        <f t="shared" ca="1" si="478"/>
        <v>1367</v>
      </c>
      <c r="O318" s="3"/>
      <c r="P318" s="49" t="s">
        <v>861</v>
      </c>
      <c r="Q318" s="46">
        <v>5</v>
      </c>
      <c r="R318" s="44" t="s">
        <v>383</v>
      </c>
      <c r="U318" s="5"/>
      <c r="W318" s="6"/>
      <c r="X318" s="6"/>
      <c r="Y318" s="6"/>
      <c r="Z318" s="6" t="str">
        <f t="shared" si="479"/>
        <v/>
      </c>
      <c r="AA318" s="7"/>
      <c r="AB318" s="9"/>
    </row>
    <row r="319" spans="1:28" s="4" customFormat="1" ht="13" x14ac:dyDescent="0.3">
      <c r="A319" s="1">
        <f>+SUBTOTAL(103,$D$4:D319)</f>
        <v>316</v>
      </c>
      <c r="B319" s="2" t="s">
        <v>26</v>
      </c>
      <c r="C319" s="2" t="s">
        <v>466</v>
      </c>
      <c r="D319" s="2" t="s">
        <v>661</v>
      </c>
      <c r="E319" s="43" t="str">
        <f t="shared" si="477"/>
        <v>GDI</v>
      </c>
      <c r="F319" s="43" t="str">
        <f t="shared" si="483"/>
        <v>GPD</v>
      </c>
      <c r="G319" s="43" t="str">
        <f t="shared" si="480"/>
        <v>F</v>
      </c>
      <c r="H319" s="44" t="s">
        <v>415</v>
      </c>
      <c r="I319" s="43" t="str">
        <f t="shared" si="481"/>
        <v>GDI-GPD-F046</v>
      </c>
      <c r="J319" s="45" t="s">
        <v>871</v>
      </c>
      <c r="K319" s="46" t="s">
        <v>31</v>
      </c>
      <c r="L319" s="47">
        <f t="shared" si="482"/>
        <v>44910</v>
      </c>
      <c r="M319" s="48">
        <v>44910</v>
      </c>
      <c r="N319" s="1">
        <f t="shared" ca="1" si="478"/>
        <v>1151</v>
      </c>
      <c r="O319" s="3"/>
      <c r="P319" s="49" t="s">
        <v>866</v>
      </c>
      <c r="Q319" s="46">
        <v>6</v>
      </c>
      <c r="R319" s="44" t="s">
        <v>383</v>
      </c>
      <c r="U319" s="5"/>
      <c r="W319" s="6"/>
      <c r="X319" s="6"/>
      <c r="Y319" s="6"/>
      <c r="Z319" s="6" t="str">
        <f t="shared" si="479"/>
        <v/>
      </c>
      <c r="AA319" s="7"/>
      <c r="AB319" s="9"/>
    </row>
    <row r="320" spans="1:28" s="4" customFormat="1" ht="13" x14ac:dyDescent="0.3">
      <c r="A320" s="93">
        <f>+SUBTOTAL(103,$D$4:D320)</f>
        <v>317</v>
      </c>
      <c r="B320" s="2" t="s">
        <v>26</v>
      </c>
      <c r="C320" s="2" t="s">
        <v>466</v>
      </c>
      <c r="D320" s="2" t="s">
        <v>661</v>
      </c>
      <c r="E320" s="43" t="str">
        <f t="shared" si="477"/>
        <v>GDI</v>
      </c>
      <c r="F320" s="43" t="str">
        <f t="shared" si="483"/>
        <v>GPD</v>
      </c>
      <c r="G320" s="43" t="str">
        <f t="shared" si="480"/>
        <v>F</v>
      </c>
      <c r="H320" s="44" t="s">
        <v>417</v>
      </c>
      <c r="I320" s="43" t="str">
        <f t="shared" si="481"/>
        <v>GDI-GPD-F047</v>
      </c>
      <c r="J320" s="45" t="s">
        <v>872</v>
      </c>
      <c r="K320" s="46" t="s">
        <v>31</v>
      </c>
      <c r="L320" s="47">
        <f t="shared" si="482"/>
        <v>43832</v>
      </c>
      <c r="M320" s="48">
        <v>43832</v>
      </c>
      <c r="N320" s="1">
        <f t="shared" ca="1" si="478"/>
        <v>2214</v>
      </c>
      <c r="O320" s="3"/>
      <c r="P320" s="49" t="s">
        <v>854</v>
      </c>
      <c r="Q320" s="46">
        <v>4</v>
      </c>
      <c r="R320" s="44" t="s">
        <v>383</v>
      </c>
      <c r="U320" s="5"/>
      <c r="W320" s="6"/>
      <c r="X320" s="6"/>
      <c r="Y320" s="6"/>
      <c r="Z320" s="6" t="str">
        <f t="shared" si="479"/>
        <v/>
      </c>
      <c r="AA320" s="7"/>
      <c r="AB320" s="9"/>
    </row>
    <row r="321" spans="1:28" s="4" customFormat="1" ht="13" x14ac:dyDescent="0.3">
      <c r="A321" s="1">
        <f>+SUBTOTAL(103,$D$4:D321)</f>
        <v>318</v>
      </c>
      <c r="B321" s="2" t="s">
        <v>26</v>
      </c>
      <c r="C321" s="2" t="s">
        <v>466</v>
      </c>
      <c r="D321" s="2" t="s">
        <v>661</v>
      </c>
      <c r="E321" s="43" t="str">
        <f t="shared" si="477"/>
        <v>GDI</v>
      </c>
      <c r="F321" s="43" t="str">
        <f t="shared" si="483"/>
        <v>GPD</v>
      </c>
      <c r="G321" s="43" t="str">
        <f t="shared" si="480"/>
        <v>F</v>
      </c>
      <c r="H321" s="44" t="s">
        <v>420</v>
      </c>
      <c r="I321" s="43" t="str">
        <f t="shared" si="481"/>
        <v>GDI-GPD-F048</v>
      </c>
      <c r="J321" s="45" t="s">
        <v>873</v>
      </c>
      <c r="K321" s="46" t="s">
        <v>31</v>
      </c>
      <c r="L321" s="47">
        <f t="shared" si="482"/>
        <v>45181</v>
      </c>
      <c r="M321" s="48">
        <v>45181</v>
      </c>
      <c r="N321" s="1">
        <f t="shared" ca="1" si="478"/>
        <v>884</v>
      </c>
      <c r="O321" s="3"/>
      <c r="P321" s="49" t="s">
        <v>874</v>
      </c>
      <c r="Q321" s="46">
        <v>6</v>
      </c>
      <c r="R321" s="44" t="s">
        <v>383</v>
      </c>
      <c r="U321" s="5"/>
      <c r="W321" s="6"/>
      <c r="X321" s="6"/>
      <c r="Y321" s="6"/>
      <c r="Z321" s="6" t="str">
        <f t="shared" si="479"/>
        <v/>
      </c>
      <c r="AA321" s="7"/>
      <c r="AB321" s="9"/>
    </row>
    <row r="322" spans="1:28" s="4" customFormat="1" ht="13" x14ac:dyDescent="0.3">
      <c r="A322" s="1">
        <f>+SUBTOTAL(103,$D$4:D322)</f>
        <v>319</v>
      </c>
      <c r="B322" s="2" t="s">
        <v>26</v>
      </c>
      <c r="C322" s="2" t="s">
        <v>466</v>
      </c>
      <c r="D322" s="2" t="s">
        <v>661</v>
      </c>
      <c r="E322" s="43" t="str">
        <f t="shared" si="477"/>
        <v>GDI</v>
      </c>
      <c r="F322" s="43" t="str">
        <f t="shared" si="483"/>
        <v>GPD</v>
      </c>
      <c r="G322" s="43" t="str">
        <f t="shared" si="480"/>
        <v>F</v>
      </c>
      <c r="H322" s="44" t="s">
        <v>422</v>
      </c>
      <c r="I322" s="43" t="str">
        <f t="shared" si="481"/>
        <v>GDI-GPD-F049</v>
      </c>
      <c r="J322" s="45" t="s">
        <v>875</v>
      </c>
      <c r="K322" s="46" t="s">
        <v>31</v>
      </c>
      <c r="L322" s="47">
        <f t="shared" si="482"/>
        <v>45889</v>
      </c>
      <c r="M322" s="48">
        <v>45889</v>
      </c>
      <c r="N322" s="1">
        <f t="shared" ca="1" si="478"/>
        <v>186</v>
      </c>
      <c r="O322" s="3"/>
      <c r="P322" s="49" t="s">
        <v>876</v>
      </c>
      <c r="Q322" s="46">
        <v>7</v>
      </c>
      <c r="R322" s="44" t="s">
        <v>383</v>
      </c>
      <c r="U322" s="5"/>
      <c r="W322" s="6"/>
      <c r="X322" s="6"/>
      <c r="Y322" s="6"/>
      <c r="Z322" s="6" t="str">
        <f t="shared" si="479"/>
        <v/>
      </c>
      <c r="AA322" s="7"/>
      <c r="AB322" s="9"/>
    </row>
    <row r="323" spans="1:28" s="4" customFormat="1" ht="17" x14ac:dyDescent="0.3">
      <c r="A323" s="93">
        <f>+SUBTOTAL(103,$D$4:D323)</f>
        <v>320</v>
      </c>
      <c r="B323" s="2" t="s">
        <v>26</v>
      </c>
      <c r="C323" s="2" t="s">
        <v>466</v>
      </c>
      <c r="D323" s="2" t="s">
        <v>661</v>
      </c>
      <c r="E323" s="43" t="str">
        <f t="shared" si="477"/>
        <v>GDI</v>
      </c>
      <c r="F323" s="43" t="str">
        <f t="shared" si="483"/>
        <v>GPD</v>
      </c>
      <c r="G323" s="43" t="str">
        <f t="shared" si="480"/>
        <v>F</v>
      </c>
      <c r="H323" s="44" t="s">
        <v>424</v>
      </c>
      <c r="I323" s="43" t="str">
        <f t="shared" si="481"/>
        <v>GDI-GPD-F050</v>
      </c>
      <c r="J323" s="45" t="s">
        <v>877</v>
      </c>
      <c r="K323" s="46" t="s">
        <v>31</v>
      </c>
      <c r="L323" s="47">
        <f t="shared" si="482"/>
        <v>45889</v>
      </c>
      <c r="M323" s="48">
        <v>45889</v>
      </c>
      <c r="N323" s="1">
        <f t="shared" ca="1" si="478"/>
        <v>186</v>
      </c>
      <c r="O323" s="3"/>
      <c r="P323" s="49" t="s">
        <v>878</v>
      </c>
      <c r="Q323" s="46">
        <v>8</v>
      </c>
      <c r="R323" s="44" t="s">
        <v>383</v>
      </c>
      <c r="U323" s="5"/>
      <c r="W323" s="6"/>
      <c r="X323" s="6"/>
      <c r="Y323" s="6"/>
      <c r="Z323" s="6" t="str">
        <f t="shared" si="479"/>
        <v/>
      </c>
      <c r="AA323" s="7"/>
      <c r="AB323" s="9"/>
    </row>
    <row r="324" spans="1:28" s="4" customFormat="1" ht="13" x14ac:dyDescent="0.3">
      <c r="A324" s="1">
        <f>+SUBTOTAL(103,$D$4:D324)</f>
        <v>321</v>
      </c>
      <c r="B324" s="2" t="s">
        <v>26</v>
      </c>
      <c r="C324" s="2" t="s">
        <v>466</v>
      </c>
      <c r="D324" s="2" t="s">
        <v>661</v>
      </c>
      <c r="E324" s="43" t="str">
        <f t="shared" si="477"/>
        <v>GDI</v>
      </c>
      <c r="F324" s="43" t="str">
        <f t="shared" si="483"/>
        <v>GPD</v>
      </c>
      <c r="G324" s="43" t="str">
        <f t="shared" si="480"/>
        <v>F</v>
      </c>
      <c r="H324" s="44" t="s">
        <v>426</v>
      </c>
      <c r="I324" s="43" t="str">
        <f t="shared" si="481"/>
        <v>GDI-GPD-F051</v>
      </c>
      <c r="J324" s="45" t="s">
        <v>879</v>
      </c>
      <c r="K324" s="46" t="s">
        <v>31</v>
      </c>
      <c r="L324" s="47">
        <f t="shared" si="482"/>
        <v>45889</v>
      </c>
      <c r="M324" s="48">
        <v>45889</v>
      </c>
      <c r="N324" s="1">
        <f t="shared" ca="1" si="478"/>
        <v>186</v>
      </c>
      <c r="O324" s="3"/>
      <c r="P324" s="49" t="s">
        <v>876</v>
      </c>
      <c r="Q324" s="46">
        <v>7</v>
      </c>
      <c r="R324" s="44" t="s">
        <v>383</v>
      </c>
      <c r="U324" s="5"/>
      <c r="W324" s="6"/>
      <c r="X324" s="6"/>
      <c r="Y324" s="6"/>
      <c r="Z324" s="6" t="str">
        <f t="shared" si="479"/>
        <v/>
      </c>
      <c r="AA324" s="7"/>
      <c r="AB324" s="9"/>
    </row>
    <row r="325" spans="1:28" s="4" customFormat="1" ht="17" x14ac:dyDescent="0.3">
      <c r="A325" s="1">
        <f>+SUBTOTAL(103,$D$4:D325)</f>
        <v>322</v>
      </c>
      <c r="B325" s="2" t="s">
        <v>26</v>
      </c>
      <c r="C325" s="2" t="s">
        <v>466</v>
      </c>
      <c r="D325" s="2" t="s">
        <v>661</v>
      </c>
      <c r="E325" s="43" t="str">
        <f t="shared" si="477"/>
        <v>GDI</v>
      </c>
      <c r="F325" s="43" t="str">
        <f t="shared" si="483"/>
        <v>GPD</v>
      </c>
      <c r="G325" s="43" t="str">
        <f t="shared" si="480"/>
        <v>F</v>
      </c>
      <c r="H325" s="44" t="s">
        <v>428</v>
      </c>
      <c r="I325" s="43" t="str">
        <f t="shared" si="481"/>
        <v>GDI-GPD-F052</v>
      </c>
      <c r="J325" s="45" t="s">
        <v>880</v>
      </c>
      <c r="K325" s="46" t="s">
        <v>31</v>
      </c>
      <c r="L325" s="47">
        <f t="shared" si="482"/>
        <v>45889</v>
      </c>
      <c r="M325" s="48">
        <v>45889</v>
      </c>
      <c r="N325" s="1">
        <f t="shared" ca="1" si="478"/>
        <v>186</v>
      </c>
      <c r="O325" s="3"/>
      <c r="P325" s="49" t="s">
        <v>881</v>
      </c>
      <c r="Q325" s="46">
        <v>9</v>
      </c>
      <c r="R325" s="44" t="s">
        <v>383</v>
      </c>
      <c r="U325" s="5"/>
      <c r="W325" s="6"/>
      <c r="X325" s="6"/>
      <c r="Y325" s="6"/>
      <c r="Z325" s="6" t="str">
        <f t="shared" si="479"/>
        <v/>
      </c>
      <c r="AA325" s="7"/>
      <c r="AB325" s="9"/>
    </row>
    <row r="326" spans="1:28" s="4" customFormat="1" ht="13" x14ac:dyDescent="0.3">
      <c r="A326" s="93">
        <f>+SUBTOTAL(103,$D$4:D326)</f>
        <v>323</v>
      </c>
      <c r="B326" s="2" t="s">
        <v>26</v>
      </c>
      <c r="C326" s="2" t="s">
        <v>466</v>
      </c>
      <c r="D326" s="2" t="s">
        <v>661</v>
      </c>
      <c r="E326" s="43" t="str">
        <f t="shared" si="477"/>
        <v>GDI</v>
      </c>
      <c r="F326" s="43" t="str">
        <f t="shared" si="483"/>
        <v>GPD</v>
      </c>
      <c r="G326" s="43" t="str">
        <f t="shared" si="480"/>
        <v>F</v>
      </c>
      <c r="H326" s="44" t="s">
        <v>431</v>
      </c>
      <c r="I326" s="43" t="str">
        <f t="shared" si="481"/>
        <v>GDI-GPD-F053</v>
      </c>
      <c r="J326" s="45" t="s">
        <v>882</v>
      </c>
      <c r="K326" s="46" t="s">
        <v>31</v>
      </c>
      <c r="L326" s="47">
        <f t="shared" si="482"/>
        <v>44683</v>
      </c>
      <c r="M326" s="48">
        <v>44683</v>
      </c>
      <c r="N326" s="1">
        <f t="shared" ca="1" si="478"/>
        <v>1374</v>
      </c>
      <c r="O326" s="3"/>
      <c r="P326" s="49" t="s">
        <v>883</v>
      </c>
      <c r="Q326" s="46">
        <v>5</v>
      </c>
      <c r="R326" s="44" t="s">
        <v>383</v>
      </c>
      <c r="U326" s="5"/>
      <c r="W326" s="6"/>
      <c r="X326" s="6"/>
      <c r="Y326" s="6"/>
      <c r="Z326" s="6" t="str">
        <f t="shared" si="479"/>
        <v/>
      </c>
      <c r="AA326" s="7"/>
      <c r="AB326" s="9"/>
    </row>
    <row r="327" spans="1:28" s="4" customFormat="1" ht="13" x14ac:dyDescent="0.3">
      <c r="A327" s="1">
        <f>+SUBTOTAL(103,$D$4:D327)</f>
        <v>324</v>
      </c>
      <c r="B327" s="2" t="s">
        <v>26</v>
      </c>
      <c r="C327" s="2" t="s">
        <v>466</v>
      </c>
      <c r="D327" s="2" t="s">
        <v>661</v>
      </c>
      <c r="E327" s="43" t="str">
        <f t="shared" si="477"/>
        <v>GDI</v>
      </c>
      <c r="F327" s="43" t="str">
        <f t="shared" si="483"/>
        <v>GPD</v>
      </c>
      <c r="G327" s="43" t="str">
        <f t="shared" si="480"/>
        <v>F</v>
      </c>
      <c r="H327" s="44" t="s">
        <v>433</v>
      </c>
      <c r="I327" s="43" t="str">
        <f t="shared" si="481"/>
        <v>GDI-GPD-F054</v>
      </c>
      <c r="J327" s="45" t="s">
        <v>884</v>
      </c>
      <c r="K327" s="46" t="s">
        <v>31</v>
      </c>
      <c r="L327" s="47">
        <f t="shared" si="482"/>
        <v>44910</v>
      </c>
      <c r="M327" s="48">
        <v>44910</v>
      </c>
      <c r="N327" s="1">
        <f t="shared" ca="1" si="478"/>
        <v>1151</v>
      </c>
      <c r="O327" s="3"/>
      <c r="P327" s="49" t="s">
        <v>885</v>
      </c>
      <c r="Q327" s="46">
        <v>6</v>
      </c>
      <c r="R327" s="44" t="s">
        <v>383</v>
      </c>
      <c r="U327" s="5"/>
      <c r="W327" s="6"/>
      <c r="X327" s="6"/>
      <c r="Y327" s="6"/>
      <c r="Z327" s="6" t="str">
        <f t="shared" si="479"/>
        <v/>
      </c>
      <c r="AA327" s="7"/>
      <c r="AB327" s="9"/>
    </row>
    <row r="328" spans="1:28" s="4" customFormat="1" ht="13" x14ac:dyDescent="0.3">
      <c r="A328" s="1">
        <f>+SUBTOTAL(103,$D$4:D328)</f>
        <v>325</v>
      </c>
      <c r="B328" s="2" t="s">
        <v>26</v>
      </c>
      <c r="C328" s="2" t="s">
        <v>466</v>
      </c>
      <c r="D328" s="2" t="s">
        <v>661</v>
      </c>
      <c r="E328" s="43" t="str">
        <f t="shared" si="477"/>
        <v>GDI</v>
      </c>
      <c r="F328" s="43" t="str">
        <f t="shared" si="483"/>
        <v>GPD</v>
      </c>
      <c r="G328" s="43" t="str">
        <f t="shared" si="480"/>
        <v>F</v>
      </c>
      <c r="H328" s="44" t="s">
        <v>436</v>
      </c>
      <c r="I328" s="43" t="str">
        <f t="shared" si="481"/>
        <v>GDI-GPD-F055</v>
      </c>
      <c r="J328" s="45" t="s">
        <v>886</v>
      </c>
      <c r="K328" s="46" t="s">
        <v>31</v>
      </c>
      <c r="L328" s="47">
        <f t="shared" si="482"/>
        <v>44683</v>
      </c>
      <c r="M328" s="48">
        <v>44683</v>
      </c>
      <c r="N328" s="1">
        <f t="shared" ca="1" si="478"/>
        <v>1374</v>
      </c>
      <c r="O328" s="3"/>
      <c r="P328" s="49" t="s">
        <v>883</v>
      </c>
      <c r="Q328" s="46">
        <v>5</v>
      </c>
      <c r="R328" s="44" t="s">
        <v>383</v>
      </c>
      <c r="U328" s="5"/>
      <c r="W328" s="6"/>
      <c r="X328" s="6"/>
      <c r="Y328" s="6"/>
      <c r="Z328" s="6" t="str">
        <f t="shared" si="479"/>
        <v/>
      </c>
      <c r="AA328" s="7"/>
      <c r="AB328" s="9"/>
    </row>
    <row r="329" spans="1:28" s="4" customFormat="1" ht="17" x14ac:dyDescent="0.3">
      <c r="A329" s="93">
        <f>+SUBTOTAL(103,$D$4:D329)</f>
        <v>326</v>
      </c>
      <c r="B329" s="2" t="s">
        <v>26</v>
      </c>
      <c r="C329" s="2" t="s">
        <v>466</v>
      </c>
      <c r="D329" s="2" t="s">
        <v>661</v>
      </c>
      <c r="E329" s="43" t="str">
        <f t="shared" si="477"/>
        <v>GDI</v>
      </c>
      <c r="F329" s="43" t="str">
        <f t="shared" si="483"/>
        <v>GPD</v>
      </c>
      <c r="G329" s="43" t="str">
        <f t="shared" si="480"/>
        <v>F</v>
      </c>
      <c r="H329" s="44" t="s">
        <v>887</v>
      </c>
      <c r="I329" s="43" t="str">
        <f t="shared" si="481"/>
        <v>GDI-GPD-F056</v>
      </c>
      <c r="J329" s="45" t="s">
        <v>888</v>
      </c>
      <c r="K329" s="46" t="s">
        <v>31</v>
      </c>
      <c r="L329" s="47">
        <f t="shared" si="482"/>
        <v>45181</v>
      </c>
      <c r="M329" s="48">
        <v>45181</v>
      </c>
      <c r="N329" s="1">
        <f t="shared" ca="1" si="478"/>
        <v>884</v>
      </c>
      <c r="O329" s="3"/>
      <c r="P329" s="49" t="s">
        <v>889</v>
      </c>
      <c r="Q329" s="46">
        <v>7</v>
      </c>
      <c r="R329" s="44" t="s">
        <v>383</v>
      </c>
      <c r="U329" s="5"/>
      <c r="W329" s="6"/>
      <c r="X329" s="6"/>
      <c r="Y329" s="6"/>
      <c r="Z329" s="6" t="str">
        <f t="shared" si="479"/>
        <v/>
      </c>
      <c r="AA329" s="7"/>
      <c r="AB329" s="9"/>
    </row>
    <row r="330" spans="1:28" s="4" customFormat="1" ht="13" x14ac:dyDescent="0.3">
      <c r="A330" s="1">
        <f>+SUBTOTAL(103,$D$4:D330)</f>
        <v>327</v>
      </c>
      <c r="B330" s="2" t="s">
        <v>26</v>
      </c>
      <c r="C330" s="2" t="s">
        <v>466</v>
      </c>
      <c r="D330" s="2" t="s">
        <v>661</v>
      </c>
      <c r="E330" s="43" t="str">
        <f t="shared" si="477"/>
        <v>GDI</v>
      </c>
      <c r="F330" s="43" t="str">
        <f t="shared" si="483"/>
        <v>GPD</v>
      </c>
      <c r="G330" s="43" t="str">
        <f t="shared" si="480"/>
        <v>F</v>
      </c>
      <c r="H330" s="44" t="s">
        <v>890</v>
      </c>
      <c r="I330" s="43" t="str">
        <f t="shared" si="481"/>
        <v>GDI-GPD-F057</v>
      </c>
      <c r="J330" s="45" t="s">
        <v>891</v>
      </c>
      <c r="K330" s="46" t="s">
        <v>31</v>
      </c>
      <c r="L330" s="47">
        <f t="shared" si="482"/>
        <v>44679</v>
      </c>
      <c r="M330" s="48">
        <v>44679</v>
      </c>
      <c r="N330" s="1">
        <f t="shared" ca="1" si="478"/>
        <v>1378</v>
      </c>
      <c r="O330" s="3"/>
      <c r="P330" s="49" t="s">
        <v>892</v>
      </c>
      <c r="Q330" s="46">
        <v>6</v>
      </c>
      <c r="R330" s="44" t="s">
        <v>383</v>
      </c>
      <c r="U330" s="5"/>
      <c r="W330" s="6"/>
      <c r="X330" s="6"/>
      <c r="Y330" s="6"/>
      <c r="Z330" s="6" t="str">
        <f t="shared" si="479"/>
        <v/>
      </c>
      <c r="AA330" s="7"/>
      <c r="AB330" s="9"/>
    </row>
    <row r="331" spans="1:28" s="4" customFormat="1" ht="17" x14ac:dyDescent="0.3">
      <c r="A331" s="1">
        <f>+SUBTOTAL(103,$D$4:D331)</f>
        <v>328</v>
      </c>
      <c r="B331" s="2" t="s">
        <v>26</v>
      </c>
      <c r="C331" s="2" t="s">
        <v>466</v>
      </c>
      <c r="D331" s="2" t="s">
        <v>661</v>
      </c>
      <c r="E331" s="43" t="str">
        <f t="shared" si="477"/>
        <v>GDI</v>
      </c>
      <c r="F331" s="43" t="str">
        <f t="shared" si="483"/>
        <v>GPD</v>
      </c>
      <c r="G331" s="43" t="str">
        <f t="shared" si="480"/>
        <v>F</v>
      </c>
      <c r="H331" s="44" t="s">
        <v>893</v>
      </c>
      <c r="I331" s="43" t="str">
        <f t="shared" si="481"/>
        <v>GDI-GPD-F058</v>
      </c>
      <c r="J331" s="45" t="s">
        <v>894</v>
      </c>
      <c r="K331" s="46" t="s">
        <v>31</v>
      </c>
      <c r="L331" s="47">
        <f t="shared" si="482"/>
        <v>44910</v>
      </c>
      <c r="M331" s="48">
        <v>44910</v>
      </c>
      <c r="N331" s="1">
        <f t="shared" ca="1" si="478"/>
        <v>1151</v>
      </c>
      <c r="O331" s="3"/>
      <c r="P331" s="49" t="s">
        <v>895</v>
      </c>
      <c r="Q331" s="46">
        <v>7</v>
      </c>
      <c r="R331" s="44" t="s">
        <v>383</v>
      </c>
      <c r="U331" s="5"/>
      <c r="W331" s="6"/>
      <c r="X331" s="6"/>
      <c r="Y331" s="6"/>
      <c r="Z331" s="6" t="str">
        <f t="shared" si="479"/>
        <v/>
      </c>
      <c r="AA331" s="7"/>
      <c r="AB331" s="9"/>
    </row>
    <row r="332" spans="1:28" s="4" customFormat="1" ht="13" x14ac:dyDescent="0.3">
      <c r="A332" s="93">
        <f>+SUBTOTAL(103,$D$4:D332)</f>
        <v>329</v>
      </c>
      <c r="B332" s="2" t="s">
        <v>26</v>
      </c>
      <c r="C332" s="2" t="s">
        <v>466</v>
      </c>
      <c r="D332" s="2" t="s">
        <v>661</v>
      </c>
      <c r="E332" s="43" t="str">
        <f t="shared" si="477"/>
        <v>GDI</v>
      </c>
      <c r="F332" s="43" t="str">
        <f t="shared" si="483"/>
        <v>GPD</v>
      </c>
      <c r="G332" s="43" t="str">
        <f t="shared" si="480"/>
        <v>F</v>
      </c>
      <c r="H332" s="44" t="s">
        <v>896</v>
      </c>
      <c r="I332" s="43" t="str">
        <f t="shared" si="481"/>
        <v>GDI-GPD-F059</v>
      </c>
      <c r="J332" s="45" t="s">
        <v>897</v>
      </c>
      <c r="K332" s="46" t="s">
        <v>31</v>
      </c>
      <c r="L332" s="47">
        <f t="shared" si="482"/>
        <v>44614</v>
      </c>
      <c r="M332" s="48">
        <v>44614</v>
      </c>
      <c r="N332" s="1">
        <f t="shared" ca="1" si="478"/>
        <v>1444</v>
      </c>
      <c r="O332" s="3"/>
      <c r="P332" s="49" t="s">
        <v>898</v>
      </c>
      <c r="Q332" s="46">
        <v>5</v>
      </c>
      <c r="R332" s="44" t="s">
        <v>383</v>
      </c>
      <c r="U332" s="5"/>
      <c r="W332" s="6"/>
      <c r="X332" s="6"/>
      <c r="Y332" s="6"/>
      <c r="Z332" s="6" t="str">
        <f t="shared" si="479"/>
        <v/>
      </c>
      <c r="AA332" s="7"/>
      <c r="AB332" s="9"/>
    </row>
    <row r="333" spans="1:28" s="4" customFormat="1" ht="17" x14ac:dyDescent="0.3">
      <c r="A333" s="1">
        <f>+SUBTOTAL(103,$D$4:D333)</f>
        <v>330</v>
      </c>
      <c r="B333" s="2" t="s">
        <v>26</v>
      </c>
      <c r="C333" s="2" t="s">
        <v>466</v>
      </c>
      <c r="D333" s="2" t="s">
        <v>661</v>
      </c>
      <c r="E333" s="43" t="str">
        <f t="shared" si="477"/>
        <v>GDI</v>
      </c>
      <c r="F333" s="43" t="str">
        <f t="shared" si="483"/>
        <v>GPD</v>
      </c>
      <c r="G333" s="43" t="str">
        <f t="shared" si="480"/>
        <v>F</v>
      </c>
      <c r="H333" s="44" t="s">
        <v>899</v>
      </c>
      <c r="I333" s="43" t="str">
        <f t="shared" si="481"/>
        <v>GDI-GPD-F060</v>
      </c>
      <c r="J333" s="45" t="s">
        <v>900</v>
      </c>
      <c r="K333" s="46" t="s">
        <v>31</v>
      </c>
      <c r="L333" s="47">
        <f t="shared" si="482"/>
        <v>45181</v>
      </c>
      <c r="M333" s="48">
        <v>45181</v>
      </c>
      <c r="N333" s="1">
        <f t="shared" ca="1" si="478"/>
        <v>884</v>
      </c>
      <c r="O333" s="3"/>
      <c r="P333" s="49" t="s">
        <v>901</v>
      </c>
      <c r="Q333" s="46">
        <v>7</v>
      </c>
      <c r="R333" s="44" t="s">
        <v>383</v>
      </c>
      <c r="U333" s="5"/>
      <c r="W333" s="6"/>
      <c r="X333" s="6"/>
      <c r="Y333" s="6"/>
      <c r="Z333" s="6" t="str">
        <f t="shared" si="479"/>
        <v/>
      </c>
      <c r="AA333" s="7"/>
      <c r="AB333" s="9"/>
    </row>
    <row r="334" spans="1:28" s="4" customFormat="1" ht="13" x14ac:dyDescent="0.3">
      <c r="A334" s="1">
        <f>+SUBTOTAL(103,$D$4:D334)</f>
        <v>331</v>
      </c>
      <c r="B334" s="2" t="s">
        <v>26</v>
      </c>
      <c r="C334" s="2" t="s">
        <v>466</v>
      </c>
      <c r="D334" s="2" t="s">
        <v>661</v>
      </c>
      <c r="E334" s="43" t="str">
        <f t="shared" si="477"/>
        <v>GDI</v>
      </c>
      <c r="F334" s="43" t="str">
        <f t="shared" si="483"/>
        <v>GPD</v>
      </c>
      <c r="G334" s="43" t="str">
        <f t="shared" si="480"/>
        <v>F</v>
      </c>
      <c r="H334" s="44" t="s">
        <v>902</v>
      </c>
      <c r="I334" s="43" t="str">
        <f t="shared" si="481"/>
        <v>GDI-GPD-F061</v>
      </c>
      <c r="J334" s="45" t="s">
        <v>903</v>
      </c>
      <c r="K334" s="46" t="s">
        <v>31</v>
      </c>
      <c r="L334" s="47">
        <f t="shared" si="482"/>
        <v>45390</v>
      </c>
      <c r="M334" s="48">
        <v>45390</v>
      </c>
      <c r="N334" s="1">
        <f t="shared" ca="1" si="478"/>
        <v>678</v>
      </c>
      <c r="O334" s="3"/>
      <c r="P334" s="49" t="s">
        <v>904</v>
      </c>
      <c r="Q334" s="46">
        <v>5</v>
      </c>
      <c r="R334" s="44" t="s">
        <v>383</v>
      </c>
      <c r="U334" s="5"/>
      <c r="W334" s="6"/>
      <c r="X334" s="6"/>
      <c r="Y334" s="6"/>
      <c r="Z334" s="6" t="str">
        <f t="shared" si="479"/>
        <v/>
      </c>
      <c r="AA334" s="7"/>
      <c r="AB334" s="9"/>
    </row>
    <row r="335" spans="1:28" s="4" customFormat="1" ht="13" x14ac:dyDescent="0.3">
      <c r="A335" s="93">
        <f>+SUBTOTAL(103,$D$4:D335)</f>
        <v>332</v>
      </c>
      <c r="B335" s="2" t="s">
        <v>26</v>
      </c>
      <c r="C335" s="2" t="s">
        <v>466</v>
      </c>
      <c r="D335" s="2" t="s">
        <v>661</v>
      </c>
      <c r="E335" s="43" t="str">
        <f t="shared" si="477"/>
        <v>GDI</v>
      </c>
      <c r="F335" s="43" t="str">
        <f t="shared" si="483"/>
        <v>GPD</v>
      </c>
      <c r="G335" s="43" t="str">
        <f t="shared" si="480"/>
        <v>F</v>
      </c>
      <c r="H335" s="44" t="s">
        <v>905</v>
      </c>
      <c r="I335" s="43" t="str">
        <f t="shared" si="481"/>
        <v>GDI-GPD-F062</v>
      </c>
      <c r="J335" s="45" t="s">
        <v>906</v>
      </c>
      <c r="K335" s="46" t="s">
        <v>31</v>
      </c>
      <c r="L335" s="47">
        <f t="shared" si="482"/>
        <v>45390</v>
      </c>
      <c r="M335" s="48">
        <v>45390</v>
      </c>
      <c r="N335" s="1">
        <f t="shared" ca="1" si="478"/>
        <v>678</v>
      </c>
      <c r="O335" s="3"/>
      <c r="P335" s="49" t="s">
        <v>907</v>
      </c>
      <c r="Q335" s="46">
        <v>6</v>
      </c>
      <c r="R335" s="44" t="s">
        <v>383</v>
      </c>
      <c r="U335" s="5"/>
      <c r="W335" s="6"/>
      <c r="X335" s="6"/>
      <c r="Y335" s="6"/>
      <c r="Z335" s="6" t="str">
        <f t="shared" si="479"/>
        <v/>
      </c>
      <c r="AA335" s="7"/>
      <c r="AB335" s="9"/>
    </row>
    <row r="336" spans="1:28" s="4" customFormat="1" ht="13" x14ac:dyDescent="0.3">
      <c r="A336" s="1">
        <f>+SUBTOTAL(103,$D$4:D336)</f>
        <v>333</v>
      </c>
      <c r="B336" s="2" t="s">
        <v>26</v>
      </c>
      <c r="C336" s="2" t="s">
        <v>466</v>
      </c>
      <c r="D336" s="2" t="s">
        <v>661</v>
      </c>
      <c r="E336" s="43" t="str">
        <f t="shared" si="477"/>
        <v>GDI</v>
      </c>
      <c r="F336" s="43" t="str">
        <f t="shared" si="483"/>
        <v>GPD</v>
      </c>
      <c r="G336" s="43" t="str">
        <f t="shared" si="480"/>
        <v>F</v>
      </c>
      <c r="H336" s="44" t="s">
        <v>908</v>
      </c>
      <c r="I336" s="43" t="str">
        <f t="shared" si="481"/>
        <v>GDI-GPD-F063</v>
      </c>
      <c r="J336" s="45" t="s">
        <v>909</v>
      </c>
      <c r="K336" s="46" t="s">
        <v>31</v>
      </c>
      <c r="L336" s="47">
        <f t="shared" si="482"/>
        <v>45390</v>
      </c>
      <c r="M336" s="48">
        <v>45390</v>
      </c>
      <c r="N336" s="1">
        <f t="shared" ca="1" si="478"/>
        <v>678</v>
      </c>
      <c r="O336" s="3"/>
      <c r="P336" s="49" t="s">
        <v>904</v>
      </c>
      <c r="Q336" s="46">
        <v>5</v>
      </c>
      <c r="R336" s="44" t="s">
        <v>383</v>
      </c>
      <c r="U336" s="5"/>
      <c r="W336" s="6"/>
      <c r="X336" s="6"/>
      <c r="Y336" s="6"/>
      <c r="Z336" s="6" t="str">
        <f t="shared" si="479"/>
        <v/>
      </c>
      <c r="AA336" s="7"/>
      <c r="AB336" s="9"/>
    </row>
    <row r="337" spans="1:28" s="4" customFormat="1" ht="13" x14ac:dyDescent="0.3">
      <c r="A337" s="1">
        <f>+SUBTOTAL(103,$D$4:D337)</f>
        <v>334</v>
      </c>
      <c r="B337" s="2" t="s">
        <v>26</v>
      </c>
      <c r="C337" s="2" t="s">
        <v>466</v>
      </c>
      <c r="D337" s="2" t="s">
        <v>661</v>
      </c>
      <c r="E337" s="43" t="str">
        <f t="shared" si="477"/>
        <v>GDI</v>
      </c>
      <c r="F337" s="43" t="str">
        <f t="shared" si="483"/>
        <v>GPD</v>
      </c>
      <c r="G337" s="43" t="str">
        <f t="shared" si="480"/>
        <v>F</v>
      </c>
      <c r="H337" s="44" t="s">
        <v>910</v>
      </c>
      <c r="I337" s="43" t="str">
        <f t="shared" si="481"/>
        <v>GDI-GPD-F064</v>
      </c>
      <c r="J337" s="45" t="s">
        <v>911</v>
      </c>
      <c r="K337" s="46" t="s">
        <v>31</v>
      </c>
      <c r="L337" s="47">
        <f t="shared" si="482"/>
        <v>45390</v>
      </c>
      <c r="M337" s="48">
        <v>45390</v>
      </c>
      <c r="N337" s="1">
        <f t="shared" ca="1" si="478"/>
        <v>678</v>
      </c>
      <c r="O337" s="3"/>
      <c r="P337" s="49" t="s">
        <v>912</v>
      </c>
      <c r="Q337" s="46">
        <v>7</v>
      </c>
      <c r="R337" s="44" t="s">
        <v>383</v>
      </c>
      <c r="U337" s="5"/>
      <c r="W337" s="6"/>
      <c r="X337" s="6"/>
      <c r="Y337" s="6"/>
      <c r="Z337" s="6" t="str">
        <f t="shared" si="479"/>
        <v/>
      </c>
      <c r="AA337" s="7"/>
      <c r="AB337" s="9"/>
    </row>
    <row r="338" spans="1:28" s="4" customFormat="1" ht="13" x14ac:dyDescent="0.3">
      <c r="A338" s="93">
        <f>+SUBTOTAL(103,$D$4:D338)</f>
        <v>335</v>
      </c>
      <c r="B338" s="2" t="s">
        <v>26</v>
      </c>
      <c r="C338" s="2" t="s">
        <v>466</v>
      </c>
      <c r="D338" s="2" t="s">
        <v>661</v>
      </c>
      <c r="E338" s="43" t="str">
        <f t="shared" si="477"/>
        <v>GDI</v>
      </c>
      <c r="F338" s="43" t="str">
        <f t="shared" si="483"/>
        <v>GPD</v>
      </c>
      <c r="G338" s="43" t="str">
        <f t="shared" si="480"/>
        <v>F</v>
      </c>
      <c r="H338" s="44" t="s">
        <v>913</v>
      </c>
      <c r="I338" s="43" t="str">
        <f t="shared" si="481"/>
        <v>GDI-GPD-F065</v>
      </c>
      <c r="J338" s="45" t="s">
        <v>914</v>
      </c>
      <c r="K338" s="46" t="s">
        <v>31</v>
      </c>
      <c r="L338" s="47">
        <f t="shared" si="482"/>
        <v>45133</v>
      </c>
      <c r="M338" s="48">
        <v>45133</v>
      </c>
      <c r="N338" s="1">
        <f t="shared" ca="1" si="478"/>
        <v>930</v>
      </c>
      <c r="O338" s="3"/>
      <c r="P338" s="49" t="s">
        <v>915</v>
      </c>
      <c r="Q338" s="46">
        <v>6</v>
      </c>
      <c r="R338" s="44" t="s">
        <v>383</v>
      </c>
      <c r="U338" s="5"/>
      <c r="W338" s="6"/>
      <c r="X338" s="6"/>
      <c r="Y338" s="6"/>
      <c r="Z338" s="6" t="str">
        <f t="shared" si="479"/>
        <v/>
      </c>
      <c r="AA338" s="7"/>
      <c r="AB338" s="9"/>
    </row>
    <row r="339" spans="1:28" s="4" customFormat="1" ht="17" x14ac:dyDescent="0.3">
      <c r="A339" s="1">
        <f>+SUBTOTAL(103,$D$4:D339)</f>
        <v>336</v>
      </c>
      <c r="B339" s="2" t="s">
        <v>26</v>
      </c>
      <c r="C339" s="2" t="s">
        <v>466</v>
      </c>
      <c r="D339" s="2" t="s">
        <v>661</v>
      </c>
      <c r="E339" s="43" t="str">
        <f t="shared" si="477"/>
        <v>GDI</v>
      </c>
      <c r="F339" s="43" t="str">
        <f t="shared" si="483"/>
        <v>GPD</v>
      </c>
      <c r="G339" s="43" t="str">
        <f t="shared" si="480"/>
        <v>F</v>
      </c>
      <c r="H339" s="44" t="s">
        <v>916</v>
      </c>
      <c r="I339" s="43" t="str">
        <f t="shared" si="481"/>
        <v>GDI-GPD-F066</v>
      </c>
      <c r="J339" s="45" t="s">
        <v>917</v>
      </c>
      <c r="K339" s="46" t="s">
        <v>31</v>
      </c>
      <c r="L339" s="47">
        <f t="shared" si="482"/>
        <v>45133</v>
      </c>
      <c r="M339" s="48">
        <v>45133</v>
      </c>
      <c r="N339" s="1">
        <f t="shared" ca="1" si="478"/>
        <v>930</v>
      </c>
      <c r="O339" s="3"/>
      <c r="P339" s="49" t="s">
        <v>918</v>
      </c>
      <c r="Q339" s="46">
        <v>7</v>
      </c>
      <c r="R339" s="44" t="s">
        <v>383</v>
      </c>
      <c r="U339" s="5"/>
      <c r="W339" s="6"/>
      <c r="X339" s="6"/>
      <c r="Y339" s="6"/>
      <c r="Z339" s="6" t="str">
        <f t="shared" si="479"/>
        <v/>
      </c>
      <c r="AA339" s="7"/>
      <c r="AB339" s="9"/>
    </row>
    <row r="340" spans="1:28" s="4" customFormat="1" ht="13" x14ac:dyDescent="0.3">
      <c r="A340" s="1">
        <f>+SUBTOTAL(103,$D$4:D340)</f>
        <v>337</v>
      </c>
      <c r="B340" s="2" t="s">
        <v>26</v>
      </c>
      <c r="C340" s="2" t="s">
        <v>466</v>
      </c>
      <c r="D340" s="2" t="s">
        <v>661</v>
      </c>
      <c r="E340" s="43" t="str">
        <f t="shared" ref="E340:E426" si="484">+IF(C340="GESTIÓN TERRITORIAL","GET",IF(C340="DERECHOS HUMANOS","DHH",IF(C340="GESTIÓN CORPORATIVA","GCO",IF(C340="PLANEACIÓN ESTRATÉGICA","PLE",IF(C340="GERENCIA DE LA INFORMACIÓN","GDI","N/A")))))</f>
        <v>GDI</v>
      </c>
      <c r="F340" s="43" t="str">
        <f t="shared" si="483"/>
        <v>GPD</v>
      </c>
      <c r="G340" s="43" t="str">
        <f t="shared" si="480"/>
        <v>F</v>
      </c>
      <c r="H340" s="44" t="s">
        <v>919</v>
      </c>
      <c r="I340" s="43" t="str">
        <f t="shared" si="481"/>
        <v>GDI-GPD-F067</v>
      </c>
      <c r="J340" s="45" t="s">
        <v>920</v>
      </c>
      <c r="K340" s="46" t="s">
        <v>31</v>
      </c>
      <c r="L340" s="47">
        <f t="shared" si="482"/>
        <v>45133</v>
      </c>
      <c r="M340" s="48">
        <v>45133</v>
      </c>
      <c r="N340" s="1">
        <f t="shared" ref="N340:N426" ca="1" si="485">+IF(K340="Anulado","",IF(M340="","",DAYS360(M340,TODAY())))</f>
        <v>930</v>
      </c>
      <c r="O340" s="3"/>
      <c r="P340" s="49" t="s">
        <v>915</v>
      </c>
      <c r="Q340" s="46">
        <v>6</v>
      </c>
      <c r="R340" s="44" t="s">
        <v>383</v>
      </c>
      <c r="U340" s="5"/>
      <c r="W340" s="6"/>
      <c r="X340" s="6"/>
      <c r="Y340" s="6"/>
      <c r="Z340" s="6" t="str">
        <f t="shared" ref="Z340:Z419" si="486">IF(Y340=0,"",EVEN(Y340)/2)</f>
        <v/>
      </c>
      <c r="AA340" s="7"/>
      <c r="AB340" s="9"/>
    </row>
    <row r="341" spans="1:28" s="4" customFormat="1" ht="17" x14ac:dyDescent="0.3">
      <c r="A341" s="93">
        <f>+SUBTOTAL(103,$D$4:D341)</f>
        <v>338</v>
      </c>
      <c r="B341" s="2" t="s">
        <v>26</v>
      </c>
      <c r="C341" s="2" t="s">
        <v>466</v>
      </c>
      <c r="D341" s="2" t="s">
        <v>661</v>
      </c>
      <c r="E341" s="43" t="str">
        <f t="shared" si="484"/>
        <v>GDI</v>
      </c>
      <c r="F341" s="43" t="str">
        <f t="shared" si="483"/>
        <v>GPD</v>
      </c>
      <c r="G341" s="43" t="str">
        <f t="shared" si="480"/>
        <v>F</v>
      </c>
      <c r="H341" s="44" t="s">
        <v>921</v>
      </c>
      <c r="I341" s="43" t="str">
        <f t="shared" si="481"/>
        <v>GDI-GPD-F068</v>
      </c>
      <c r="J341" s="45" t="s">
        <v>922</v>
      </c>
      <c r="K341" s="46" t="s">
        <v>31</v>
      </c>
      <c r="L341" s="47">
        <f t="shared" si="482"/>
        <v>45181</v>
      </c>
      <c r="M341" s="48">
        <v>45181</v>
      </c>
      <c r="N341" s="1">
        <f t="shared" ca="1" si="485"/>
        <v>884</v>
      </c>
      <c r="O341" s="3"/>
      <c r="P341" s="49" t="s">
        <v>923</v>
      </c>
      <c r="Q341" s="46">
        <v>8</v>
      </c>
      <c r="R341" s="44" t="s">
        <v>383</v>
      </c>
      <c r="U341" s="5"/>
      <c r="W341" s="6"/>
      <c r="X341" s="6"/>
      <c r="Y341" s="6"/>
      <c r="Z341" s="6" t="str">
        <f t="shared" si="486"/>
        <v/>
      </c>
      <c r="AA341" s="7"/>
      <c r="AB341" s="9"/>
    </row>
    <row r="342" spans="1:28" s="4" customFormat="1" ht="12" customHeight="1" x14ac:dyDescent="0.3">
      <c r="A342" s="1">
        <f>+SUBTOTAL(103,$D$4:D342)</f>
        <v>339</v>
      </c>
      <c r="B342" s="2" t="s">
        <v>26</v>
      </c>
      <c r="C342" s="2" t="s">
        <v>466</v>
      </c>
      <c r="D342" s="2" t="s">
        <v>661</v>
      </c>
      <c r="E342" s="43" t="str">
        <f t="shared" si="484"/>
        <v>GDI</v>
      </c>
      <c r="F342" s="43" t="str">
        <f t="shared" si="483"/>
        <v>GPD</v>
      </c>
      <c r="G342" s="43" t="str">
        <f t="shared" si="480"/>
        <v>F</v>
      </c>
      <c r="H342" s="44" t="s">
        <v>924</v>
      </c>
      <c r="I342" s="43" t="str">
        <f t="shared" si="481"/>
        <v>GDI-GPD-F069</v>
      </c>
      <c r="J342" s="45" t="s">
        <v>925</v>
      </c>
      <c r="K342" s="46" t="s">
        <v>31</v>
      </c>
      <c r="L342" s="47">
        <f t="shared" si="482"/>
        <v>43832</v>
      </c>
      <c r="M342" s="48">
        <v>43832</v>
      </c>
      <c r="N342" s="1">
        <f t="shared" ca="1" si="485"/>
        <v>2214</v>
      </c>
      <c r="O342" s="3"/>
      <c r="P342" s="49" t="s">
        <v>926</v>
      </c>
      <c r="Q342" s="46">
        <v>5</v>
      </c>
      <c r="R342" s="44" t="s">
        <v>383</v>
      </c>
      <c r="U342" s="5"/>
      <c r="W342" s="6"/>
      <c r="X342" s="6"/>
      <c r="Y342" s="6"/>
      <c r="Z342" s="6" t="str">
        <f t="shared" si="486"/>
        <v/>
      </c>
      <c r="AA342" s="7"/>
      <c r="AB342" s="9"/>
    </row>
    <row r="343" spans="1:28" s="4" customFormat="1" ht="13" x14ac:dyDescent="0.3">
      <c r="A343" s="1">
        <f>+SUBTOTAL(103,$D$4:D343)</f>
        <v>340</v>
      </c>
      <c r="B343" s="2" t="s">
        <v>26</v>
      </c>
      <c r="C343" s="2" t="s">
        <v>466</v>
      </c>
      <c r="D343" s="2" t="s">
        <v>661</v>
      </c>
      <c r="E343" s="43" t="str">
        <f t="shared" si="484"/>
        <v>GDI</v>
      </c>
      <c r="F343" s="43" t="str">
        <f t="shared" si="483"/>
        <v>GPD</v>
      </c>
      <c r="G343" s="43" t="str">
        <f t="shared" si="480"/>
        <v>F</v>
      </c>
      <c r="H343" s="44" t="s">
        <v>927</v>
      </c>
      <c r="I343" s="43" t="str">
        <f t="shared" si="481"/>
        <v>GDI-GPD-F070</v>
      </c>
      <c r="J343" s="45" t="s">
        <v>928</v>
      </c>
      <c r="K343" s="46" t="s">
        <v>31</v>
      </c>
      <c r="L343" s="47">
        <f t="shared" si="482"/>
        <v>44910</v>
      </c>
      <c r="M343" s="48">
        <v>44910</v>
      </c>
      <c r="N343" s="1">
        <f t="shared" ca="1" si="485"/>
        <v>1151</v>
      </c>
      <c r="O343" s="3"/>
      <c r="P343" s="49" t="s">
        <v>929</v>
      </c>
      <c r="Q343" s="46">
        <v>6</v>
      </c>
      <c r="R343" s="44" t="s">
        <v>383</v>
      </c>
      <c r="U343" s="5"/>
      <c r="W343" s="6"/>
      <c r="X343" s="6"/>
      <c r="Y343" s="6"/>
      <c r="Z343" s="6" t="str">
        <f t="shared" si="486"/>
        <v/>
      </c>
      <c r="AA343" s="7"/>
      <c r="AB343" s="9"/>
    </row>
    <row r="344" spans="1:28" s="4" customFormat="1" ht="13" x14ac:dyDescent="0.3">
      <c r="A344" s="93">
        <f>+SUBTOTAL(103,$D$4:D344)</f>
        <v>341</v>
      </c>
      <c r="B344" s="2" t="s">
        <v>26</v>
      </c>
      <c r="C344" s="2" t="s">
        <v>466</v>
      </c>
      <c r="D344" s="2" t="s">
        <v>661</v>
      </c>
      <c r="E344" s="43" t="str">
        <f t="shared" si="484"/>
        <v>GDI</v>
      </c>
      <c r="F344" s="43" t="str">
        <f t="shared" si="483"/>
        <v>GPD</v>
      </c>
      <c r="G344" s="43" t="str">
        <f t="shared" si="480"/>
        <v>F</v>
      </c>
      <c r="H344" s="44" t="s">
        <v>930</v>
      </c>
      <c r="I344" s="43" t="str">
        <f t="shared" si="481"/>
        <v>GDI-GPD-F071</v>
      </c>
      <c r="J344" s="45" t="s">
        <v>931</v>
      </c>
      <c r="K344" s="46" t="s">
        <v>31</v>
      </c>
      <c r="L344" s="47">
        <f t="shared" si="482"/>
        <v>43832</v>
      </c>
      <c r="M344" s="48">
        <v>43832</v>
      </c>
      <c r="N344" s="1">
        <f t="shared" ca="1" si="485"/>
        <v>2214</v>
      </c>
      <c r="O344" s="3"/>
      <c r="P344" s="49" t="s">
        <v>3531</v>
      </c>
      <c r="Q344" s="46">
        <v>4</v>
      </c>
      <c r="R344" s="44" t="s">
        <v>383</v>
      </c>
      <c r="U344" s="5"/>
      <c r="W344" s="6"/>
      <c r="X344" s="6"/>
      <c r="Y344" s="6"/>
      <c r="Z344" s="6" t="str">
        <f t="shared" si="486"/>
        <v/>
      </c>
      <c r="AA344" s="7"/>
      <c r="AB344" s="9"/>
    </row>
    <row r="345" spans="1:28" s="4" customFormat="1" ht="13" x14ac:dyDescent="0.3">
      <c r="A345" s="1">
        <f>+SUBTOTAL(103,$D$4:D345)</f>
        <v>342</v>
      </c>
      <c r="B345" s="2" t="s">
        <v>26</v>
      </c>
      <c r="C345" s="2" t="s">
        <v>466</v>
      </c>
      <c r="D345" s="2" t="s">
        <v>661</v>
      </c>
      <c r="E345" s="43" t="str">
        <f t="shared" si="484"/>
        <v>GDI</v>
      </c>
      <c r="F345" s="43" t="str">
        <f t="shared" si="483"/>
        <v>GPD</v>
      </c>
      <c r="G345" s="43" t="str">
        <f t="shared" ref="G345:G432" si="487">+IF(OR(LEN(H345)=1,LEN(H345)=2),H345,IF(LEN(H345)=4,MID(H345,1,1),MID(H345,1,2)))</f>
        <v>F</v>
      </c>
      <c r="H345" s="44" t="s">
        <v>932</v>
      </c>
      <c r="I345" s="43" t="str">
        <f t="shared" ref="I345:I432" si="488">+IF(OR(E345="",F345="",H345=""),"",CONCATENATE(E345,"-",F345,"-",H345))</f>
        <v>GDI-GPD-F072</v>
      </c>
      <c r="J345" s="45" t="s">
        <v>933</v>
      </c>
      <c r="K345" s="46" t="s">
        <v>31</v>
      </c>
      <c r="L345" s="47">
        <f t="shared" si="482"/>
        <v>45181</v>
      </c>
      <c r="M345" s="48">
        <v>45181</v>
      </c>
      <c r="N345" s="1">
        <f t="shared" ca="1" si="485"/>
        <v>884</v>
      </c>
      <c r="O345" s="3"/>
      <c r="P345" s="49" t="s">
        <v>934</v>
      </c>
      <c r="Q345" s="46">
        <v>7</v>
      </c>
      <c r="R345" s="44" t="s">
        <v>383</v>
      </c>
      <c r="U345" s="5"/>
      <c r="W345" s="6"/>
      <c r="X345" s="6"/>
      <c r="Y345" s="6"/>
      <c r="Z345" s="6" t="str">
        <f t="shared" si="486"/>
        <v/>
      </c>
      <c r="AA345" s="7"/>
      <c r="AB345" s="9"/>
    </row>
    <row r="346" spans="1:28" s="4" customFormat="1" ht="13" x14ac:dyDescent="0.3">
      <c r="A346" s="1">
        <f>+SUBTOTAL(103,$D$4:D346)</f>
        <v>343</v>
      </c>
      <c r="B346" s="2" t="s">
        <v>26</v>
      </c>
      <c r="C346" s="2" t="s">
        <v>466</v>
      </c>
      <c r="D346" s="2" t="s">
        <v>661</v>
      </c>
      <c r="E346" s="43" t="str">
        <f t="shared" si="484"/>
        <v>GDI</v>
      </c>
      <c r="F346" s="43" t="str">
        <f t="shared" si="483"/>
        <v>GPD</v>
      </c>
      <c r="G346" s="43" t="str">
        <f t="shared" si="487"/>
        <v>F</v>
      </c>
      <c r="H346" s="44" t="s">
        <v>935</v>
      </c>
      <c r="I346" s="43" t="str">
        <f t="shared" si="488"/>
        <v>GDI-GPD-F073</v>
      </c>
      <c r="J346" s="45" t="s">
        <v>936</v>
      </c>
      <c r="K346" s="46" t="s">
        <v>31</v>
      </c>
      <c r="L346" s="47">
        <f t="shared" si="482"/>
        <v>43832</v>
      </c>
      <c r="M346" s="48">
        <v>43832</v>
      </c>
      <c r="N346" s="1">
        <f t="shared" ca="1" si="485"/>
        <v>2214</v>
      </c>
      <c r="O346" s="3"/>
      <c r="P346" s="49" t="s">
        <v>926</v>
      </c>
      <c r="Q346" s="46">
        <v>5</v>
      </c>
      <c r="R346" s="44" t="s">
        <v>383</v>
      </c>
      <c r="U346" s="5"/>
      <c r="W346" s="6"/>
      <c r="X346" s="6"/>
      <c r="Y346" s="6"/>
      <c r="Z346" s="6" t="str">
        <f t="shared" si="486"/>
        <v/>
      </c>
      <c r="AA346" s="7"/>
      <c r="AB346" s="9"/>
    </row>
    <row r="347" spans="1:28" s="4" customFormat="1" ht="13" x14ac:dyDescent="0.3">
      <c r="A347" s="93">
        <f>+SUBTOTAL(103,$D$4:D347)</f>
        <v>344</v>
      </c>
      <c r="B347" s="2" t="s">
        <v>26</v>
      </c>
      <c r="C347" s="2" t="s">
        <v>466</v>
      </c>
      <c r="D347" s="2" t="s">
        <v>661</v>
      </c>
      <c r="E347" s="43" t="str">
        <f t="shared" si="484"/>
        <v>GDI</v>
      </c>
      <c r="F347" s="43" t="str">
        <f t="shared" si="483"/>
        <v>GPD</v>
      </c>
      <c r="G347" s="43" t="str">
        <f t="shared" si="487"/>
        <v>F</v>
      </c>
      <c r="H347" s="44" t="s">
        <v>937</v>
      </c>
      <c r="I347" s="43" t="str">
        <f t="shared" si="488"/>
        <v>GDI-GPD-F074</v>
      </c>
      <c r="J347" s="45" t="s">
        <v>938</v>
      </c>
      <c r="K347" s="46" t="s">
        <v>31</v>
      </c>
      <c r="L347" s="47">
        <f t="shared" si="482"/>
        <v>44910</v>
      </c>
      <c r="M347" s="48">
        <v>44910</v>
      </c>
      <c r="N347" s="1">
        <f t="shared" ca="1" si="485"/>
        <v>1151</v>
      </c>
      <c r="O347" s="3"/>
      <c r="P347" s="49" t="s">
        <v>929</v>
      </c>
      <c r="Q347" s="46">
        <v>6</v>
      </c>
      <c r="R347" s="44" t="s">
        <v>383</v>
      </c>
      <c r="U347" s="5"/>
      <c r="W347" s="6"/>
      <c r="X347" s="6"/>
      <c r="Y347" s="6"/>
      <c r="Z347" s="6" t="str">
        <f t="shared" si="486"/>
        <v/>
      </c>
      <c r="AA347" s="7"/>
      <c r="AB347" s="9"/>
    </row>
    <row r="348" spans="1:28" s="4" customFormat="1" ht="13" x14ac:dyDescent="0.3">
      <c r="A348" s="1">
        <f>+SUBTOTAL(103,$D$4:D348)</f>
        <v>345</v>
      </c>
      <c r="B348" s="2" t="s">
        <v>26</v>
      </c>
      <c r="C348" s="2" t="s">
        <v>466</v>
      </c>
      <c r="D348" s="2" t="s">
        <v>661</v>
      </c>
      <c r="E348" s="43" t="str">
        <f t="shared" si="484"/>
        <v>GDI</v>
      </c>
      <c r="F348" s="43" t="str">
        <f t="shared" si="483"/>
        <v>GPD</v>
      </c>
      <c r="G348" s="43" t="str">
        <f t="shared" si="487"/>
        <v>F</v>
      </c>
      <c r="H348" s="44" t="s">
        <v>939</v>
      </c>
      <c r="I348" s="43" t="str">
        <f t="shared" si="488"/>
        <v>GDI-GPD-F075</v>
      </c>
      <c r="J348" s="45" t="s">
        <v>940</v>
      </c>
      <c r="K348" s="46" t="s">
        <v>31</v>
      </c>
      <c r="L348" s="47">
        <f t="shared" si="482"/>
        <v>43832</v>
      </c>
      <c r="M348" s="48">
        <v>43832</v>
      </c>
      <c r="N348" s="1">
        <f t="shared" ca="1" si="485"/>
        <v>2214</v>
      </c>
      <c r="O348" s="3"/>
      <c r="P348" s="49" t="s">
        <v>926</v>
      </c>
      <c r="Q348" s="46">
        <v>5</v>
      </c>
      <c r="R348" s="44" t="s">
        <v>383</v>
      </c>
      <c r="U348" s="5"/>
      <c r="W348" s="6"/>
      <c r="X348" s="6"/>
      <c r="Y348" s="6"/>
      <c r="Z348" s="6" t="str">
        <f t="shared" si="486"/>
        <v/>
      </c>
      <c r="AA348" s="7"/>
      <c r="AB348" s="9"/>
    </row>
    <row r="349" spans="1:28" s="4" customFormat="1" ht="13" x14ac:dyDescent="0.3">
      <c r="A349" s="1">
        <f>+SUBTOTAL(103,$D$4:D349)</f>
        <v>346</v>
      </c>
      <c r="B349" s="2" t="s">
        <v>26</v>
      </c>
      <c r="C349" s="2" t="s">
        <v>466</v>
      </c>
      <c r="D349" s="2" t="s">
        <v>661</v>
      </c>
      <c r="E349" s="43" t="str">
        <f t="shared" si="484"/>
        <v>GDI</v>
      </c>
      <c r="F349" s="43" t="str">
        <f t="shared" si="483"/>
        <v>GPD</v>
      </c>
      <c r="G349" s="43" t="str">
        <f t="shared" si="487"/>
        <v>F</v>
      </c>
      <c r="H349" s="44" t="s">
        <v>941</v>
      </c>
      <c r="I349" s="43" t="str">
        <f t="shared" si="488"/>
        <v>GDI-GPD-F076</v>
      </c>
      <c r="J349" s="45" t="s">
        <v>942</v>
      </c>
      <c r="K349" s="46" t="s">
        <v>31</v>
      </c>
      <c r="L349" s="47">
        <f t="shared" si="482"/>
        <v>45181</v>
      </c>
      <c r="M349" s="48">
        <v>45181</v>
      </c>
      <c r="N349" s="1">
        <f t="shared" ca="1" si="485"/>
        <v>884</v>
      </c>
      <c r="O349" s="3"/>
      <c r="P349" s="49" t="s">
        <v>934</v>
      </c>
      <c r="Q349" s="46">
        <v>7</v>
      </c>
      <c r="R349" s="44" t="s">
        <v>383</v>
      </c>
      <c r="U349" s="5"/>
      <c r="W349" s="6"/>
      <c r="X349" s="6"/>
      <c r="Y349" s="6"/>
      <c r="Z349" s="6" t="str">
        <f t="shared" si="486"/>
        <v/>
      </c>
      <c r="AA349" s="7"/>
      <c r="AB349" s="9"/>
    </row>
    <row r="350" spans="1:28" s="4" customFormat="1" ht="13" x14ac:dyDescent="0.3">
      <c r="A350" s="93">
        <f>+SUBTOTAL(103,$D$4:D350)</f>
        <v>347</v>
      </c>
      <c r="B350" s="2" t="s">
        <v>26</v>
      </c>
      <c r="C350" s="2" t="s">
        <v>466</v>
      </c>
      <c r="D350" s="2" t="s">
        <v>661</v>
      </c>
      <c r="E350" s="43" t="str">
        <f t="shared" si="484"/>
        <v>GDI</v>
      </c>
      <c r="F350" s="43" t="str">
        <f t="shared" si="483"/>
        <v>GPD</v>
      </c>
      <c r="G350" s="43" t="str">
        <f t="shared" si="487"/>
        <v>F</v>
      </c>
      <c r="H350" s="44" t="s">
        <v>943</v>
      </c>
      <c r="I350" s="43" t="str">
        <f t="shared" si="488"/>
        <v>GDI-GPD-F077</v>
      </c>
      <c r="J350" s="45" t="s">
        <v>944</v>
      </c>
      <c r="K350" s="46" t="s">
        <v>31</v>
      </c>
      <c r="L350" s="47">
        <f t="shared" si="482"/>
        <v>43832</v>
      </c>
      <c r="M350" s="48">
        <v>43832</v>
      </c>
      <c r="N350" s="1">
        <f t="shared" ca="1" si="485"/>
        <v>2214</v>
      </c>
      <c r="O350" s="3"/>
      <c r="P350" s="49" t="s">
        <v>854</v>
      </c>
      <c r="Q350" s="46">
        <v>4</v>
      </c>
      <c r="R350" s="44" t="s">
        <v>383</v>
      </c>
      <c r="U350" s="5"/>
      <c r="W350" s="6"/>
      <c r="X350" s="6"/>
      <c r="Y350" s="6"/>
      <c r="Z350" s="6" t="str">
        <f t="shared" si="486"/>
        <v/>
      </c>
      <c r="AA350" s="7"/>
      <c r="AB350" s="9"/>
    </row>
    <row r="351" spans="1:28" s="4" customFormat="1" ht="13" x14ac:dyDescent="0.3">
      <c r="A351" s="1">
        <f>+SUBTOTAL(103,$D$4:D351)</f>
        <v>348</v>
      </c>
      <c r="B351" s="2" t="s">
        <v>26</v>
      </c>
      <c r="C351" s="2" t="s">
        <v>466</v>
      </c>
      <c r="D351" s="2" t="s">
        <v>661</v>
      </c>
      <c r="E351" s="43" t="str">
        <f t="shared" si="484"/>
        <v>GDI</v>
      </c>
      <c r="F351" s="43" t="str">
        <f t="shared" si="483"/>
        <v>GPD</v>
      </c>
      <c r="G351" s="43" t="str">
        <f t="shared" si="487"/>
        <v>F</v>
      </c>
      <c r="H351" s="44" t="s">
        <v>945</v>
      </c>
      <c r="I351" s="43" t="str">
        <f t="shared" si="488"/>
        <v>GDI-GPD-F078</v>
      </c>
      <c r="J351" s="45" t="s">
        <v>946</v>
      </c>
      <c r="K351" s="46" t="s">
        <v>31</v>
      </c>
      <c r="L351" s="47">
        <f t="shared" si="482"/>
        <v>44910</v>
      </c>
      <c r="M351" s="48">
        <v>44910</v>
      </c>
      <c r="N351" s="1">
        <f t="shared" ca="1" si="485"/>
        <v>1151</v>
      </c>
      <c r="O351" s="3"/>
      <c r="P351" s="49" t="s">
        <v>947</v>
      </c>
      <c r="Q351" s="46">
        <v>5</v>
      </c>
      <c r="R351" s="44" t="s">
        <v>383</v>
      </c>
      <c r="U351" s="5"/>
      <c r="W351" s="6"/>
      <c r="X351" s="6"/>
      <c r="Y351" s="6"/>
      <c r="Z351" s="6" t="str">
        <f t="shared" si="486"/>
        <v/>
      </c>
      <c r="AA351" s="7"/>
      <c r="AB351" s="9"/>
    </row>
    <row r="352" spans="1:28" s="4" customFormat="1" ht="13" x14ac:dyDescent="0.3">
      <c r="A352" s="1">
        <f>+SUBTOTAL(103,$D$4:D352)</f>
        <v>349</v>
      </c>
      <c r="B352" s="2" t="s">
        <v>26</v>
      </c>
      <c r="C352" s="2" t="s">
        <v>466</v>
      </c>
      <c r="D352" s="2" t="s">
        <v>661</v>
      </c>
      <c r="E352" s="43" t="str">
        <f t="shared" si="484"/>
        <v>GDI</v>
      </c>
      <c r="F352" s="43" t="str">
        <f t="shared" si="483"/>
        <v>GPD</v>
      </c>
      <c r="G352" s="43" t="str">
        <f t="shared" si="487"/>
        <v>F</v>
      </c>
      <c r="H352" s="44" t="s">
        <v>948</v>
      </c>
      <c r="I352" s="43" t="str">
        <f t="shared" si="488"/>
        <v>GDI-GPD-F079</v>
      </c>
      <c r="J352" s="45" t="s">
        <v>949</v>
      </c>
      <c r="K352" s="46" t="s">
        <v>31</v>
      </c>
      <c r="L352" s="47">
        <f t="shared" si="482"/>
        <v>43832</v>
      </c>
      <c r="M352" s="48">
        <v>43832</v>
      </c>
      <c r="N352" s="1">
        <f t="shared" ca="1" si="485"/>
        <v>2214</v>
      </c>
      <c r="O352" s="3"/>
      <c r="P352" s="49" t="s">
        <v>854</v>
      </c>
      <c r="Q352" s="46">
        <v>4</v>
      </c>
      <c r="R352" s="44" t="s">
        <v>383</v>
      </c>
      <c r="U352" s="5"/>
      <c r="W352" s="6"/>
      <c r="X352" s="6"/>
      <c r="Y352" s="6"/>
      <c r="Z352" s="6" t="str">
        <f t="shared" si="486"/>
        <v/>
      </c>
      <c r="AA352" s="7"/>
      <c r="AB352" s="9"/>
    </row>
    <row r="353" spans="1:28" s="4" customFormat="1" ht="13" x14ac:dyDescent="0.3">
      <c r="A353" s="93">
        <f>+SUBTOTAL(103,$D$4:D353)</f>
        <v>350</v>
      </c>
      <c r="B353" s="2" t="s">
        <v>26</v>
      </c>
      <c r="C353" s="2" t="s">
        <v>466</v>
      </c>
      <c r="D353" s="2" t="s">
        <v>661</v>
      </c>
      <c r="E353" s="43" t="str">
        <f t="shared" si="484"/>
        <v>GDI</v>
      </c>
      <c r="F353" s="43" t="str">
        <f t="shared" si="483"/>
        <v>GPD</v>
      </c>
      <c r="G353" s="43" t="str">
        <f t="shared" si="487"/>
        <v>F</v>
      </c>
      <c r="H353" s="44" t="s">
        <v>950</v>
      </c>
      <c r="I353" s="43" t="str">
        <f t="shared" si="488"/>
        <v>GDI-GPD-F080</v>
      </c>
      <c r="J353" s="45" t="s">
        <v>951</v>
      </c>
      <c r="K353" s="46" t="s">
        <v>31</v>
      </c>
      <c r="L353" s="47">
        <f t="shared" si="482"/>
        <v>45181</v>
      </c>
      <c r="M353" s="48">
        <v>45181</v>
      </c>
      <c r="N353" s="1">
        <f t="shared" ca="1" si="485"/>
        <v>884</v>
      </c>
      <c r="O353" s="3"/>
      <c r="P353" s="49" t="s">
        <v>874</v>
      </c>
      <c r="Q353" s="46">
        <v>6</v>
      </c>
      <c r="R353" s="44" t="s">
        <v>383</v>
      </c>
      <c r="U353" s="5"/>
      <c r="W353" s="6"/>
      <c r="X353" s="6"/>
      <c r="Y353" s="6"/>
      <c r="Z353" s="6" t="str">
        <f t="shared" si="486"/>
        <v/>
      </c>
      <c r="AA353" s="7"/>
      <c r="AB353" s="9"/>
    </row>
    <row r="354" spans="1:28" s="4" customFormat="1" ht="13" x14ac:dyDescent="0.3">
      <c r="A354" s="1">
        <f>+SUBTOTAL(103,$D$4:D354)</f>
        <v>351</v>
      </c>
      <c r="B354" s="2" t="s">
        <v>26</v>
      </c>
      <c r="C354" s="2" t="s">
        <v>466</v>
      </c>
      <c r="D354" s="2" t="s">
        <v>661</v>
      </c>
      <c r="E354" s="43" t="str">
        <f t="shared" si="484"/>
        <v>GDI</v>
      </c>
      <c r="F354" s="43" t="str">
        <f t="shared" si="483"/>
        <v>GPD</v>
      </c>
      <c r="G354" s="43" t="str">
        <f t="shared" si="487"/>
        <v>F</v>
      </c>
      <c r="H354" s="44" t="s">
        <v>952</v>
      </c>
      <c r="I354" s="43" t="str">
        <f t="shared" si="488"/>
        <v>GDI-GPD-F081</v>
      </c>
      <c r="J354" s="45" t="s">
        <v>953</v>
      </c>
      <c r="K354" s="46" t="s">
        <v>31</v>
      </c>
      <c r="L354" s="47">
        <f t="shared" si="482"/>
        <v>43832</v>
      </c>
      <c r="M354" s="48">
        <v>43832</v>
      </c>
      <c r="N354" s="1">
        <f t="shared" ca="1" si="485"/>
        <v>2214</v>
      </c>
      <c r="O354" s="3"/>
      <c r="P354" s="49" t="s">
        <v>854</v>
      </c>
      <c r="Q354" s="46">
        <v>4</v>
      </c>
      <c r="R354" s="44" t="s">
        <v>383</v>
      </c>
      <c r="U354" s="5"/>
      <c r="W354" s="6"/>
      <c r="X354" s="6"/>
      <c r="Y354" s="6"/>
      <c r="Z354" s="6" t="str">
        <f t="shared" si="486"/>
        <v/>
      </c>
      <c r="AA354" s="7"/>
      <c r="AB354" s="9"/>
    </row>
    <row r="355" spans="1:28" s="4" customFormat="1" ht="13" x14ac:dyDescent="0.3">
      <c r="A355" s="1">
        <f>+SUBTOTAL(103,$D$4:D355)</f>
        <v>352</v>
      </c>
      <c r="B355" s="2" t="s">
        <v>26</v>
      </c>
      <c r="C355" s="2" t="s">
        <v>466</v>
      </c>
      <c r="D355" s="2" t="s">
        <v>661</v>
      </c>
      <c r="E355" s="43" t="str">
        <f t="shared" si="484"/>
        <v>GDI</v>
      </c>
      <c r="F355" s="43" t="str">
        <f t="shared" si="483"/>
        <v>GPD</v>
      </c>
      <c r="G355" s="43" t="str">
        <f t="shared" si="487"/>
        <v>F</v>
      </c>
      <c r="H355" s="44" t="s">
        <v>954</v>
      </c>
      <c r="I355" s="43" t="str">
        <f t="shared" si="488"/>
        <v>GDI-GPD-F082</v>
      </c>
      <c r="J355" s="45" t="s">
        <v>955</v>
      </c>
      <c r="K355" s="46" t="s">
        <v>31</v>
      </c>
      <c r="L355" s="47">
        <f t="shared" si="482"/>
        <v>44910</v>
      </c>
      <c r="M355" s="48">
        <v>44910</v>
      </c>
      <c r="N355" s="1">
        <f t="shared" ca="1" si="485"/>
        <v>1151</v>
      </c>
      <c r="O355" s="3"/>
      <c r="P355" s="49" t="s">
        <v>947</v>
      </c>
      <c r="Q355" s="46">
        <v>5</v>
      </c>
      <c r="R355" s="44" t="s">
        <v>383</v>
      </c>
      <c r="U355" s="5"/>
      <c r="W355" s="6"/>
      <c r="X355" s="6"/>
      <c r="Y355" s="6"/>
      <c r="Z355" s="6" t="str">
        <f t="shared" si="486"/>
        <v/>
      </c>
      <c r="AA355" s="7"/>
      <c r="AB355" s="9"/>
    </row>
    <row r="356" spans="1:28" s="4" customFormat="1" ht="13" x14ac:dyDescent="0.3">
      <c r="A356" s="93">
        <f>+SUBTOTAL(103,$D$4:D356)</f>
        <v>353</v>
      </c>
      <c r="B356" s="2" t="s">
        <v>26</v>
      </c>
      <c r="C356" s="2" t="s">
        <v>466</v>
      </c>
      <c r="D356" s="2" t="s">
        <v>661</v>
      </c>
      <c r="E356" s="43" t="str">
        <f t="shared" si="484"/>
        <v>GDI</v>
      </c>
      <c r="F356" s="43" t="str">
        <f t="shared" si="483"/>
        <v>GPD</v>
      </c>
      <c r="G356" s="43" t="str">
        <f t="shared" si="487"/>
        <v>F</v>
      </c>
      <c r="H356" s="44" t="s">
        <v>956</v>
      </c>
      <c r="I356" s="43" t="str">
        <f t="shared" si="488"/>
        <v>GDI-GPD-F083</v>
      </c>
      <c r="J356" s="45" t="s">
        <v>957</v>
      </c>
      <c r="K356" s="46" t="s">
        <v>31</v>
      </c>
      <c r="L356" s="47">
        <f t="shared" si="482"/>
        <v>43832</v>
      </c>
      <c r="M356" s="48">
        <v>43832</v>
      </c>
      <c r="N356" s="1">
        <f t="shared" ca="1" si="485"/>
        <v>2214</v>
      </c>
      <c r="O356" s="3"/>
      <c r="P356" s="49" t="s">
        <v>854</v>
      </c>
      <c r="Q356" s="46">
        <v>4</v>
      </c>
      <c r="R356" s="44" t="s">
        <v>383</v>
      </c>
      <c r="U356" s="5"/>
      <c r="W356" s="6"/>
      <c r="X356" s="6"/>
      <c r="Y356" s="6"/>
      <c r="Z356" s="6" t="str">
        <f t="shared" si="486"/>
        <v/>
      </c>
      <c r="AA356" s="7"/>
      <c r="AB356" s="9"/>
    </row>
    <row r="357" spans="1:28" s="4" customFormat="1" ht="13" x14ac:dyDescent="0.3">
      <c r="A357" s="1">
        <f>+SUBTOTAL(103,$D$4:D357)</f>
        <v>354</v>
      </c>
      <c r="B357" s="2" t="s">
        <v>26</v>
      </c>
      <c r="C357" s="2" t="s">
        <v>466</v>
      </c>
      <c r="D357" s="2" t="s">
        <v>661</v>
      </c>
      <c r="E357" s="43" t="str">
        <f t="shared" si="484"/>
        <v>GDI</v>
      </c>
      <c r="F357" s="43" t="str">
        <f t="shared" si="483"/>
        <v>GPD</v>
      </c>
      <c r="G357" s="43" t="str">
        <f t="shared" si="487"/>
        <v>F</v>
      </c>
      <c r="H357" s="44" t="s">
        <v>958</v>
      </c>
      <c r="I357" s="43" t="str">
        <f t="shared" si="488"/>
        <v>GDI-GPD-F084</v>
      </c>
      <c r="J357" s="45" t="s">
        <v>959</v>
      </c>
      <c r="K357" s="46" t="s">
        <v>31</v>
      </c>
      <c r="L357" s="47">
        <f t="shared" si="482"/>
        <v>45181</v>
      </c>
      <c r="M357" s="48">
        <v>45181</v>
      </c>
      <c r="N357" s="1">
        <f t="shared" ca="1" si="485"/>
        <v>884</v>
      </c>
      <c r="O357" s="3"/>
      <c r="P357" s="49" t="s">
        <v>874</v>
      </c>
      <c r="Q357" s="46">
        <v>6</v>
      </c>
      <c r="R357" s="44" t="s">
        <v>383</v>
      </c>
      <c r="U357" s="5"/>
      <c r="W357" s="6"/>
      <c r="X357" s="6"/>
      <c r="Y357" s="6"/>
      <c r="Z357" s="6" t="str">
        <f t="shared" si="486"/>
        <v/>
      </c>
      <c r="AA357" s="7"/>
      <c r="AB357" s="9"/>
    </row>
    <row r="358" spans="1:28" s="4" customFormat="1" ht="13" x14ac:dyDescent="0.3">
      <c r="A358" s="1">
        <f>+SUBTOTAL(103,$D$4:D358)</f>
        <v>355</v>
      </c>
      <c r="B358" s="2" t="s">
        <v>26</v>
      </c>
      <c r="C358" s="2" t="s">
        <v>466</v>
      </c>
      <c r="D358" s="2" t="s">
        <v>661</v>
      </c>
      <c r="E358" s="43" t="str">
        <f t="shared" si="484"/>
        <v>GDI</v>
      </c>
      <c r="F358" s="43" t="str">
        <f t="shared" si="483"/>
        <v>GPD</v>
      </c>
      <c r="G358" s="43" t="str">
        <f t="shared" si="487"/>
        <v>F</v>
      </c>
      <c r="H358" s="44" t="s">
        <v>960</v>
      </c>
      <c r="I358" s="43" t="str">
        <f t="shared" si="488"/>
        <v>GDI-GPD-F085</v>
      </c>
      <c r="J358" s="45" t="s">
        <v>961</v>
      </c>
      <c r="K358" s="46" t="s">
        <v>31</v>
      </c>
      <c r="L358" s="47">
        <f t="shared" si="482"/>
        <v>44442</v>
      </c>
      <c r="M358" s="48">
        <v>44442</v>
      </c>
      <c r="N358" s="1">
        <f t="shared" ca="1" si="485"/>
        <v>1613</v>
      </c>
      <c r="O358" s="3"/>
      <c r="P358" s="49" t="s">
        <v>962</v>
      </c>
      <c r="Q358" s="46">
        <v>5</v>
      </c>
      <c r="R358" s="44" t="s">
        <v>383</v>
      </c>
      <c r="U358" s="5"/>
      <c r="W358" s="6"/>
      <c r="X358" s="6"/>
      <c r="Y358" s="6"/>
      <c r="Z358" s="6" t="str">
        <f t="shared" si="486"/>
        <v/>
      </c>
      <c r="AA358" s="7"/>
      <c r="AB358" s="9"/>
    </row>
    <row r="359" spans="1:28" s="4" customFormat="1" ht="13" x14ac:dyDescent="0.3">
      <c r="A359" s="93">
        <f>+SUBTOTAL(103,$D$4:D359)</f>
        <v>356</v>
      </c>
      <c r="B359" s="2" t="s">
        <v>26</v>
      </c>
      <c r="C359" s="2" t="s">
        <v>466</v>
      </c>
      <c r="D359" s="2" t="s">
        <v>661</v>
      </c>
      <c r="E359" s="43" t="str">
        <f t="shared" si="484"/>
        <v>GDI</v>
      </c>
      <c r="F359" s="43" t="str">
        <f t="shared" si="483"/>
        <v>GPD</v>
      </c>
      <c r="G359" s="43" t="str">
        <f t="shared" si="487"/>
        <v>F</v>
      </c>
      <c r="H359" s="44" t="s">
        <v>963</v>
      </c>
      <c r="I359" s="43" t="str">
        <f t="shared" si="488"/>
        <v>GDI-GPD-F086</v>
      </c>
      <c r="J359" s="45" t="s">
        <v>964</v>
      </c>
      <c r="K359" s="46" t="s">
        <v>31</v>
      </c>
      <c r="L359" s="47">
        <f t="shared" ref="L359:L431" si="489">+IF(M359=0,"",VALUE(M359))</f>
        <v>44910</v>
      </c>
      <c r="M359" s="48">
        <v>44910</v>
      </c>
      <c r="N359" s="1">
        <f t="shared" ca="1" si="485"/>
        <v>1151</v>
      </c>
      <c r="O359" s="3"/>
      <c r="P359" s="49" t="s">
        <v>965</v>
      </c>
      <c r="Q359" s="46">
        <v>6</v>
      </c>
      <c r="R359" s="44" t="s">
        <v>383</v>
      </c>
      <c r="U359" s="5"/>
      <c r="W359" s="6"/>
      <c r="X359" s="6"/>
      <c r="Y359" s="6"/>
      <c r="Z359" s="6" t="str">
        <f t="shared" si="486"/>
        <v/>
      </c>
      <c r="AA359" s="7"/>
      <c r="AB359" s="9"/>
    </row>
    <row r="360" spans="1:28" s="4" customFormat="1" ht="13" x14ac:dyDescent="0.3">
      <c r="A360" s="1">
        <f>+SUBTOTAL(103,$D$4:D360)</f>
        <v>357</v>
      </c>
      <c r="B360" s="2" t="s">
        <v>26</v>
      </c>
      <c r="C360" s="2" t="s">
        <v>466</v>
      </c>
      <c r="D360" s="2" t="s">
        <v>661</v>
      </c>
      <c r="E360" s="43" t="str">
        <f t="shared" si="484"/>
        <v>GDI</v>
      </c>
      <c r="F360" s="43" t="str">
        <f t="shared" si="483"/>
        <v>GPD</v>
      </c>
      <c r="G360" s="43" t="str">
        <f t="shared" si="487"/>
        <v>F</v>
      </c>
      <c r="H360" s="44" t="s">
        <v>966</v>
      </c>
      <c r="I360" s="43" t="str">
        <f t="shared" si="488"/>
        <v>GDI-GPD-F087</v>
      </c>
      <c r="J360" s="45" t="s">
        <v>967</v>
      </c>
      <c r="K360" s="46" t="s">
        <v>31</v>
      </c>
      <c r="L360" s="47">
        <f t="shared" si="489"/>
        <v>44442</v>
      </c>
      <c r="M360" s="48">
        <v>44442</v>
      </c>
      <c r="N360" s="1">
        <f t="shared" ca="1" si="485"/>
        <v>1613</v>
      </c>
      <c r="O360" s="3"/>
      <c r="P360" s="49" t="s">
        <v>962</v>
      </c>
      <c r="Q360" s="46">
        <v>5</v>
      </c>
      <c r="R360" s="44" t="s">
        <v>383</v>
      </c>
      <c r="U360" s="5"/>
      <c r="W360" s="6"/>
      <c r="X360" s="6"/>
      <c r="Y360" s="6"/>
      <c r="Z360" s="6" t="str">
        <f t="shared" si="486"/>
        <v/>
      </c>
      <c r="AA360" s="7"/>
      <c r="AB360" s="9"/>
    </row>
    <row r="361" spans="1:28" s="4" customFormat="1" ht="17" x14ac:dyDescent="0.3">
      <c r="A361" s="1">
        <f>+SUBTOTAL(103,$D$4:D361)</f>
        <v>358</v>
      </c>
      <c r="B361" s="2" t="s">
        <v>26</v>
      </c>
      <c r="C361" s="2" t="s">
        <v>466</v>
      </c>
      <c r="D361" s="2" t="s">
        <v>661</v>
      </c>
      <c r="E361" s="43" t="str">
        <f t="shared" si="484"/>
        <v>GDI</v>
      </c>
      <c r="F361" s="43" t="str">
        <f t="shared" ref="F361:F424" si="490">+VLOOKUP(D361,$U$1519:$V$1538,2,FALSE)</f>
        <v>GPD</v>
      </c>
      <c r="G361" s="43" t="str">
        <f t="shared" si="487"/>
        <v>F</v>
      </c>
      <c r="H361" s="44" t="s">
        <v>968</v>
      </c>
      <c r="I361" s="43" t="str">
        <f t="shared" si="488"/>
        <v>GDI-GPD-F088</v>
      </c>
      <c r="J361" s="45" t="s">
        <v>969</v>
      </c>
      <c r="K361" s="46" t="s">
        <v>31</v>
      </c>
      <c r="L361" s="47">
        <f t="shared" si="489"/>
        <v>45181</v>
      </c>
      <c r="M361" s="48">
        <v>45181</v>
      </c>
      <c r="N361" s="1">
        <f t="shared" ca="1" si="485"/>
        <v>884</v>
      </c>
      <c r="O361" s="3"/>
      <c r="P361" s="49" t="s">
        <v>970</v>
      </c>
      <c r="Q361" s="46">
        <v>7</v>
      </c>
      <c r="R361" s="44" t="s">
        <v>383</v>
      </c>
      <c r="U361" s="5"/>
      <c r="W361" s="6"/>
      <c r="X361" s="6"/>
      <c r="Y361" s="6"/>
      <c r="Z361" s="6" t="str">
        <f t="shared" si="486"/>
        <v/>
      </c>
      <c r="AA361" s="7"/>
      <c r="AB361" s="9"/>
    </row>
    <row r="362" spans="1:28" s="4" customFormat="1" ht="13" x14ac:dyDescent="0.3">
      <c r="A362" s="93">
        <f>+SUBTOTAL(103,$D$4:D362)</f>
        <v>359</v>
      </c>
      <c r="B362" s="2" t="s">
        <v>26</v>
      </c>
      <c r="C362" s="2" t="s">
        <v>466</v>
      </c>
      <c r="D362" s="2" t="s">
        <v>661</v>
      </c>
      <c r="E362" s="43" t="str">
        <f t="shared" si="484"/>
        <v>GDI</v>
      </c>
      <c r="F362" s="43" t="str">
        <f t="shared" si="490"/>
        <v>GPD</v>
      </c>
      <c r="G362" s="43" t="str">
        <f t="shared" si="487"/>
        <v>F</v>
      </c>
      <c r="H362" s="44" t="s">
        <v>971</v>
      </c>
      <c r="I362" s="43" t="str">
        <f t="shared" si="488"/>
        <v>GDI-GPD-F089</v>
      </c>
      <c r="J362" s="45" t="s">
        <v>972</v>
      </c>
      <c r="K362" s="46" t="s">
        <v>31</v>
      </c>
      <c r="L362" s="47">
        <f t="shared" si="489"/>
        <v>44614</v>
      </c>
      <c r="M362" s="48">
        <v>44614</v>
      </c>
      <c r="N362" s="1">
        <f t="shared" ca="1" si="485"/>
        <v>1444</v>
      </c>
      <c r="O362" s="3"/>
      <c r="P362" s="49" t="s">
        <v>973</v>
      </c>
      <c r="Q362" s="46">
        <v>7</v>
      </c>
      <c r="R362" s="44" t="s">
        <v>383</v>
      </c>
      <c r="U362" s="5"/>
      <c r="W362" s="6"/>
      <c r="X362" s="6"/>
      <c r="Y362" s="6"/>
      <c r="Z362" s="6" t="str">
        <f t="shared" si="486"/>
        <v/>
      </c>
      <c r="AA362" s="7"/>
      <c r="AB362" s="9"/>
    </row>
    <row r="363" spans="1:28" s="4" customFormat="1" ht="17" x14ac:dyDescent="0.3">
      <c r="A363" s="1">
        <f>+SUBTOTAL(103,$D$4:D363)</f>
        <v>360</v>
      </c>
      <c r="B363" s="2" t="s">
        <v>26</v>
      </c>
      <c r="C363" s="2" t="s">
        <v>466</v>
      </c>
      <c r="D363" s="2" t="s">
        <v>661</v>
      </c>
      <c r="E363" s="43" t="str">
        <f t="shared" si="484"/>
        <v>GDI</v>
      </c>
      <c r="F363" s="43" t="str">
        <f t="shared" si="490"/>
        <v>GPD</v>
      </c>
      <c r="G363" s="43" t="str">
        <f t="shared" si="487"/>
        <v>F</v>
      </c>
      <c r="H363" s="44" t="s">
        <v>974</v>
      </c>
      <c r="I363" s="43" t="str">
        <f t="shared" si="488"/>
        <v>GDI-GPD-F090</v>
      </c>
      <c r="J363" s="45" t="s">
        <v>975</v>
      </c>
      <c r="K363" s="46" t="s">
        <v>31</v>
      </c>
      <c r="L363" s="47">
        <f t="shared" si="489"/>
        <v>44910</v>
      </c>
      <c r="M363" s="48">
        <v>44910</v>
      </c>
      <c r="N363" s="1">
        <f t="shared" ca="1" si="485"/>
        <v>1151</v>
      </c>
      <c r="O363" s="3"/>
      <c r="P363" s="49" t="s">
        <v>976</v>
      </c>
      <c r="Q363" s="46">
        <v>8</v>
      </c>
      <c r="R363" s="44" t="s">
        <v>383</v>
      </c>
      <c r="U363" s="5"/>
      <c r="W363" s="6"/>
      <c r="X363" s="6"/>
      <c r="Y363" s="6"/>
      <c r="Z363" s="6" t="str">
        <f t="shared" si="486"/>
        <v/>
      </c>
      <c r="AA363" s="7"/>
      <c r="AB363" s="9"/>
    </row>
    <row r="364" spans="1:28" s="4" customFormat="1" ht="13" x14ac:dyDescent="0.3">
      <c r="A364" s="1">
        <f>+SUBTOTAL(103,$D$4:D364)</f>
        <v>361</v>
      </c>
      <c r="B364" s="2" t="s">
        <v>26</v>
      </c>
      <c r="C364" s="2" t="s">
        <v>466</v>
      </c>
      <c r="D364" s="2" t="s">
        <v>661</v>
      </c>
      <c r="E364" s="43" t="str">
        <f t="shared" si="484"/>
        <v>GDI</v>
      </c>
      <c r="F364" s="43" t="str">
        <f t="shared" si="490"/>
        <v>GPD</v>
      </c>
      <c r="G364" s="43" t="str">
        <f t="shared" si="487"/>
        <v>F</v>
      </c>
      <c r="H364" s="44" t="s">
        <v>977</v>
      </c>
      <c r="I364" s="43" t="str">
        <f t="shared" si="488"/>
        <v>GDI-GPD-F091</v>
      </c>
      <c r="J364" s="45" t="s">
        <v>978</v>
      </c>
      <c r="K364" s="46" t="s">
        <v>31</v>
      </c>
      <c r="L364" s="47">
        <f t="shared" si="489"/>
        <v>44614</v>
      </c>
      <c r="M364" s="48">
        <v>44614</v>
      </c>
      <c r="N364" s="1">
        <f t="shared" ca="1" si="485"/>
        <v>1444</v>
      </c>
      <c r="O364" s="3"/>
      <c r="P364" s="49" t="s">
        <v>973</v>
      </c>
      <c r="Q364" s="46">
        <v>7</v>
      </c>
      <c r="R364" s="44" t="s">
        <v>383</v>
      </c>
      <c r="U364" s="5"/>
      <c r="W364" s="6"/>
      <c r="X364" s="6"/>
      <c r="Y364" s="6"/>
      <c r="Z364" s="6" t="str">
        <f t="shared" si="486"/>
        <v/>
      </c>
      <c r="AA364" s="7"/>
      <c r="AB364" s="9"/>
    </row>
    <row r="365" spans="1:28" s="4" customFormat="1" ht="17" x14ac:dyDescent="0.3">
      <c r="A365" s="93">
        <f>+SUBTOTAL(103,$D$4:D365)</f>
        <v>362</v>
      </c>
      <c r="B365" s="2" t="s">
        <v>26</v>
      </c>
      <c r="C365" s="2" t="s">
        <v>466</v>
      </c>
      <c r="D365" s="2" t="s">
        <v>661</v>
      </c>
      <c r="E365" s="43" t="str">
        <f t="shared" si="484"/>
        <v>GDI</v>
      </c>
      <c r="F365" s="43" t="str">
        <f t="shared" si="490"/>
        <v>GPD</v>
      </c>
      <c r="G365" s="43" t="str">
        <f t="shared" si="487"/>
        <v>F</v>
      </c>
      <c r="H365" s="44" t="s">
        <v>979</v>
      </c>
      <c r="I365" s="43" t="str">
        <f t="shared" si="488"/>
        <v>GDI-GPD-F092</v>
      </c>
      <c r="J365" s="45" t="s">
        <v>980</v>
      </c>
      <c r="K365" s="46" t="s">
        <v>31</v>
      </c>
      <c r="L365" s="47">
        <f t="shared" si="489"/>
        <v>45181</v>
      </c>
      <c r="M365" s="48">
        <v>45181</v>
      </c>
      <c r="N365" s="1">
        <f t="shared" ca="1" si="485"/>
        <v>884</v>
      </c>
      <c r="O365" s="3"/>
      <c r="P365" s="49" t="s">
        <v>981</v>
      </c>
      <c r="Q365" s="46">
        <v>9</v>
      </c>
      <c r="R365" s="44" t="s">
        <v>383</v>
      </c>
      <c r="U365" s="5"/>
      <c r="W365" s="6"/>
      <c r="X365" s="6"/>
      <c r="Y365" s="6"/>
      <c r="Z365" s="6" t="str">
        <f t="shared" si="486"/>
        <v/>
      </c>
      <c r="AA365" s="7"/>
      <c r="AB365" s="9"/>
    </row>
    <row r="366" spans="1:28" s="4" customFormat="1" ht="13" x14ac:dyDescent="0.3">
      <c r="A366" s="1">
        <f>+SUBTOTAL(103,$D$4:D366)</f>
        <v>363</v>
      </c>
      <c r="B366" s="2" t="s">
        <v>26</v>
      </c>
      <c r="C366" s="2" t="s">
        <v>466</v>
      </c>
      <c r="D366" s="2" t="s">
        <v>661</v>
      </c>
      <c r="E366" s="43" t="str">
        <f t="shared" si="484"/>
        <v>GDI</v>
      </c>
      <c r="F366" s="43" t="str">
        <f t="shared" si="490"/>
        <v>GPD</v>
      </c>
      <c r="G366" s="43" t="str">
        <f t="shared" si="487"/>
        <v>F</v>
      </c>
      <c r="H366" s="44" t="s">
        <v>982</v>
      </c>
      <c r="I366" s="43" t="str">
        <f t="shared" si="488"/>
        <v>GDI-GPD-F093</v>
      </c>
      <c r="J366" s="45" t="s">
        <v>983</v>
      </c>
      <c r="K366" s="46" t="s">
        <v>31</v>
      </c>
      <c r="L366" s="47">
        <f t="shared" si="489"/>
        <v>43881</v>
      </c>
      <c r="M366" s="48">
        <v>43881</v>
      </c>
      <c r="N366" s="1">
        <f t="shared" ca="1" si="485"/>
        <v>2166</v>
      </c>
      <c r="O366" s="3"/>
      <c r="P366" s="49" t="s">
        <v>984</v>
      </c>
      <c r="Q366" s="46">
        <v>5</v>
      </c>
      <c r="R366" s="44" t="s">
        <v>383</v>
      </c>
      <c r="U366" s="5"/>
      <c r="W366" s="6"/>
      <c r="X366" s="6"/>
      <c r="Y366" s="6"/>
      <c r="Z366" s="6" t="str">
        <f t="shared" si="486"/>
        <v/>
      </c>
      <c r="AA366" s="7"/>
      <c r="AB366" s="9"/>
    </row>
    <row r="367" spans="1:28" s="4" customFormat="1" ht="13" x14ac:dyDescent="0.3">
      <c r="A367" s="1">
        <f>+SUBTOTAL(103,$D$4:D367)</f>
        <v>364</v>
      </c>
      <c r="B367" s="2" t="s">
        <v>26</v>
      </c>
      <c r="C367" s="2" t="s">
        <v>466</v>
      </c>
      <c r="D367" s="2" t="s">
        <v>661</v>
      </c>
      <c r="E367" s="43" t="str">
        <f t="shared" si="484"/>
        <v>GDI</v>
      </c>
      <c r="F367" s="43" t="str">
        <f t="shared" si="490"/>
        <v>GPD</v>
      </c>
      <c r="G367" s="43" t="str">
        <f t="shared" si="487"/>
        <v>F</v>
      </c>
      <c r="H367" s="44" t="s">
        <v>985</v>
      </c>
      <c r="I367" s="43" t="str">
        <f t="shared" si="488"/>
        <v>GDI-GPD-F094</v>
      </c>
      <c r="J367" s="45" t="s">
        <v>986</v>
      </c>
      <c r="K367" s="46" t="s">
        <v>31</v>
      </c>
      <c r="L367" s="47">
        <f t="shared" si="489"/>
        <v>44910</v>
      </c>
      <c r="M367" s="48">
        <v>44910</v>
      </c>
      <c r="N367" s="1">
        <f t="shared" ca="1" si="485"/>
        <v>1151</v>
      </c>
      <c r="O367" s="3"/>
      <c r="P367" s="49" t="s">
        <v>987</v>
      </c>
      <c r="Q367" s="46">
        <v>6</v>
      </c>
      <c r="R367" s="44" t="s">
        <v>383</v>
      </c>
      <c r="U367" s="5"/>
      <c r="W367" s="6"/>
      <c r="X367" s="6"/>
      <c r="Y367" s="6"/>
      <c r="Z367" s="6" t="str">
        <f t="shared" si="486"/>
        <v/>
      </c>
      <c r="AA367" s="7"/>
      <c r="AB367" s="9"/>
    </row>
    <row r="368" spans="1:28" s="4" customFormat="1" ht="13" x14ac:dyDescent="0.3">
      <c r="A368" s="93">
        <f>+SUBTOTAL(103,$D$4:D368)</f>
        <v>365</v>
      </c>
      <c r="B368" s="2" t="s">
        <v>26</v>
      </c>
      <c r="C368" s="2" t="s">
        <v>466</v>
      </c>
      <c r="D368" s="2" t="s">
        <v>661</v>
      </c>
      <c r="E368" s="43" t="str">
        <f t="shared" si="484"/>
        <v>GDI</v>
      </c>
      <c r="F368" s="43" t="str">
        <f t="shared" si="490"/>
        <v>GPD</v>
      </c>
      <c r="G368" s="43" t="str">
        <f t="shared" si="487"/>
        <v>F</v>
      </c>
      <c r="H368" s="44" t="s">
        <v>988</v>
      </c>
      <c r="I368" s="43" t="str">
        <f t="shared" si="488"/>
        <v>GDI-GPD-F095</v>
      </c>
      <c r="J368" s="45" t="s">
        <v>989</v>
      </c>
      <c r="K368" s="46" t="s">
        <v>31</v>
      </c>
      <c r="L368" s="47">
        <f t="shared" si="489"/>
        <v>43881</v>
      </c>
      <c r="M368" s="48">
        <v>43881</v>
      </c>
      <c r="N368" s="1">
        <f t="shared" ca="1" si="485"/>
        <v>2166</v>
      </c>
      <c r="O368" s="3"/>
      <c r="P368" s="49" t="s">
        <v>984</v>
      </c>
      <c r="Q368" s="46">
        <v>5</v>
      </c>
      <c r="R368" s="44" t="s">
        <v>383</v>
      </c>
      <c r="U368" s="5"/>
      <c r="W368" s="6"/>
      <c r="X368" s="6"/>
      <c r="Y368" s="6"/>
      <c r="Z368" s="6" t="str">
        <f t="shared" si="486"/>
        <v/>
      </c>
      <c r="AA368" s="7"/>
      <c r="AB368" s="9"/>
    </row>
    <row r="369" spans="1:28" s="4" customFormat="1" ht="13" x14ac:dyDescent="0.3">
      <c r="A369" s="1">
        <f>+SUBTOTAL(103,$D$4:D369)</f>
        <v>366</v>
      </c>
      <c r="B369" s="2" t="s">
        <v>26</v>
      </c>
      <c r="C369" s="2" t="s">
        <v>466</v>
      </c>
      <c r="D369" s="2" t="s">
        <v>661</v>
      </c>
      <c r="E369" s="43" t="str">
        <f t="shared" si="484"/>
        <v>GDI</v>
      </c>
      <c r="F369" s="43" t="str">
        <f t="shared" si="490"/>
        <v>GPD</v>
      </c>
      <c r="G369" s="43" t="str">
        <f t="shared" si="487"/>
        <v>F</v>
      </c>
      <c r="H369" s="44" t="s">
        <v>990</v>
      </c>
      <c r="I369" s="43" t="str">
        <f t="shared" si="488"/>
        <v>GDI-GPD-F096</v>
      </c>
      <c r="J369" s="45" t="s">
        <v>991</v>
      </c>
      <c r="K369" s="46" t="s">
        <v>31</v>
      </c>
      <c r="L369" s="47">
        <f t="shared" si="489"/>
        <v>45181</v>
      </c>
      <c r="M369" s="48">
        <v>45181</v>
      </c>
      <c r="N369" s="1">
        <f t="shared" ca="1" si="485"/>
        <v>884</v>
      </c>
      <c r="O369" s="3"/>
      <c r="P369" s="49" t="s">
        <v>992</v>
      </c>
      <c r="Q369" s="46">
        <v>7</v>
      </c>
      <c r="R369" s="44" t="s">
        <v>383</v>
      </c>
      <c r="U369" s="5"/>
      <c r="W369" s="6"/>
      <c r="X369" s="6"/>
      <c r="Y369" s="6"/>
      <c r="Z369" s="6" t="str">
        <f t="shared" si="486"/>
        <v/>
      </c>
      <c r="AA369" s="7"/>
      <c r="AB369" s="9"/>
    </row>
    <row r="370" spans="1:28" s="4" customFormat="1" ht="13" x14ac:dyDescent="0.3">
      <c r="A370" s="1">
        <f>+SUBTOTAL(103,$D$4:D370)</f>
        <v>367</v>
      </c>
      <c r="B370" s="2" t="s">
        <v>26</v>
      </c>
      <c r="C370" s="2" t="s">
        <v>466</v>
      </c>
      <c r="D370" s="2" t="s">
        <v>661</v>
      </c>
      <c r="E370" s="43" t="str">
        <f t="shared" si="484"/>
        <v>GDI</v>
      </c>
      <c r="F370" s="43" t="str">
        <f t="shared" si="490"/>
        <v>GPD</v>
      </c>
      <c r="G370" s="43" t="str">
        <f t="shared" si="487"/>
        <v>F</v>
      </c>
      <c r="H370" s="44" t="s">
        <v>993</v>
      </c>
      <c r="I370" s="43" t="str">
        <f t="shared" si="488"/>
        <v>GDI-GPD-F097</v>
      </c>
      <c r="J370" s="45" t="s">
        <v>994</v>
      </c>
      <c r="K370" s="46" t="s">
        <v>31</v>
      </c>
      <c r="L370" s="47">
        <f t="shared" si="489"/>
        <v>43832</v>
      </c>
      <c r="M370" s="48">
        <v>43832</v>
      </c>
      <c r="N370" s="1">
        <f t="shared" ca="1" si="485"/>
        <v>2214</v>
      </c>
      <c r="O370" s="3"/>
      <c r="P370" s="49" t="s">
        <v>995</v>
      </c>
      <c r="Q370" s="46">
        <v>5</v>
      </c>
      <c r="R370" s="44" t="s">
        <v>383</v>
      </c>
      <c r="U370" s="5"/>
      <c r="W370" s="6"/>
      <c r="X370" s="6"/>
      <c r="Y370" s="6"/>
      <c r="Z370" s="6" t="str">
        <f t="shared" si="486"/>
        <v/>
      </c>
      <c r="AA370" s="7"/>
      <c r="AB370" s="9"/>
    </row>
    <row r="371" spans="1:28" s="4" customFormat="1" ht="13" x14ac:dyDescent="0.3">
      <c r="A371" s="93">
        <f>+SUBTOTAL(103,$D$4:D371)</f>
        <v>368</v>
      </c>
      <c r="B371" s="2" t="s">
        <v>26</v>
      </c>
      <c r="C371" s="2" t="s">
        <v>466</v>
      </c>
      <c r="D371" s="2" t="s">
        <v>661</v>
      </c>
      <c r="E371" s="43" t="str">
        <f t="shared" si="484"/>
        <v>GDI</v>
      </c>
      <c r="F371" s="43" t="str">
        <f t="shared" si="490"/>
        <v>GPD</v>
      </c>
      <c r="G371" s="43" t="str">
        <f t="shared" si="487"/>
        <v>F</v>
      </c>
      <c r="H371" s="44" t="s">
        <v>996</v>
      </c>
      <c r="I371" s="43" t="str">
        <f t="shared" si="488"/>
        <v>GDI-GPD-F098</v>
      </c>
      <c r="J371" s="45" t="s">
        <v>997</v>
      </c>
      <c r="K371" s="46" t="s">
        <v>31</v>
      </c>
      <c r="L371" s="47">
        <f t="shared" si="489"/>
        <v>44910</v>
      </c>
      <c r="M371" s="48">
        <v>44910</v>
      </c>
      <c r="N371" s="1">
        <f t="shared" ca="1" si="485"/>
        <v>1151</v>
      </c>
      <c r="O371" s="3"/>
      <c r="P371" s="49" t="s">
        <v>998</v>
      </c>
      <c r="Q371" s="46">
        <v>6</v>
      </c>
      <c r="R371" s="44" t="s">
        <v>383</v>
      </c>
      <c r="U371" s="5"/>
      <c r="W371" s="6"/>
      <c r="X371" s="6"/>
      <c r="Y371" s="6"/>
      <c r="Z371" s="6" t="str">
        <f t="shared" si="486"/>
        <v/>
      </c>
      <c r="AA371" s="7"/>
      <c r="AB371" s="9"/>
    </row>
    <row r="372" spans="1:28" s="4" customFormat="1" ht="13" x14ac:dyDescent="0.3">
      <c r="A372" s="1">
        <f>+SUBTOTAL(103,$D$4:D372)</f>
        <v>369</v>
      </c>
      <c r="B372" s="2" t="s">
        <v>26</v>
      </c>
      <c r="C372" s="2" t="s">
        <v>466</v>
      </c>
      <c r="D372" s="2" t="s">
        <v>661</v>
      </c>
      <c r="E372" s="43" t="str">
        <f t="shared" si="484"/>
        <v>GDI</v>
      </c>
      <c r="F372" s="43" t="str">
        <f t="shared" si="490"/>
        <v>GPD</v>
      </c>
      <c r="G372" s="43" t="str">
        <f t="shared" si="487"/>
        <v>F</v>
      </c>
      <c r="H372" s="44" t="s">
        <v>999</v>
      </c>
      <c r="I372" s="43" t="str">
        <f t="shared" si="488"/>
        <v>GDI-GPD-F099</v>
      </c>
      <c r="J372" s="45" t="s">
        <v>1000</v>
      </c>
      <c r="K372" s="46" t="s">
        <v>31</v>
      </c>
      <c r="L372" s="47">
        <f t="shared" si="489"/>
        <v>43832</v>
      </c>
      <c r="M372" s="48">
        <v>43832</v>
      </c>
      <c r="N372" s="1">
        <f t="shared" ca="1" si="485"/>
        <v>2214</v>
      </c>
      <c r="O372" s="3"/>
      <c r="P372" s="49" t="s">
        <v>995</v>
      </c>
      <c r="Q372" s="46">
        <v>5</v>
      </c>
      <c r="R372" s="44" t="s">
        <v>383</v>
      </c>
      <c r="U372" s="5"/>
      <c r="W372" s="6"/>
      <c r="X372" s="6"/>
      <c r="Y372" s="6"/>
      <c r="Z372" s="6" t="str">
        <f t="shared" si="486"/>
        <v/>
      </c>
      <c r="AA372" s="7"/>
      <c r="AB372" s="9"/>
    </row>
    <row r="373" spans="1:28" s="4" customFormat="1" ht="13" x14ac:dyDescent="0.3">
      <c r="A373" s="1">
        <f>+SUBTOTAL(103,$D$4:D373)</f>
        <v>370</v>
      </c>
      <c r="B373" s="2" t="s">
        <v>26</v>
      </c>
      <c r="C373" s="2" t="s">
        <v>466</v>
      </c>
      <c r="D373" s="2" t="s">
        <v>661</v>
      </c>
      <c r="E373" s="43" t="str">
        <f t="shared" si="484"/>
        <v>GDI</v>
      </c>
      <c r="F373" s="43" t="str">
        <f t="shared" si="490"/>
        <v>GPD</v>
      </c>
      <c r="G373" s="43" t="str">
        <f t="shared" si="487"/>
        <v>F</v>
      </c>
      <c r="H373" s="44" t="s">
        <v>1001</v>
      </c>
      <c r="I373" s="43" t="str">
        <f t="shared" si="488"/>
        <v>GDI-GPD-F100</v>
      </c>
      <c r="J373" s="45" t="s">
        <v>1002</v>
      </c>
      <c r="K373" s="46" t="s">
        <v>31</v>
      </c>
      <c r="L373" s="47">
        <f t="shared" si="489"/>
        <v>45181</v>
      </c>
      <c r="M373" s="48">
        <v>45181</v>
      </c>
      <c r="N373" s="1">
        <f t="shared" ca="1" si="485"/>
        <v>884</v>
      </c>
      <c r="O373" s="3"/>
      <c r="P373" s="49" t="s">
        <v>1003</v>
      </c>
      <c r="Q373" s="46">
        <v>7</v>
      </c>
      <c r="R373" s="44" t="s">
        <v>383</v>
      </c>
      <c r="U373" s="5"/>
      <c r="W373" s="6"/>
      <c r="X373" s="6"/>
      <c r="Y373" s="6"/>
      <c r="Z373" s="6" t="str">
        <f t="shared" si="486"/>
        <v/>
      </c>
      <c r="AA373" s="7"/>
      <c r="AB373" s="9"/>
    </row>
    <row r="374" spans="1:28" s="4" customFormat="1" ht="13" x14ac:dyDescent="0.3">
      <c r="A374" s="93">
        <f>+SUBTOTAL(103,$D$4:D374)</f>
        <v>371</v>
      </c>
      <c r="B374" s="2" t="s">
        <v>26</v>
      </c>
      <c r="C374" s="2" t="s">
        <v>466</v>
      </c>
      <c r="D374" s="2" t="s">
        <v>661</v>
      </c>
      <c r="E374" s="43" t="str">
        <f t="shared" si="484"/>
        <v>GDI</v>
      </c>
      <c r="F374" s="43" t="str">
        <f t="shared" si="490"/>
        <v>GPD</v>
      </c>
      <c r="G374" s="43" t="str">
        <f t="shared" si="487"/>
        <v>F</v>
      </c>
      <c r="H374" s="44" t="s">
        <v>1004</v>
      </c>
      <c r="I374" s="43" t="str">
        <f t="shared" si="488"/>
        <v>GDI-GPD-F101</v>
      </c>
      <c r="J374" s="45" t="s">
        <v>1005</v>
      </c>
      <c r="K374" s="46" t="s">
        <v>31</v>
      </c>
      <c r="L374" s="47">
        <f t="shared" si="489"/>
        <v>43832</v>
      </c>
      <c r="M374" s="48">
        <v>43832</v>
      </c>
      <c r="N374" s="1">
        <f t="shared" ca="1" si="485"/>
        <v>2214</v>
      </c>
      <c r="O374" s="3"/>
      <c r="P374" s="49" t="s">
        <v>854</v>
      </c>
      <c r="Q374" s="46">
        <v>4</v>
      </c>
      <c r="R374" s="44" t="s">
        <v>383</v>
      </c>
      <c r="U374" s="5"/>
      <c r="W374" s="6"/>
      <c r="X374" s="6"/>
      <c r="Y374" s="6"/>
      <c r="Z374" s="6" t="str">
        <f t="shared" si="486"/>
        <v/>
      </c>
      <c r="AA374" s="7"/>
      <c r="AB374" s="9"/>
    </row>
    <row r="375" spans="1:28" s="4" customFormat="1" ht="13" x14ac:dyDescent="0.3">
      <c r="A375" s="1">
        <f>+SUBTOTAL(103,$D$4:D375)</f>
        <v>372</v>
      </c>
      <c r="B375" s="2" t="s">
        <v>26</v>
      </c>
      <c r="C375" s="2" t="s">
        <v>466</v>
      </c>
      <c r="D375" s="2" t="s">
        <v>661</v>
      </c>
      <c r="E375" s="43" t="str">
        <f t="shared" si="484"/>
        <v>GDI</v>
      </c>
      <c r="F375" s="43" t="str">
        <f t="shared" si="490"/>
        <v>GPD</v>
      </c>
      <c r="G375" s="43" t="str">
        <f t="shared" si="487"/>
        <v>F</v>
      </c>
      <c r="H375" s="44" t="s">
        <v>1006</v>
      </c>
      <c r="I375" s="43" t="str">
        <f t="shared" si="488"/>
        <v>GDI-GPD-F102</v>
      </c>
      <c r="J375" s="45" t="s">
        <v>1007</v>
      </c>
      <c r="K375" s="46" t="s">
        <v>31</v>
      </c>
      <c r="L375" s="47">
        <f t="shared" si="489"/>
        <v>44910</v>
      </c>
      <c r="M375" s="48">
        <v>44910</v>
      </c>
      <c r="N375" s="1">
        <f t="shared" ca="1" si="485"/>
        <v>1151</v>
      </c>
      <c r="O375" s="3"/>
      <c r="P375" s="49" t="s">
        <v>947</v>
      </c>
      <c r="Q375" s="46">
        <v>5</v>
      </c>
      <c r="R375" s="44" t="s">
        <v>383</v>
      </c>
      <c r="U375" s="5"/>
      <c r="W375" s="6"/>
      <c r="X375" s="6"/>
      <c r="Y375" s="6"/>
      <c r="Z375" s="6" t="str">
        <f t="shared" si="486"/>
        <v/>
      </c>
      <c r="AA375" s="7"/>
      <c r="AB375" s="9"/>
    </row>
    <row r="376" spans="1:28" s="4" customFormat="1" ht="13" x14ac:dyDescent="0.3">
      <c r="A376" s="1">
        <f>+SUBTOTAL(103,$D$4:D376)</f>
        <v>373</v>
      </c>
      <c r="B376" s="2" t="s">
        <v>26</v>
      </c>
      <c r="C376" s="2" t="s">
        <v>466</v>
      </c>
      <c r="D376" s="2" t="s">
        <v>661</v>
      </c>
      <c r="E376" s="43" t="str">
        <f t="shared" si="484"/>
        <v>GDI</v>
      </c>
      <c r="F376" s="43" t="str">
        <f t="shared" si="490"/>
        <v>GPD</v>
      </c>
      <c r="G376" s="43" t="str">
        <f t="shared" si="487"/>
        <v>F</v>
      </c>
      <c r="H376" s="44" t="s">
        <v>1008</v>
      </c>
      <c r="I376" s="43" t="str">
        <f t="shared" si="488"/>
        <v>GDI-GPD-F103</v>
      </c>
      <c r="J376" s="45" t="s">
        <v>1009</v>
      </c>
      <c r="K376" s="46" t="s">
        <v>31</v>
      </c>
      <c r="L376" s="47">
        <f t="shared" si="489"/>
        <v>43832</v>
      </c>
      <c r="M376" s="48">
        <v>43832</v>
      </c>
      <c r="N376" s="1">
        <f t="shared" ca="1" si="485"/>
        <v>2214</v>
      </c>
      <c r="O376" s="3"/>
      <c r="P376" s="49" t="s">
        <v>854</v>
      </c>
      <c r="Q376" s="46">
        <v>4</v>
      </c>
      <c r="R376" s="44" t="s">
        <v>383</v>
      </c>
      <c r="U376" s="5"/>
      <c r="W376" s="6"/>
      <c r="X376" s="6"/>
      <c r="Y376" s="6"/>
      <c r="Z376" s="6" t="str">
        <f t="shared" si="486"/>
        <v/>
      </c>
      <c r="AA376" s="7"/>
      <c r="AB376" s="9"/>
    </row>
    <row r="377" spans="1:28" s="4" customFormat="1" ht="13" x14ac:dyDescent="0.3">
      <c r="A377" s="93">
        <f>+SUBTOTAL(103,$D$4:D377)</f>
        <v>374</v>
      </c>
      <c r="B377" s="2" t="s">
        <v>26</v>
      </c>
      <c r="C377" s="2" t="s">
        <v>466</v>
      </c>
      <c r="D377" s="2" t="s">
        <v>661</v>
      </c>
      <c r="E377" s="43" t="str">
        <f t="shared" si="484"/>
        <v>GDI</v>
      </c>
      <c r="F377" s="43" t="str">
        <f t="shared" si="490"/>
        <v>GPD</v>
      </c>
      <c r="G377" s="43" t="str">
        <f t="shared" si="487"/>
        <v>F</v>
      </c>
      <c r="H377" s="44" t="s">
        <v>1010</v>
      </c>
      <c r="I377" s="43" t="str">
        <f t="shared" si="488"/>
        <v>GDI-GPD-F104</v>
      </c>
      <c r="J377" s="45" t="s">
        <v>1011</v>
      </c>
      <c r="K377" s="46" t="s">
        <v>31</v>
      </c>
      <c r="L377" s="47">
        <f t="shared" si="489"/>
        <v>45181</v>
      </c>
      <c r="M377" s="48">
        <v>45181</v>
      </c>
      <c r="N377" s="1">
        <f t="shared" ca="1" si="485"/>
        <v>884</v>
      </c>
      <c r="O377" s="3"/>
      <c r="P377" s="49" t="s">
        <v>874</v>
      </c>
      <c r="Q377" s="46">
        <v>6</v>
      </c>
      <c r="R377" s="44" t="s">
        <v>383</v>
      </c>
      <c r="U377" s="5"/>
      <c r="W377" s="6"/>
      <c r="X377" s="6"/>
      <c r="Y377" s="6"/>
      <c r="Z377" s="6" t="str">
        <f t="shared" si="486"/>
        <v/>
      </c>
      <c r="AA377" s="7"/>
      <c r="AB377" s="9"/>
    </row>
    <row r="378" spans="1:28" s="4" customFormat="1" ht="13" x14ac:dyDescent="0.3">
      <c r="A378" s="1">
        <f>+SUBTOTAL(103,$D$4:D378)</f>
        <v>375</v>
      </c>
      <c r="B378" s="2" t="s">
        <v>26</v>
      </c>
      <c r="C378" s="2" t="s">
        <v>466</v>
      </c>
      <c r="D378" s="2" t="s">
        <v>661</v>
      </c>
      <c r="E378" s="43" t="str">
        <f t="shared" si="484"/>
        <v>GDI</v>
      </c>
      <c r="F378" s="43" t="str">
        <f t="shared" si="490"/>
        <v>GPD</v>
      </c>
      <c r="G378" s="43" t="str">
        <f t="shared" si="487"/>
        <v>F</v>
      </c>
      <c r="H378" s="44" t="s">
        <v>1012</v>
      </c>
      <c r="I378" s="43" t="str">
        <f t="shared" si="488"/>
        <v>GDI-GPD-F105</v>
      </c>
      <c r="J378" s="45" t="s">
        <v>1013</v>
      </c>
      <c r="K378" s="46" t="s">
        <v>31</v>
      </c>
      <c r="L378" s="47">
        <f t="shared" si="489"/>
        <v>43832</v>
      </c>
      <c r="M378" s="48">
        <v>43832</v>
      </c>
      <c r="N378" s="1">
        <f t="shared" ca="1" si="485"/>
        <v>2214</v>
      </c>
      <c r="O378" s="3"/>
      <c r="P378" s="49" t="s">
        <v>854</v>
      </c>
      <c r="Q378" s="46">
        <v>4</v>
      </c>
      <c r="R378" s="44" t="s">
        <v>383</v>
      </c>
      <c r="U378" s="5"/>
      <c r="W378" s="6"/>
      <c r="X378" s="6"/>
      <c r="Y378" s="6"/>
      <c r="Z378" s="6" t="str">
        <f t="shared" si="486"/>
        <v/>
      </c>
      <c r="AA378" s="7"/>
      <c r="AB378" s="9"/>
    </row>
    <row r="379" spans="1:28" s="4" customFormat="1" ht="13" x14ac:dyDescent="0.3">
      <c r="A379" s="1">
        <f>+SUBTOTAL(103,$D$4:D379)</f>
        <v>376</v>
      </c>
      <c r="B379" s="2" t="s">
        <v>26</v>
      </c>
      <c r="C379" s="2" t="s">
        <v>466</v>
      </c>
      <c r="D379" s="2" t="s">
        <v>661</v>
      </c>
      <c r="E379" s="43" t="str">
        <f t="shared" si="484"/>
        <v>GDI</v>
      </c>
      <c r="F379" s="43" t="str">
        <f t="shared" si="490"/>
        <v>GPD</v>
      </c>
      <c r="G379" s="43" t="str">
        <f t="shared" si="487"/>
        <v>F</v>
      </c>
      <c r="H379" s="44" t="s">
        <v>1014</v>
      </c>
      <c r="I379" s="43" t="str">
        <f t="shared" si="488"/>
        <v>GDI-GPD-F106</v>
      </c>
      <c r="J379" s="45" t="s">
        <v>1015</v>
      </c>
      <c r="K379" s="46" t="s">
        <v>31</v>
      </c>
      <c r="L379" s="47">
        <f t="shared" si="489"/>
        <v>44910</v>
      </c>
      <c r="M379" s="48">
        <v>44910</v>
      </c>
      <c r="N379" s="1">
        <f t="shared" ca="1" si="485"/>
        <v>1151</v>
      </c>
      <c r="O379" s="3"/>
      <c r="P379" s="49" t="s">
        <v>947</v>
      </c>
      <c r="Q379" s="46">
        <v>5</v>
      </c>
      <c r="R379" s="44" t="s">
        <v>383</v>
      </c>
      <c r="U379" s="5"/>
      <c r="W379" s="6"/>
      <c r="X379" s="6"/>
      <c r="Y379" s="6"/>
      <c r="Z379" s="6" t="str">
        <f t="shared" si="486"/>
        <v/>
      </c>
      <c r="AA379" s="7"/>
      <c r="AB379" s="9"/>
    </row>
    <row r="380" spans="1:28" s="4" customFormat="1" ht="13" x14ac:dyDescent="0.3">
      <c r="A380" s="93">
        <f>+SUBTOTAL(103,$D$4:D380)</f>
        <v>377</v>
      </c>
      <c r="B380" s="2" t="s">
        <v>26</v>
      </c>
      <c r="C380" s="2" t="s">
        <v>466</v>
      </c>
      <c r="D380" s="2" t="s">
        <v>661</v>
      </c>
      <c r="E380" s="43" t="str">
        <f t="shared" si="484"/>
        <v>GDI</v>
      </c>
      <c r="F380" s="43" t="str">
        <f t="shared" si="490"/>
        <v>GPD</v>
      </c>
      <c r="G380" s="43" t="str">
        <f t="shared" si="487"/>
        <v>F</v>
      </c>
      <c r="H380" s="44" t="s">
        <v>1016</v>
      </c>
      <c r="I380" s="43" t="str">
        <f t="shared" si="488"/>
        <v>GDI-GPD-F107</v>
      </c>
      <c r="J380" s="45" t="s">
        <v>1017</v>
      </c>
      <c r="K380" s="46" t="s">
        <v>31</v>
      </c>
      <c r="L380" s="47">
        <f t="shared" si="489"/>
        <v>43832</v>
      </c>
      <c r="M380" s="48">
        <v>43832</v>
      </c>
      <c r="N380" s="1">
        <f t="shared" ca="1" si="485"/>
        <v>2214</v>
      </c>
      <c r="O380" s="3"/>
      <c r="P380" s="49" t="s">
        <v>854</v>
      </c>
      <c r="Q380" s="46">
        <v>4</v>
      </c>
      <c r="R380" s="44" t="s">
        <v>383</v>
      </c>
      <c r="U380" s="5"/>
      <c r="W380" s="6"/>
      <c r="X380" s="6"/>
      <c r="Y380" s="6"/>
      <c r="Z380" s="6" t="str">
        <f t="shared" si="486"/>
        <v/>
      </c>
      <c r="AA380" s="7"/>
      <c r="AB380" s="9"/>
    </row>
    <row r="381" spans="1:28" s="4" customFormat="1" ht="13" x14ac:dyDescent="0.3">
      <c r="A381" s="1">
        <f>+SUBTOTAL(103,$D$4:D381)</f>
        <v>378</v>
      </c>
      <c r="B381" s="2" t="s">
        <v>26</v>
      </c>
      <c r="C381" s="2" t="s">
        <v>466</v>
      </c>
      <c r="D381" s="2" t="s">
        <v>661</v>
      </c>
      <c r="E381" s="43" t="str">
        <f t="shared" si="484"/>
        <v>GDI</v>
      </c>
      <c r="F381" s="43" t="str">
        <f t="shared" si="490"/>
        <v>GPD</v>
      </c>
      <c r="G381" s="43" t="str">
        <f t="shared" si="487"/>
        <v>F</v>
      </c>
      <c r="H381" s="44" t="s">
        <v>1018</v>
      </c>
      <c r="I381" s="43" t="str">
        <f t="shared" si="488"/>
        <v>GDI-GPD-F108</v>
      </c>
      <c r="J381" s="45" t="s">
        <v>1019</v>
      </c>
      <c r="K381" s="46" t="s">
        <v>31</v>
      </c>
      <c r="L381" s="47">
        <f t="shared" si="489"/>
        <v>45181</v>
      </c>
      <c r="M381" s="48">
        <v>45181</v>
      </c>
      <c r="N381" s="1">
        <f t="shared" ca="1" si="485"/>
        <v>884</v>
      </c>
      <c r="O381" s="3"/>
      <c r="P381" s="49" t="s">
        <v>874</v>
      </c>
      <c r="Q381" s="46">
        <v>6</v>
      </c>
      <c r="R381" s="44" t="s">
        <v>383</v>
      </c>
      <c r="U381" s="5"/>
      <c r="W381" s="6"/>
      <c r="X381" s="6"/>
      <c r="Y381" s="6"/>
      <c r="Z381" s="6" t="str">
        <f t="shared" si="486"/>
        <v/>
      </c>
      <c r="AA381" s="7"/>
      <c r="AB381" s="9"/>
    </row>
    <row r="382" spans="1:28" s="4" customFormat="1" ht="13" x14ac:dyDescent="0.3">
      <c r="A382" s="1">
        <f>+SUBTOTAL(103,$D$4:D382)</f>
        <v>379</v>
      </c>
      <c r="B382" s="2" t="s">
        <v>26</v>
      </c>
      <c r="C382" s="2" t="s">
        <v>466</v>
      </c>
      <c r="D382" s="2" t="s">
        <v>661</v>
      </c>
      <c r="E382" s="43" t="str">
        <f t="shared" si="484"/>
        <v>GDI</v>
      </c>
      <c r="F382" s="43" t="str">
        <f t="shared" si="490"/>
        <v>GPD</v>
      </c>
      <c r="G382" s="43" t="str">
        <f t="shared" si="487"/>
        <v>F</v>
      </c>
      <c r="H382" s="44" t="s">
        <v>1020</v>
      </c>
      <c r="I382" s="43" t="str">
        <f t="shared" si="488"/>
        <v>GDI-GPD-F109</v>
      </c>
      <c r="J382" s="45" t="s">
        <v>1021</v>
      </c>
      <c r="K382" s="46" t="s">
        <v>31</v>
      </c>
      <c r="L382" s="47">
        <f t="shared" si="489"/>
        <v>43832</v>
      </c>
      <c r="M382" s="48">
        <v>43832</v>
      </c>
      <c r="N382" s="1">
        <f t="shared" ca="1" si="485"/>
        <v>2214</v>
      </c>
      <c r="O382" s="3"/>
      <c r="P382" s="49" t="s">
        <v>1022</v>
      </c>
      <c r="Q382" s="46">
        <v>5</v>
      </c>
      <c r="R382" s="44" t="s">
        <v>383</v>
      </c>
      <c r="U382" s="5"/>
      <c r="W382" s="6"/>
      <c r="X382" s="6"/>
      <c r="Y382" s="6"/>
      <c r="Z382" s="6" t="str">
        <f t="shared" si="486"/>
        <v/>
      </c>
      <c r="AA382" s="7"/>
      <c r="AB382" s="9"/>
    </row>
    <row r="383" spans="1:28" s="4" customFormat="1" ht="13" x14ac:dyDescent="0.3">
      <c r="A383" s="93">
        <f>+SUBTOTAL(103,$D$4:D383)</f>
        <v>380</v>
      </c>
      <c r="B383" s="2" t="s">
        <v>26</v>
      </c>
      <c r="C383" s="2" t="s">
        <v>466</v>
      </c>
      <c r="D383" s="2" t="s">
        <v>661</v>
      </c>
      <c r="E383" s="43" t="str">
        <f t="shared" si="484"/>
        <v>GDI</v>
      </c>
      <c r="F383" s="43" t="str">
        <f t="shared" si="490"/>
        <v>GPD</v>
      </c>
      <c r="G383" s="43" t="str">
        <f t="shared" si="487"/>
        <v>F</v>
      </c>
      <c r="H383" s="44" t="s">
        <v>1023</v>
      </c>
      <c r="I383" s="43" t="str">
        <f t="shared" si="488"/>
        <v>GDI-GPD-F110</v>
      </c>
      <c r="J383" s="45" t="s">
        <v>1024</v>
      </c>
      <c r="K383" s="46" t="s">
        <v>31</v>
      </c>
      <c r="L383" s="47">
        <f t="shared" si="489"/>
        <v>44910</v>
      </c>
      <c r="M383" s="48">
        <v>44910</v>
      </c>
      <c r="N383" s="1">
        <f t="shared" ca="1" si="485"/>
        <v>1151</v>
      </c>
      <c r="O383" s="3"/>
      <c r="P383" s="49" t="s">
        <v>1025</v>
      </c>
      <c r="Q383" s="46">
        <v>6</v>
      </c>
      <c r="R383" s="44" t="s">
        <v>383</v>
      </c>
      <c r="U383" s="5"/>
      <c r="W383" s="6"/>
      <c r="X383" s="6"/>
      <c r="Y383" s="6"/>
      <c r="Z383" s="6" t="str">
        <f t="shared" si="486"/>
        <v/>
      </c>
      <c r="AA383" s="7"/>
      <c r="AB383" s="9"/>
    </row>
    <row r="384" spans="1:28" s="4" customFormat="1" ht="13" x14ac:dyDescent="0.3">
      <c r="A384" s="1">
        <f>+SUBTOTAL(103,$D$4:D384)</f>
        <v>381</v>
      </c>
      <c r="B384" s="2" t="s">
        <v>26</v>
      </c>
      <c r="C384" s="2" t="s">
        <v>466</v>
      </c>
      <c r="D384" s="2" t="s">
        <v>661</v>
      </c>
      <c r="E384" s="43" t="str">
        <f t="shared" si="484"/>
        <v>GDI</v>
      </c>
      <c r="F384" s="43" t="str">
        <f t="shared" si="490"/>
        <v>GPD</v>
      </c>
      <c r="G384" s="43" t="str">
        <f t="shared" si="487"/>
        <v>F</v>
      </c>
      <c r="H384" s="44" t="s">
        <v>1026</v>
      </c>
      <c r="I384" s="43" t="str">
        <f t="shared" si="488"/>
        <v>GDI-GPD-F111</v>
      </c>
      <c r="J384" s="45" t="s">
        <v>1027</v>
      </c>
      <c r="K384" s="46" t="s">
        <v>31</v>
      </c>
      <c r="L384" s="47">
        <f t="shared" si="489"/>
        <v>43832</v>
      </c>
      <c r="M384" s="48">
        <v>43832</v>
      </c>
      <c r="N384" s="1">
        <f t="shared" ca="1" si="485"/>
        <v>2214</v>
      </c>
      <c r="O384" s="3"/>
      <c r="P384" s="49" t="s">
        <v>3532</v>
      </c>
      <c r="Q384" s="46">
        <v>4</v>
      </c>
      <c r="R384" s="44" t="s">
        <v>383</v>
      </c>
      <c r="U384" s="5"/>
      <c r="W384" s="6"/>
      <c r="X384" s="6"/>
      <c r="Y384" s="6"/>
      <c r="Z384" s="6" t="str">
        <f t="shared" si="486"/>
        <v/>
      </c>
      <c r="AA384" s="7"/>
      <c r="AB384" s="9"/>
    </row>
    <row r="385" spans="1:28" s="4" customFormat="1" ht="13" x14ac:dyDescent="0.3">
      <c r="A385" s="1">
        <f>+SUBTOTAL(103,$D$4:D385)</f>
        <v>382</v>
      </c>
      <c r="B385" s="2" t="s">
        <v>26</v>
      </c>
      <c r="C385" s="2" t="s">
        <v>466</v>
      </c>
      <c r="D385" s="2" t="s">
        <v>661</v>
      </c>
      <c r="E385" s="43" t="str">
        <f t="shared" si="484"/>
        <v>GDI</v>
      </c>
      <c r="F385" s="43" t="str">
        <f t="shared" si="490"/>
        <v>GPD</v>
      </c>
      <c r="G385" s="43" t="str">
        <f t="shared" si="487"/>
        <v>F</v>
      </c>
      <c r="H385" s="44" t="s">
        <v>1028</v>
      </c>
      <c r="I385" s="43" t="str">
        <f t="shared" si="488"/>
        <v>GDI-GPD-F112</v>
      </c>
      <c r="J385" s="45" t="s">
        <v>1029</v>
      </c>
      <c r="K385" s="46" t="s">
        <v>31</v>
      </c>
      <c r="L385" s="47">
        <f t="shared" si="489"/>
        <v>45181</v>
      </c>
      <c r="M385" s="48">
        <v>45181</v>
      </c>
      <c r="N385" s="1">
        <f t="shared" ca="1" si="485"/>
        <v>884</v>
      </c>
      <c r="O385" s="3"/>
      <c r="P385" s="49" t="s">
        <v>1030</v>
      </c>
      <c r="Q385" s="46">
        <v>7</v>
      </c>
      <c r="R385" s="44" t="s">
        <v>383</v>
      </c>
      <c r="U385" s="5"/>
      <c r="W385" s="6"/>
      <c r="X385" s="6"/>
      <c r="Y385" s="6"/>
      <c r="Z385" s="6" t="str">
        <f t="shared" si="486"/>
        <v/>
      </c>
      <c r="AA385" s="7"/>
      <c r="AB385" s="9"/>
    </row>
    <row r="386" spans="1:28" s="4" customFormat="1" ht="13" x14ac:dyDescent="0.3">
      <c r="A386" s="93">
        <f>+SUBTOTAL(103,$D$4:D386)</f>
        <v>383</v>
      </c>
      <c r="B386" s="2" t="s">
        <v>26</v>
      </c>
      <c r="C386" s="2" t="s">
        <v>466</v>
      </c>
      <c r="D386" s="2" t="s">
        <v>661</v>
      </c>
      <c r="E386" s="43" t="str">
        <f t="shared" si="484"/>
        <v>GDI</v>
      </c>
      <c r="F386" s="43" t="str">
        <f t="shared" si="490"/>
        <v>GPD</v>
      </c>
      <c r="G386" s="43" t="str">
        <f t="shared" si="487"/>
        <v>F</v>
      </c>
      <c r="H386" s="44" t="s">
        <v>1031</v>
      </c>
      <c r="I386" s="43" t="str">
        <f t="shared" si="488"/>
        <v>GDI-GPD-F113</v>
      </c>
      <c r="J386" s="45" t="s">
        <v>1032</v>
      </c>
      <c r="K386" s="46" t="s">
        <v>31</v>
      </c>
      <c r="L386" s="47">
        <f t="shared" si="489"/>
        <v>43832</v>
      </c>
      <c r="M386" s="48">
        <v>43832</v>
      </c>
      <c r="N386" s="1">
        <f t="shared" ca="1" si="485"/>
        <v>2214</v>
      </c>
      <c r="O386" s="3"/>
      <c r="P386" s="49" t="s">
        <v>1033</v>
      </c>
      <c r="Q386" s="46">
        <v>6</v>
      </c>
      <c r="R386" s="44" t="s">
        <v>383</v>
      </c>
      <c r="U386" s="5"/>
      <c r="W386" s="6"/>
      <c r="X386" s="6"/>
      <c r="Y386" s="6"/>
      <c r="Z386" s="6" t="str">
        <f t="shared" si="486"/>
        <v/>
      </c>
      <c r="AA386" s="7"/>
      <c r="AB386" s="9"/>
    </row>
    <row r="387" spans="1:28" s="4" customFormat="1" ht="13" x14ac:dyDescent="0.3">
      <c r="A387" s="1">
        <f>+SUBTOTAL(103,$D$4:D387)</f>
        <v>384</v>
      </c>
      <c r="B387" s="2" t="s">
        <v>26</v>
      </c>
      <c r="C387" s="2" t="s">
        <v>466</v>
      </c>
      <c r="D387" s="2" t="s">
        <v>661</v>
      </c>
      <c r="E387" s="43" t="str">
        <f t="shared" si="484"/>
        <v>GDI</v>
      </c>
      <c r="F387" s="43" t="str">
        <f t="shared" si="490"/>
        <v>GPD</v>
      </c>
      <c r="G387" s="43" t="str">
        <f t="shared" si="487"/>
        <v>F</v>
      </c>
      <c r="H387" s="44" t="s">
        <v>1034</v>
      </c>
      <c r="I387" s="43" t="str">
        <f t="shared" si="488"/>
        <v>GDI-GPD-F114</v>
      </c>
      <c r="J387" s="45" t="s">
        <v>1035</v>
      </c>
      <c r="K387" s="46" t="s">
        <v>31</v>
      </c>
      <c r="L387" s="47">
        <f t="shared" si="489"/>
        <v>44910</v>
      </c>
      <c r="M387" s="48">
        <v>44910</v>
      </c>
      <c r="N387" s="1">
        <f t="shared" ca="1" si="485"/>
        <v>1151</v>
      </c>
      <c r="O387" s="3"/>
      <c r="P387" s="49" t="s">
        <v>1036</v>
      </c>
      <c r="Q387" s="46">
        <v>7</v>
      </c>
      <c r="R387" s="44" t="s">
        <v>383</v>
      </c>
      <c r="U387" s="5"/>
      <c r="W387" s="6"/>
      <c r="X387" s="6"/>
      <c r="Y387" s="6"/>
      <c r="Z387" s="6" t="str">
        <f t="shared" si="486"/>
        <v/>
      </c>
      <c r="AA387" s="7"/>
      <c r="AB387" s="9"/>
    </row>
    <row r="388" spans="1:28" s="4" customFormat="1" ht="13" x14ac:dyDescent="0.3">
      <c r="A388" s="1">
        <f>+SUBTOTAL(103,$D$4:D388)</f>
        <v>385</v>
      </c>
      <c r="B388" s="2" t="s">
        <v>26</v>
      </c>
      <c r="C388" s="2" t="s">
        <v>466</v>
      </c>
      <c r="D388" s="2" t="s">
        <v>661</v>
      </c>
      <c r="E388" s="43" t="str">
        <f t="shared" si="484"/>
        <v>GDI</v>
      </c>
      <c r="F388" s="43" t="str">
        <f t="shared" si="490"/>
        <v>GPD</v>
      </c>
      <c r="G388" s="43" t="str">
        <f t="shared" si="487"/>
        <v>F</v>
      </c>
      <c r="H388" s="44" t="s">
        <v>1037</v>
      </c>
      <c r="I388" s="43" t="str">
        <f t="shared" si="488"/>
        <v>GDI-GPD-F115</v>
      </c>
      <c r="J388" s="45" t="s">
        <v>1038</v>
      </c>
      <c r="K388" s="46" t="s">
        <v>31</v>
      </c>
      <c r="L388" s="47">
        <f t="shared" si="489"/>
        <v>43832</v>
      </c>
      <c r="M388" s="48">
        <v>43832</v>
      </c>
      <c r="N388" s="1">
        <f t="shared" ca="1" si="485"/>
        <v>2214</v>
      </c>
      <c r="O388" s="3"/>
      <c r="P388" s="49" t="s">
        <v>1033</v>
      </c>
      <c r="Q388" s="46">
        <v>6</v>
      </c>
      <c r="R388" s="44" t="s">
        <v>383</v>
      </c>
      <c r="U388" s="5"/>
      <c r="W388" s="6"/>
      <c r="X388" s="6"/>
      <c r="Y388" s="6"/>
      <c r="Z388" s="6" t="str">
        <f t="shared" si="486"/>
        <v/>
      </c>
      <c r="AA388" s="7"/>
      <c r="AB388" s="9"/>
    </row>
    <row r="389" spans="1:28" s="4" customFormat="1" ht="17" x14ac:dyDescent="0.3">
      <c r="A389" s="93">
        <f>+SUBTOTAL(103,$D$4:D389)</f>
        <v>386</v>
      </c>
      <c r="B389" s="2" t="s">
        <v>26</v>
      </c>
      <c r="C389" s="2" t="s">
        <v>466</v>
      </c>
      <c r="D389" s="2" t="s">
        <v>661</v>
      </c>
      <c r="E389" s="43" t="str">
        <f t="shared" si="484"/>
        <v>GDI</v>
      </c>
      <c r="F389" s="43" t="str">
        <f t="shared" si="490"/>
        <v>GPD</v>
      </c>
      <c r="G389" s="43" t="str">
        <f t="shared" si="487"/>
        <v>F</v>
      </c>
      <c r="H389" s="44" t="s">
        <v>1039</v>
      </c>
      <c r="I389" s="43" t="str">
        <f t="shared" si="488"/>
        <v>GDI-GPD-F116</v>
      </c>
      <c r="J389" s="45" t="s">
        <v>1040</v>
      </c>
      <c r="K389" s="46" t="s">
        <v>31</v>
      </c>
      <c r="L389" s="47">
        <f t="shared" si="489"/>
        <v>45181</v>
      </c>
      <c r="M389" s="48">
        <v>45181</v>
      </c>
      <c r="N389" s="1">
        <f t="shared" ca="1" si="485"/>
        <v>884</v>
      </c>
      <c r="O389" s="3"/>
      <c r="P389" s="49" t="s">
        <v>1041</v>
      </c>
      <c r="Q389" s="46">
        <v>8</v>
      </c>
      <c r="R389" s="44" t="s">
        <v>383</v>
      </c>
      <c r="U389" s="5"/>
      <c r="W389" s="6"/>
      <c r="X389" s="6"/>
      <c r="Y389" s="6"/>
      <c r="Z389" s="6" t="str">
        <f t="shared" si="486"/>
        <v/>
      </c>
      <c r="AA389" s="7"/>
      <c r="AB389" s="9"/>
    </row>
    <row r="390" spans="1:28" s="4" customFormat="1" ht="13" x14ac:dyDescent="0.3">
      <c r="A390" s="1">
        <f>+SUBTOTAL(103,$D$4:D390)</f>
        <v>387</v>
      </c>
      <c r="B390" s="2" t="s">
        <v>26</v>
      </c>
      <c r="C390" s="2" t="s">
        <v>466</v>
      </c>
      <c r="D390" s="2" t="s">
        <v>661</v>
      </c>
      <c r="E390" s="43" t="str">
        <f t="shared" si="484"/>
        <v>GDI</v>
      </c>
      <c r="F390" s="43" t="str">
        <f t="shared" si="490"/>
        <v>GPD</v>
      </c>
      <c r="G390" s="43" t="str">
        <f t="shared" si="487"/>
        <v>F</v>
      </c>
      <c r="H390" s="44" t="s">
        <v>1042</v>
      </c>
      <c r="I390" s="43" t="str">
        <f t="shared" si="488"/>
        <v>GDI-GPD-F117</v>
      </c>
      <c r="J390" s="45" t="s">
        <v>1043</v>
      </c>
      <c r="K390" s="46" t="s">
        <v>48</v>
      </c>
      <c r="L390" s="47">
        <f t="shared" si="489"/>
        <v>43144</v>
      </c>
      <c r="M390" s="48">
        <v>43144</v>
      </c>
      <c r="N390" s="1" t="str">
        <f t="shared" ca="1" si="485"/>
        <v/>
      </c>
      <c r="O390" s="3">
        <v>43838</v>
      </c>
      <c r="P390" s="49" t="s">
        <v>1044</v>
      </c>
      <c r="Q390" s="46">
        <v>2</v>
      </c>
      <c r="R390" s="44" t="s">
        <v>383</v>
      </c>
      <c r="U390" s="5"/>
      <c r="W390" s="6"/>
      <c r="X390" s="6"/>
      <c r="Y390" s="6"/>
      <c r="Z390" s="6" t="str">
        <f t="shared" si="486"/>
        <v/>
      </c>
      <c r="AA390" s="7"/>
      <c r="AB390" s="9"/>
    </row>
    <row r="391" spans="1:28" s="4" customFormat="1" ht="13" x14ac:dyDescent="0.3">
      <c r="A391" s="1">
        <f>+SUBTOTAL(103,$D$4:D391)</f>
        <v>388</v>
      </c>
      <c r="B391" s="2" t="s">
        <v>26</v>
      </c>
      <c r="C391" s="2" t="s">
        <v>466</v>
      </c>
      <c r="D391" s="2" t="s">
        <v>661</v>
      </c>
      <c r="E391" s="43" t="str">
        <f t="shared" si="484"/>
        <v>GDI</v>
      </c>
      <c r="F391" s="43" t="str">
        <f t="shared" si="490"/>
        <v>GPD</v>
      </c>
      <c r="G391" s="43" t="str">
        <f t="shared" si="487"/>
        <v>F</v>
      </c>
      <c r="H391" s="44" t="s">
        <v>1045</v>
      </c>
      <c r="I391" s="43" t="str">
        <f t="shared" si="488"/>
        <v>GDI-GPD-F118</v>
      </c>
      <c r="J391" s="45" t="s">
        <v>1046</v>
      </c>
      <c r="K391" s="46" t="s">
        <v>48</v>
      </c>
      <c r="L391" s="47">
        <f t="shared" si="489"/>
        <v>43144</v>
      </c>
      <c r="M391" s="48">
        <v>43144</v>
      </c>
      <c r="N391" s="1" t="str">
        <f t="shared" ca="1" si="485"/>
        <v/>
      </c>
      <c r="O391" s="3">
        <v>43838</v>
      </c>
      <c r="P391" s="49" t="s">
        <v>1044</v>
      </c>
      <c r="Q391" s="46">
        <v>2</v>
      </c>
      <c r="R391" s="44" t="s">
        <v>383</v>
      </c>
      <c r="U391" s="5"/>
      <c r="W391" s="6"/>
      <c r="X391" s="6"/>
      <c r="Y391" s="6"/>
      <c r="Z391" s="6" t="str">
        <f t="shared" si="486"/>
        <v/>
      </c>
      <c r="AA391" s="7"/>
      <c r="AB391" s="9"/>
    </row>
    <row r="392" spans="1:28" s="4" customFormat="1" ht="13" x14ac:dyDescent="0.3">
      <c r="A392" s="93">
        <f>+SUBTOTAL(103,$D$4:D392)</f>
        <v>389</v>
      </c>
      <c r="B392" s="2" t="s">
        <v>26</v>
      </c>
      <c r="C392" s="2" t="s">
        <v>466</v>
      </c>
      <c r="D392" s="2" t="s">
        <v>661</v>
      </c>
      <c r="E392" s="43" t="str">
        <f t="shared" si="484"/>
        <v>GDI</v>
      </c>
      <c r="F392" s="43" t="str">
        <f t="shared" si="490"/>
        <v>GPD</v>
      </c>
      <c r="G392" s="43" t="str">
        <f t="shared" si="487"/>
        <v>F</v>
      </c>
      <c r="H392" s="44" t="s">
        <v>1047</v>
      </c>
      <c r="I392" s="43" t="str">
        <f t="shared" si="488"/>
        <v>GDI-GPD-F119</v>
      </c>
      <c r="J392" s="45" t="s">
        <v>1048</v>
      </c>
      <c r="K392" s="46" t="s">
        <v>48</v>
      </c>
      <c r="L392" s="47">
        <f t="shared" si="489"/>
        <v>43144</v>
      </c>
      <c r="M392" s="48">
        <v>43144</v>
      </c>
      <c r="N392" s="1" t="str">
        <f t="shared" ca="1" si="485"/>
        <v/>
      </c>
      <c r="O392" s="3">
        <v>43838</v>
      </c>
      <c r="P392" s="49" t="s">
        <v>1044</v>
      </c>
      <c r="Q392" s="46">
        <v>2</v>
      </c>
      <c r="R392" s="44" t="s">
        <v>383</v>
      </c>
      <c r="U392" s="5"/>
      <c r="W392" s="6"/>
      <c r="X392" s="6"/>
      <c r="Y392" s="6"/>
      <c r="Z392" s="6" t="str">
        <f t="shared" si="486"/>
        <v/>
      </c>
      <c r="AA392" s="7"/>
      <c r="AB392" s="9"/>
    </row>
    <row r="393" spans="1:28" s="4" customFormat="1" ht="13" x14ac:dyDescent="0.3">
      <c r="A393" s="1">
        <f>+SUBTOTAL(103,$D$4:D393)</f>
        <v>390</v>
      </c>
      <c r="B393" s="2" t="s">
        <v>26</v>
      </c>
      <c r="C393" s="2" t="s">
        <v>466</v>
      </c>
      <c r="D393" s="2" t="s">
        <v>661</v>
      </c>
      <c r="E393" s="43" t="str">
        <f t="shared" si="484"/>
        <v>GDI</v>
      </c>
      <c r="F393" s="43" t="str">
        <f t="shared" si="490"/>
        <v>GPD</v>
      </c>
      <c r="G393" s="43" t="str">
        <f t="shared" si="487"/>
        <v>F</v>
      </c>
      <c r="H393" s="44" t="s">
        <v>1049</v>
      </c>
      <c r="I393" s="43" t="str">
        <f t="shared" si="488"/>
        <v>GDI-GPD-F120</v>
      </c>
      <c r="J393" s="45" t="s">
        <v>1050</v>
      </c>
      <c r="K393" s="46" t="s">
        <v>48</v>
      </c>
      <c r="L393" s="47">
        <f t="shared" si="489"/>
        <v>43144</v>
      </c>
      <c r="M393" s="48">
        <v>43144</v>
      </c>
      <c r="N393" s="1" t="str">
        <f t="shared" ca="1" si="485"/>
        <v/>
      </c>
      <c r="O393" s="3">
        <v>43838</v>
      </c>
      <c r="P393" s="49" t="s">
        <v>1044</v>
      </c>
      <c r="Q393" s="46">
        <v>2</v>
      </c>
      <c r="R393" s="44" t="s">
        <v>383</v>
      </c>
      <c r="U393" s="5"/>
      <c r="W393" s="6"/>
      <c r="X393" s="6"/>
      <c r="Y393" s="6"/>
      <c r="Z393" s="6" t="str">
        <f t="shared" si="486"/>
        <v/>
      </c>
      <c r="AA393" s="7"/>
      <c r="AB393" s="9"/>
    </row>
    <row r="394" spans="1:28" s="4" customFormat="1" ht="13" x14ac:dyDescent="0.3">
      <c r="A394" s="1">
        <f>+SUBTOTAL(103,$D$4:D394)</f>
        <v>391</v>
      </c>
      <c r="B394" s="2" t="s">
        <v>26</v>
      </c>
      <c r="C394" s="2" t="s">
        <v>466</v>
      </c>
      <c r="D394" s="2" t="s">
        <v>661</v>
      </c>
      <c r="E394" s="43" t="str">
        <f t="shared" ref="E394:E395" si="491">+IF(C394="GESTIÓN TERRITORIAL","GET",IF(C394="DERECHOS HUMANOS","DHH",IF(C394="GESTIÓN CORPORATIVA","GCO",IF(C394="PLANEACIÓN ESTRATÉGICA","PLE",IF(C394="GERENCIA DE LA INFORMACIÓN","GDI","N/A")))))</f>
        <v>GDI</v>
      </c>
      <c r="F394" s="43" t="str">
        <f t="shared" si="490"/>
        <v>GPD</v>
      </c>
      <c r="G394" s="43" t="str">
        <f t="shared" ref="G394:G395" si="492">+IF(OR(LEN(H394)=1,LEN(H394)=2),H394,IF(LEN(H394)=4,MID(H394,1,1),MID(H394,1,2)))</f>
        <v>F</v>
      </c>
      <c r="H394" s="44" t="s">
        <v>1051</v>
      </c>
      <c r="I394" s="43" t="str">
        <f t="shared" ref="I394:I395" si="493">+IF(OR(E394="",F394="",H394=""),"",CONCATENATE(E394,"-",F394,"-",H394))</f>
        <v>GDI-GPD-F121</v>
      </c>
      <c r="J394" s="45" t="s">
        <v>1052</v>
      </c>
      <c r="K394" s="46" t="s">
        <v>31</v>
      </c>
      <c r="L394" s="47">
        <f t="shared" si="489"/>
        <v>44413</v>
      </c>
      <c r="M394" s="48">
        <v>44413</v>
      </c>
      <c r="N394" s="1">
        <f t="shared" ref="N394:N395" ca="1" si="494">+IF(K394="Anulado","",IF(M394="","",DAYS360(M394,TODAY())))</f>
        <v>1641</v>
      </c>
      <c r="O394" s="3"/>
      <c r="P394" s="49" t="s">
        <v>1053</v>
      </c>
      <c r="Q394" s="46">
        <v>2</v>
      </c>
      <c r="R394" s="44" t="s">
        <v>383</v>
      </c>
      <c r="U394" s="5"/>
      <c r="W394" s="6"/>
      <c r="X394" s="6"/>
      <c r="Y394" s="6"/>
      <c r="Z394" s="6"/>
      <c r="AA394" s="7"/>
      <c r="AB394" s="9"/>
    </row>
    <row r="395" spans="1:28" s="4" customFormat="1" ht="13" x14ac:dyDescent="0.3">
      <c r="A395" s="93">
        <f>+SUBTOTAL(103,$D$4:D395)</f>
        <v>392</v>
      </c>
      <c r="B395" s="2" t="s">
        <v>26</v>
      </c>
      <c r="C395" s="2" t="s">
        <v>466</v>
      </c>
      <c r="D395" s="2" t="s">
        <v>661</v>
      </c>
      <c r="E395" s="43" t="str">
        <f t="shared" si="491"/>
        <v>GDI</v>
      </c>
      <c r="F395" s="43" t="str">
        <f t="shared" si="490"/>
        <v>GPD</v>
      </c>
      <c r="G395" s="43" t="str">
        <f t="shared" si="492"/>
        <v>F</v>
      </c>
      <c r="H395" s="44" t="s">
        <v>1054</v>
      </c>
      <c r="I395" s="43" t="str">
        <f t="shared" si="493"/>
        <v>GDI-GPD-F122</v>
      </c>
      <c r="J395" s="45" t="s">
        <v>1055</v>
      </c>
      <c r="K395" s="46" t="s">
        <v>31</v>
      </c>
      <c r="L395" s="47">
        <f t="shared" si="489"/>
        <v>44348</v>
      </c>
      <c r="M395" s="48">
        <v>44348</v>
      </c>
      <c r="N395" s="1">
        <f t="shared" ca="1" si="494"/>
        <v>1705</v>
      </c>
      <c r="O395" s="3"/>
      <c r="P395" s="49" t="s">
        <v>1056</v>
      </c>
      <c r="Q395" s="46">
        <v>2</v>
      </c>
      <c r="R395" s="44" t="s">
        <v>383</v>
      </c>
      <c r="U395" s="5"/>
      <c r="W395" s="6"/>
      <c r="X395" s="6"/>
      <c r="Y395" s="6"/>
      <c r="Z395" s="6"/>
      <c r="AA395" s="7"/>
      <c r="AB395" s="9"/>
    </row>
    <row r="396" spans="1:28" s="4" customFormat="1" ht="13" x14ac:dyDescent="0.3">
      <c r="A396" s="1">
        <f>+SUBTOTAL(103,$D$4:D396)</f>
        <v>393</v>
      </c>
      <c r="B396" s="2" t="s">
        <v>26</v>
      </c>
      <c r="C396" s="2" t="s">
        <v>466</v>
      </c>
      <c r="D396" s="2" t="s">
        <v>661</v>
      </c>
      <c r="E396" s="43" t="str">
        <f t="shared" ref="E396:E402" si="495">+IF(C396="GESTIÓN TERRITORIAL","GET",IF(C396="DERECHOS HUMANOS","DHH",IF(C396="GESTIÓN CORPORATIVA","GCO",IF(C396="PLANEACIÓN ESTRATÉGICA","PLE",IF(C396="GERENCIA DE LA INFORMACIÓN","GDI","N/A")))))</f>
        <v>GDI</v>
      </c>
      <c r="F396" s="43" t="str">
        <f t="shared" si="490"/>
        <v>GPD</v>
      </c>
      <c r="G396" s="43" t="str">
        <f t="shared" ref="G396:G402" si="496">+IF(OR(LEN(H396)=1,LEN(H396)=2),H396,IF(LEN(H396)=4,MID(H396,1,1),MID(H396,1,2)))</f>
        <v>F</v>
      </c>
      <c r="H396" s="44" t="s">
        <v>1057</v>
      </c>
      <c r="I396" s="43" t="str">
        <f t="shared" ref="I396:I402" si="497">+IF(OR(E396="",F396="",H396=""),"",CONCATENATE(E396,"-",F396,"-",H396))</f>
        <v>GDI-GPD-F123</v>
      </c>
      <c r="J396" s="45" t="s">
        <v>1058</v>
      </c>
      <c r="K396" s="46" t="s">
        <v>31</v>
      </c>
      <c r="L396" s="47">
        <f t="shared" si="489"/>
        <v>44454</v>
      </c>
      <c r="M396" s="48">
        <v>44454</v>
      </c>
      <c r="N396" s="1">
        <f t="shared" ref="N396:N402" ca="1" si="498">+IF(K396="Anulado","",IF(M396="","",DAYS360(M396,TODAY())))</f>
        <v>1601</v>
      </c>
      <c r="O396" s="3"/>
      <c r="P396" s="49" t="s">
        <v>1059</v>
      </c>
      <c r="Q396" s="46">
        <v>2</v>
      </c>
      <c r="R396" s="44" t="s">
        <v>383</v>
      </c>
      <c r="U396" s="5"/>
      <c r="W396" s="6"/>
      <c r="X396" s="6"/>
      <c r="Y396" s="6"/>
      <c r="Z396" s="6"/>
      <c r="AA396" s="7"/>
      <c r="AB396" s="9"/>
    </row>
    <row r="397" spans="1:28" s="4" customFormat="1" ht="13" x14ac:dyDescent="0.3">
      <c r="A397" s="1">
        <f>+SUBTOTAL(103,$D$4:D397)</f>
        <v>394</v>
      </c>
      <c r="B397" s="2" t="s">
        <v>26</v>
      </c>
      <c r="C397" s="2" t="s">
        <v>466</v>
      </c>
      <c r="D397" s="2" t="s">
        <v>661</v>
      </c>
      <c r="E397" s="43" t="str">
        <f t="shared" si="495"/>
        <v>GDI</v>
      </c>
      <c r="F397" s="43" t="str">
        <f t="shared" si="490"/>
        <v>GPD</v>
      </c>
      <c r="G397" s="43" t="str">
        <f t="shared" si="496"/>
        <v>F</v>
      </c>
      <c r="H397" s="44" t="s">
        <v>1060</v>
      </c>
      <c r="I397" s="43" t="str">
        <f t="shared" si="497"/>
        <v>GDI-GPD-F124</v>
      </c>
      <c r="J397" s="45" t="s">
        <v>1061</v>
      </c>
      <c r="K397" s="46" t="s">
        <v>31</v>
      </c>
      <c r="L397" s="47">
        <f t="shared" si="489"/>
        <v>44454</v>
      </c>
      <c r="M397" s="48">
        <v>44454</v>
      </c>
      <c r="N397" s="1">
        <f t="shared" ca="1" si="498"/>
        <v>1601</v>
      </c>
      <c r="O397" s="3"/>
      <c r="P397" s="49" t="s">
        <v>1059</v>
      </c>
      <c r="Q397" s="46">
        <v>2</v>
      </c>
      <c r="R397" s="44" t="s">
        <v>383</v>
      </c>
      <c r="U397" s="5"/>
      <c r="W397" s="6"/>
      <c r="X397" s="6"/>
      <c r="Y397" s="6"/>
      <c r="Z397" s="6"/>
      <c r="AA397" s="7"/>
      <c r="AB397" s="9"/>
    </row>
    <row r="398" spans="1:28" s="4" customFormat="1" ht="13" x14ac:dyDescent="0.3">
      <c r="A398" s="93">
        <f>+SUBTOTAL(103,$D$4:D398)</f>
        <v>395</v>
      </c>
      <c r="B398" s="2" t="s">
        <v>26</v>
      </c>
      <c r="C398" s="2" t="s">
        <v>466</v>
      </c>
      <c r="D398" s="2" t="s">
        <v>661</v>
      </c>
      <c r="E398" s="43" t="str">
        <f t="shared" si="495"/>
        <v>GDI</v>
      </c>
      <c r="F398" s="43" t="str">
        <f t="shared" si="490"/>
        <v>GPD</v>
      </c>
      <c r="G398" s="43" t="str">
        <f t="shared" si="496"/>
        <v>F</v>
      </c>
      <c r="H398" s="44" t="s">
        <v>1062</v>
      </c>
      <c r="I398" s="43" t="str">
        <f t="shared" si="497"/>
        <v>GDI-GPD-F125</v>
      </c>
      <c r="J398" s="45" t="s">
        <v>1063</v>
      </c>
      <c r="K398" s="46" t="s">
        <v>31</v>
      </c>
      <c r="L398" s="47">
        <f t="shared" si="489"/>
        <v>44460</v>
      </c>
      <c r="M398" s="48">
        <v>44460</v>
      </c>
      <c r="N398" s="1">
        <f t="shared" ca="1" si="498"/>
        <v>1595</v>
      </c>
      <c r="O398" s="3"/>
      <c r="P398" s="49" t="s">
        <v>1064</v>
      </c>
      <c r="Q398" s="46">
        <v>2</v>
      </c>
      <c r="R398" s="44" t="s">
        <v>383</v>
      </c>
      <c r="U398" s="5"/>
      <c r="W398" s="6"/>
      <c r="X398" s="6"/>
      <c r="Y398" s="6"/>
      <c r="Z398" s="6"/>
      <c r="AA398" s="7"/>
      <c r="AB398" s="9"/>
    </row>
    <row r="399" spans="1:28" s="4" customFormat="1" ht="13" x14ac:dyDescent="0.3">
      <c r="A399" s="1">
        <f>+SUBTOTAL(103,$D$4:D399)</f>
        <v>396</v>
      </c>
      <c r="B399" s="2" t="s">
        <v>26</v>
      </c>
      <c r="C399" s="2" t="s">
        <v>466</v>
      </c>
      <c r="D399" s="2" t="s">
        <v>661</v>
      </c>
      <c r="E399" s="43" t="str">
        <f t="shared" si="495"/>
        <v>GDI</v>
      </c>
      <c r="F399" s="43" t="str">
        <f t="shared" si="490"/>
        <v>GPD</v>
      </c>
      <c r="G399" s="43" t="str">
        <f t="shared" si="496"/>
        <v>F</v>
      </c>
      <c r="H399" s="44" t="s">
        <v>1065</v>
      </c>
      <c r="I399" s="43" t="str">
        <f t="shared" si="497"/>
        <v>GDI-GPD-F126</v>
      </c>
      <c r="J399" s="45" t="s">
        <v>1066</v>
      </c>
      <c r="K399" s="46" t="s">
        <v>31</v>
      </c>
      <c r="L399" s="47">
        <f t="shared" si="489"/>
        <v>44453</v>
      </c>
      <c r="M399" s="48">
        <v>44453</v>
      </c>
      <c r="N399" s="1">
        <f t="shared" ca="1" si="498"/>
        <v>1602</v>
      </c>
      <c r="O399" s="3"/>
      <c r="P399" s="49" t="s">
        <v>1067</v>
      </c>
      <c r="Q399" s="46">
        <v>2</v>
      </c>
      <c r="R399" s="44" t="s">
        <v>383</v>
      </c>
      <c r="U399" s="5"/>
      <c r="W399" s="6"/>
      <c r="X399" s="6"/>
      <c r="Y399" s="6"/>
      <c r="Z399" s="6"/>
      <c r="AA399" s="7"/>
      <c r="AB399" s="9"/>
    </row>
    <row r="400" spans="1:28" s="4" customFormat="1" ht="13" x14ac:dyDescent="0.3">
      <c r="A400" s="1">
        <f>+SUBTOTAL(103,$D$4:D400)</f>
        <v>397</v>
      </c>
      <c r="B400" s="2" t="s">
        <v>26</v>
      </c>
      <c r="C400" s="2" t="s">
        <v>466</v>
      </c>
      <c r="D400" s="2" t="s">
        <v>661</v>
      </c>
      <c r="E400" s="43" t="str">
        <f t="shared" si="495"/>
        <v>GDI</v>
      </c>
      <c r="F400" s="43" t="str">
        <f t="shared" si="490"/>
        <v>GPD</v>
      </c>
      <c r="G400" s="43" t="str">
        <f t="shared" si="496"/>
        <v>F</v>
      </c>
      <c r="H400" s="44" t="s">
        <v>1068</v>
      </c>
      <c r="I400" s="43" t="str">
        <f t="shared" si="497"/>
        <v>GDI-GPD-F127</v>
      </c>
      <c r="J400" s="45" t="s">
        <v>1069</v>
      </c>
      <c r="K400" s="46" t="s">
        <v>31</v>
      </c>
      <c r="L400" s="47">
        <f t="shared" si="489"/>
        <v>44454</v>
      </c>
      <c r="M400" s="48">
        <v>44454</v>
      </c>
      <c r="N400" s="1">
        <f t="shared" ca="1" si="498"/>
        <v>1601</v>
      </c>
      <c r="O400" s="3"/>
      <c r="P400" s="49" t="s">
        <v>1059</v>
      </c>
      <c r="Q400" s="46">
        <v>2</v>
      </c>
      <c r="R400" s="44" t="s">
        <v>383</v>
      </c>
      <c r="U400" s="5"/>
      <c r="W400" s="6"/>
      <c r="X400" s="6"/>
      <c r="Y400" s="6"/>
      <c r="Z400" s="6"/>
      <c r="AA400" s="7"/>
      <c r="AB400" s="9"/>
    </row>
    <row r="401" spans="1:28" s="4" customFormat="1" ht="13" x14ac:dyDescent="0.3">
      <c r="A401" s="93">
        <f>+SUBTOTAL(103,$D$4:D401)</f>
        <v>398</v>
      </c>
      <c r="B401" s="2" t="s">
        <v>26</v>
      </c>
      <c r="C401" s="2" t="s">
        <v>466</v>
      </c>
      <c r="D401" s="2" t="s">
        <v>661</v>
      </c>
      <c r="E401" s="43" t="str">
        <f t="shared" si="495"/>
        <v>GDI</v>
      </c>
      <c r="F401" s="43" t="str">
        <f t="shared" si="490"/>
        <v>GPD</v>
      </c>
      <c r="G401" s="43" t="str">
        <f t="shared" si="496"/>
        <v>F</v>
      </c>
      <c r="H401" s="44" t="s">
        <v>1070</v>
      </c>
      <c r="I401" s="43" t="str">
        <f t="shared" si="497"/>
        <v>GDI-GPD-F128</v>
      </c>
      <c r="J401" s="45" t="s">
        <v>1071</v>
      </c>
      <c r="K401" s="46" t="s">
        <v>31</v>
      </c>
      <c r="L401" s="47">
        <f t="shared" si="489"/>
        <v>44454</v>
      </c>
      <c r="M401" s="48">
        <v>44454</v>
      </c>
      <c r="N401" s="1">
        <f t="shared" ca="1" si="498"/>
        <v>1601</v>
      </c>
      <c r="O401" s="3"/>
      <c r="P401" s="49" t="s">
        <v>1059</v>
      </c>
      <c r="Q401" s="46">
        <v>2</v>
      </c>
      <c r="R401" s="44" t="s">
        <v>383</v>
      </c>
      <c r="U401" s="5"/>
      <c r="W401" s="6"/>
      <c r="X401" s="6"/>
      <c r="Y401" s="6"/>
      <c r="Z401" s="6"/>
      <c r="AA401" s="7"/>
      <c r="AB401" s="9"/>
    </row>
    <row r="402" spans="1:28" s="4" customFormat="1" ht="19.5" x14ac:dyDescent="0.3">
      <c r="A402" s="1">
        <f>+SUBTOTAL(103,$D$4:D402)</f>
        <v>399</v>
      </c>
      <c r="B402" s="2" t="s">
        <v>26</v>
      </c>
      <c r="C402" s="2" t="s">
        <v>466</v>
      </c>
      <c r="D402" s="2" t="s">
        <v>661</v>
      </c>
      <c r="E402" s="43" t="str">
        <f t="shared" si="495"/>
        <v>GDI</v>
      </c>
      <c r="F402" s="43" t="str">
        <f t="shared" si="490"/>
        <v>GPD</v>
      </c>
      <c r="G402" s="43" t="str">
        <f t="shared" si="496"/>
        <v>F</v>
      </c>
      <c r="H402" s="44" t="s">
        <v>1072</v>
      </c>
      <c r="I402" s="43" t="str">
        <f t="shared" si="497"/>
        <v>GDI-GPD-F129</v>
      </c>
      <c r="J402" s="45" t="s">
        <v>1073</v>
      </c>
      <c r="K402" s="46" t="s">
        <v>31</v>
      </c>
      <c r="L402" s="47">
        <f t="shared" si="489"/>
        <v>44454</v>
      </c>
      <c r="M402" s="48">
        <v>44454</v>
      </c>
      <c r="N402" s="1">
        <f t="shared" ca="1" si="498"/>
        <v>1601</v>
      </c>
      <c r="O402" s="3"/>
      <c r="P402" s="49" t="s">
        <v>1059</v>
      </c>
      <c r="Q402" s="46">
        <v>2</v>
      </c>
      <c r="R402" s="44" t="s">
        <v>383</v>
      </c>
      <c r="U402" s="5"/>
      <c r="W402" s="6"/>
      <c r="X402" s="6"/>
      <c r="Y402" s="6"/>
      <c r="Z402" s="6"/>
      <c r="AA402" s="7"/>
      <c r="AB402" s="9"/>
    </row>
    <row r="403" spans="1:28" s="4" customFormat="1" ht="13" x14ac:dyDescent="0.3">
      <c r="A403" s="1">
        <f>+SUBTOTAL(103,$D$4:D403)</f>
        <v>400</v>
      </c>
      <c r="B403" s="2" t="s">
        <v>26</v>
      </c>
      <c r="C403" s="2" t="s">
        <v>466</v>
      </c>
      <c r="D403" s="2" t="s">
        <v>661</v>
      </c>
      <c r="E403" s="43" t="str">
        <f t="shared" ref="E403:E404" si="499">+IF(C403="GESTIÓN TERRITORIAL","GET",IF(C403="DERECHOS HUMANOS","DHH",IF(C403="GESTIÓN CORPORATIVA","GCO",IF(C403="PLANEACIÓN ESTRATÉGICA","PLE",IF(C403="GERENCIA DE LA INFORMACIÓN","GDI","N/A")))))</f>
        <v>GDI</v>
      </c>
      <c r="F403" s="43" t="str">
        <f t="shared" si="490"/>
        <v>GPD</v>
      </c>
      <c r="G403" s="43" t="str">
        <f t="shared" ref="G403:G404" si="500">+IF(OR(LEN(H403)=1,LEN(H403)=2),H403,IF(LEN(H403)=4,MID(H403,1,1),MID(H403,1,2)))</f>
        <v>F</v>
      </c>
      <c r="H403" s="44" t="s">
        <v>1074</v>
      </c>
      <c r="I403" s="43" t="str">
        <f t="shared" ref="I403:I404" si="501">+IF(OR(E403="",F403="",H403=""),"",CONCATENATE(E403,"-",F403,"-",H403))</f>
        <v>GDI-GPD-F130</v>
      </c>
      <c r="J403" s="45" t="s">
        <v>1075</v>
      </c>
      <c r="K403" s="46" t="s">
        <v>31</v>
      </c>
      <c r="L403" s="47">
        <f t="shared" si="489"/>
        <v>44813</v>
      </c>
      <c r="M403" s="48">
        <v>44813</v>
      </c>
      <c r="N403" s="1">
        <f t="shared" ref="N403:N404" ca="1" si="502">+IF(K403="Anulado","",IF(M403="","",DAYS360(M403,TODAY())))</f>
        <v>1247</v>
      </c>
      <c r="O403" s="3"/>
      <c r="P403" s="49" t="s">
        <v>1076</v>
      </c>
      <c r="Q403" s="46">
        <v>2</v>
      </c>
      <c r="R403" s="44" t="s">
        <v>383</v>
      </c>
      <c r="U403" s="5"/>
      <c r="W403" s="6"/>
      <c r="X403" s="6"/>
      <c r="Y403" s="6"/>
      <c r="Z403" s="6"/>
      <c r="AA403" s="7"/>
      <c r="AB403" s="9"/>
    </row>
    <row r="404" spans="1:28" s="4" customFormat="1" ht="13" x14ac:dyDescent="0.3">
      <c r="A404" s="93">
        <f>+SUBTOTAL(103,$D$4:D404)</f>
        <v>401</v>
      </c>
      <c r="B404" s="2" t="s">
        <v>26</v>
      </c>
      <c r="C404" s="2" t="s">
        <v>466</v>
      </c>
      <c r="D404" s="2" t="s">
        <v>661</v>
      </c>
      <c r="E404" s="43" t="str">
        <f t="shared" si="499"/>
        <v>GDI</v>
      </c>
      <c r="F404" s="43" t="str">
        <f t="shared" si="490"/>
        <v>GPD</v>
      </c>
      <c r="G404" s="43" t="str">
        <f t="shared" si="500"/>
        <v>F</v>
      </c>
      <c r="H404" s="44" t="s">
        <v>1077</v>
      </c>
      <c r="I404" s="43" t="str">
        <f t="shared" si="501"/>
        <v>GDI-GPD-F131</v>
      </c>
      <c r="J404" s="45" t="s">
        <v>1078</v>
      </c>
      <c r="K404" s="46" t="s">
        <v>31</v>
      </c>
      <c r="L404" s="47">
        <f t="shared" si="489"/>
        <v>44421</v>
      </c>
      <c r="M404" s="48">
        <v>44421</v>
      </c>
      <c r="N404" s="1">
        <f t="shared" ca="1" si="502"/>
        <v>1633</v>
      </c>
      <c r="O404" s="3"/>
      <c r="P404" s="49" t="s">
        <v>1079</v>
      </c>
      <c r="Q404" s="46">
        <v>2</v>
      </c>
      <c r="R404" s="44" t="s">
        <v>383</v>
      </c>
      <c r="U404" s="5"/>
      <c r="W404" s="6"/>
      <c r="X404" s="6"/>
      <c r="Y404" s="6"/>
      <c r="Z404" s="6"/>
      <c r="AA404" s="7"/>
      <c r="AB404" s="9"/>
    </row>
    <row r="405" spans="1:28" s="4" customFormat="1" ht="13" x14ac:dyDescent="0.3">
      <c r="A405" s="1">
        <f>+SUBTOTAL(103,$D$4:D405)</f>
        <v>402</v>
      </c>
      <c r="B405" s="2" t="s">
        <v>26</v>
      </c>
      <c r="C405" s="2" t="s">
        <v>466</v>
      </c>
      <c r="D405" s="2" t="s">
        <v>661</v>
      </c>
      <c r="E405" s="43" t="str">
        <f t="shared" ref="E405:E407" si="503">+IF(C405="GESTIÓN TERRITORIAL","GET",IF(C405="DERECHOS HUMANOS","DHH",IF(C405="GESTIÓN CORPORATIVA","GCO",IF(C405="PLANEACIÓN ESTRATÉGICA","PLE",IF(C405="GERENCIA DE LA INFORMACIÓN","GDI","N/A")))))</f>
        <v>GDI</v>
      </c>
      <c r="F405" s="43" t="str">
        <f t="shared" si="490"/>
        <v>GPD</v>
      </c>
      <c r="G405" s="43" t="str">
        <f t="shared" ref="G405:G407" si="504">+IF(OR(LEN(H405)=1,LEN(H405)=2),H405,IF(LEN(H405)=4,MID(H405,1,1),MID(H405,1,2)))</f>
        <v>F</v>
      </c>
      <c r="H405" s="44" t="s">
        <v>1080</v>
      </c>
      <c r="I405" s="43" t="str">
        <f t="shared" ref="I405:I407" si="505">+IF(OR(E405="",F405="",H405=""),"",CONCATENATE(E405,"-",F405,"-",H405))</f>
        <v>GDI-GPD-F132</v>
      </c>
      <c r="J405" s="45" t="s">
        <v>1081</v>
      </c>
      <c r="K405" s="46" t="s">
        <v>31</v>
      </c>
      <c r="L405" s="47">
        <f t="shared" si="489"/>
        <v>45191</v>
      </c>
      <c r="M405" s="48">
        <v>45191</v>
      </c>
      <c r="N405" s="1">
        <f t="shared" ref="N405:N407" ca="1" si="506">+IF(K405="Anulado","",IF(M405="","",DAYS360(M405,TODAY())))</f>
        <v>874</v>
      </c>
      <c r="O405" s="3"/>
      <c r="P405" s="49" t="s">
        <v>1082</v>
      </c>
      <c r="Q405" s="46">
        <v>5</v>
      </c>
      <c r="R405" s="44" t="s">
        <v>383</v>
      </c>
      <c r="U405" s="5"/>
      <c r="W405" s="6"/>
      <c r="X405" s="6"/>
      <c r="Y405" s="6"/>
      <c r="Z405" s="6"/>
      <c r="AA405" s="7"/>
      <c r="AB405" s="9"/>
    </row>
    <row r="406" spans="1:28" s="4" customFormat="1" ht="13" x14ac:dyDescent="0.3">
      <c r="A406" s="1">
        <f>+SUBTOTAL(103,$D$4:D406)</f>
        <v>403</v>
      </c>
      <c r="B406" s="2" t="s">
        <v>26</v>
      </c>
      <c r="C406" s="2" t="s">
        <v>466</v>
      </c>
      <c r="D406" s="2" t="s">
        <v>661</v>
      </c>
      <c r="E406" s="43" t="str">
        <f t="shared" ref="E406" si="507">+IF(C406="GESTIÓN TERRITORIAL","GET",IF(C406="DERECHOS HUMANOS","DHH",IF(C406="GESTIÓN CORPORATIVA","GCO",IF(C406="PLANEACIÓN ESTRATÉGICA","PLE",IF(C406="GERENCIA DE LA INFORMACIÓN","GDI","N/A")))))</f>
        <v>GDI</v>
      </c>
      <c r="F406" s="43" t="str">
        <f t="shared" si="490"/>
        <v>GPD</v>
      </c>
      <c r="G406" s="43" t="str">
        <f t="shared" ref="G406" si="508">+IF(OR(LEN(H406)=1,LEN(H406)=2),H406,IF(LEN(H406)=4,MID(H406,1,1),MID(H406,1,2)))</f>
        <v>F</v>
      </c>
      <c r="H406" s="44" t="s">
        <v>1083</v>
      </c>
      <c r="I406" s="43" t="str">
        <f t="shared" ref="I406" si="509">+IF(OR(E406="",F406="",H406=""),"",CONCATENATE(E406,"-",F406,"-",H406))</f>
        <v>GDI-GPD-F133</v>
      </c>
      <c r="J406" s="45" t="s">
        <v>1084</v>
      </c>
      <c r="K406" s="46" t="s">
        <v>31</v>
      </c>
      <c r="L406" s="47">
        <f t="shared" si="489"/>
        <v>45191</v>
      </c>
      <c r="M406" s="48">
        <v>45191</v>
      </c>
      <c r="N406" s="1">
        <f t="shared" ref="N406" ca="1" si="510">+IF(K406="Anulado","",IF(M406="","",DAYS360(M406,TODAY())))</f>
        <v>874</v>
      </c>
      <c r="O406" s="3"/>
      <c r="P406" s="49" t="s">
        <v>1082</v>
      </c>
      <c r="Q406" s="46">
        <v>5</v>
      </c>
      <c r="R406" s="44" t="s">
        <v>383</v>
      </c>
      <c r="U406" s="5"/>
      <c r="W406" s="6"/>
      <c r="X406" s="6"/>
      <c r="Y406" s="6"/>
      <c r="Z406" s="6"/>
      <c r="AA406" s="7"/>
      <c r="AB406" s="9"/>
    </row>
    <row r="407" spans="1:28" s="4" customFormat="1" ht="13" x14ac:dyDescent="0.3">
      <c r="A407" s="93">
        <f>+SUBTOTAL(103,$D$4:D407)</f>
        <v>404</v>
      </c>
      <c r="B407" s="2" t="s">
        <v>26</v>
      </c>
      <c r="C407" s="2" t="s">
        <v>466</v>
      </c>
      <c r="D407" s="2" t="s">
        <v>661</v>
      </c>
      <c r="E407" s="43" t="str">
        <f t="shared" si="503"/>
        <v>GDI</v>
      </c>
      <c r="F407" s="43" t="str">
        <f t="shared" si="490"/>
        <v>GPD</v>
      </c>
      <c r="G407" s="43" t="str">
        <f t="shared" si="504"/>
        <v>F</v>
      </c>
      <c r="H407" s="44" t="s">
        <v>1085</v>
      </c>
      <c r="I407" s="43" t="str">
        <f t="shared" si="505"/>
        <v>GDI-GPD-F134</v>
      </c>
      <c r="J407" s="45" t="s">
        <v>1086</v>
      </c>
      <c r="K407" s="46" t="s">
        <v>31</v>
      </c>
      <c r="L407" s="47">
        <f t="shared" si="489"/>
        <v>44421</v>
      </c>
      <c r="M407" s="48">
        <v>44421</v>
      </c>
      <c r="N407" s="1">
        <f t="shared" ca="1" si="506"/>
        <v>1633</v>
      </c>
      <c r="O407" s="3"/>
      <c r="P407" s="49" t="s">
        <v>1087</v>
      </c>
      <c r="Q407" s="46">
        <v>1</v>
      </c>
      <c r="R407" s="44" t="s">
        <v>383</v>
      </c>
      <c r="U407" s="5"/>
      <c r="W407" s="6"/>
      <c r="X407" s="6"/>
      <c r="Y407" s="6"/>
      <c r="Z407" s="6"/>
      <c r="AA407" s="7"/>
      <c r="AB407" s="9"/>
    </row>
    <row r="408" spans="1:28" s="4" customFormat="1" ht="19.5" x14ac:dyDescent="0.3">
      <c r="A408" s="1">
        <f>+SUBTOTAL(103,$D$4:D408)</f>
        <v>405</v>
      </c>
      <c r="B408" s="2" t="s">
        <v>26</v>
      </c>
      <c r="C408" s="2" t="s">
        <v>466</v>
      </c>
      <c r="D408" s="2" t="s">
        <v>661</v>
      </c>
      <c r="E408" s="43" t="str">
        <f t="shared" ref="E408:E411" si="511">+IF(C408="GESTIÓN TERRITORIAL","GET",IF(C408="DERECHOS HUMANOS","DHH",IF(C408="GESTIÓN CORPORATIVA","GCO",IF(C408="PLANEACIÓN ESTRATÉGICA","PLE",IF(C408="GERENCIA DE LA INFORMACIÓN","GDI","N/A")))))</f>
        <v>GDI</v>
      </c>
      <c r="F408" s="43" t="str">
        <f t="shared" si="490"/>
        <v>GPD</v>
      </c>
      <c r="G408" s="43" t="str">
        <f t="shared" ref="G408:G411" si="512">+IF(OR(LEN(H408)=1,LEN(H408)=2),H408,IF(LEN(H408)=4,MID(H408,1,1),MID(H408,1,2)))</f>
        <v>F</v>
      </c>
      <c r="H408" s="44" t="s">
        <v>1088</v>
      </c>
      <c r="I408" s="43" t="str">
        <f t="shared" ref="I408:I411" si="513">+IF(OR(E408="",F408="",H408=""),"",CONCATENATE(E408,"-",F408,"-",H408))</f>
        <v>GDI-GPD-F135</v>
      </c>
      <c r="J408" s="45" t="s">
        <v>1089</v>
      </c>
      <c r="K408" s="46" t="s">
        <v>31</v>
      </c>
      <c r="L408" s="47">
        <f t="shared" ref="L408:L411" si="514">+IF(M408=0,"",VALUE(M408))</f>
        <v>44728</v>
      </c>
      <c r="M408" s="48">
        <v>44728</v>
      </c>
      <c r="N408" s="1">
        <f t="shared" ref="N408:N411" ca="1" si="515">+IF(K408="Anulado","",IF(M408="","",DAYS360(M408,TODAY())))</f>
        <v>1330</v>
      </c>
      <c r="O408" s="3"/>
      <c r="P408" s="49" t="s">
        <v>695</v>
      </c>
      <c r="Q408" s="46">
        <v>1</v>
      </c>
      <c r="R408" s="44"/>
      <c r="U408" s="5"/>
      <c r="W408" s="6"/>
      <c r="X408" s="6"/>
      <c r="Y408" s="6"/>
      <c r="Z408" s="6"/>
      <c r="AA408" s="7"/>
      <c r="AB408" s="9"/>
    </row>
    <row r="409" spans="1:28" s="4" customFormat="1" ht="13" x14ac:dyDescent="0.3">
      <c r="A409" s="1">
        <f>+SUBTOTAL(103,$D$4:D409)</f>
        <v>406</v>
      </c>
      <c r="B409" s="2" t="s">
        <v>26</v>
      </c>
      <c r="C409" s="2" t="s">
        <v>466</v>
      </c>
      <c r="D409" s="2" t="s">
        <v>661</v>
      </c>
      <c r="E409" s="43" t="str">
        <f t="shared" si="511"/>
        <v>GDI</v>
      </c>
      <c r="F409" s="43" t="str">
        <f t="shared" si="490"/>
        <v>GPD</v>
      </c>
      <c r="G409" s="43" t="str">
        <f t="shared" si="512"/>
        <v>F</v>
      </c>
      <c r="H409" s="44" t="s">
        <v>1090</v>
      </c>
      <c r="I409" s="43" t="str">
        <f t="shared" si="513"/>
        <v>GDI-GPD-F136</v>
      </c>
      <c r="J409" s="45" t="s">
        <v>1091</v>
      </c>
      <c r="K409" s="46" t="s">
        <v>31</v>
      </c>
      <c r="L409" s="47">
        <f t="shared" si="514"/>
        <v>44728</v>
      </c>
      <c r="M409" s="48">
        <v>44728</v>
      </c>
      <c r="N409" s="1">
        <f t="shared" ca="1" si="515"/>
        <v>1330</v>
      </c>
      <c r="O409" s="3"/>
      <c r="P409" s="49" t="s">
        <v>695</v>
      </c>
      <c r="Q409" s="46">
        <v>1</v>
      </c>
      <c r="R409" s="44"/>
      <c r="U409" s="5"/>
      <c r="W409" s="6"/>
      <c r="X409" s="6"/>
      <c r="Y409" s="6"/>
      <c r="Z409" s="6"/>
      <c r="AA409" s="7"/>
      <c r="AB409" s="9"/>
    </row>
    <row r="410" spans="1:28" s="4" customFormat="1" ht="13" x14ac:dyDescent="0.3">
      <c r="A410" s="93">
        <f>+SUBTOTAL(103,$D$4:D410)</f>
        <v>407</v>
      </c>
      <c r="B410" s="2" t="s">
        <v>26</v>
      </c>
      <c r="C410" s="2" t="s">
        <v>466</v>
      </c>
      <c r="D410" s="2" t="s">
        <v>661</v>
      </c>
      <c r="E410" s="43" t="str">
        <f t="shared" si="511"/>
        <v>GDI</v>
      </c>
      <c r="F410" s="43" t="str">
        <f t="shared" si="490"/>
        <v>GPD</v>
      </c>
      <c r="G410" s="43" t="str">
        <f t="shared" si="512"/>
        <v>F</v>
      </c>
      <c r="H410" s="44" t="s">
        <v>1092</v>
      </c>
      <c r="I410" s="43" t="str">
        <f t="shared" si="513"/>
        <v>GDI-GPD-F137</v>
      </c>
      <c r="J410" s="45" t="s">
        <v>1093</v>
      </c>
      <c r="K410" s="46" t="s">
        <v>31</v>
      </c>
      <c r="L410" s="47">
        <f t="shared" si="514"/>
        <v>44728</v>
      </c>
      <c r="M410" s="48">
        <v>44728</v>
      </c>
      <c r="N410" s="1">
        <f t="shared" ca="1" si="515"/>
        <v>1330</v>
      </c>
      <c r="O410" s="3"/>
      <c r="P410" s="49" t="s">
        <v>695</v>
      </c>
      <c r="Q410" s="46">
        <v>1</v>
      </c>
      <c r="R410" s="44"/>
      <c r="U410" s="5"/>
      <c r="W410" s="6"/>
      <c r="X410" s="6"/>
      <c r="Y410" s="6"/>
      <c r="Z410" s="6"/>
      <c r="AA410" s="7"/>
      <c r="AB410" s="9"/>
    </row>
    <row r="411" spans="1:28" s="4" customFormat="1" ht="13" x14ac:dyDescent="0.3">
      <c r="A411" s="1">
        <f>+SUBTOTAL(103,$D$4:D411)</f>
        <v>408</v>
      </c>
      <c r="B411" s="2" t="s">
        <v>26</v>
      </c>
      <c r="C411" s="2" t="s">
        <v>466</v>
      </c>
      <c r="D411" s="2" t="s">
        <v>661</v>
      </c>
      <c r="E411" s="43" t="str">
        <f t="shared" si="511"/>
        <v>GDI</v>
      </c>
      <c r="F411" s="43" t="str">
        <f t="shared" si="490"/>
        <v>GPD</v>
      </c>
      <c r="G411" s="43" t="str">
        <f t="shared" si="512"/>
        <v>F</v>
      </c>
      <c r="H411" s="44" t="s">
        <v>1094</v>
      </c>
      <c r="I411" s="43" t="str">
        <f t="shared" si="513"/>
        <v>GDI-GPD-F138</v>
      </c>
      <c r="J411" s="45" t="s">
        <v>1095</v>
      </c>
      <c r="K411" s="46" t="s">
        <v>31</v>
      </c>
      <c r="L411" s="47">
        <f t="shared" si="514"/>
        <v>44728</v>
      </c>
      <c r="M411" s="48">
        <v>44728</v>
      </c>
      <c r="N411" s="1">
        <f t="shared" ca="1" si="515"/>
        <v>1330</v>
      </c>
      <c r="O411" s="3"/>
      <c r="P411" s="49" t="s">
        <v>695</v>
      </c>
      <c r="Q411" s="46">
        <v>1</v>
      </c>
      <c r="R411" s="44"/>
      <c r="U411" s="5"/>
      <c r="W411" s="6"/>
      <c r="X411" s="6"/>
      <c r="Y411" s="6"/>
      <c r="Z411" s="6"/>
      <c r="AA411" s="7"/>
      <c r="AB411" s="9"/>
    </row>
    <row r="412" spans="1:28" s="4" customFormat="1" ht="13" x14ac:dyDescent="0.3">
      <c r="A412" s="1">
        <f>+SUBTOTAL(103,$D$4:D412)</f>
        <v>409</v>
      </c>
      <c r="B412" s="2" t="s">
        <v>26</v>
      </c>
      <c r="C412" s="2" t="s">
        <v>466</v>
      </c>
      <c r="D412" s="2" t="s">
        <v>661</v>
      </c>
      <c r="E412" s="43" t="str">
        <f t="shared" ref="E412:E413" si="516">+IF(C412="GESTIÓN TERRITORIAL","GET",IF(C412="DERECHOS HUMANOS","DHH",IF(C412="GESTIÓN CORPORATIVA","GCO",IF(C412="PLANEACIÓN ESTRATÉGICA","PLE",IF(C412="GERENCIA DE LA INFORMACIÓN","GDI","N/A")))))</f>
        <v>GDI</v>
      </c>
      <c r="F412" s="43" t="str">
        <f t="shared" si="490"/>
        <v>GPD</v>
      </c>
      <c r="G412" s="43" t="str">
        <f t="shared" ref="G412:G413" si="517">+IF(OR(LEN(H412)=1,LEN(H412)=2),H412,IF(LEN(H412)=4,MID(H412,1,1),MID(H412,1,2)))</f>
        <v>F</v>
      </c>
      <c r="H412" s="44" t="s">
        <v>1096</v>
      </c>
      <c r="I412" s="43" t="str">
        <f t="shared" ref="I412:I413" si="518">+IF(OR(E412="",F412="",H412=""),"",CONCATENATE(E412,"-",F412,"-",H412))</f>
        <v>GDI-GPD-F139</v>
      </c>
      <c r="J412" s="45" t="s">
        <v>1097</v>
      </c>
      <c r="K412" s="46" t="s">
        <v>31</v>
      </c>
      <c r="L412" s="47">
        <f t="shared" ref="L412:L413" si="519">+IF(M412=0,"",VALUE(M412))</f>
        <v>44735</v>
      </c>
      <c r="M412" s="48">
        <v>44735</v>
      </c>
      <c r="N412" s="1">
        <f t="shared" ref="N412:N413" ca="1" si="520">+IF(K412="Anulado","",IF(M412="","",DAYS360(M412,TODAY())))</f>
        <v>1323</v>
      </c>
      <c r="O412" s="3"/>
      <c r="P412" s="49" t="s">
        <v>1098</v>
      </c>
      <c r="Q412" s="46">
        <v>1</v>
      </c>
      <c r="R412" s="44"/>
      <c r="U412" s="5"/>
      <c r="W412" s="6"/>
      <c r="X412" s="6"/>
      <c r="Y412" s="6"/>
      <c r="Z412" s="6"/>
      <c r="AA412" s="7"/>
      <c r="AB412" s="9"/>
    </row>
    <row r="413" spans="1:28" s="4" customFormat="1" ht="13" x14ac:dyDescent="0.3">
      <c r="A413" s="93">
        <f>+SUBTOTAL(103,$D$4:D413)</f>
        <v>410</v>
      </c>
      <c r="B413" s="2" t="s">
        <v>26</v>
      </c>
      <c r="C413" s="2" t="s">
        <v>466</v>
      </c>
      <c r="D413" s="2" t="s">
        <v>661</v>
      </c>
      <c r="E413" s="43" t="str">
        <f t="shared" si="516"/>
        <v>GDI</v>
      </c>
      <c r="F413" s="43" t="str">
        <f t="shared" si="490"/>
        <v>GPD</v>
      </c>
      <c r="G413" s="43" t="str">
        <f t="shared" si="517"/>
        <v>F</v>
      </c>
      <c r="H413" s="44" t="s">
        <v>1099</v>
      </c>
      <c r="I413" s="43" t="str">
        <f t="shared" si="518"/>
        <v>GDI-GPD-F140</v>
      </c>
      <c r="J413" s="45" t="s">
        <v>1100</v>
      </c>
      <c r="K413" s="46" t="s">
        <v>31</v>
      </c>
      <c r="L413" s="47">
        <f t="shared" si="519"/>
        <v>44735</v>
      </c>
      <c r="M413" s="48">
        <v>44735</v>
      </c>
      <c r="N413" s="1">
        <f t="shared" ca="1" si="520"/>
        <v>1323</v>
      </c>
      <c r="O413" s="3"/>
      <c r="P413" s="49" t="s">
        <v>1098</v>
      </c>
      <c r="Q413" s="46">
        <v>1</v>
      </c>
      <c r="R413" s="44"/>
      <c r="U413" s="5"/>
      <c r="W413" s="6"/>
      <c r="X413" s="6"/>
      <c r="Y413" s="6"/>
      <c r="Z413" s="6"/>
      <c r="AA413" s="7"/>
      <c r="AB413" s="9"/>
    </row>
    <row r="414" spans="1:28" s="4" customFormat="1" ht="21.75" customHeight="1" x14ac:dyDescent="0.3">
      <c r="A414" s="1">
        <f>+SUBTOTAL(103,$D$4:D414)</f>
        <v>411</v>
      </c>
      <c r="B414" s="2" t="s">
        <v>26</v>
      </c>
      <c r="C414" s="2" t="s">
        <v>466</v>
      </c>
      <c r="D414" s="2" t="s">
        <v>661</v>
      </c>
      <c r="E414" s="43" t="str">
        <f t="shared" ref="E414" si="521">+IF(C414="GESTIÓN TERRITORIAL","GET",IF(C414="DERECHOS HUMANOS","DHH",IF(C414="GESTIÓN CORPORATIVA","GCO",IF(C414="PLANEACIÓN ESTRATÉGICA","PLE",IF(C414="GERENCIA DE LA INFORMACIÓN","GDI","N/A")))))</f>
        <v>GDI</v>
      </c>
      <c r="F414" s="43" t="str">
        <f t="shared" si="490"/>
        <v>GPD</v>
      </c>
      <c r="G414" s="43" t="str">
        <f t="shared" ref="G414" si="522">+IF(OR(LEN(H414)=1,LEN(H414)=2),H414,IF(LEN(H414)=4,MID(H414,1,1),MID(H414,1,2)))</f>
        <v>F</v>
      </c>
      <c r="H414" s="44" t="s">
        <v>1101</v>
      </c>
      <c r="I414" s="43" t="str">
        <f t="shared" ref="I414" si="523">+IF(OR(E414="",F414="",H414=""),"",CONCATENATE(E414,"-",F414,"-",H414))</f>
        <v>GDI-GPD-F141</v>
      </c>
      <c r="J414" s="45" t="s">
        <v>1102</v>
      </c>
      <c r="K414" s="46" t="s">
        <v>31</v>
      </c>
      <c r="L414" s="47">
        <f t="shared" ref="L414" si="524">+IF(M414=0,"",VALUE(M414))</f>
        <v>44908</v>
      </c>
      <c r="M414" s="48">
        <v>44908</v>
      </c>
      <c r="N414" s="1">
        <f t="shared" ref="N414" ca="1" si="525">+IF(K414="Anulado","",IF(M414="","",DAYS360(M414,TODAY())))</f>
        <v>1153</v>
      </c>
      <c r="O414" s="3"/>
      <c r="P414" s="49" t="s">
        <v>1103</v>
      </c>
      <c r="Q414" s="46">
        <v>1</v>
      </c>
      <c r="R414" s="44"/>
      <c r="T414" s="21"/>
      <c r="U414" s="22"/>
      <c r="V414" s="21"/>
      <c r="W414" s="23"/>
      <c r="X414" s="23"/>
      <c r="Y414" s="23"/>
      <c r="Z414" s="23"/>
      <c r="AA414" s="24"/>
      <c r="AB414" s="9"/>
    </row>
    <row r="415" spans="1:28" s="4" customFormat="1" ht="21.75" customHeight="1" x14ac:dyDescent="0.3">
      <c r="A415" s="1">
        <f>+SUBTOTAL(103,$D$4:D415)</f>
        <v>412</v>
      </c>
      <c r="B415" s="2" t="s">
        <v>26</v>
      </c>
      <c r="C415" s="2" t="s">
        <v>466</v>
      </c>
      <c r="D415" s="2" t="s">
        <v>661</v>
      </c>
      <c r="E415" s="43" t="str">
        <f t="shared" ref="E415" si="526">+IF(C415="GESTIÓN TERRITORIAL","GET",IF(C415="DERECHOS HUMANOS","DHH",IF(C415="GESTIÓN CORPORATIVA","GCO",IF(C415="PLANEACIÓN ESTRATÉGICA","PLE",IF(C415="GERENCIA DE LA INFORMACIÓN","GDI","N/A")))))</f>
        <v>GDI</v>
      </c>
      <c r="F415" s="43" t="str">
        <f t="shared" si="490"/>
        <v>GPD</v>
      </c>
      <c r="G415" s="43" t="str">
        <f t="shared" ref="G415" si="527">+IF(OR(LEN(H415)=1,LEN(H415)=2),H415,IF(LEN(H415)=4,MID(H415,1,1),MID(H415,1,2)))</f>
        <v>F</v>
      </c>
      <c r="H415" s="44" t="s">
        <v>1104</v>
      </c>
      <c r="I415" s="43" t="str">
        <f t="shared" ref="I415" si="528">+IF(OR(E415="",F415="",H415=""),"",CONCATENATE(E415,"-",F415,"-",H415))</f>
        <v>GDI-GPD-F142</v>
      </c>
      <c r="J415" s="45" t="s">
        <v>1105</v>
      </c>
      <c r="K415" s="46" t="s">
        <v>31</v>
      </c>
      <c r="L415" s="47">
        <f t="shared" ref="L415" si="529">+IF(M415=0,"",VALUE(M415))</f>
        <v>45804</v>
      </c>
      <c r="M415" s="48">
        <v>45804</v>
      </c>
      <c r="N415" s="1">
        <f t="shared" ref="N415" ca="1" si="530">+IF(K415="Anulado","",IF(M415="","",DAYS360(M415,TODAY())))</f>
        <v>269</v>
      </c>
      <c r="O415" s="3"/>
      <c r="P415" s="49" t="s">
        <v>1106</v>
      </c>
      <c r="Q415" s="46">
        <v>1</v>
      </c>
      <c r="R415" s="44"/>
      <c r="S415" s="26"/>
      <c r="T415" s="26"/>
      <c r="U415" s="27"/>
      <c r="V415" s="26"/>
      <c r="W415" s="28"/>
      <c r="X415" s="28"/>
      <c r="Y415" s="28"/>
      <c r="Z415" s="28"/>
      <c r="AA415" s="29"/>
      <c r="AB415" s="9"/>
    </row>
    <row r="416" spans="1:28" s="4" customFormat="1" ht="13" x14ac:dyDescent="0.3">
      <c r="A416" s="93">
        <f>+SUBTOTAL(103,$D$4:D416)</f>
        <v>413</v>
      </c>
      <c r="B416" s="2" t="s">
        <v>26</v>
      </c>
      <c r="C416" s="2" t="s">
        <v>1107</v>
      </c>
      <c r="D416" s="2" t="s">
        <v>1108</v>
      </c>
      <c r="E416" s="43" t="str">
        <f t="shared" si="484"/>
        <v>N/A</v>
      </c>
      <c r="F416" s="43" t="str">
        <f t="shared" si="490"/>
        <v>CES</v>
      </c>
      <c r="G416" s="43" t="str">
        <f t="shared" si="487"/>
        <v>C</v>
      </c>
      <c r="H416" s="44" t="s">
        <v>29</v>
      </c>
      <c r="I416" s="43" t="str">
        <f t="shared" si="488"/>
        <v>N/A-CES-C</v>
      </c>
      <c r="J416" s="45" t="s">
        <v>1109</v>
      </c>
      <c r="K416" s="46" t="s">
        <v>31</v>
      </c>
      <c r="L416" s="47">
        <f t="shared" si="489"/>
        <v>45377</v>
      </c>
      <c r="M416" s="48">
        <v>45377</v>
      </c>
      <c r="N416" s="1">
        <f t="shared" ca="1" si="485"/>
        <v>690</v>
      </c>
      <c r="O416" s="3"/>
      <c r="P416" s="49" t="s">
        <v>1110</v>
      </c>
      <c r="Q416" s="46">
        <v>5</v>
      </c>
      <c r="R416" s="44"/>
      <c r="U416" s="5"/>
      <c r="W416" s="6"/>
      <c r="X416" s="6" t="s">
        <v>1111</v>
      </c>
      <c r="Y416" s="6"/>
      <c r="Z416" s="6" t="str">
        <f t="shared" si="486"/>
        <v/>
      </c>
      <c r="AA416" s="7"/>
      <c r="AB416" s="9"/>
    </row>
    <row r="417" spans="1:28" s="4" customFormat="1" ht="13" x14ac:dyDescent="0.3">
      <c r="A417" s="1">
        <f>+SUBTOTAL(103,$D$4:D417)</f>
        <v>414</v>
      </c>
      <c r="B417" s="2" t="s">
        <v>26</v>
      </c>
      <c r="C417" s="2" t="s">
        <v>1107</v>
      </c>
      <c r="D417" s="2" t="s">
        <v>1108</v>
      </c>
      <c r="E417" s="43" t="str">
        <f t="shared" si="484"/>
        <v>N/A</v>
      </c>
      <c r="F417" s="43" t="str">
        <f t="shared" si="490"/>
        <v>CES</v>
      </c>
      <c r="G417" s="43" t="str">
        <f t="shared" si="487"/>
        <v>MR</v>
      </c>
      <c r="H417" s="44" t="s">
        <v>34</v>
      </c>
      <c r="I417" s="43" t="str">
        <f t="shared" si="488"/>
        <v>N/A-CES-MR</v>
      </c>
      <c r="J417" s="45" t="s">
        <v>1112</v>
      </c>
      <c r="K417" s="46" t="s">
        <v>31</v>
      </c>
      <c r="L417" s="47">
        <f t="shared" si="489"/>
        <v>44679</v>
      </c>
      <c r="M417" s="48">
        <v>44679</v>
      </c>
      <c r="N417" s="1">
        <f t="shared" ca="1" si="485"/>
        <v>1378</v>
      </c>
      <c r="O417" s="3"/>
      <c r="P417" s="49" t="s">
        <v>1113</v>
      </c>
      <c r="Q417" s="46">
        <v>4</v>
      </c>
      <c r="R417" s="44"/>
      <c r="U417" s="5"/>
      <c r="W417" s="6"/>
      <c r="X417" s="6" t="s">
        <v>1111</v>
      </c>
      <c r="Y417" s="6"/>
      <c r="Z417" s="6" t="str">
        <f t="shared" si="486"/>
        <v/>
      </c>
      <c r="AA417" s="7"/>
      <c r="AB417" s="9"/>
    </row>
    <row r="418" spans="1:28" s="4" customFormat="1" ht="13" x14ac:dyDescent="0.3">
      <c r="A418" s="1">
        <f>+SUBTOTAL(103,$D$4:D418)</f>
        <v>415</v>
      </c>
      <c r="B418" s="2" t="s">
        <v>26</v>
      </c>
      <c r="C418" s="2" t="s">
        <v>1107</v>
      </c>
      <c r="D418" s="2" t="s">
        <v>1108</v>
      </c>
      <c r="E418" s="43" t="str">
        <f t="shared" si="484"/>
        <v>N/A</v>
      </c>
      <c r="F418" s="43" t="str">
        <f t="shared" si="490"/>
        <v>CES</v>
      </c>
      <c r="G418" s="43" t="str">
        <f t="shared" si="487"/>
        <v>M</v>
      </c>
      <c r="H418" s="44" t="s">
        <v>38</v>
      </c>
      <c r="I418" s="43" t="str">
        <f t="shared" si="488"/>
        <v>N/A-CES-M001</v>
      </c>
      <c r="J418" s="45" t="s">
        <v>1114</v>
      </c>
      <c r="K418" s="46" t="s">
        <v>31</v>
      </c>
      <c r="L418" s="47">
        <f t="shared" si="489"/>
        <v>45468</v>
      </c>
      <c r="M418" s="48">
        <v>45468</v>
      </c>
      <c r="N418" s="1">
        <f t="shared" ca="1" si="485"/>
        <v>601</v>
      </c>
      <c r="O418" s="3"/>
      <c r="P418" s="49" t="s">
        <v>1115</v>
      </c>
      <c r="Q418" s="46">
        <v>4</v>
      </c>
      <c r="R418" s="44"/>
      <c r="U418" s="5"/>
      <c r="W418" s="6"/>
      <c r="X418" s="6" t="s">
        <v>1111</v>
      </c>
      <c r="Y418" s="6"/>
      <c r="Z418" s="6" t="str">
        <f t="shared" si="486"/>
        <v/>
      </c>
      <c r="AA418" s="7"/>
      <c r="AB418" s="9"/>
    </row>
    <row r="419" spans="1:28" s="4" customFormat="1" ht="13" x14ac:dyDescent="0.3">
      <c r="A419" s="93">
        <f>+SUBTOTAL(103,$D$4:D419)</f>
        <v>416</v>
      </c>
      <c r="B419" s="2" t="s">
        <v>26</v>
      </c>
      <c r="C419" s="2" t="s">
        <v>1107</v>
      </c>
      <c r="D419" s="2" t="s">
        <v>1108</v>
      </c>
      <c r="E419" s="43" t="str">
        <f t="shared" si="484"/>
        <v>N/A</v>
      </c>
      <c r="F419" s="43" t="str">
        <f t="shared" si="490"/>
        <v>CES</v>
      </c>
      <c r="G419" s="43" t="str">
        <f t="shared" si="487"/>
        <v>P</v>
      </c>
      <c r="H419" s="44" t="s">
        <v>156</v>
      </c>
      <c r="I419" s="43" t="str">
        <f t="shared" si="488"/>
        <v>N/A-CES-P001</v>
      </c>
      <c r="J419" s="45" t="s">
        <v>1116</v>
      </c>
      <c r="K419" s="46" t="s">
        <v>31</v>
      </c>
      <c r="L419" s="47">
        <f t="shared" si="489"/>
        <v>45835</v>
      </c>
      <c r="M419" s="48">
        <v>45835</v>
      </c>
      <c r="N419" s="1">
        <f t="shared" ca="1" si="485"/>
        <v>239</v>
      </c>
      <c r="O419" s="3"/>
      <c r="P419" s="49" t="s">
        <v>1117</v>
      </c>
      <c r="Q419" s="46">
        <v>5</v>
      </c>
      <c r="R419" s="44"/>
      <c r="U419" s="5"/>
      <c r="W419" s="6"/>
      <c r="X419" s="6" t="s">
        <v>1111</v>
      </c>
      <c r="Y419" s="6"/>
      <c r="Z419" s="6" t="str">
        <f t="shared" si="486"/>
        <v/>
      </c>
      <c r="AA419" s="7"/>
      <c r="AB419" s="9"/>
    </row>
    <row r="420" spans="1:28" s="4" customFormat="1" ht="13" x14ac:dyDescent="0.3">
      <c r="A420" s="1">
        <f>+SUBTOTAL(103,$D$4:D420)</f>
        <v>417</v>
      </c>
      <c r="B420" s="2" t="s">
        <v>26</v>
      </c>
      <c r="C420" s="2" t="s">
        <v>1107</v>
      </c>
      <c r="D420" s="2" t="s">
        <v>1108</v>
      </c>
      <c r="E420" s="43" t="str">
        <f t="shared" si="484"/>
        <v>N/A</v>
      </c>
      <c r="F420" s="43" t="str">
        <f t="shared" si="490"/>
        <v>CES</v>
      </c>
      <c r="G420" s="43" t="str">
        <f t="shared" si="487"/>
        <v>P</v>
      </c>
      <c r="H420" s="44" t="s">
        <v>160</v>
      </c>
      <c r="I420" s="43" t="str">
        <f t="shared" si="488"/>
        <v>N/A-CES-P002</v>
      </c>
      <c r="J420" s="45" t="s">
        <v>1118</v>
      </c>
      <c r="K420" s="46" t="s">
        <v>31</v>
      </c>
      <c r="L420" s="47">
        <f t="shared" si="489"/>
        <v>45559</v>
      </c>
      <c r="M420" s="48">
        <v>45559</v>
      </c>
      <c r="N420" s="1">
        <f t="shared" ca="1" si="485"/>
        <v>512</v>
      </c>
      <c r="O420" s="3"/>
      <c r="P420" s="49" t="s">
        <v>1119</v>
      </c>
      <c r="Q420" s="46">
        <v>5</v>
      </c>
      <c r="R420" s="44"/>
      <c r="U420" s="5"/>
      <c r="W420" s="6"/>
      <c r="X420" s="6" t="s">
        <v>1111</v>
      </c>
      <c r="Y420" s="6"/>
      <c r="Z420" s="6"/>
      <c r="AA420" s="7"/>
      <c r="AB420" s="9"/>
    </row>
    <row r="421" spans="1:28" s="4" customFormat="1" ht="19.5" x14ac:dyDescent="0.3">
      <c r="A421" s="1">
        <f>+SUBTOTAL(103,$D$4:D421)</f>
        <v>418</v>
      </c>
      <c r="B421" s="2" t="s">
        <v>26</v>
      </c>
      <c r="C421" s="2" t="s">
        <v>1107</v>
      </c>
      <c r="D421" s="2" t="s">
        <v>1108</v>
      </c>
      <c r="E421" s="43" t="str">
        <f t="shared" si="484"/>
        <v>N/A</v>
      </c>
      <c r="F421" s="43" t="str">
        <f t="shared" si="490"/>
        <v>CES</v>
      </c>
      <c r="G421" s="43" t="str">
        <f t="shared" si="487"/>
        <v>IN</v>
      </c>
      <c r="H421" s="44" t="s">
        <v>218</v>
      </c>
      <c r="I421" s="43" t="str">
        <f t="shared" si="488"/>
        <v>N/A-CES-IN001</v>
      </c>
      <c r="J421" s="45" t="s">
        <v>1120</v>
      </c>
      <c r="K421" s="46" t="s">
        <v>31</v>
      </c>
      <c r="L421" s="47">
        <f t="shared" si="489"/>
        <v>45835</v>
      </c>
      <c r="M421" s="48">
        <v>45835</v>
      </c>
      <c r="N421" s="1">
        <f t="shared" ca="1" si="485"/>
        <v>239</v>
      </c>
      <c r="O421" s="3"/>
      <c r="P421" s="49" t="s">
        <v>1121</v>
      </c>
      <c r="Q421" s="46">
        <v>4</v>
      </c>
      <c r="R421" s="44"/>
      <c r="U421" s="5"/>
      <c r="W421" s="6"/>
      <c r="X421" s="6"/>
      <c r="Y421" s="6"/>
      <c r="Z421" s="6" t="str">
        <f>IF(Y421=0,"",EVEN(Y421)/2)</f>
        <v/>
      </c>
      <c r="AA421" s="7"/>
      <c r="AB421" s="9"/>
    </row>
    <row r="422" spans="1:28" s="4" customFormat="1" ht="13" x14ac:dyDescent="0.3">
      <c r="A422" s="93">
        <f>+SUBTOTAL(103,$D$4:D422)</f>
        <v>419</v>
      </c>
      <c r="B422" s="2" t="s">
        <v>26</v>
      </c>
      <c r="C422" s="2" t="s">
        <v>1107</v>
      </c>
      <c r="D422" s="2" t="s">
        <v>1108</v>
      </c>
      <c r="E422" s="43" t="str">
        <f t="shared" si="484"/>
        <v>N/A</v>
      </c>
      <c r="F422" s="43" t="str">
        <f t="shared" si="490"/>
        <v>CES</v>
      </c>
      <c r="G422" s="43" t="str">
        <f t="shared" si="487"/>
        <v>IN</v>
      </c>
      <c r="H422" s="44" t="s">
        <v>222</v>
      </c>
      <c r="I422" s="43" t="str">
        <f t="shared" si="488"/>
        <v>N/A-CES-IN002</v>
      </c>
      <c r="J422" s="45" t="s">
        <v>1122</v>
      </c>
      <c r="K422" s="46" t="s">
        <v>31</v>
      </c>
      <c r="L422" s="47">
        <f t="shared" si="489"/>
        <v>45929</v>
      </c>
      <c r="M422" s="48">
        <v>45929</v>
      </c>
      <c r="N422" s="1">
        <f t="shared" ca="1" si="485"/>
        <v>147</v>
      </c>
      <c r="O422" s="3"/>
      <c r="P422" s="49" t="s">
        <v>1123</v>
      </c>
      <c r="Q422" s="46">
        <v>4</v>
      </c>
      <c r="R422" s="44"/>
      <c r="U422" s="5"/>
      <c r="W422" s="6"/>
      <c r="X422" s="6"/>
      <c r="Y422" s="6"/>
      <c r="Z422" s="6"/>
      <c r="AA422" s="7"/>
      <c r="AB422" s="9"/>
    </row>
    <row r="423" spans="1:28" s="4" customFormat="1" ht="19.5" x14ac:dyDescent="0.3">
      <c r="A423" s="1">
        <f>+SUBTOTAL(103,$D$4:D423)</f>
        <v>420</v>
      </c>
      <c r="B423" s="2" t="s">
        <v>26</v>
      </c>
      <c r="C423" s="2" t="s">
        <v>1107</v>
      </c>
      <c r="D423" s="2" t="s">
        <v>1108</v>
      </c>
      <c r="E423" s="43" t="str">
        <f t="shared" si="484"/>
        <v>N/A</v>
      </c>
      <c r="F423" s="43" t="str">
        <f t="shared" si="490"/>
        <v>CES</v>
      </c>
      <c r="G423" s="43" t="s">
        <v>261</v>
      </c>
      <c r="H423" s="44" t="s">
        <v>226</v>
      </c>
      <c r="I423" s="43" t="str">
        <f t="shared" si="488"/>
        <v>N/A-CES-IN003</v>
      </c>
      <c r="J423" s="45" t="s">
        <v>1124</v>
      </c>
      <c r="K423" s="46" t="s">
        <v>31</v>
      </c>
      <c r="L423" s="47">
        <f t="shared" si="489"/>
        <v>44907</v>
      </c>
      <c r="M423" s="48">
        <v>44907</v>
      </c>
      <c r="N423" s="1">
        <f t="shared" ca="1" si="485"/>
        <v>1154</v>
      </c>
      <c r="O423" s="3"/>
      <c r="P423" s="49" t="s">
        <v>1125</v>
      </c>
      <c r="Q423" s="46">
        <v>3</v>
      </c>
      <c r="R423" s="44" t="s">
        <v>383</v>
      </c>
      <c r="U423" s="5"/>
      <c r="W423" s="6"/>
      <c r="X423" s="6"/>
      <c r="Y423" s="6"/>
      <c r="Z423" s="6"/>
      <c r="AA423" s="7"/>
      <c r="AB423" s="9"/>
    </row>
    <row r="424" spans="1:28" s="4" customFormat="1" ht="13" x14ac:dyDescent="0.3">
      <c r="A424" s="1">
        <f>+SUBTOTAL(103,$D$4:D424)</f>
        <v>421</v>
      </c>
      <c r="B424" s="2" t="s">
        <v>26</v>
      </c>
      <c r="C424" s="2" t="s">
        <v>1107</v>
      </c>
      <c r="D424" s="2" t="s">
        <v>1108</v>
      </c>
      <c r="E424" s="43" t="str">
        <f t="shared" si="484"/>
        <v>N/A</v>
      </c>
      <c r="F424" s="43" t="str">
        <f t="shared" si="490"/>
        <v>CES</v>
      </c>
      <c r="G424" s="43" t="str">
        <f t="shared" si="487"/>
        <v>F</v>
      </c>
      <c r="H424" s="44" t="s">
        <v>274</v>
      </c>
      <c r="I424" s="43" t="str">
        <f t="shared" si="488"/>
        <v>N/A-CES-F001</v>
      </c>
      <c r="J424" s="45" t="s">
        <v>1126</v>
      </c>
      <c r="K424" s="46" t="s">
        <v>31</v>
      </c>
      <c r="L424" s="47">
        <f t="shared" si="489"/>
        <v>45681</v>
      </c>
      <c r="M424" s="48">
        <v>45681</v>
      </c>
      <c r="N424" s="1">
        <f t="shared" ca="1" si="485"/>
        <v>392</v>
      </c>
      <c r="O424" s="3"/>
      <c r="P424" s="49" t="s">
        <v>1127</v>
      </c>
      <c r="Q424" s="46">
        <v>5</v>
      </c>
      <c r="R424" s="44"/>
      <c r="T424" s="9"/>
      <c r="U424" s="10"/>
      <c r="V424" s="9"/>
      <c r="W424" s="11"/>
      <c r="X424" s="11"/>
      <c r="Y424" s="11"/>
      <c r="Z424" s="11" t="str">
        <f>IF(Y424=0,"",EVEN(Y424)/2)</f>
        <v/>
      </c>
      <c r="AA424" s="12"/>
      <c r="AB424" s="9"/>
    </row>
    <row r="425" spans="1:28" s="4" customFormat="1" ht="13" x14ac:dyDescent="0.3">
      <c r="A425" s="93">
        <f>+SUBTOTAL(103,$D$4:D425)</f>
        <v>422</v>
      </c>
      <c r="B425" s="2" t="s">
        <v>26</v>
      </c>
      <c r="C425" s="2" t="s">
        <v>1107</v>
      </c>
      <c r="D425" s="2" t="s">
        <v>1108</v>
      </c>
      <c r="E425" s="43" t="str">
        <f t="shared" si="484"/>
        <v>N/A</v>
      </c>
      <c r="F425" s="43" t="str">
        <f t="shared" ref="F425:F441" si="531">+VLOOKUP(D425,$U$1519:$V$1538,2,FALSE)</f>
        <v>CES</v>
      </c>
      <c r="G425" s="43" t="str">
        <f t="shared" si="487"/>
        <v>F</v>
      </c>
      <c r="H425" s="44" t="s">
        <v>278</v>
      </c>
      <c r="I425" s="43" t="str">
        <f t="shared" si="488"/>
        <v>N/A-CES-F002</v>
      </c>
      <c r="J425" s="45" t="s">
        <v>1128</v>
      </c>
      <c r="K425" s="46" t="s">
        <v>31</v>
      </c>
      <c r="L425" s="47">
        <f t="shared" si="489"/>
        <v>44503</v>
      </c>
      <c r="M425" s="48">
        <v>44503</v>
      </c>
      <c r="N425" s="1">
        <f t="shared" ca="1" si="485"/>
        <v>1553</v>
      </c>
      <c r="O425" s="3"/>
      <c r="P425" s="49" t="s">
        <v>1129</v>
      </c>
      <c r="Q425" s="46">
        <v>4</v>
      </c>
      <c r="R425" s="44"/>
      <c r="U425" s="5"/>
      <c r="W425" s="6"/>
      <c r="X425" s="6"/>
      <c r="Y425" s="6"/>
      <c r="Z425" s="6"/>
      <c r="AA425" s="7"/>
      <c r="AB425" s="9"/>
    </row>
    <row r="426" spans="1:28" s="4" customFormat="1" ht="13" x14ac:dyDescent="0.3">
      <c r="A426" s="1">
        <f>+SUBTOTAL(103,$D$4:D426)</f>
        <v>423</v>
      </c>
      <c r="B426" s="2" t="s">
        <v>26</v>
      </c>
      <c r="C426" s="2" t="s">
        <v>1107</v>
      </c>
      <c r="D426" s="2" t="s">
        <v>1108</v>
      </c>
      <c r="E426" s="43" t="str">
        <f t="shared" si="484"/>
        <v>N/A</v>
      </c>
      <c r="F426" s="43" t="str">
        <f t="shared" si="531"/>
        <v>CES</v>
      </c>
      <c r="G426" s="43" t="str">
        <f t="shared" si="487"/>
        <v>F</v>
      </c>
      <c r="H426" s="44" t="s">
        <v>282</v>
      </c>
      <c r="I426" s="43" t="str">
        <f t="shared" si="488"/>
        <v>N/A-CES-F003</v>
      </c>
      <c r="J426" s="45" t="s">
        <v>1130</v>
      </c>
      <c r="K426" s="46" t="s">
        <v>31</v>
      </c>
      <c r="L426" s="47">
        <f t="shared" si="489"/>
        <v>44503</v>
      </c>
      <c r="M426" s="48">
        <v>44503</v>
      </c>
      <c r="N426" s="1">
        <f t="shared" ca="1" si="485"/>
        <v>1553</v>
      </c>
      <c r="O426" s="3"/>
      <c r="P426" s="49" t="s">
        <v>1131</v>
      </c>
      <c r="Q426" s="46">
        <v>2</v>
      </c>
      <c r="R426" s="44"/>
      <c r="U426" s="5"/>
      <c r="W426" s="6"/>
      <c r="X426" s="6"/>
      <c r="Y426" s="6"/>
      <c r="Z426" s="6"/>
      <c r="AA426" s="7"/>
      <c r="AB426" s="9"/>
    </row>
    <row r="427" spans="1:28" s="4" customFormat="1" ht="19.5" x14ac:dyDescent="0.3">
      <c r="A427" s="1">
        <f>+SUBTOTAL(103,$D$4:D427)</f>
        <v>424</v>
      </c>
      <c r="B427" s="2" t="s">
        <v>26</v>
      </c>
      <c r="C427" s="2" t="s">
        <v>1107</v>
      </c>
      <c r="D427" s="2" t="s">
        <v>1108</v>
      </c>
      <c r="E427" s="43" t="str">
        <f t="shared" ref="E427:E514" si="532">+IF(C427="GESTIÓN TERRITORIAL","GET",IF(C427="DERECHOS HUMANOS","DHH",IF(C427="GESTIÓN CORPORATIVA","GCO",IF(C427="PLANEACIÓN ESTRATÉGICA","PLE",IF(C427="GERENCIA DE LA INFORMACIÓN","GDI","N/A")))))</f>
        <v>N/A</v>
      </c>
      <c r="F427" s="43" t="str">
        <f t="shared" si="531"/>
        <v>CES</v>
      </c>
      <c r="G427" s="43" t="str">
        <f t="shared" si="487"/>
        <v>F</v>
      </c>
      <c r="H427" s="44" t="s">
        <v>286</v>
      </c>
      <c r="I427" s="43" t="str">
        <f t="shared" si="488"/>
        <v>N/A-CES-F004</v>
      </c>
      <c r="J427" s="45" t="s">
        <v>1132</v>
      </c>
      <c r="K427" s="46" t="s">
        <v>31</v>
      </c>
      <c r="L427" s="47">
        <f t="shared" si="489"/>
        <v>44503</v>
      </c>
      <c r="M427" s="48">
        <v>44503</v>
      </c>
      <c r="N427" s="1">
        <f t="shared" ref="N427:N514" ca="1" si="533">+IF(K427="Anulado","",IF(M427="","",DAYS360(M427,TODAY())))</f>
        <v>1553</v>
      </c>
      <c r="O427" s="3"/>
      <c r="P427" s="49" t="s">
        <v>1131</v>
      </c>
      <c r="Q427" s="46">
        <v>2</v>
      </c>
      <c r="R427" s="44"/>
      <c r="U427" s="5"/>
      <c r="W427" s="6"/>
      <c r="X427" s="6"/>
      <c r="Y427" s="6"/>
      <c r="Z427" s="6"/>
      <c r="AA427" s="7"/>
      <c r="AB427" s="9"/>
    </row>
    <row r="428" spans="1:28" s="4" customFormat="1" ht="19.5" x14ac:dyDescent="0.3">
      <c r="A428" s="93">
        <f>+SUBTOTAL(103,$D$4:D428)</f>
        <v>425</v>
      </c>
      <c r="B428" s="2" t="s">
        <v>26</v>
      </c>
      <c r="C428" s="2" t="s">
        <v>1107</v>
      </c>
      <c r="D428" s="2" t="s">
        <v>1108</v>
      </c>
      <c r="E428" s="43" t="str">
        <f t="shared" si="532"/>
        <v>N/A</v>
      </c>
      <c r="F428" s="43" t="str">
        <f t="shared" si="531"/>
        <v>CES</v>
      </c>
      <c r="G428" s="43" t="str">
        <f t="shared" si="487"/>
        <v>F</v>
      </c>
      <c r="H428" s="44" t="s">
        <v>290</v>
      </c>
      <c r="I428" s="43" t="str">
        <f t="shared" si="488"/>
        <v>N/A-CES-F005</v>
      </c>
      <c r="J428" s="45" t="s">
        <v>1133</v>
      </c>
      <c r="K428" s="46" t="s">
        <v>31</v>
      </c>
      <c r="L428" s="47">
        <f t="shared" si="489"/>
        <v>44503</v>
      </c>
      <c r="M428" s="48">
        <v>44503</v>
      </c>
      <c r="N428" s="1">
        <f t="shared" ca="1" si="533"/>
        <v>1553</v>
      </c>
      <c r="O428" s="3"/>
      <c r="P428" s="49" t="s">
        <v>1131</v>
      </c>
      <c r="Q428" s="46">
        <v>2</v>
      </c>
      <c r="R428" s="44"/>
      <c r="U428" s="5"/>
      <c r="W428" s="6"/>
      <c r="X428" s="6"/>
      <c r="Y428" s="6"/>
      <c r="Z428" s="6"/>
      <c r="AA428" s="7"/>
      <c r="AB428" s="9"/>
    </row>
    <row r="429" spans="1:28" s="4" customFormat="1" ht="13" x14ac:dyDescent="0.3">
      <c r="A429" s="1">
        <f>+SUBTOTAL(103,$D$4:D429)</f>
        <v>426</v>
      </c>
      <c r="B429" s="2" t="s">
        <v>26</v>
      </c>
      <c r="C429" s="2" t="s">
        <v>1107</v>
      </c>
      <c r="D429" s="2" t="s">
        <v>1108</v>
      </c>
      <c r="E429" s="43" t="str">
        <f t="shared" ref="E429" si="534">+IF(C429="GESTIÓN TERRITORIAL","GET",IF(C429="DERECHOS HUMANOS","DHH",IF(C429="GESTIÓN CORPORATIVA","GCO",IF(C429="PLANEACIÓN ESTRATÉGICA","PLE",IF(C429="GERENCIA DE LA INFORMACIÓN","GDI","N/A")))))</f>
        <v>N/A</v>
      </c>
      <c r="F429" s="43" t="str">
        <f t="shared" si="531"/>
        <v>CES</v>
      </c>
      <c r="G429" s="43" t="str">
        <f t="shared" ref="G429" si="535">+IF(OR(LEN(H429)=1,LEN(H429)=2),H429,IF(LEN(H429)=4,MID(H429,1,1),MID(H429,1,2)))</f>
        <v>F</v>
      </c>
      <c r="H429" s="44" t="s">
        <v>294</v>
      </c>
      <c r="I429" s="43" t="str">
        <f t="shared" ref="I429" si="536">+IF(OR(E429="",F429="",H429=""),"",CONCATENATE(E429,"-",F429,"-",H429))</f>
        <v>N/A-CES-F006</v>
      </c>
      <c r="J429" s="45" t="s">
        <v>1134</v>
      </c>
      <c r="K429" s="46" t="s">
        <v>31</v>
      </c>
      <c r="L429" s="47">
        <f t="shared" ref="L429" si="537">+IF(M429=0,"",VALUE(M429))</f>
        <v>44825</v>
      </c>
      <c r="M429" s="48">
        <v>44825</v>
      </c>
      <c r="N429" s="1">
        <f t="shared" ref="N429" ca="1" si="538">+IF(K429="Anulado","",IF(M429="","",DAYS360(M429,TODAY())))</f>
        <v>1235</v>
      </c>
      <c r="O429" s="3"/>
      <c r="P429" s="49" t="s">
        <v>1135</v>
      </c>
      <c r="Q429" s="46">
        <v>1</v>
      </c>
      <c r="R429" s="44"/>
      <c r="U429" s="5"/>
      <c r="W429" s="6"/>
      <c r="X429" s="6"/>
      <c r="Y429" s="6"/>
      <c r="Z429" s="6"/>
      <c r="AA429" s="7"/>
      <c r="AB429" s="9"/>
    </row>
    <row r="430" spans="1:28" s="4" customFormat="1" ht="33" x14ac:dyDescent="0.3">
      <c r="A430" s="1">
        <f>+SUBTOTAL(103,$D$4:D430)</f>
        <v>427</v>
      </c>
      <c r="B430" s="2" t="s">
        <v>1136</v>
      </c>
      <c r="C430" s="2" t="s">
        <v>1137</v>
      </c>
      <c r="D430" s="2" t="s">
        <v>1138</v>
      </c>
      <c r="E430" s="43" t="str">
        <f t="shared" si="532"/>
        <v>GET</v>
      </c>
      <c r="F430" s="43" t="str">
        <f t="shared" si="531"/>
        <v>GPL</v>
      </c>
      <c r="G430" s="43" t="str">
        <f t="shared" si="487"/>
        <v>C</v>
      </c>
      <c r="H430" s="44" t="s">
        <v>29</v>
      </c>
      <c r="I430" s="43" t="str">
        <f t="shared" si="488"/>
        <v>GET-GPL-C</v>
      </c>
      <c r="J430" s="45" t="s">
        <v>1139</v>
      </c>
      <c r="K430" s="46" t="s">
        <v>31</v>
      </c>
      <c r="L430" s="47">
        <f t="shared" si="489"/>
        <v>45056</v>
      </c>
      <c r="M430" s="48">
        <v>45056</v>
      </c>
      <c r="N430" s="1">
        <f t="shared" ca="1" si="533"/>
        <v>1006</v>
      </c>
      <c r="O430" s="3"/>
      <c r="P430" s="49" t="s">
        <v>1140</v>
      </c>
      <c r="Q430" s="46">
        <v>4</v>
      </c>
      <c r="R430" s="44"/>
      <c r="U430" s="5"/>
      <c r="W430" s="6"/>
      <c r="X430" s="6"/>
      <c r="Y430" s="6"/>
      <c r="Z430" s="6" t="str">
        <f t="shared" ref="Z430:Z516" si="539">IF(Y430=0,"",EVEN(Y430)/2)</f>
        <v/>
      </c>
      <c r="AA430" s="7"/>
      <c r="AB430" s="9"/>
    </row>
    <row r="431" spans="1:28" s="4" customFormat="1" ht="13" x14ac:dyDescent="0.3">
      <c r="A431" s="93">
        <f>+SUBTOTAL(103,$D$4:D431)</f>
        <v>428</v>
      </c>
      <c r="B431" s="2" t="s">
        <v>1136</v>
      </c>
      <c r="C431" s="2" t="s">
        <v>1137</v>
      </c>
      <c r="D431" s="2" t="s">
        <v>1138</v>
      </c>
      <c r="E431" s="43" t="str">
        <f t="shared" si="532"/>
        <v>GET</v>
      </c>
      <c r="F431" s="43" t="str">
        <f t="shared" si="531"/>
        <v>GPL</v>
      </c>
      <c r="G431" s="43" t="str">
        <f t="shared" si="487"/>
        <v>MR</v>
      </c>
      <c r="H431" s="44" t="s">
        <v>34</v>
      </c>
      <c r="I431" s="43" t="str">
        <f t="shared" si="488"/>
        <v>GET-GPL-MR</v>
      </c>
      <c r="J431" s="45" t="s">
        <v>1141</v>
      </c>
      <c r="K431" s="46" t="s">
        <v>31</v>
      </c>
      <c r="L431" s="47">
        <f t="shared" si="489"/>
        <v>45272</v>
      </c>
      <c r="M431" s="48">
        <v>45272</v>
      </c>
      <c r="N431" s="1">
        <f t="shared" ca="1" si="533"/>
        <v>794</v>
      </c>
      <c r="O431" s="3"/>
      <c r="P431" s="49" t="s">
        <v>1142</v>
      </c>
      <c r="Q431" s="46">
        <v>6</v>
      </c>
      <c r="R431" s="44"/>
      <c r="U431" s="5"/>
      <c r="W431" s="6"/>
      <c r="X431" s="6"/>
      <c r="Y431" s="6"/>
      <c r="Z431" s="6" t="str">
        <f t="shared" si="539"/>
        <v/>
      </c>
      <c r="AA431" s="7"/>
      <c r="AB431" s="9"/>
    </row>
    <row r="432" spans="1:28" s="4" customFormat="1" ht="25.5" x14ac:dyDescent="0.3">
      <c r="A432" s="1">
        <f>+SUBTOTAL(103,$D$4:D432)</f>
        <v>429</v>
      </c>
      <c r="B432" s="2" t="s">
        <v>1136</v>
      </c>
      <c r="C432" s="2" t="s">
        <v>1137</v>
      </c>
      <c r="D432" s="2" t="s">
        <v>1138</v>
      </c>
      <c r="E432" s="43" t="str">
        <f t="shared" si="532"/>
        <v>GET</v>
      </c>
      <c r="F432" s="43" t="str">
        <f t="shared" si="531"/>
        <v>GPL</v>
      </c>
      <c r="G432" s="43" t="str">
        <f t="shared" si="487"/>
        <v>P</v>
      </c>
      <c r="H432" s="44" t="s">
        <v>156</v>
      </c>
      <c r="I432" s="43" t="str">
        <f t="shared" si="488"/>
        <v>GET-GPL-P001</v>
      </c>
      <c r="J432" s="45" t="s">
        <v>1143</v>
      </c>
      <c r="K432" s="46" t="s">
        <v>31</v>
      </c>
      <c r="L432" s="47">
        <f t="shared" ref="L432:L496" si="540">+IF(M432=0,"",VALUE(M432))</f>
        <v>44341</v>
      </c>
      <c r="M432" s="48">
        <v>44341</v>
      </c>
      <c r="N432" s="1">
        <f t="shared" ca="1" si="533"/>
        <v>1711</v>
      </c>
      <c r="O432" s="3"/>
      <c r="P432" s="49" t="s">
        <v>1144</v>
      </c>
      <c r="Q432" s="46">
        <v>3</v>
      </c>
      <c r="R432" s="44" t="s">
        <v>1145</v>
      </c>
      <c r="T432" s="9"/>
      <c r="U432" s="10"/>
      <c r="V432" s="9"/>
      <c r="W432" s="11"/>
      <c r="X432" s="11"/>
      <c r="Y432" s="11"/>
      <c r="Z432" s="11" t="str">
        <f t="shared" si="539"/>
        <v/>
      </c>
      <c r="AA432" s="12" t="s">
        <v>1146</v>
      </c>
      <c r="AB432" s="9"/>
    </row>
    <row r="433" spans="1:28" s="4" customFormat="1" ht="25.5" x14ac:dyDescent="0.3">
      <c r="A433" s="1">
        <f>+SUBTOTAL(103,$D$4:D433)</f>
        <v>430</v>
      </c>
      <c r="B433" s="2" t="s">
        <v>1136</v>
      </c>
      <c r="C433" s="2" t="s">
        <v>1137</v>
      </c>
      <c r="D433" s="2" t="s">
        <v>1138</v>
      </c>
      <c r="E433" s="43" t="str">
        <f t="shared" si="532"/>
        <v>GET</v>
      </c>
      <c r="F433" s="43" t="str">
        <f t="shared" si="531"/>
        <v>GPL</v>
      </c>
      <c r="G433" s="43" t="str">
        <f t="shared" ref="G433:G519" si="541">+IF(OR(LEN(H433)=1,LEN(H433)=2),H433,IF(LEN(H433)=4,MID(H433,1,1),MID(H433,1,2)))</f>
        <v>P</v>
      </c>
      <c r="H433" s="44" t="s">
        <v>160</v>
      </c>
      <c r="I433" s="43" t="str">
        <f t="shared" ref="I433:I519" si="542">+IF(OR(E433="",F433="",H433=""),"",CONCATENATE(E433,"-",F433,"-",H433))</f>
        <v>GET-GPL-P002</v>
      </c>
      <c r="J433" s="45" t="s">
        <v>1147</v>
      </c>
      <c r="K433" s="46" t="s">
        <v>31</v>
      </c>
      <c r="L433" s="47">
        <f t="shared" si="540"/>
        <v>44497</v>
      </c>
      <c r="M433" s="48">
        <v>44497</v>
      </c>
      <c r="N433" s="1">
        <f t="shared" ca="1" si="533"/>
        <v>1558</v>
      </c>
      <c r="O433" s="3"/>
      <c r="P433" s="49" t="s">
        <v>1148</v>
      </c>
      <c r="Q433" s="46">
        <v>3</v>
      </c>
      <c r="R433" s="44" t="s">
        <v>1149</v>
      </c>
      <c r="U433" s="5"/>
      <c r="W433" s="6"/>
      <c r="X433" s="6"/>
      <c r="Y433" s="6"/>
      <c r="Z433" s="6" t="str">
        <f t="shared" si="539"/>
        <v/>
      </c>
      <c r="AA433" s="7" t="s">
        <v>1146</v>
      </c>
      <c r="AB433" s="9"/>
    </row>
    <row r="434" spans="1:28" s="4" customFormat="1" ht="113" x14ac:dyDescent="0.3">
      <c r="A434" s="93">
        <f>+SUBTOTAL(103,$D$4:D434)</f>
        <v>431</v>
      </c>
      <c r="B434" s="2" t="s">
        <v>1136</v>
      </c>
      <c r="C434" s="2" t="s">
        <v>1137</v>
      </c>
      <c r="D434" s="2" t="s">
        <v>1138</v>
      </c>
      <c r="E434" s="43" t="str">
        <f t="shared" si="532"/>
        <v>GET</v>
      </c>
      <c r="F434" s="43" t="str">
        <f t="shared" si="531"/>
        <v>GPL</v>
      </c>
      <c r="G434" s="43" t="str">
        <f t="shared" si="541"/>
        <v>P</v>
      </c>
      <c r="H434" s="44" t="s">
        <v>164</v>
      </c>
      <c r="I434" s="43" t="str">
        <f t="shared" si="542"/>
        <v>GET-GPL-P003</v>
      </c>
      <c r="J434" s="45" t="s">
        <v>1150</v>
      </c>
      <c r="K434" s="46" t="s">
        <v>48</v>
      </c>
      <c r="L434" s="47">
        <f t="shared" si="540"/>
        <v>43046</v>
      </c>
      <c r="M434" s="48">
        <v>43046</v>
      </c>
      <c r="N434" s="1" t="str">
        <f t="shared" ca="1" si="533"/>
        <v/>
      </c>
      <c r="O434" s="3">
        <v>43353</v>
      </c>
      <c r="P434" s="49" t="s">
        <v>1151</v>
      </c>
      <c r="Q434" s="46">
        <v>1</v>
      </c>
      <c r="R434" s="44" t="s">
        <v>1152</v>
      </c>
      <c r="U434" s="5"/>
      <c r="W434" s="6"/>
      <c r="X434" s="6"/>
      <c r="Y434" s="6"/>
      <c r="Z434" s="6" t="str">
        <f t="shared" si="539"/>
        <v/>
      </c>
      <c r="AA434" s="7" t="s">
        <v>1153</v>
      </c>
      <c r="AB434" s="9"/>
    </row>
    <row r="435" spans="1:28" s="4" customFormat="1" ht="25.5" x14ac:dyDescent="0.3">
      <c r="A435" s="1">
        <f>+SUBTOTAL(103,$D$4:D435)</f>
        <v>432</v>
      </c>
      <c r="B435" s="2" t="s">
        <v>1136</v>
      </c>
      <c r="C435" s="2" t="s">
        <v>1137</v>
      </c>
      <c r="D435" s="2" t="s">
        <v>1138</v>
      </c>
      <c r="E435" s="43" t="str">
        <f t="shared" si="532"/>
        <v>GET</v>
      </c>
      <c r="F435" s="43" t="str">
        <f t="shared" si="531"/>
        <v>GPL</v>
      </c>
      <c r="G435" s="43" t="str">
        <f t="shared" si="541"/>
        <v>P</v>
      </c>
      <c r="H435" s="44" t="s">
        <v>168</v>
      </c>
      <c r="I435" s="43" t="str">
        <f t="shared" si="542"/>
        <v>GET-GPL-P004</v>
      </c>
      <c r="J435" s="45" t="s">
        <v>1154</v>
      </c>
      <c r="K435" s="46" t="s">
        <v>31</v>
      </c>
      <c r="L435" s="47">
        <f t="shared" si="540"/>
        <v>44553</v>
      </c>
      <c r="M435" s="48">
        <v>44553</v>
      </c>
      <c r="N435" s="1">
        <f t="shared" ca="1" si="533"/>
        <v>1503</v>
      </c>
      <c r="O435" s="3"/>
      <c r="P435" s="49" t="s">
        <v>1155</v>
      </c>
      <c r="Q435" s="46">
        <v>3</v>
      </c>
      <c r="R435" s="44" t="s">
        <v>1156</v>
      </c>
      <c r="U435" s="5"/>
      <c r="W435" s="6"/>
      <c r="X435" s="6"/>
      <c r="Y435" s="6"/>
      <c r="Z435" s="6" t="str">
        <f t="shared" si="539"/>
        <v/>
      </c>
      <c r="AA435" s="7" t="s">
        <v>1146</v>
      </c>
      <c r="AB435" s="9"/>
    </row>
    <row r="436" spans="1:28" s="4" customFormat="1" ht="19.5" x14ac:dyDescent="0.3">
      <c r="A436" s="1">
        <f>+SUBTOTAL(103,$D$4:D436)</f>
        <v>433</v>
      </c>
      <c r="B436" s="2" t="s">
        <v>1136</v>
      </c>
      <c r="C436" s="2" t="s">
        <v>1137</v>
      </c>
      <c r="D436" s="2" t="s">
        <v>1138</v>
      </c>
      <c r="E436" s="43" t="str">
        <f t="shared" si="532"/>
        <v>GET</v>
      </c>
      <c r="F436" s="43" t="str">
        <f t="shared" si="531"/>
        <v>GPL</v>
      </c>
      <c r="G436" s="43" t="str">
        <f t="shared" si="541"/>
        <v>IN</v>
      </c>
      <c r="H436" s="44" t="s">
        <v>218</v>
      </c>
      <c r="I436" s="43" t="str">
        <f t="shared" si="542"/>
        <v>GET-GPL-IN001</v>
      </c>
      <c r="J436" s="45" t="s">
        <v>1157</v>
      </c>
      <c r="K436" s="46" t="s">
        <v>48</v>
      </c>
      <c r="L436" s="47">
        <f t="shared" si="540"/>
        <v>43046</v>
      </c>
      <c r="M436" s="48">
        <v>43046</v>
      </c>
      <c r="N436" s="1" t="str">
        <f t="shared" ca="1" si="533"/>
        <v/>
      </c>
      <c r="O436" s="3">
        <v>43601</v>
      </c>
      <c r="P436" s="49" t="s">
        <v>1158</v>
      </c>
      <c r="Q436" s="46">
        <v>1</v>
      </c>
      <c r="R436" s="44" t="s">
        <v>1159</v>
      </c>
      <c r="U436" s="5"/>
      <c r="W436" s="6"/>
      <c r="X436" s="6"/>
      <c r="Y436" s="6"/>
      <c r="Z436" s="6" t="str">
        <f t="shared" si="539"/>
        <v/>
      </c>
      <c r="AA436" s="7"/>
      <c r="AB436" s="9"/>
    </row>
    <row r="437" spans="1:28" s="4" customFormat="1" ht="19.5" x14ac:dyDescent="0.3">
      <c r="A437" s="93">
        <f>+SUBTOTAL(103,$D$4:D437)</f>
        <v>434</v>
      </c>
      <c r="B437" s="2" t="s">
        <v>1136</v>
      </c>
      <c r="C437" s="2" t="s">
        <v>1137</v>
      </c>
      <c r="D437" s="2" t="s">
        <v>1138</v>
      </c>
      <c r="E437" s="43" t="str">
        <f t="shared" ref="E437" si="543">+IF(C437="GESTIÓN TERRITORIAL","GET",IF(C437="DERECHOS HUMANOS","DHH",IF(C437="GESTIÓN CORPORATIVA","GCO",IF(C437="PLANEACIÓN ESTRATÉGICA","PLE",IF(C437="GERENCIA DE LA INFORMACIÓN","GDI","N/A")))))</f>
        <v>GET</v>
      </c>
      <c r="F437" s="43" t="str">
        <f t="shared" si="531"/>
        <v>GPL</v>
      </c>
      <c r="G437" s="43" t="str">
        <f t="shared" ref="G437" si="544">+IF(OR(LEN(H437)=1,LEN(H437)=2),H437,IF(LEN(H437)=4,MID(H437,1,1),MID(H437,1,2)))</f>
        <v>IN</v>
      </c>
      <c r="H437" s="44" t="s">
        <v>222</v>
      </c>
      <c r="I437" s="43" t="str">
        <f t="shared" ref="I437" si="545">+IF(OR(E437="",F437="",H437=""),"",CONCATENATE(E437,"-",F437,"-",H437))</f>
        <v>GET-GPL-IN002</v>
      </c>
      <c r="J437" s="45" t="s">
        <v>1160</v>
      </c>
      <c r="K437" s="46" t="s">
        <v>31</v>
      </c>
      <c r="L437" s="47">
        <f t="shared" si="540"/>
        <v>44532</v>
      </c>
      <c r="M437" s="48">
        <v>44532</v>
      </c>
      <c r="N437" s="1">
        <f t="shared" ca="1" si="533"/>
        <v>1524</v>
      </c>
      <c r="O437" s="3"/>
      <c r="P437" s="49" t="s">
        <v>1161</v>
      </c>
      <c r="Q437" s="46">
        <v>1</v>
      </c>
      <c r="R437" s="44"/>
      <c r="U437" s="5"/>
      <c r="W437" s="6"/>
      <c r="X437" s="6"/>
      <c r="Y437" s="6"/>
      <c r="Z437" s="6"/>
      <c r="AA437" s="7"/>
      <c r="AB437" s="9"/>
    </row>
    <row r="438" spans="1:28" s="4" customFormat="1" ht="19.5" x14ac:dyDescent="0.3">
      <c r="A438" s="1">
        <f>+SUBTOTAL(103,$D$4:D438)</f>
        <v>435</v>
      </c>
      <c r="B438" s="2" t="s">
        <v>1136</v>
      </c>
      <c r="C438" s="2" t="s">
        <v>1137</v>
      </c>
      <c r="D438" s="2" t="s">
        <v>1138</v>
      </c>
      <c r="E438" s="43" t="str">
        <f t="shared" si="532"/>
        <v>GET</v>
      </c>
      <c r="F438" s="43" t="str">
        <f t="shared" si="531"/>
        <v>GPL</v>
      </c>
      <c r="G438" s="43" t="str">
        <f t="shared" si="541"/>
        <v>F</v>
      </c>
      <c r="H438" s="44" t="s">
        <v>274</v>
      </c>
      <c r="I438" s="43" t="str">
        <f t="shared" si="542"/>
        <v>GET-GPL-F001</v>
      </c>
      <c r="J438" s="45" t="s">
        <v>1162</v>
      </c>
      <c r="K438" s="46" t="s">
        <v>31</v>
      </c>
      <c r="L438" s="47">
        <f t="shared" si="540"/>
        <v>44341</v>
      </c>
      <c r="M438" s="48">
        <v>44341</v>
      </c>
      <c r="N438" s="1">
        <f t="shared" ca="1" si="533"/>
        <v>1711</v>
      </c>
      <c r="O438" s="3"/>
      <c r="P438" s="49" t="s">
        <v>1163</v>
      </c>
      <c r="Q438" s="46">
        <v>4</v>
      </c>
      <c r="R438" s="44" t="s">
        <v>1164</v>
      </c>
      <c r="U438" s="5"/>
      <c r="W438" s="6"/>
      <c r="X438" s="6"/>
      <c r="Y438" s="6"/>
      <c r="Z438" s="6" t="str">
        <f t="shared" si="539"/>
        <v/>
      </c>
      <c r="AA438" s="7"/>
      <c r="AB438" s="9"/>
    </row>
    <row r="439" spans="1:28" s="4" customFormat="1" ht="13" x14ac:dyDescent="0.3">
      <c r="A439" s="1">
        <f>+SUBTOTAL(103,$D$4:D439)</f>
        <v>436</v>
      </c>
      <c r="B439" s="2" t="s">
        <v>1136</v>
      </c>
      <c r="C439" s="2" t="s">
        <v>1137</v>
      </c>
      <c r="D439" s="2" t="s">
        <v>1138</v>
      </c>
      <c r="E439" s="43" t="str">
        <f t="shared" si="532"/>
        <v>GET</v>
      </c>
      <c r="F439" s="43" t="str">
        <f t="shared" si="531"/>
        <v>GPL</v>
      </c>
      <c r="G439" s="43" t="str">
        <f t="shared" si="541"/>
        <v>F</v>
      </c>
      <c r="H439" s="44" t="s">
        <v>278</v>
      </c>
      <c r="I439" s="43" t="str">
        <f t="shared" si="542"/>
        <v>GET-GPL-F002</v>
      </c>
      <c r="J439" s="45" t="s">
        <v>1165</v>
      </c>
      <c r="K439" s="46" t="s">
        <v>31</v>
      </c>
      <c r="L439" s="47">
        <f t="shared" si="540"/>
        <v>44712</v>
      </c>
      <c r="M439" s="48">
        <v>44712</v>
      </c>
      <c r="N439" s="1">
        <f t="shared" ca="1" si="533"/>
        <v>1346</v>
      </c>
      <c r="O439" s="3"/>
      <c r="P439" s="49" t="s">
        <v>1166</v>
      </c>
      <c r="Q439" s="46">
        <v>3</v>
      </c>
      <c r="R439" s="44"/>
      <c r="U439" s="5"/>
      <c r="W439" s="6"/>
      <c r="X439" s="6"/>
      <c r="Y439" s="6"/>
      <c r="Z439" s="6" t="str">
        <f t="shared" si="539"/>
        <v/>
      </c>
      <c r="AA439" s="7"/>
      <c r="AB439" s="9"/>
    </row>
    <row r="440" spans="1:28" s="4" customFormat="1" ht="13" x14ac:dyDescent="0.3">
      <c r="A440" s="93">
        <f>+SUBTOTAL(103,$D$4:D440)</f>
        <v>437</v>
      </c>
      <c r="B440" s="2" t="s">
        <v>1136</v>
      </c>
      <c r="C440" s="2" t="s">
        <v>1137</v>
      </c>
      <c r="D440" s="2" t="s">
        <v>1138</v>
      </c>
      <c r="E440" s="43" t="str">
        <f t="shared" ref="E440" si="546">+IF(C440="GESTIÓN TERRITORIAL","GET",IF(C440="DERECHOS HUMANOS","DHH",IF(C440="GESTIÓN CORPORATIVA","GCO",IF(C440="PLANEACIÓN ESTRATÉGICA","PLE",IF(C440="GERENCIA DE LA INFORMACIÓN","GDI","N/A")))))</f>
        <v>GET</v>
      </c>
      <c r="F440" s="43" t="str">
        <f t="shared" si="531"/>
        <v>GPL</v>
      </c>
      <c r="G440" s="43" t="str">
        <f t="shared" ref="G440" si="547">+IF(OR(LEN(H440)=1,LEN(H440)=2),H440,IF(LEN(H440)=4,MID(H440,1,1),MID(H440,1,2)))</f>
        <v>F</v>
      </c>
      <c r="H440" s="44" t="s">
        <v>282</v>
      </c>
      <c r="I440" s="43" t="str">
        <f t="shared" ref="I440" si="548">+IF(OR(E440="",F440="",H440=""),"",CONCATENATE(E440,"-",F440,"-",H440))</f>
        <v>GET-GPL-F003</v>
      </c>
      <c r="J440" s="45" t="s">
        <v>1167</v>
      </c>
      <c r="K440" s="46" t="s">
        <v>31</v>
      </c>
      <c r="L440" s="47">
        <f t="shared" si="540"/>
        <v>44341</v>
      </c>
      <c r="M440" s="48">
        <v>44341</v>
      </c>
      <c r="N440" s="1">
        <f t="shared" ca="1" si="533"/>
        <v>1711</v>
      </c>
      <c r="O440" s="3"/>
      <c r="P440" s="49" t="s">
        <v>1168</v>
      </c>
      <c r="Q440" s="46">
        <v>1</v>
      </c>
      <c r="R440" s="44"/>
      <c r="U440" s="5"/>
      <c r="W440" s="6"/>
      <c r="X440" s="6"/>
      <c r="Y440" s="6"/>
      <c r="Z440" s="6"/>
      <c r="AA440" s="7"/>
      <c r="AB440" s="9"/>
    </row>
    <row r="441" spans="1:28" s="4" customFormat="1" ht="13" x14ac:dyDescent="0.3">
      <c r="A441" s="1">
        <f>+SUBTOTAL(103,$D$4:D441)</f>
        <v>438</v>
      </c>
      <c r="B441" s="2" t="s">
        <v>1136</v>
      </c>
      <c r="C441" s="2" t="s">
        <v>1137</v>
      </c>
      <c r="D441" s="2" t="s">
        <v>1138</v>
      </c>
      <c r="E441" s="43" t="str">
        <f t="shared" ref="E441" si="549">+IF(C441="GESTIÓN TERRITORIAL","GET",IF(C441="DERECHOS HUMANOS","DHH",IF(C441="GESTIÓN CORPORATIVA","GCO",IF(C441="PLANEACIÓN ESTRATÉGICA","PLE",IF(C441="GERENCIA DE LA INFORMACIÓN","GDI","N/A")))))</f>
        <v>GET</v>
      </c>
      <c r="F441" s="43" t="str">
        <f t="shared" si="531"/>
        <v>GPL</v>
      </c>
      <c r="G441" s="43" t="str">
        <f t="shared" ref="G441" si="550">+IF(OR(LEN(H441)=1,LEN(H441)=2),H441,IF(LEN(H441)=4,MID(H441,1,1),MID(H441,1,2)))</f>
        <v>F</v>
      </c>
      <c r="H441" s="44" t="s">
        <v>286</v>
      </c>
      <c r="I441" s="43" t="str">
        <f t="shared" ref="I441" si="551">+IF(OR(E441="",F441="",H441=""),"",CONCATENATE(E441,"-",F441,"-",H441))</f>
        <v>GET-GPL-F004</v>
      </c>
      <c r="J441" s="45" t="s">
        <v>1169</v>
      </c>
      <c r="K441" s="46" t="s">
        <v>31</v>
      </c>
      <c r="L441" s="47">
        <f t="shared" si="540"/>
        <v>44341</v>
      </c>
      <c r="M441" s="48">
        <v>44341</v>
      </c>
      <c r="N441" s="1">
        <f t="shared" ref="N441" ca="1" si="552">+IF(K441="Anulado","",IF(M441="","",DAYS360(M441,TODAY())))</f>
        <v>1711</v>
      </c>
      <c r="O441" s="3"/>
      <c r="P441" s="49" t="s">
        <v>1168</v>
      </c>
      <c r="Q441" s="46">
        <v>1</v>
      </c>
      <c r="R441" s="44"/>
      <c r="U441" s="5"/>
      <c r="W441" s="6"/>
      <c r="X441" s="6"/>
      <c r="Y441" s="6"/>
      <c r="Z441" s="6"/>
      <c r="AA441" s="7"/>
      <c r="AB441" s="9"/>
    </row>
    <row r="442" spans="1:28" s="4" customFormat="1" ht="13" x14ac:dyDescent="0.3">
      <c r="A442" s="1">
        <f>+SUBTOTAL(103,$D$4:D442)</f>
        <v>439</v>
      </c>
      <c r="B442" s="2" t="s">
        <v>1136</v>
      </c>
      <c r="C442" s="2" t="s">
        <v>1137</v>
      </c>
      <c r="D442" s="2" t="s">
        <v>1138</v>
      </c>
      <c r="E442" s="43" t="s">
        <v>383</v>
      </c>
      <c r="F442" s="43" t="s">
        <v>383</v>
      </c>
      <c r="G442" s="43" t="s">
        <v>383</v>
      </c>
      <c r="H442" s="43" t="s">
        <v>383</v>
      </c>
      <c r="I442" s="43"/>
      <c r="J442" s="45" t="s">
        <v>1170</v>
      </c>
      <c r="K442" s="46" t="s">
        <v>31</v>
      </c>
      <c r="L442" s="47">
        <f t="shared" si="540"/>
        <v>44341</v>
      </c>
      <c r="M442" s="48">
        <v>44341</v>
      </c>
      <c r="N442" s="1">
        <f t="shared" ref="N442" ca="1" si="553">+IF(K442="Anulado","",IF(M442="","",DAYS360(M442,TODAY())))</f>
        <v>1711</v>
      </c>
      <c r="O442" s="3"/>
      <c r="P442" s="49" t="s">
        <v>1168</v>
      </c>
      <c r="Q442" s="46">
        <v>1</v>
      </c>
      <c r="R442" s="44"/>
      <c r="U442" s="5"/>
      <c r="W442" s="6"/>
      <c r="X442" s="6"/>
      <c r="Y442" s="6"/>
      <c r="Z442" s="6"/>
      <c r="AA442" s="7"/>
      <c r="AB442" s="9"/>
    </row>
    <row r="443" spans="1:28" s="4" customFormat="1" ht="33" x14ac:dyDescent="0.3">
      <c r="A443" s="93">
        <f>+SUBTOTAL(103,$D$4:D443)</f>
        <v>440</v>
      </c>
      <c r="B443" s="2" t="s">
        <v>1136</v>
      </c>
      <c r="C443" s="2" t="s">
        <v>1137</v>
      </c>
      <c r="D443" s="2" t="s">
        <v>1171</v>
      </c>
      <c r="E443" s="43" t="str">
        <f t="shared" si="532"/>
        <v>GET</v>
      </c>
      <c r="F443" s="43" t="str">
        <f t="shared" ref="F443:F474" si="554">+VLOOKUP(D443,$U$1519:$V$1538,2,FALSE)</f>
        <v>IVC</v>
      </c>
      <c r="G443" s="43" t="str">
        <f t="shared" si="541"/>
        <v>C</v>
      </c>
      <c r="H443" s="44" t="s">
        <v>29</v>
      </c>
      <c r="I443" s="43" t="str">
        <f t="shared" si="542"/>
        <v>GET-IVC-C</v>
      </c>
      <c r="J443" s="45" t="s">
        <v>1172</v>
      </c>
      <c r="K443" s="46" t="s">
        <v>31</v>
      </c>
      <c r="L443" s="47">
        <f t="shared" si="540"/>
        <v>45257</v>
      </c>
      <c r="M443" s="48">
        <v>45257</v>
      </c>
      <c r="N443" s="1">
        <f t="shared" ca="1" si="533"/>
        <v>809</v>
      </c>
      <c r="O443" s="3"/>
      <c r="P443" s="49" t="s">
        <v>1173</v>
      </c>
      <c r="Q443" s="46">
        <v>3</v>
      </c>
      <c r="R443" s="44"/>
      <c r="U443" s="5"/>
      <c r="W443" s="6"/>
      <c r="X443" s="6" t="s">
        <v>1111</v>
      </c>
      <c r="Y443" s="6"/>
      <c r="Z443" s="6" t="str">
        <f t="shared" si="539"/>
        <v/>
      </c>
      <c r="AA443" s="7"/>
      <c r="AB443" s="9"/>
    </row>
    <row r="444" spans="1:28" s="4" customFormat="1" ht="13" x14ac:dyDescent="0.3">
      <c r="A444" s="1">
        <f>+SUBTOTAL(103,$D$4:D444)</f>
        <v>441</v>
      </c>
      <c r="B444" s="2" t="s">
        <v>1136</v>
      </c>
      <c r="C444" s="2" t="s">
        <v>1137</v>
      </c>
      <c r="D444" s="2" t="s">
        <v>1171</v>
      </c>
      <c r="E444" s="43" t="str">
        <f t="shared" si="532"/>
        <v>GET</v>
      </c>
      <c r="F444" s="43" t="str">
        <f t="shared" si="554"/>
        <v>IVC</v>
      </c>
      <c r="G444" s="43" t="str">
        <f t="shared" si="541"/>
        <v>MR</v>
      </c>
      <c r="H444" s="44" t="s">
        <v>34</v>
      </c>
      <c r="I444" s="43" t="str">
        <f t="shared" si="542"/>
        <v>GET-IVC-MR</v>
      </c>
      <c r="J444" s="45" t="s">
        <v>1174</v>
      </c>
      <c r="K444" s="46" t="s">
        <v>31</v>
      </c>
      <c r="L444" s="47">
        <f t="shared" si="540"/>
        <v>45280</v>
      </c>
      <c r="M444" s="48">
        <v>45280</v>
      </c>
      <c r="N444" s="1">
        <f t="shared" ca="1" si="533"/>
        <v>786</v>
      </c>
      <c r="O444" s="3"/>
      <c r="P444" s="49" t="s">
        <v>1175</v>
      </c>
      <c r="Q444" s="46">
        <v>5</v>
      </c>
      <c r="R444" s="44"/>
      <c r="U444" s="5"/>
      <c r="W444" s="6"/>
      <c r="X444" s="6" t="s">
        <v>1111</v>
      </c>
      <c r="Y444" s="6"/>
      <c r="Z444" s="6" t="str">
        <f t="shared" si="539"/>
        <v/>
      </c>
      <c r="AA444" s="7"/>
      <c r="AB444" s="9"/>
    </row>
    <row r="445" spans="1:28" s="4" customFormat="1" ht="13" x14ac:dyDescent="0.3">
      <c r="A445" s="1">
        <f>+SUBTOTAL(103,$D$4:D445)</f>
        <v>442</v>
      </c>
      <c r="B445" s="2" t="s">
        <v>1136</v>
      </c>
      <c r="C445" s="2" t="s">
        <v>1137</v>
      </c>
      <c r="D445" s="2" t="s">
        <v>1171</v>
      </c>
      <c r="E445" s="43" t="str">
        <f t="shared" ref="E445" si="555">+IF(C445="GESTIÓN TERRITORIAL","GET",IF(C445="DERECHOS HUMANOS","DHH",IF(C445="GESTIÓN CORPORATIVA","GCO",IF(C445="PLANEACIÓN ESTRATÉGICA","PLE",IF(C445="GERENCIA DE LA INFORMACIÓN","GDI","N/A")))))</f>
        <v>GET</v>
      </c>
      <c r="F445" s="43" t="str">
        <f t="shared" si="554"/>
        <v>IVC</v>
      </c>
      <c r="G445" s="43" t="s">
        <v>61</v>
      </c>
      <c r="H445" s="44" t="s">
        <v>38</v>
      </c>
      <c r="I445" s="43" t="str">
        <f t="shared" ref="I445" si="556">+IF(OR(E445="",F445="",H445=""),"",CONCATENATE(E445,"-",F445,"-",H445))</f>
        <v>GET-IVC-M001</v>
      </c>
      <c r="J445" s="45" t="s">
        <v>1176</v>
      </c>
      <c r="K445" s="46" t="s">
        <v>31</v>
      </c>
      <c r="L445" s="47">
        <f t="shared" si="540"/>
        <v>44644</v>
      </c>
      <c r="M445" s="48">
        <v>44644</v>
      </c>
      <c r="N445" s="1">
        <f t="shared" ca="1" si="533"/>
        <v>1412</v>
      </c>
      <c r="O445" s="3"/>
      <c r="P445" s="49" t="s">
        <v>1177</v>
      </c>
      <c r="Q445" s="46">
        <v>1</v>
      </c>
      <c r="R445" s="44"/>
      <c r="U445" s="5"/>
      <c r="W445" s="6"/>
      <c r="X445" s="6"/>
      <c r="Y445" s="6"/>
      <c r="Z445" s="6"/>
      <c r="AA445" s="7"/>
      <c r="AB445" s="9"/>
    </row>
    <row r="446" spans="1:28" s="4" customFormat="1" ht="19.5" x14ac:dyDescent="0.3">
      <c r="A446" s="93">
        <f>+SUBTOTAL(103,$D$4:D446)</f>
        <v>443</v>
      </c>
      <c r="B446" s="2" t="s">
        <v>1136</v>
      </c>
      <c r="C446" s="2" t="s">
        <v>1137</v>
      </c>
      <c r="D446" s="2" t="s">
        <v>1171</v>
      </c>
      <c r="E446" s="43" t="str">
        <f t="shared" si="532"/>
        <v>GET</v>
      </c>
      <c r="F446" s="43" t="str">
        <f t="shared" si="554"/>
        <v>IVC</v>
      </c>
      <c r="G446" s="43" t="str">
        <f t="shared" si="541"/>
        <v>P</v>
      </c>
      <c r="H446" s="44" t="s">
        <v>156</v>
      </c>
      <c r="I446" s="43" t="str">
        <f t="shared" si="542"/>
        <v>GET-IVC-P001</v>
      </c>
      <c r="J446" s="45" t="s">
        <v>1178</v>
      </c>
      <c r="K446" s="46" t="s">
        <v>31</v>
      </c>
      <c r="L446" s="47">
        <f t="shared" si="540"/>
        <v>45222</v>
      </c>
      <c r="M446" s="48">
        <v>45222</v>
      </c>
      <c r="N446" s="1">
        <f t="shared" ca="1" si="533"/>
        <v>843</v>
      </c>
      <c r="O446" s="3"/>
      <c r="P446" s="49" t="s">
        <v>1179</v>
      </c>
      <c r="Q446" s="46">
        <v>3</v>
      </c>
      <c r="R446" s="44" t="s">
        <v>1180</v>
      </c>
      <c r="U446" s="5"/>
      <c r="W446" s="6"/>
      <c r="X446" s="6" t="s">
        <v>1111</v>
      </c>
      <c r="Y446" s="6"/>
      <c r="Z446" s="6" t="str">
        <f t="shared" si="539"/>
        <v/>
      </c>
      <c r="AA446" s="50" t="s">
        <v>1181</v>
      </c>
      <c r="AB446" s="9"/>
    </row>
    <row r="447" spans="1:28" s="4" customFormat="1" ht="29" x14ac:dyDescent="0.3">
      <c r="A447" s="1">
        <f>+SUBTOTAL(103,$D$4:D447)</f>
        <v>444</v>
      </c>
      <c r="B447" s="2" t="s">
        <v>1136</v>
      </c>
      <c r="C447" s="2" t="s">
        <v>1137</v>
      </c>
      <c r="D447" s="2" t="s">
        <v>1171</v>
      </c>
      <c r="E447" s="43" t="str">
        <f t="shared" si="532"/>
        <v>GET</v>
      </c>
      <c r="F447" s="43" t="str">
        <f t="shared" si="554"/>
        <v>IVC</v>
      </c>
      <c r="G447" s="43" t="str">
        <f t="shared" si="541"/>
        <v>P</v>
      </c>
      <c r="H447" s="44" t="s">
        <v>160</v>
      </c>
      <c r="I447" s="43" t="str">
        <f t="shared" si="542"/>
        <v>GET-IVC-P002</v>
      </c>
      <c r="J447" s="45" t="s">
        <v>1182</v>
      </c>
      <c r="K447" s="46" t="s">
        <v>31</v>
      </c>
      <c r="L447" s="47">
        <f t="shared" si="540"/>
        <v>45222</v>
      </c>
      <c r="M447" s="48">
        <v>45222</v>
      </c>
      <c r="N447" s="1">
        <f t="shared" ca="1" si="533"/>
        <v>843</v>
      </c>
      <c r="O447" s="3"/>
      <c r="P447" s="49" t="s">
        <v>1183</v>
      </c>
      <c r="Q447" s="46">
        <v>3</v>
      </c>
      <c r="R447" s="44" t="s">
        <v>1184</v>
      </c>
      <c r="U447" s="5"/>
      <c r="W447" s="6"/>
      <c r="X447" s="6" t="s">
        <v>1111</v>
      </c>
      <c r="Y447" s="6"/>
      <c r="Z447" s="6" t="str">
        <f t="shared" si="539"/>
        <v/>
      </c>
      <c r="AA447" s="50" t="s">
        <v>1181</v>
      </c>
      <c r="AB447" s="9"/>
    </row>
    <row r="448" spans="1:28" s="4" customFormat="1" ht="25.5" x14ac:dyDescent="0.3">
      <c r="A448" s="1">
        <f>+SUBTOTAL(103,$D$4:D448)</f>
        <v>445</v>
      </c>
      <c r="B448" s="2" t="s">
        <v>1136</v>
      </c>
      <c r="C448" s="2" t="s">
        <v>1137</v>
      </c>
      <c r="D448" s="2" t="s">
        <v>1171</v>
      </c>
      <c r="E448" s="43" t="str">
        <f t="shared" si="532"/>
        <v>GET</v>
      </c>
      <c r="F448" s="43" t="str">
        <f t="shared" si="554"/>
        <v>IVC</v>
      </c>
      <c r="G448" s="43" t="str">
        <f t="shared" si="541"/>
        <v>P</v>
      </c>
      <c r="H448" s="44" t="s">
        <v>164</v>
      </c>
      <c r="I448" s="43" t="str">
        <f t="shared" si="542"/>
        <v>GET-IVC-P003</v>
      </c>
      <c r="J448" s="45" t="s">
        <v>1185</v>
      </c>
      <c r="K448" s="46" t="s">
        <v>48</v>
      </c>
      <c r="L448" s="47">
        <f t="shared" si="540"/>
        <v>43069</v>
      </c>
      <c r="M448" s="48">
        <v>43069</v>
      </c>
      <c r="N448" s="1" t="str">
        <f t="shared" ca="1" si="533"/>
        <v/>
      </c>
      <c r="O448" s="3">
        <v>44251</v>
      </c>
      <c r="P448" s="49" t="s">
        <v>1186</v>
      </c>
      <c r="Q448" s="46">
        <v>1</v>
      </c>
      <c r="R448" s="44" t="s">
        <v>1187</v>
      </c>
      <c r="U448" s="5"/>
      <c r="W448" s="6"/>
      <c r="X448" s="6" t="s">
        <v>1111</v>
      </c>
      <c r="Y448" s="6"/>
      <c r="Z448" s="6" t="str">
        <f t="shared" si="539"/>
        <v/>
      </c>
      <c r="AA448" s="7" t="s">
        <v>1181</v>
      </c>
      <c r="AB448" s="9"/>
    </row>
    <row r="449" spans="1:28" s="4" customFormat="1" ht="19.5" x14ac:dyDescent="0.3">
      <c r="A449" s="93">
        <f>+SUBTOTAL(103,$D$4:D449)</f>
        <v>446</v>
      </c>
      <c r="B449" s="2" t="s">
        <v>1136</v>
      </c>
      <c r="C449" s="2" t="s">
        <v>1137</v>
      </c>
      <c r="D449" s="2" t="s">
        <v>1171</v>
      </c>
      <c r="E449" s="43" t="str">
        <f t="shared" si="532"/>
        <v>GET</v>
      </c>
      <c r="F449" s="43" t="str">
        <f t="shared" si="554"/>
        <v>IVC</v>
      </c>
      <c r="G449" s="43" t="str">
        <f t="shared" si="541"/>
        <v>P</v>
      </c>
      <c r="H449" s="44" t="s">
        <v>168</v>
      </c>
      <c r="I449" s="43" t="str">
        <f t="shared" si="542"/>
        <v>GET-IVC-P004</v>
      </c>
      <c r="J449" s="45" t="s">
        <v>1188</v>
      </c>
      <c r="K449" s="46" t="s">
        <v>31</v>
      </c>
      <c r="L449" s="47">
        <f t="shared" si="540"/>
        <v>45238</v>
      </c>
      <c r="M449" s="48">
        <v>45238</v>
      </c>
      <c r="N449" s="1">
        <f t="shared" ca="1" si="533"/>
        <v>828</v>
      </c>
      <c r="O449" s="3"/>
      <c r="P449" s="49" t="s">
        <v>1189</v>
      </c>
      <c r="Q449" s="46">
        <v>3</v>
      </c>
      <c r="R449" s="44" t="s">
        <v>1190</v>
      </c>
      <c r="S449" s="26"/>
      <c r="T449" s="26"/>
      <c r="U449" s="27"/>
      <c r="V449" s="26"/>
      <c r="W449" s="28"/>
      <c r="X449" s="28" t="s">
        <v>1111</v>
      </c>
      <c r="Y449" s="28"/>
      <c r="Z449" s="28" t="str">
        <f t="shared" si="539"/>
        <v/>
      </c>
      <c r="AA449" s="94" t="s">
        <v>1181</v>
      </c>
      <c r="AB449" s="9"/>
    </row>
    <row r="450" spans="1:28" s="4" customFormat="1" ht="51.75" customHeight="1" x14ac:dyDescent="0.3">
      <c r="A450" s="1">
        <f>+SUBTOTAL(103,$D$4:D450)</f>
        <v>447</v>
      </c>
      <c r="B450" s="2" t="s">
        <v>1136</v>
      </c>
      <c r="C450" s="2" t="s">
        <v>1137</v>
      </c>
      <c r="D450" s="2" t="s">
        <v>1171</v>
      </c>
      <c r="E450" s="43" t="str">
        <f t="shared" si="532"/>
        <v>GET</v>
      </c>
      <c r="F450" s="43" t="str">
        <f t="shared" si="554"/>
        <v>IVC</v>
      </c>
      <c r="G450" s="43" t="str">
        <f t="shared" si="541"/>
        <v>P</v>
      </c>
      <c r="H450" s="44" t="s">
        <v>172</v>
      </c>
      <c r="I450" s="43" t="str">
        <f t="shared" si="542"/>
        <v>GET-IVC-P005</v>
      </c>
      <c r="J450" s="45" t="s">
        <v>1191</v>
      </c>
      <c r="K450" s="46" t="s">
        <v>31</v>
      </c>
      <c r="L450" s="47">
        <f t="shared" si="540"/>
        <v>45390</v>
      </c>
      <c r="M450" s="48">
        <v>45390</v>
      </c>
      <c r="N450" s="1">
        <f t="shared" ca="1" si="533"/>
        <v>678</v>
      </c>
      <c r="O450" s="3"/>
      <c r="P450" s="49" t="s">
        <v>1192</v>
      </c>
      <c r="Q450" s="46">
        <v>5</v>
      </c>
      <c r="R450" s="44"/>
      <c r="U450" s="5"/>
      <c r="W450" s="6" t="s">
        <v>1111</v>
      </c>
      <c r="X450" s="6" t="s">
        <v>1111</v>
      </c>
      <c r="Y450" s="6">
        <v>11</v>
      </c>
      <c r="Z450" s="6">
        <f t="shared" si="539"/>
        <v>6</v>
      </c>
      <c r="AA450" s="7" t="s">
        <v>1193</v>
      </c>
      <c r="AB450" s="9"/>
    </row>
    <row r="451" spans="1:28" s="4" customFormat="1" ht="50.5" x14ac:dyDescent="0.3">
      <c r="A451" s="1">
        <f>+SUBTOTAL(103,$D$4:D451)</f>
        <v>448</v>
      </c>
      <c r="B451" s="2" t="s">
        <v>1136</v>
      </c>
      <c r="C451" s="2" t="s">
        <v>1137</v>
      </c>
      <c r="D451" s="2" t="s">
        <v>1171</v>
      </c>
      <c r="E451" s="43" t="str">
        <f t="shared" si="532"/>
        <v>GET</v>
      </c>
      <c r="F451" s="43" t="str">
        <f t="shared" si="554"/>
        <v>IVC</v>
      </c>
      <c r="G451" s="43" t="str">
        <f t="shared" si="541"/>
        <v>P</v>
      </c>
      <c r="H451" s="44" t="s">
        <v>176</v>
      </c>
      <c r="I451" s="43" t="str">
        <f t="shared" si="542"/>
        <v>GET-IVC-P006</v>
      </c>
      <c r="J451" s="45" t="s">
        <v>1194</v>
      </c>
      <c r="K451" s="46" t="s">
        <v>48</v>
      </c>
      <c r="L451" s="47">
        <f t="shared" si="540"/>
        <v>43138</v>
      </c>
      <c r="M451" s="48">
        <v>43138</v>
      </c>
      <c r="N451" s="1" t="str">
        <f t="shared" ca="1" si="533"/>
        <v/>
      </c>
      <c r="O451" s="3">
        <v>44811</v>
      </c>
      <c r="P451" s="49" t="s">
        <v>1195</v>
      </c>
      <c r="Q451" s="46">
        <v>2</v>
      </c>
      <c r="R451" s="44"/>
      <c r="U451" s="5"/>
      <c r="W451" s="6" t="s">
        <v>1111</v>
      </c>
      <c r="X451" s="6" t="s">
        <v>1111</v>
      </c>
      <c r="Y451" s="6">
        <v>6</v>
      </c>
      <c r="Z451" s="6">
        <f t="shared" si="539"/>
        <v>3</v>
      </c>
      <c r="AA451" s="7" t="s">
        <v>1196</v>
      </c>
      <c r="AB451" s="9"/>
    </row>
    <row r="452" spans="1:28" s="4" customFormat="1" ht="19.5" customHeight="1" x14ac:dyDescent="0.3">
      <c r="A452" s="93">
        <f>+SUBTOTAL(103,$D$4:D452)</f>
        <v>449</v>
      </c>
      <c r="B452" s="2" t="s">
        <v>1136</v>
      </c>
      <c r="C452" s="2" t="s">
        <v>1137</v>
      </c>
      <c r="D452" s="2" t="s">
        <v>1171</v>
      </c>
      <c r="E452" s="43" t="str">
        <f t="shared" si="532"/>
        <v>GET</v>
      </c>
      <c r="F452" s="43" t="str">
        <f t="shared" si="554"/>
        <v>IVC</v>
      </c>
      <c r="G452" s="43" t="str">
        <f t="shared" si="541"/>
        <v>P</v>
      </c>
      <c r="H452" s="44" t="s">
        <v>180</v>
      </c>
      <c r="I452" s="43" t="str">
        <f t="shared" si="542"/>
        <v>GET-IVC-P007</v>
      </c>
      <c r="J452" s="45" t="s">
        <v>1197</v>
      </c>
      <c r="K452" s="46" t="s">
        <v>31</v>
      </c>
      <c r="L452" s="47">
        <f t="shared" si="540"/>
        <v>45461</v>
      </c>
      <c r="M452" s="48">
        <v>45461</v>
      </c>
      <c r="N452" s="1">
        <f t="shared" ca="1" si="533"/>
        <v>608</v>
      </c>
      <c r="O452" s="3"/>
      <c r="P452" s="49" t="s">
        <v>1198</v>
      </c>
      <c r="Q452" s="46">
        <v>4</v>
      </c>
      <c r="R452" s="44" t="s">
        <v>1199</v>
      </c>
      <c r="T452" s="9"/>
      <c r="U452" s="10"/>
      <c r="V452" s="9"/>
      <c r="W452" s="11"/>
      <c r="X452" s="11" t="s">
        <v>1111</v>
      </c>
      <c r="Y452" s="11"/>
      <c r="Z452" s="11" t="str">
        <f t="shared" si="539"/>
        <v/>
      </c>
      <c r="AA452" s="12" t="s">
        <v>1200</v>
      </c>
      <c r="AB452" s="9"/>
    </row>
    <row r="453" spans="1:28" s="4" customFormat="1" ht="125.5" x14ac:dyDescent="0.3">
      <c r="A453" s="1">
        <f>+SUBTOTAL(103,$D$4:D453)</f>
        <v>450</v>
      </c>
      <c r="B453" s="2" t="s">
        <v>1136</v>
      </c>
      <c r="C453" s="2" t="s">
        <v>1137</v>
      </c>
      <c r="D453" s="2" t="s">
        <v>1171</v>
      </c>
      <c r="E453" s="43" t="str">
        <f t="shared" si="532"/>
        <v>GET</v>
      </c>
      <c r="F453" s="43" t="str">
        <f t="shared" si="554"/>
        <v>IVC</v>
      </c>
      <c r="G453" s="43" t="str">
        <f t="shared" si="541"/>
        <v>P</v>
      </c>
      <c r="H453" s="44" t="s">
        <v>184</v>
      </c>
      <c r="I453" s="43" t="str">
        <f t="shared" si="542"/>
        <v>GET-IVC-P008</v>
      </c>
      <c r="J453" s="45" t="s">
        <v>1201</v>
      </c>
      <c r="K453" s="46" t="s">
        <v>48</v>
      </c>
      <c r="L453" s="47">
        <f t="shared" si="540"/>
        <v>43354</v>
      </c>
      <c r="M453" s="48">
        <v>43354</v>
      </c>
      <c r="N453" s="1" t="str">
        <f t="shared" ca="1" si="533"/>
        <v/>
      </c>
      <c r="O453" s="3">
        <v>43595</v>
      </c>
      <c r="P453" s="49" t="s">
        <v>1202</v>
      </c>
      <c r="Q453" s="46">
        <v>2</v>
      </c>
      <c r="R453" s="44"/>
      <c r="U453" s="5"/>
      <c r="W453" s="6"/>
      <c r="X453" s="6" t="s">
        <v>1111</v>
      </c>
      <c r="Y453" s="6"/>
      <c r="Z453" s="6" t="str">
        <f t="shared" si="539"/>
        <v/>
      </c>
      <c r="AA453" s="7" t="s">
        <v>1200</v>
      </c>
      <c r="AB453" s="9"/>
    </row>
    <row r="454" spans="1:28" s="4" customFormat="1" ht="125.5" x14ac:dyDescent="0.3">
      <c r="A454" s="1">
        <f>+SUBTOTAL(103,$D$4:D454)</f>
        <v>451</v>
      </c>
      <c r="B454" s="2" t="s">
        <v>1136</v>
      </c>
      <c r="C454" s="2" t="s">
        <v>1137</v>
      </c>
      <c r="D454" s="2" t="s">
        <v>1171</v>
      </c>
      <c r="E454" s="43" t="str">
        <f t="shared" si="532"/>
        <v>GET</v>
      </c>
      <c r="F454" s="43" t="str">
        <f t="shared" si="554"/>
        <v>IVC</v>
      </c>
      <c r="G454" s="43" t="str">
        <f t="shared" si="541"/>
        <v>P</v>
      </c>
      <c r="H454" s="44" t="s">
        <v>188</v>
      </c>
      <c r="I454" s="43" t="str">
        <f t="shared" si="542"/>
        <v>GET-IVC-P009</v>
      </c>
      <c r="J454" s="45" t="s">
        <v>1203</v>
      </c>
      <c r="K454" s="46" t="s">
        <v>48</v>
      </c>
      <c r="L454" s="47">
        <f t="shared" si="540"/>
        <v>43069</v>
      </c>
      <c r="M454" s="48">
        <v>43069</v>
      </c>
      <c r="N454" s="1" t="str">
        <f t="shared" ca="1" si="533"/>
        <v/>
      </c>
      <c r="O454" s="3">
        <v>43374</v>
      </c>
      <c r="P454" s="49" t="s">
        <v>1204</v>
      </c>
      <c r="Q454" s="46">
        <v>1</v>
      </c>
      <c r="R454" s="44" t="s">
        <v>1205</v>
      </c>
      <c r="U454" s="5"/>
      <c r="W454" s="6"/>
      <c r="X454" s="6"/>
      <c r="Y454" s="6"/>
      <c r="Z454" s="6" t="str">
        <f t="shared" si="539"/>
        <v/>
      </c>
      <c r="AA454" s="7" t="s">
        <v>1200</v>
      </c>
      <c r="AB454" s="9"/>
    </row>
    <row r="455" spans="1:28" s="4" customFormat="1" ht="125.5" x14ac:dyDescent="0.3">
      <c r="A455" s="93">
        <f>+SUBTOTAL(103,$D$4:D455)</f>
        <v>452</v>
      </c>
      <c r="B455" s="2" t="s">
        <v>1136</v>
      </c>
      <c r="C455" s="2" t="s">
        <v>1137</v>
      </c>
      <c r="D455" s="2" t="s">
        <v>1171</v>
      </c>
      <c r="E455" s="43" t="str">
        <f t="shared" si="532"/>
        <v>GET</v>
      </c>
      <c r="F455" s="43" t="str">
        <f t="shared" si="554"/>
        <v>IVC</v>
      </c>
      <c r="G455" s="43" t="str">
        <f t="shared" si="541"/>
        <v>P</v>
      </c>
      <c r="H455" s="44" t="s">
        <v>192</v>
      </c>
      <c r="I455" s="43" t="str">
        <f t="shared" si="542"/>
        <v>GET-IVC-P010</v>
      </c>
      <c r="J455" s="45" t="s">
        <v>1206</v>
      </c>
      <c r="K455" s="46" t="s">
        <v>48</v>
      </c>
      <c r="L455" s="47">
        <f t="shared" si="540"/>
        <v>43454</v>
      </c>
      <c r="M455" s="48">
        <v>43454</v>
      </c>
      <c r="N455" s="1" t="str">
        <f t="shared" ca="1" si="533"/>
        <v/>
      </c>
      <c r="O455" s="3">
        <v>44540</v>
      </c>
      <c r="P455" s="49" t="s">
        <v>1207</v>
      </c>
      <c r="Q455" s="46">
        <v>2</v>
      </c>
      <c r="R455" s="44" t="s">
        <v>1208</v>
      </c>
      <c r="U455" s="5"/>
      <c r="W455" s="6"/>
      <c r="X455" s="6"/>
      <c r="Y455" s="6"/>
      <c r="Z455" s="6" t="str">
        <f t="shared" si="539"/>
        <v/>
      </c>
      <c r="AA455" s="7" t="s">
        <v>1200</v>
      </c>
      <c r="AB455" s="9"/>
    </row>
    <row r="456" spans="1:28" s="4" customFormat="1" ht="125.5" x14ac:dyDescent="0.3">
      <c r="A456" s="1">
        <f>+SUBTOTAL(103,$D$4:D456)</f>
        <v>453</v>
      </c>
      <c r="B456" s="2" t="s">
        <v>1136</v>
      </c>
      <c r="C456" s="2" t="s">
        <v>1137</v>
      </c>
      <c r="D456" s="2" t="s">
        <v>1171</v>
      </c>
      <c r="E456" s="43" t="str">
        <f t="shared" si="532"/>
        <v>GET</v>
      </c>
      <c r="F456" s="43" t="str">
        <f t="shared" si="554"/>
        <v>IVC</v>
      </c>
      <c r="G456" s="43" t="str">
        <f t="shared" si="541"/>
        <v>P</v>
      </c>
      <c r="H456" s="44" t="s">
        <v>195</v>
      </c>
      <c r="I456" s="43" t="str">
        <f t="shared" si="542"/>
        <v>GET-IVC-P011</v>
      </c>
      <c r="J456" s="45" t="s">
        <v>1209</v>
      </c>
      <c r="K456" s="46" t="s">
        <v>48</v>
      </c>
      <c r="L456" s="47">
        <f t="shared" si="540"/>
        <v>43069</v>
      </c>
      <c r="M456" s="48">
        <v>43069</v>
      </c>
      <c r="N456" s="1" t="str">
        <f t="shared" ca="1" si="533"/>
        <v/>
      </c>
      <c r="O456" s="3">
        <v>43326</v>
      </c>
      <c r="P456" s="49" t="s">
        <v>1210</v>
      </c>
      <c r="Q456" s="46">
        <v>1</v>
      </c>
      <c r="R456" s="44" t="s">
        <v>1211</v>
      </c>
      <c r="U456" s="5"/>
      <c r="W456" s="6"/>
      <c r="X456" s="6"/>
      <c r="Y456" s="6"/>
      <c r="Z456" s="6" t="str">
        <f t="shared" si="539"/>
        <v/>
      </c>
      <c r="AA456" s="7" t="s">
        <v>1200</v>
      </c>
      <c r="AB456" s="9"/>
    </row>
    <row r="457" spans="1:28" s="4" customFormat="1" ht="125.5" x14ac:dyDescent="0.3">
      <c r="A457" s="1">
        <f>+SUBTOTAL(103,$D$4:D457)</f>
        <v>454</v>
      </c>
      <c r="B457" s="2" t="s">
        <v>1136</v>
      </c>
      <c r="C457" s="2" t="s">
        <v>1137</v>
      </c>
      <c r="D457" s="2" t="s">
        <v>1171</v>
      </c>
      <c r="E457" s="43" t="str">
        <f t="shared" si="532"/>
        <v>GET</v>
      </c>
      <c r="F457" s="43" t="str">
        <f t="shared" si="554"/>
        <v>IVC</v>
      </c>
      <c r="G457" s="43" t="str">
        <f t="shared" si="541"/>
        <v>P</v>
      </c>
      <c r="H457" s="44" t="s">
        <v>198</v>
      </c>
      <c r="I457" s="43" t="str">
        <f t="shared" si="542"/>
        <v>GET-IVC-P012</v>
      </c>
      <c r="J457" s="45" t="s">
        <v>1212</v>
      </c>
      <c r="K457" s="46" t="s">
        <v>48</v>
      </c>
      <c r="L457" s="47">
        <f t="shared" si="540"/>
        <v>43069</v>
      </c>
      <c r="M457" s="48">
        <v>43069</v>
      </c>
      <c r="N457" s="1" t="str">
        <f t="shared" ca="1" si="533"/>
        <v/>
      </c>
      <c r="O457" s="3">
        <v>43326</v>
      </c>
      <c r="P457" s="49" t="s">
        <v>1210</v>
      </c>
      <c r="Q457" s="46">
        <v>1</v>
      </c>
      <c r="R457" s="44" t="s">
        <v>1213</v>
      </c>
      <c r="U457" s="5"/>
      <c r="W457" s="6"/>
      <c r="X457" s="6"/>
      <c r="Y457" s="6"/>
      <c r="Z457" s="6" t="str">
        <f t="shared" si="539"/>
        <v/>
      </c>
      <c r="AA457" s="7" t="s">
        <v>1200</v>
      </c>
      <c r="AB457" s="9"/>
    </row>
    <row r="458" spans="1:28" s="4" customFormat="1" ht="125.5" x14ac:dyDescent="0.3">
      <c r="A458" s="93">
        <f>+SUBTOTAL(103,$D$4:D458)</f>
        <v>455</v>
      </c>
      <c r="B458" s="2" t="s">
        <v>1136</v>
      </c>
      <c r="C458" s="2" t="s">
        <v>1137</v>
      </c>
      <c r="D458" s="2" t="s">
        <v>1171</v>
      </c>
      <c r="E458" s="43" t="str">
        <f t="shared" si="532"/>
        <v>GET</v>
      </c>
      <c r="F458" s="43" t="str">
        <f t="shared" si="554"/>
        <v>IVC</v>
      </c>
      <c r="G458" s="43" t="str">
        <f t="shared" si="541"/>
        <v>P</v>
      </c>
      <c r="H458" s="44" t="s">
        <v>201</v>
      </c>
      <c r="I458" s="43" t="str">
        <f t="shared" si="542"/>
        <v>GET-IVC-P013</v>
      </c>
      <c r="J458" s="45" t="s">
        <v>1214</v>
      </c>
      <c r="K458" s="46" t="s">
        <v>48</v>
      </c>
      <c r="L458" s="47">
        <f t="shared" si="540"/>
        <v>43454</v>
      </c>
      <c r="M458" s="48">
        <v>43454</v>
      </c>
      <c r="N458" s="1" t="str">
        <f t="shared" ca="1" si="533"/>
        <v/>
      </c>
      <c r="O458" s="3">
        <v>44540</v>
      </c>
      <c r="P458" s="49" t="s">
        <v>1207</v>
      </c>
      <c r="Q458" s="46">
        <v>2</v>
      </c>
      <c r="R458" s="44" t="s">
        <v>1215</v>
      </c>
      <c r="U458" s="5"/>
      <c r="W458" s="6"/>
      <c r="X458" s="6"/>
      <c r="Y458" s="6"/>
      <c r="Z458" s="6" t="str">
        <f t="shared" si="539"/>
        <v/>
      </c>
      <c r="AA458" s="7" t="s">
        <v>1200</v>
      </c>
      <c r="AB458" s="9"/>
    </row>
    <row r="459" spans="1:28" s="4" customFormat="1" ht="125.5" x14ac:dyDescent="0.3">
      <c r="A459" s="1">
        <f>+SUBTOTAL(103,$D$4:D459)</f>
        <v>456</v>
      </c>
      <c r="B459" s="2" t="s">
        <v>1136</v>
      </c>
      <c r="C459" s="2" t="s">
        <v>1137</v>
      </c>
      <c r="D459" s="2" t="s">
        <v>1171</v>
      </c>
      <c r="E459" s="43" t="str">
        <f t="shared" si="532"/>
        <v>GET</v>
      </c>
      <c r="F459" s="43" t="str">
        <f t="shared" si="554"/>
        <v>IVC</v>
      </c>
      <c r="G459" s="43" t="str">
        <f t="shared" si="541"/>
        <v>P</v>
      </c>
      <c r="H459" s="44" t="s">
        <v>204</v>
      </c>
      <c r="I459" s="43" t="str">
        <f t="shared" si="542"/>
        <v>GET-IVC-P014</v>
      </c>
      <c r="J459" s="45" t="s">
        <v>1216</v>
      </c>
      <c r="K459" s="46" t="s">
        <v>48</v>
      </c>
      <c r="L459" s="47">
        <f t="shared" si="540"/>
        <v>43069</v>
      </c>
      <c r="M459" s="48">
        <v>43069</v>
      </c>
      <c r="N459" s="1" t="str">
        <f t="shared" ca="1" si="533"/>
        <v/>
      </c>
      <c r="O459" s="3">
        <v>43326</v>
      </c>
      <c r="P459" s="49" t="s">
        <v>1210</v>
      </c>
      <c r="Q459" s="46">
        <v>1</v>
      </c>
      <c r="R459" s="44" t="s">
        <v>1217</v>
      </c>
      <c r="U459" s="5"/>
      <c r="W459" s="6"/>
      <c r="X459" s="6"/>
      <c r="Y459" s="6"/>
      <c r="Z459" s="6" t="str">
        <f t="shared" si="539"/>
        <v/>
      </c>
      <c r="AA459" s="7" t="s">
        <v>1200</v>
      </c>
      <c r="AB459" s="9"/>
    </row>
    <row r="460" spans="1:28" s="4" customFormat="1" ht="125.5" x14ac:dyDescent="0.3">
      <c r="A460" s="1">
        <f>+SUBTOTAL(103,$D$4:D460)</f>
        <v>457</v>
      </c>
      <c r="B460" s="2" t="s">
        <v>1136</v>
      </c>
      <c r="C460" s="2" t="s">
        <v>1137</v>
      </c>
      <c r="D460" s="2" t="s">
        <v>1171</v>
      </c>
      <c r="E460" s="43" t="str">
        <f t="shared" si="532"/>
        <v>GET</v>
      </c>
      <c r="F460" s="43" t="str">
        <f t="shared" si="554"/>
        <v>IVC</v>
      </c>
      <c r="G460" s="43" t="str">
        <f t="shared" si="541"/>
        <v>P</v>
      </c>
      <c r="H460" s="44" t="s">
        <v>206</v>
      </c>
      <c r="I460" s="43" t="str">
        <f t="shared" si="542"/>
        <v>GET-IVC-P015</v>
      </c>
      <c r="J460" s="45" t="s">
        <v>1218</v>
      </c>
      <c r="K460" s="46" t="s">
        <v>48</v>
      </c>
      <c r="L460" s="47">
        <f t="shared" si="540"/>
        <v>43458</v>
      </c>
      <c r="M460" s="48">
        <v>43458</v>
      </c>
      <c r="N460" s="1" t="str">
        <f t="shared" ca="1" si="533"/>
        <v/>
      </c>
      <c r="O460" s="3">
        <v>44540</v>
      </c>
      <c r="P460" s="49" t="s">
        <v>1219</v>
      </c>
      <c r="Q460" s="46">
        <v>2</v>
      </c>
      <c r="R460" s="44" t="s">
        <v>1220</v>
      </c>
      <c r="U460" s="5"/>
      <c r="W460" s="6"/>
      <c r="X460" s="6"/>
      <c r="Y460" s="6"/>
      <c r="Z460" s="6" t="str">
        <f t="shared" si="539"/>
        <v/>
      </c>
      <c r="AA460" s="7" t="s">
        <v>1200</v>
      </c>
      <c r="AB460" s="9"/>
    </row>
    <row r="461" spans="1:28" s="4" customFormat="1" ht="125.5" x14ac:dyDescent="0.3">
      <c r="A461" s="93">
        <f>+SUBTOTAL(103,$D$4:D461)</f>
        <v>458</v>
      </c>
      <c r="B461" s="2" t="s">
        <v>1136</v>
      </c>
      <c r="C461" s="2" t="s">
        <v>1137</v>
      </c>
      <c r="D461" s="2" t="s">
        <v>1171</v>
      </c>
      <c r="E461" s="43" t="str">
        <f t="shared" si="532"/>
        <v>GET</v>
      </c>
      <c r="F461" s="43" t="str">
        <f t="shared" si="554"/>
        <v>IVC</v>
      </c>
      <c r="G461" s="43" t="str">
        <f t="shared" si="541"/>
        <v>P</v>
      </c>
      <c r="H461" s="44" t="s">
        <v>209</v>
      </c>
      <c r="I461" s="43" t="str">
        <f t="shared" si="542"/>
        <v>GET-IVC-P016</v>
      </c>
      <c r="J461" s="45" t="s">
        <v>1221</v>
      </c>
      <c r="K461" s="46" t="s">
        <v>48</v>
      </c>
      <c r="L461" s="47">
        <f t="shared" si="540"/>
        <v>43460</v>
      </c>
      <c r="M461" s="48">
        <v>43460</v>
      </c>
      <c r="N461" s="1" t="str">
        <f t="shared" ca="1" si="533"/>
        <v/>
      </c>
      <c r="O461" s="3">
        <v>44540</v>
      </c>
      <c r="P461" s="49" t="s">
        <v>1222</v>
      </c>
      <c r="Q461" s="46">
        <v>2</v>
      </c>
      <c r="R461" s="44" t="s">
        <v>1223</v>
      </c>
      <c r="U461" s="5"/>
      <c r="W461" s="6"/>
      <c r="X461" s="6"/>
      <c r="Y461" s="6"/>
      <c r="Z461" s="6" t="str">
        <f t="shared" si="539"/>
        <v/>
      </c>
      <c r="AA461" s="7" t="s">
        <v>1200</v>
      </c>
      <c r="AB461" s="9"/>
    </row>
    <row r="462" spans="1:28" s="4" customFormat="1" ht="125.5" x14ac:dyDescent="0.3">
      <c r="A462" s="1">
        <f>+SUBTOTAL(103,$D$4:D462)</f>
        <v>459</v>
      </c>
      <c r="B462" s="2" t="s">
        <v>1136</v>
      </c>
      <c r="C462" s="2" t="s">
        <v>1137</v>
      </c>
      <c r="D462" s="2" t="s">
        <v>1171</v>
      </c>
      <c r="E462" s="43" t="str">
        <f t="shared" si="532"/>
        <v>GET</v>
      </c>
      <c r="F462" s="43" t="str">
        <f t="shared" si="554"/>
        <v>IVC</v>
      </c>
      <c r="G462" s="43" t="str">
        <f t="shared" si="541"/>
        <v>P</v>
      </c>
      <c r="H462" s="44" t="s">
        <v>212</v>
      </c>
      <c r="I462" s="43" t="str">
        <f t="shared" si="542"/>
        <v>GET-IVC-P017</v>
      </c>
      <c r="J462" s="45" t="s">
        <v>1224</v>
      </c>
      <c r="K462" s="46" t="s">
        <v>48</v>
      </c>
      <c r="L462" s="47">
        <f t="shared" si="540"/>
        <v>43069</v>
      </c>
      <c r="M462" s="48">
        <v>43069</v>
      </c>
      <c r="N462" s="1" t="str">
        <f t="shared" ca="1" si="533"/>
        <v/>
      </c>
      <c r="O462" s="3">
        <v>43326</v>
      </c>
      <c r="P462" s="49" t="s">
        <v>1210</v>
      </c>
      <c r="Q462" s="46">
        <v>1</v>
      </c>
      <c r="R462" s="44" t="s">
        <v>1225</v>
      </c>
      <c r="U462" s="5"/>
      <c r="W462" s="6"/>
      <c r="X462" s="6"/>
      <c r="Y462" s="6"/>
      <c r="Z462" s="6" t="str">
        <f t="shared" si="539"/>
        <v/>
      </c>
      <c r="AA462" s="7" t="s">
        <v>1200</v>
      </c>
      <c r="AB462" s="9"/>
    </row>
    <row r="463" spans="1:28" s="4" customFormat="1" ht="125.5" x14ac:dyDescent="0.3">
      <c r="A463" s="1">
        <f>+SUBTOTAL(103,$D$4:D463)</f>
        <v>460</v>
      </c>
      <c r="B463" s="2" t="s">
        <v>1136</v>
      </c>
      <c r="C463" s="2" t="s">
        <v>1137</v>
      </c>
      <c r="D463" s="2" t="s">
        <v>1171</v>
      </c>
      <c r="E463" s="43" t="str">
        <f t="shared" si="532"/>
        <v>GET</v>
      </c>
      <c r="F463" s="43" t="str">
        <f t="shared" si="554"/>
        <v>IVC</v>
      </c>
      <c r="G463" s="43" t="str">
        <f t="shared" si="541"/>
        <v>P</v>
      </c>
      <c r="H463" s="44" t="s">
        <v>215</v>
      </c>
      <c r="I463" s="43" t="str">
        <f t="shared" si="542"/>
        <v>GET-IVC-P018</v>
      </c>
      <c r="J463" s="45" t="s">
        <v>1226</v>
      </c>
      <c r="K463" s="46" t="s">
        <v>48</v>
      </c>
      <c r="L463" s="47">
        <f t="shared" si="540"/>
        <v>43069</v>
      </c>
      <c r="M463" s="48">
        <v>43069</v>
      </c>
      <c r="N463" s="1" t="str">
        <f t="shared" ca="1" si="533"/>
        <v/>
      </c>
      <c r="O463" s="3">
        <v>43374</v>
      </c>
      <c r="P463" s="49" t="s">
        <v>1204</v>
      </c>
      <c r="Q463" s="46">
        <v>1</v>
      </c>
      <c r="R463" s="44" t="s">
        <v>1227</v>
      </c>
      <c r="U463" s="5"/>
      <c r="W463" s="6"/>
      <c r="X463" s="6"/>
      <c r="Y463" s="6"/>
      <c r="Z463" s="6" t="str">
        <f t="shared" si="539"/>
        <v/>
      </c>
      <c r="AA463" s="7" t="s">
        <v>1200</v>
      </c>
      <c r="AB463" s="9"/>
    </row>
    <row r="464" spans="1:28" s="4" customFormat="1" ht="125.5" x14ac:dyDescent="0.3">
      <c r="A464" s="93">
        <f>+SUBTOTAL(103,$D$4:D464)</f>
        <v>461</v>
      </c>
      <c r="B464" s="2" t="s">
        <v>1136</v>
      </c>
      <c r="C464" s="2" t="s">
        <v>1137</v>
      </c>
      <c r="D464" s="2" t="s">
        <v>1171</v>
      </c>
      <c r="E464" s="43" t="str">
        <f t="shared" si="532"/>
        <v>GET</v>
      </c>
      <c r="F464" s="43" t="str">
        <f t="shared" si="554"/>
        <v>IVC</v>
      </c>
      <c r="G464" s="43" t="str">
        <f t="shared" si="541"/>
        <v>P</v>
      </c>
      <c r="H464" s="44" t="s">
        <v>1228</v>
      </c>
      <c r="I464" s="43" t="str">
        <f t="shared" si="542"/>
        <v>GET-IVC-P019</v>
      </c>
      <c r="J464" s="45" t="s">
        <v>1229</v>
      </c>
      <c r="K464" s="46" t="s">
        <v>48</v>
      </c>
      <c r="L464" s="47">
        <f t="shared" si="540"/>
        <v>43069</v>
      </c>
      <c r="M464" s="48">
        <v>43069</v>
      </c>
      <c r="N464" s="1" t="str">
        <f t="shared" ca="1" si="533"/>
        <v/>
      </c>
      <c r="O464" s="3">
        <v>43326</v>
      </c>
      <c r="P464" s="49" t="s">
        <v>1210</v>
      </c>
      <c r="Q464" s="46">
        <v>1</v>
      </c>
      <c r="R464" s="44" t="s">
        <v>1230</v>
      </c>
      <c r="U464" s="5"/>
      <c r="W464" s="6"/>
      <c r="X464" s="6"/>
      <c r="Y464" s="6"/>
      <c r="Z464" s="6" t="str">
        <f t="shared" si="539"/>
        <v/>
      </c>
      <c r="AA464" s="7" t="s">
        <v>1200</v>
      </c>
      <c r="AB464" s="9"/>
    </row>
    <row r="465" spans="1:28" s="4" customFormat="1" ht="125.5" x14ac:dyDescent="0.3">
      <c r="A465" s="1">
        <f>+SUBTOTAL(103,$D$4:D465)</f>
        <v>462</v>
      </c>
      <c r="B465" s="2" t="s">
        <v>1136</v>
      </c>
      <c r="C465" s="2" t="s">
        <v>1137</v>
      </c>
      <c r="D465" s="2" t="s">
        <v>1171</v>
      </c>
      <c r="E465" s="43" t="str">
        <f t="shared" si="532"/>
        <v>GET</v>
      </c>
      <c r="F465" s="43" t="str">
        <f t="shared" si="554"/>
        <v>IVC</v>
      </c>
      <c r="G465" s="43" t="str">
        <f t="shared" si="541"/>
        <v>P</v>
      </c>
      <c r="H465" s="44" t="s">
        <v>1231</v>
      </c>
      <c r="I465" s="43" t="str">
        <f t="shared" si="542"/>
        <v>GET-IVC-P020</v>
      </c>
      <c r="J465" s="45" t="s">
        <v>1232</v>
      </c>
      <c r="K465" s="46" t="s">
        <v>48</v>
      </c>
      <c r="L465" s="47">
        <f t="shared" si="540"/>
        <v>43069</v>
      </c>
      <c r="M465" s="48">
        <v>43069</v>
      </c>
      <c r="N465" s="1" t="str">
        <f t="shared" ca="1" si="533"/>
        <v/>
      </c>
      <c r="O465" s="3">
        <v>43326</v>
      </c>
      <c r="P465" s="49" t="s">
        <v>1210</v>
      </c>
      <c r="Q465" s="46">
        <v>1</v>
      </c>
      <c r="R465" s="44" t="s">
        <v>1233</v>
      </c>
      <c r="U465" s="5"/>
      <c r="W465" s="6"/>
      <c r="X465" s="6"/>
      <c r="Y465" s="6"/>
      <c r="Z465" s="6" t="str">
        <f t="shared" si="539"/>
        <v/>
      </c>
      <c r="AA465" s="7" t="s">
        <v>1200</v>
      </c>
      <c r="AB465" s="9"/>
    </row>
    <row r="466" spans="1:28" s="4" customFormat="1" ht="125.5" x14ac:dyDescent="0.3">
      <c r="A466" s="1">
        <f>+SUBTOTAL(103,$D$4:D466)</f>
        <v>463</v>
      </c>
      <c r="B466" s="2" t="s">
        <v>1136</v>
      </c>
      <c r="C466" s="2" t="s">
        <v>1137</v>
      </c>
      <c r="D466" s="2" t="s">
        <v>1171</v>
      </c>
      <c r="E466" s="43" t="str">
        <f t="shared" si="532"/>
        <v>GET</v>
      </c>
      <c r="F466" s="43" t="str">
        <f t="shared" si="554"/>
        <v>IVC</v>
      </c>
      <c r="G466" s="43" t="str">
        <f t="shared" si="541"/>
        <v>P</v>
      </c>
      <c r="H466" s="44" t="s">
        <v>1234</v>
      </c>
      <c r="I466" s="43" t="str">
        <f t="shared" si="542"/>
        <v>GET-IVC-P021</v>
      </c>
      <c r="J466" s="45" t="s">
        <v>1235</v>
      </c>
      <c r="K466" s="46" t="s">
        <v>48</v>
      </c>
      <c r="L466" s="47">
        <f t="shared" si="540"/>
        <v>43069</v>
      </c>
      <c r="M466" s="48">
        <v>43069</v>
      </c>
      <c r="N466" s="1" t="str">
        <f t="shared" ca="1" si="533"/>
        <v/>
      </c>
      <c r="O466" s="3">
        <v>43326</v>
      </c>
      <c r="P466" s="49" t="s">
        <v>1210</v>
      </c>
      <c r="Q466" s="46">
        <v>1</v>
      </c>
      <c r="R466" s="44" t="s">
        <v>1236</v>
      </c>
      <c r="U466" s="5"/>
      <c r="W466" s="6"/>
      <c r="X466" s="6"/>
      <c r="Y466" s="6"/>
      <c r="Z466" s="6" t="str">
        <f t="shared" si="539"/>
        <v/>
      </c>
      <c r="AA466" s="7" t="s">
        <v>1200</v>
      </c>
      <c r="AB466" s="9"/>
    </row>
    <row r="467" spans="1:28" s="4" customFormat="1" ht="125.5" x14ac:dyDescent="0.3">
      <c r="A467" s="93">
        <f>+SUBTOTAL(103,$D$4:D467)</f>
        <v>464</v>
      </c>
      <c r="B467" s="2" t="s">
        <v>1136</v>
      </c>
      <c r="C467" s="2" t="s">
        <v>1137</v>
      </c>
      <c r="D467" s="2" t="s">
        <v>1171</v>
      </c>
      <c r="E467" s="43" t="str">
        <f t="shared" si="532"/>
        <v>GET</v>
      </c>
      <c r="F467" s="43" t="str">
        <f t="shared" si="554"/>
        <v>IVC</v>
      </c>
      <c r="G467" s="43" t="str">
        <f t="shared" si="541"/>
        <v>P</v>
      </c>
      <c r="H467" s="44" t="s">
        <v>1237</v>
      </c>
      <c r="I467" s="43" t="str">
        <f t="shared" si="542"/>
        <v>GET-IVC-P022</v>
      </c>
      <c r="J467" s="45" t="s">
        <v>1238</v>
      </c>
      <c r="K467" s="46" t="s">
        <v>48</v>
      </c>
      <c r="L467" s="47">
        <f t="shared" si="540"/>
        <v>43069</v>
      </c>
      <c r="M467" s="48">
        <v>43069</v>
      </c>
      <c r="N467" s="1" t="str">
        <f t="shared" ca="1" si="533"/>
        <v/>
      </c>
      <c r="O467" s="3">
        <v>43326</v>
      </c>
      <c r="P467" s="49" t="s">
        <v>1210</v>
      </c>
      <c r="Q467" s="46">
        <v>1</v>
      </c>
      <c r="R467" s="44" t="s">
        <v>1239</v>
      </c>
      <c r="U467" s="5"/>
      <c r="W467" s="6"/>
      <c r="X467" s="6"/>
      <c r="Y467" s="6"/>
      <c r="Z467" s="6" t="str">
        <f t="shared" si="539"/>
        <v/>
      </c>
      <c r="AA467" s="7" t="s">
        <v>1200</v>
      </c>
      <c r="AB467" s="9"/>
    </row>
    <row r="468" spans="1:28" s="4" customFormat="1" ht="125.5" x14ac:dyDescent="0.3">
      <c r="A468" s="1">
        <f>+SUBTOTAL(103,$D$4:D468)</f>
        <v>465</v>
      </c>
      <c r="B468" s="2" t="s">
        <v>1136</v>
      </c>
      <c r="C468" s="2" t="s">
        <v>1137</v>
      </c>
      <c r="D468" s="2" t="s">
        <v>1171</v>
      </c>
      <c r="E468" s="43" t="str">
        <f t="shared" si="532"/>
        <v>GET</v>
      </c>
      <c r="F468" s="43" t="str">
        <f t="shared" si="554"/>
        <v>IVC</v>
      </c>
      <c r="G468" s="43" t="str">
        <f t="shared" si="541"/>
        <v>P</v>
      </c>
      <c r="H468" s="44" t="s">
        <v>1240</v>
      </c>
      <c r="I468" s="43" t="str">
        <f t="shared" si="542"/>
        <v>GET-IVC-P023</v>
      </c>
      <c r="J468" s="45" t="s">
        <v>1241</v>
      </c>
      <c r="K468" s="46" t="s">
        <v>48</v>
      </c>
      <c r="L468" s="47">
        <f t="shared" si="540"/>
        <v>43069</v>
      </c>
      <c r="M468" s="48">
        <v>43069</v>
      </c>
      <c r="N468" s="1" t="str">
        <f t="shared" ca="1" si="533"/>
        <v/>
      </c>
      <c r="O468" s="3">
        <v>43326</v>
      </c>
      <c r="P468" s="49" t="s">
        <v>1210</v>
      </c>
      <c r="Q468" s="46">
        <v>1</v>
      </c>
      <c r="R468" s="44" t="s">
        <v>1242</v>
      </c>
      <c r="U468" s="5"/>
      <c r="W468" s="6"/>
      <c r="X468" s="6"/>
      <c r="Y468" s="6"/>
      <c r="Z468" s="6" t="str">
        <f t="shared" si="539"/>
        <v/>
      </c>
      <c r="AA468" s="7" t="s">
        <v>1200</v>
      </c>
      <c r="AB468" s="9"/>
    </row>
    <row r="469" spans="1:28" s="4" customFormat="1" ht="125.5" x14ac:dyDescent="0.3">
      <c r="A469" s="1">
        <f>+SUBTOTAL(103,$D$4:D469)</f>
        <v>466</v>
      </c>
      <c r="B469" s="2" t="s">
        <v>1136</v>
      </c>
      <c r="C469" s="2" t="s">
        <v>1137</v>
      </c>
      <c r="D469" s="2" t="s">
        <v>1171</v>
      </c>
      <c r="E469" s="43" t="str">
        <f t="shared" si="532"/>
        <v>GET</v>
      </c>
      <c r="F469" s="43" t="str">
        <f t="shared" si="554"/>
        <v>IVC</v>
      </c>
      <c r="G469" s="43" t="str">
        <f t="shared" si="541"/>
        <v>P</v>
      </c>
      <c r="H469" s="44" t="s">
        <v>1243</v>
      </c>
      <c r="I469" s="43" t="str">
        <f t="shared" si="542"/>
        <v>GET-IVC-P024</v>
      </c>
      <c r="J469" s="45" t="s">
        <v>1244</v>
      </c>
      <c r="K469" s="46" t="s">
        <v>48</v>
      </c>
      <c r="L469" s="47">
        <f t="shared" si="540"/>
        <v>43069</v>
      </c>
      <c r="M469" s="48">
        <v>43069</v>
      </c>
      <c r="N469" s="1" t="str">
        <f t="shared" ca="1" si="533"/>
        <v/>
      </c>
      <c r="O469" s="3">
        <v>43326</v>
      </c>
      <c r="P469" s="49" t="s">
        <v>1210</v>
      </c>
      <c r="Q469" s="46">
        <v>1</v>
      </c>
      <c r="R469" s="44" t="s">
        <v>1245</v>
      </c>
      <c r="U469" s="5"/>
      <c r="W469" s="6"/>
      <c r="X469" s="6"/>
      <c r="Y469" s="6"/>
      <c r="Z469" s="6" t="str">
        <f t="shared" si="539"/>
        <v/>
      </c>
      <c r="AA469" s="7" t="s">
        <v>1200</v>
      </c>
      <c r="AB469" s="9"/>
    </row>
    <row r="470" spans="1:28" s="4" customFormat="1" ht="105" customHeight="1" x14ac:dyDescent="0.3">
      <c r="A470" s="93">
        <f>+SUBTOTAL(103,$D$4:D470)</f>
        <v>467</v>
      </c>
      <c r="B470" s="2" t="s">
        <v>1136</v>
      </c>
      <c r="C470" s="2" t="s">
        <v>1137</v>
      </c>
      <c r="D470" s="2" t="s">
        <v>1171</v>
      </c>
      <c r="E470" s="43" t="str">
        <f t="shared" si="532"/>
        <v>GET</v>
      </c>
      <c r="F470" s="43" t="str">
        <f t="shared" si="554"/>
        <v>IVC</v>
      </c>
      <c r="G470" s="43" t="str">
        <f t="shared" si="541"/>
        <v>P</v>
      </c>
      <c r="H470" s="44" t="s">
        <v>1246</v>
      </c>
      <c r="I470" s="43" t="str">
        <f t="shared" si="542"/>
        <v>GET-IVC-P025</v>
      </c>
      <c r="J470" s="45" t="s">
        <v>1247</v>
      </c>
      <c r="K470" s="46" t="s">
        <v>31</v>
      </c>
      <c r="L470" s="47">
        <f t="shared" si="540"/>
        <v>45390</v>
      </c>
      <c r="M470" s="48">
        <v>45390</v>
      </c>
      <c r="N470" s="13">
        <f t="shared" ca="1" si="533"/>
        <v>678</v>
      </c>
      <c r="O470" s="3"/>
      <c r="P470" s="49" t="s">
        <v>1248</v>
      </c>
      <c r="Q470" s="46">
        <v>5</v>
      </c>
      <c r="R470" s="44" t="s">
        <v>1249</v>
      </c>
      <c r="U470" s="5"/>
      <c r="W470" s="6"/>
      <c r="X470" s="6"/>
      <c r="Y470" s="6"/>
      <c r="Z470" s="6" t="str">
        <f t="shared" si="539"/>
        <v/>
      </c>
      <c r="AA470" s="7" t="s">
        <v>1200</v>
      </c>
      <c r="AB470" s="9"/>
    </row>
    <row r="471" spans="1:28" s="4" customFormat="1" ht="125.5" x14ac:dyDescent="0.3">
      <c r="A471" s="1">
        <f>+SUBTOTAL(103,$D$4:D471)</f>
        <v>468</v>
      </c>
      <c r="B471" s="2" t="s">
        <v>1136</v>
      </c>
      <c r="C471" s="2" t="s">
        <v>1137</v>
      </c>
      <c r="D471" s="2" t="s">
        <v>1171</v>
      </c>
      <c r="E471" s="43" t="str">
        <f t="shared" si="532"/>
        <v>GET</v>
      </c>
      <c r="F471" s="43" t="str">
        <f t="shared" si="554"/>
        <v>IVC</v>
      </c>
      <c r="G471" s="43" t="str">
        <f t="shared" si="541"/>
        <v>P</v>
      </c>
      <c r="H471" s="44" t="s">
        <v>1250</v>
      </c>
      <c r="I471" s="43" t="str">
        <f t="shared" si="542"/>
        <v>GET-IVC-P026</v>
      </c>
      <c r="J471" s="45" t="s">
        <v>1251</v>
      </c>
      <c r="K471" s="46" t="s">
        <v>31</v>
      </c>
      <c r="L471" s="47">
        <f t="shared" si="540"/>
        <v>45390</v>
      </c>
      <c r="M471" s="48">
        <v>45390</v>
      </c>
      <c r="N471" s="1">
        <f t="shared" ca="1" si="533"/>
        <v>678</v>
      </c>
      <c r="O471" s="3"/>
      <c r="P471" s="49" t="s">
        <v>1252</v>
      </c>
      <c r="Q471" s="46">
        <v>4</v>
      </c>
      <c r="R471" s="44" t="s">
        <v>1253</v>
      </c>
      <c r="U471" s="5"/>
      <c r="W471" s="6"/>
      <c r="X471" s="6"/>
      <c r="Y471" s="6"/>
      <c r="Z471" s="6" t="str">
        <f t="shared" si="539"/>
        <v/>
      </c>
      <c r="AA471" s="7" t="s">
        <v>1200</v>
      </c>
      <c r="AB471" s="9"/>
    </row>
    <row r="472" spans="1:28" s="4" customFormat="1" ht="125.5" x14ac:dyDescent="0.3">
      <c r="A472" s="1">
        <f>+SUBTOTAL(103,$D$4:D472)</f>
        <v>469</v>
      </c>
      <c r="B472" s="2" t="s">
        <v>1136</v>
      </c>
      <c r="C472" s="2" t="s">
        <v>1137</v>
      </c>
      <c r="D472" s="2" t="s">
        <v>1171</v>
      </c>
      <c r="E472" s="43" t="str">
        <f t="shared" si="532"/>
        <v>GET</v>
      </c>
      <c r="F472" s="43" t="str">
        <f t="shared" si="554"/>
        <v>IVC</v>
      </c>
      <c r="G472" s="43" t="str">
        <f t="shared" si="541"/>
        <v>P</v>
      </c>
      <c r="H472" s="44" t="s">
        <v>1254</v>
      </c>
      <c r="I472" s="43" t="str">
        <f t="shared" si="542"/>
        <v>GET-IVC-P027</v>
      </c>
      <c r="J472" s="45" t="s">
        <v>1255</v>
      </c>
      <c r="K472" s="46" t="s">
        <v>31</v>
      </c>
      <c r="L472" s="47">
        <f t="shared" si="540"/>
        <v>45390</v>
      </c>
      <c r="M472" s="48">
        <v>45390</v>
      </c>
      <c r="N472" s="1">
        <f t="shared" ca="1" si="533"/>
        <v>678</v>
      </c>
      <c r="O472" s="3"/>
      <c r="P472" s="49" t="s">
        <v>1256</v>
      </c>
      <c r="Q472" s="46">
        <v>4</v>
      </c>
      <c r="R472" s="44" t="s">
        <v>1257</v>
      </c>
      <c r="U472" s="5"/>
      <c r="W472" s="6"/>
      <c r="X472" s="6"/>
      <c r="Y472" s="6"/>
      <c r="Z472" s="6" t="str">
        <f t="shared" si="539"/>
        <v/>
      </c>
      <c r="AA472" s="7" t="s">
        <v>1200</v>
      </c>
      <c r="AB472" s="9"/>
    </row>
    <row r="473" spans="1:28" s="4" customFormat="1" ht="125.5" x14ac:dyDescent="0.3">
      <c r="A473" s="93">
        <f>+SUBTOTAL(103,$D$4:D473)</f>
        <v>470</v>
      </c>
      <c r="B473" s="2" t="s">
        <v>1136</v>
      </c>
      <c r="C473" s="2" t="s">
        <v>1137</v>
      </c>
      <c r="D473" s="2" t="s">
        <v>1171</v>
      </c>
      <c r="E473" s="43" t="str">
        <f t="shared" si="532"/>
        <v>GET</v>
      </c>
      <c r="F473" s="43" t="str">
        <f t="shared" si="554"/>
        <v>IVC</v>
      </c>
      <c r="G473" s="43" t="str">
        <f t="shared" si="541"/>
        <v>P</v>
      </c>
      <c r="H473" s="44" t="s">
        <v>1258</v>
      </c>
      <c r="I473" s="43" t="str">
        <f t="shared" si="542"/>
        <v>GET-IVC-P028</v>
      </c>
      <c r="J473" s="45" t="s">
        <v>1259</v>
      </c>
      <c r="K473" s="46" t="s">
        <v>48</v>
      </c>
      <c r="L473" s="47">
        <f t="shared" si="540"/>
        <v>43069</v>
      </c>
      <c r="M473" s="48">
        <v>43069</v>
      </c>
      <c r="N473" s="1" t="str">
        <f t="shared" ca="1" si="533"/>
        <v/>
      </c>
      <c r="O473" s="3">
        <v>43326</v>
      </c>
      <c r="P473" s="49" t="s">
        <v>1210</v>
      </c>
      <c r="Q473" s="46">
        <v>1</v>
      </c>
      <c r="R473" s="44" t="s">
        <v>1260</v>
      </c>
      <c r="U473" s="5"/>
      <c r="W473" s="6"/>
      <c r="X473" s="6"/>
      <c r="Y473" s="6"/>
      <c r="Z473" s="6" t="str">
        <f t="shared" si="539"/>
        <v/>
      </c>
      <c r="AA473" s="7" t="s">
        <v>1200</v>
      </c>
      <c r="AB473" s="9"/>
    </row>
    <row r="474" spans="1:28" s="4" customFormat="1" ht="125.5" x14ac:dyDescent="0.3">
      <c r="A474" s="1">
        <f>+SUBTOTAL(103,$D$4:D474)</f>
        <v>471</v>
      </c>
      <c r="B474" s="2" t="s">
        <v>1136</v>
      </c>
      <c r="C474" s="2" t="s">
        <v>1137</v>
      </c>
      <c r="D474" s="2" t="s">
        <v>1171</v>
      </c>
      <c r="E474" s="43" t="str">
        <f t="shared" si="532"/>
        <v>GET</v>
      </c>
      <c r="F474" s="43" t="str">
        <f t="shared" si="554"/>
        <v>IVC</v>
      </c>
      <c r="G474" s="43" t="str">
        <f t="shared" si="541"/>
        <v>P</v>
      </c>
      <c r="H474" s="44" t="s">
        <v>1261</v>
      </c>
      <c r="I474" s="43" t="str">
        <f t="shared" si="542"/>
        <v>GET-IVC-P029</v>
      </c>
      <c r="J474" s="45" t="s">
        <v>1262</v>
      </c>
      <c r="K474" s="46" t="s">
        <v>48</v>
      </c>
      <c r="L474" s="47">
        <f t="shared" si="540"/>
        <v>43069</v>
      </c>
      <c r="M474" s="48">
        <v>43069</v>
      </c>
      <c r="N474" s="1" t="str">
        <f t="shared" ca="1" si="533"/>
        <v/>
      </c>
      <c r="O474" s="3">
        <v>43326</v>
      </c>
      <c r="P474" s="49" t="s">
        <v>1210</v>
      </c>
      <c r="Q474" s="46">
        <v>1</v>
      </c>
      <c r="R474" s="44" t="s">
        <v>1263</v>
      </c>
      <c r="U474" s="5"/>
      <c r="W474" s="6"/>
      <c r="X474" s="6"/>
      <c r="Y474" s="6"/>
      <c r="Z474" s="6" t="str">
        <f t="shared" si="539"/>
        <v/>
      </c>
      <c r="AA474" s="7" t="s">
        <v>1200</v>
      </c>
      <c r="AB474" s="9"/>
    </row>
    <row r="475" spans="1:28" s="4" customFormat="1" ht="125.5" x14ac:dyDescent="0.3">
      <c r="A475" s="1">
        <f>+SUBTOTAL(103,$D$4:D475)</f>
        <v>472</v>
      </c>
      <c r="B475" s="2" t="s">
        <v>1136</v>
      </c>
      <c r="C475" s="2" t="s">
        <v>1137</v>
      </c>
      <c r="D475" s="2" t="s">
        <v>1171</v>
      </c>
      <c r="E475" s="43" t="str">
        <f t="shared" si="532"/>
        <v>GET</v>
      </c>
      <c r="F475" s="43" t="str">
        <f t="shared" ref="F475:F506" si="557">+VLOOKUP(D475,$U$1519:$V$1538,2,FALSE)</f>
        <v>IVC</v>
      </c>
      <c r="G475" s="43" t="str">
        <f t="shared" si="541"/>
        <v>P</v>
      </c>
      <c r="H475" s="44" t="s">
        <v>1264</v>
      </c>
      <c r="I475" s="43" t="str">
        <f t="shared" si="542"/>
        <v>GET-IVC-P030</v>
      </c>
      <c r="J475" s="45" t="s">
        <v>1265</v>
      </c>
      <c r="K475" s="46" t="s">
        <v>48</v>
      </c>
      <c r="L475" s="47">
        <f t="shared" si="540"/>
        <v>43069</v>
      </c>
      <c r="M475" s="48">
        <v>43069</v>
      </c>
      <c r="N475" s="1" t="str">
        <f t="shared" ca="1" si="533"/>
        <v/>
      </c>
      <c r="O475" s="3">
        <v>43326</v>
      </c>
      <c r="P475" s="49" t="s">
        <v>1266</v>
      </c>
      <c r="Q475" s="46">
        <v>1</v>
      </c>
      <c r="R475" s="44" t="s">
        <v>1267</v>
      </c>
      <c r="U475" s="5"/>
      <c r="W475" s="6"/>
      <c r="X475" s="6"/>
      <c r="Y475" s="6"/>
      <c r="Z475" s="6" t="str">
        <f t="shared" si="539"/>
        <v/>
      </c>
      <c r="AA475" s="7" t="s">
        <v>1200</v>
      </c>
      <c r="AB475" s="9"/>
    </row>
    <row r="476" spans="1:28" s="4" customFormat="1" ht="75" customHeight="1" x14ac:dyDescent="0.3">
      <c r="A476" s="93">
        <f>+SUBTOTAL(103,$D$4:D476)</f>
        <v>473</v>
      </c>
      <c r="B476" s="2" t="s">
        <v>1136</v>
      </c>
      <c r="C476" s="2" t="s">
        <v>1137</v>
      </c>
      <c r="D476" s="2" t="s">
        <v>1171</v>
      </c>
      <c r="E476" s="43" t="str">
        <f t="shared" si="532"/>
        <v>GET</v>
      </c>
      <c r="F476" s="43" t="str">
        <f t="shared" si="557"/>
        <v>IVC</v>
      </c>
      <c r="G476" s="43" t="str">
        <f t="shared" si="541"/>
        <v>P</v>
      </c>
      <c r="H476" s="44" t="s">
        <v>1268</v>
      </c>
      <c r="I476" s="43" t="str">
        <f t="shared" si="542"/>
        <v>GET-IVC-P031</v>
      </c>
      <c r="J476" s="45" t="s">
        <v>1269</v>
      </c>
      <c r="K476" s="46" t="s">
        <v>31</v>
      </c>
      <c r="L476" s="47">
        <f t="shared" si="540"/>
        <v>44895</v>
      </c>
      <c r="M476" s="48">
        <v>44895</v>
      </c>
      <c r="N476" s="1">
        <f t="shared" ca="1" si="533"/>
        <v>1166</v>
      </c>
      <c r="O476" s="3"/>
      <c r="P476" s="49" t="s">
        <v>1270</v>
      </c>
      <c r="Q476" s="46">
        <v>3</v>
      </c>
      <c r="R476" s="44" t="s">
        <v>1271</v>
      </c>
      <c r="U476" s="5"/>
      <c r="W476" s="6"/>
      <c r="X476" s="6"/>
      <c r="Y476" s="6"/>
      <c r="Z476" s="6" t="str">
        <f t="shared" si="539"/>
        <v/>
      </c>
      <c r="AA476" s="7" t="s">
        <v>1200</v>
      </c>
      <c r="AB476" s="9"/>
    </row>
    <row r="477" spans="1:28" s="4" customFormat="1" ht="19.5" customHeight="1" x14ac:dyDescent="0.3">
      <c r="A477" s="1">
        <f>+SUBTOTAL(103,$D$4:D477)</f>
        <v>474</v>
      </c>
      <c r="B477" s="2" t="s">
        <v>1136</v>
      </c>
      <c r="C477" s="2" t="s">
        <v>1137</v>
      </c>
      <c r="D477" s="2" t="s">
        <v>1171</v>
      </c>
      <c r="E477" s="43" t="str">
        <f t="shared" si="532"/>
        <v>GET</v>
      </c>
      <c r="F477" s="43" t="str">
        <f t="shared" si="557"/>
        <v>IVC</v>
      </c>
      <c r="G477" s="43" t="str">
        <f t="shared" si="541"/>
        <v>P</v>
      </c>
      <c r="H477" s="44" t="s">
        <v>1272</v>
      </c>
      <c r="I477" s="43" t="str">
        <f t="shared" si="542"/>
        <v>GET-IVC-P032</v>
      </c>
      <c r="J477" s="45" t="s">
        <v>1273</v>
      </c>
      <c r="K477" s="46" t="s">
        <v>31</v>
      </c>
      <c r="L477" s="47">
        <f t="shared" si="540"/>
        <v>45176</v>
      </c>
      <c r="M477" s="48">
        <v>45176</v>
      </c>
      <c r="N477" s="1">
        <f t="shared" ca="1" si="533"/>
        <v>889</v>
      </c>
      <c r="O477" s="3"/>
      <c r="P477" s="49" t="s">
        <v>1274</v>
      </c>
      <c r="Q477" s="46">
        <v>3</v>
      </c>
      <c r="R477" s="44" t="s">
        <v>1275</v>
      </c>
      <c r="U477" s="5"/>
      <c r="W477" s="6"/>
      <c r="X477" s="6"/>
      <c r="Y477" s="6"/>
      <c r="Z477" s="6" t="str">
        <f t="shared" si="539"/>
        <v/>
      </c>
      <c r="AA477" s="7" t="s">
        <v>1200</v>
      </c>
      <c r="AB477" s="9"/>
    </row>
    <row r="478" spans="1:28" s="4" customFormat="1" ht="36" customHeight="1" x14ac:dyDescent="0.3">
      <c r="A478" s="1">
        <f>+SUBTOTAL(103,$D$4:D478)</f>
        <v>475</v>
      </c>
      <c r="B478" s="2" t="s">
        <v>1136</v>
      </c>
      <c r="C478" s="2" t="s">
        <v>1137</v>
      </c>
      <c r="D478" s="2" t="s">
        <v>1171</v>
      </c>
      <c r="E478" s="43" t="str">
        <f t="shared" si="532"/>
        <v>GET</v>
      </c>
      <c r="F478" s="43" t="str">
        <f t="shared" si="557"/>
        <v>IVC</v>
      </c>
      <c r="G478" s="43" t="str">
        <f t="shared" si="541"/>
        <v>P</v>
      </c>
      <c r="H478" s="44" t="s">
        <v>1276</v>
      </c>
      <c r="I478" s="43" t="str">
        <f t="shared" si="542"/>
        <v>GET-IVC-P033</v>
      </c>
      <c r="J478" s="45" t="s">
        <v>1277</v>
      </c>
      <c r="K478" s="46" t="s">
        <v>31</v>
      </c>
      <c r="L478" s="47">
        <f t="shared" si="540"/>
        <v>45105</v>
      </c>
      <c r="M478" s="48">
        <v>45105</v>
      </c>
      <c r="N478" s="1">
        <f t="shared" ca="1" si="533"/>
        <v>958</v>
      </c>
      <c r="O478" s="3"/>
      <c r="P478" s="49" t="s">
        <v>1278</v>
      </c>
      <c r="Q478" s="46">
        <v>3</v>
      </c>
      <c r="R478" s="44" t="s">
        <v>1279</v>
      </c>
      <c r="U478" s="5"/>
      <c r="W478" s="6"/>
      <c r="X478" s="6"/>
      <c r="Y478" s="6"/>
      <c r="Z478" s="6" t="str">
        <f t="shared" si="539"/>
        <v/>
      </c>
      <c r="AA478" s="7" t="s">
        <v>1200</v>
      </c>
      <c r="AB478" s="9"/>
    </row>
    <row r="479" spans="1:28" s="4" customFormat="1" ht="45.75" customHeight="1" x14ac:dyDescent="0.3">
      <c r="A479" s="93">
        <f>+SUBTOTAL(103,$D$4:D479)</f>
        <v>476</v>
      </c>
      <c r="B479" s="2" t="s">
        <v>1136</v>
      </c>
      <c r="C479" s="2" t="s">
        <v>1137</v>
      </c>
      <c r="D479" s="2" t="s">
        <v>1171</v>
      </c>
      <c r="E479" s="43" t="str">
        <f t="shared" si="532"/>
        <v>GET</v>
      </c>
      <c r="F479" s="43" t="str">
        <f t="shared" si="557"/>
        <v>IVC</v>
      </c>
      <c r="G479" s="43" t="str">
        <f t="shared" si="541"/>
        <v>P</v>
      </c>
      <c r="H479" s="44" t="s">
        <v>1280</v>
      </c>
      <c r="I479" s="43" t="str">
        <f t="shared" si="542"/>
        <v>GET-IVC-P034</v>
      </c>
      <c r="J479" s="45" t="s">
        <v>1281</v>
      </c>
      <c r="K479" s="46" t="s">
        <v>31</v>
      </c>
      <c r="L479" s="47">
        <f t="shared" si="540"/>
        <v>45176</v>
      </c>
      <c r="M479" s="48">
        <v>45176</v>
      </c>
      <c r="N479" s="1">
        <f t="shared" ca="1" si="533"/>
        <v>889</v>
      </c>
      <c r="O479" s="3"/>
      <c r="P479" s="49" t="s">
        <v>1282</v>
      </c>
      <c r="Q479" s="46">
        <v>3</v>
      </c>
      <c r="R479" s="44" t="s">
        <v>1283</v>
      </c>
      <c r="U479" s="5"/>
      <c r="W479" s="6"/>
      <c r="X479" s="6"/>
      <c r="Y479" s="6"/>
      <c r="Z479" s="6" t="str">
        <f t="shared" si="539"/>
        <v/>
      </c>
      <c r="AA479" s="7" t="s">
        <v>1200</v>
      </c>
      <c r="AB479" s="9"/>
    </row>
    <row r="480" spans="1:28" s="4" customFormat="1" ht="28.5" customHeight="1" x14ac:dyDescent="0.3">
      <c r="A480" s="1">
        <f>+SUBTOTAL(103,$D$4:D480)</f>
        <v>477</v>
      </c>
      <c r="B480" s="2" t="s">
        <v>1136</v>
      </c>
      <c r="C480" s="2" t="s">
        <v>1137</v>
      </c>
      <c r="D480" s="2" t="s">
        <v>1171</v>
      </c>
      <c r="E480" s="43" t="str">
        <f t="shared" si="532"/>
        <v>GET</v>
      </c>
      <c r="F480" s="43" t="str">
        <f t="shared" si="557"/>
        <v>IVC</v>
      </c>
      <c r="G480" s="43" t="str">
        <f t="shared" si="541"/>
        <v>P</v>
      </c>
      <c r="H480" s="44" t="s">
        <v>1284</v>
      </c>
      <c r="I480" s="43" t="str">
        <f t="shared" si="542"/>
        <v>GET-IVC-P035</v>
      </c>
      <c r="J480" s="45" t="s">
        <v>1285</v>
      </c>
      <c r="K480" s="46" t="s">
        <v>31</v>
      </c>
      <c r="L480" s="47">
        <f t="shared" si="540"/>
        <v>45176</v>
      </c>
      <c r="M480" s="48">
        <v>45176</v>
      </c>
      <c r="N480" s="1">
        <f t="shared" ca="1" si="533"/>
        <v>889</v>
      </c>
      <c r="O480" s="3"/>
      <c r="P480" s="49" t="s">
        <v>1286</v>
      </c>
      <c r="Q480" s="46">
        <v>3</v>
      </c>
      <c r="R480" s="44" t="s">
        <v>1287</v>
      </c>
      <c r="U480" s="5"/>
      <c r="W480" s="6"/>
      <c r="X480" s="6"/>
      <c r="Y480" s="6"/>
      <c r="Z480" s="6" t="str">
        <f t="shared" si="539"/>
        <v/>
      </c>
      <c r="AA480" s="7" t="s">
        <v>1200</v>
      </c>
      <c r="AB480" s="9"/>
    </row>
    <row r="481" spans="1:28" s="4" customFormat="1" ht="38.25" customHeight="1" x14ac:dyDescent="0.3">
      <c r="A481" s="1">
        <f>+SUBTOTAL(103,$D$4:D481)</f>
        <v>478</v>
      </c>
      <c r="B481" s="2" t="s">
        <v>1136</v>
      </c>
      <c r="C481" s="2" t="s">
        <v>1137</v>
      </c>
      <c r="D481" s="2" t="s">
        <v>1171</v>
      </c>
      <c r="E481" s="43" t="str">
        <f t="shared" si="532"/>
        <v>GET</v>
      </c>
      <c r="F481" s="43" t="str">
        <f t="shared" si="557"/>
        <v>IVC</v>
      </c>
      <c r="G481" s="43" t="str">
        <f t="shared" si="541"/>
        <v>P</v>
      </c>
      <c r="H481" s="44" t="s">
        <v>1288</v>
      </c>
      <c r="I481" s="43" t="str">
        <f t="shared" si="542"/>
        <v>GET-IVC-P036</v>
      </c>
      <c r="J481" s="45" t="s">
        <v>1289</v>
      </c>
      <c r="K481" s="46" t="s">
        <v>31</v>
      </c>
      <c r="L481" s="47">
        <f t="shared" si="540"/>
        <v>44895</v>
      </c>
      <c r="M481" s="48">
        <v>44895</v>
      </c>
      <c r="N481" s="1">
        <f t="shared" ca="1" si="533"/>
        <v>1166</v>
      </c>
      <c r="O481" s="3"/>
      <c r="P481" s="49" t="s">
        <v>1290</v>
      </c>
      <c r="Q481" s="46">
        <v>3</v>
      </c>
      <c r="R481" s="44" t="s">
        <v>1291</v>
      </c>
      <c r="U481" s="5"/>
      <c r="W481" s="6"/>
      <c r="X481" s="6"/>
      <c r="Y481" s="6"/>
      <c r="Z481" s="6" t="str">
        <f t="shared" si="539"/>
        <v/>
      </c>
      <c r="AA481" s="7" t="s">
        <v>1200</v>
      </c>
      <c r="AB481" s="9"/>
    </row>
    <row r="482" spans="1:28" s="4" customFormat="1" ht="30.75" customHeight="1" x14ac:dyDescent="0.3">
      <c r="A482" s="93">
        <f>+SUBTOTAL(103,$D$4:D482)</f>
        <v>479</v>
      </c>
      <c r="B482" s="2" t="s">
        <v>1136</v>
      </c>
      <c r="C482" s="2" t="s">
        <v>1137</v>
      </c>
      <c r="D482" s="2" t="s">
        <v>1171</v>
      </c>
      <c r="E482" s="43" t="str">
        <f t="shared" si="532"/>
        <v>GET</v>
      </c>
      <c r="F482" s="43" t="str">
        <f t="shared" si="557"/>
        <v>IVC</v>
      </c>
      <c r="G482" s="43" t="str">
        <f t="shared" si="541"/>
        <v>P</v>
      </c>
      <c r="H482" s="44" t="s">
        <v>1292</v>
      </c>
      <c r="I482" s="43" t="str">
        <f t="shared" si="542"/>
        <v>GET-IVC-P037</v>
      </c>
      <c r="J482" s="45" t="s">
        <v>1293</v>
      </c>
      <c r="K482" s="46" t="s">
        <v>31</v>
      </c>
      <c r="L482" s="47">
        <f t="shared" si="540"/>
        <v>45719</v>
      </c>
      <c r="M482" s="48">
        <v>45719</v>
      </c>
      <c r="N482" s="1">
        <f t="shared" ca="1" si="533"/>
        <v>353</v>
      </c>
      <c r="O482" s="3"/>
      <c r="P482" s="49" t="s">
        <v>1294</v>
      </c>
      <c r="Q482" s="46">
        <v>5</v>
      </c>
      <c r="R482" s="44" t="s">
        <v>1295</v>
      </c>
      <c r="U482" s="5"/>
      <c r="W482" s="6"/>
      <c r="X482" s="6"/>
      <c r="Y482" s="6"/>
      <c r="Z482" s="6" t="str">
        <f t="shared" si="539"/>
        <v/>
      </c>
      <c r="AA482" s="7" t="s">
        <v>1296</v>
      </c>
      <c r="AB482" s="9"/>
    </row>
    <row r="483" spans="1:28" s="4" customFormat="1" ht="28.5" customHeight="1" x14ac:dyDescent="0.3">
      <c r="A483" s="1">
        <f>+SUBTOTAL(103,$D$4:D483)</f>
        <v>480</v>
      </c>
      <c r="B483" s="2" t="s">
        <v>1136</v>
      </c>
      <c r="C483" s="2" t="s">
        <v>1137</v>
      </c>
      <c r="D483" s="2" t="s">
        <v>1171</v>
      </c>
      <c r="E483" s="43" t="str">
        <f t="shared" si="532"/>
        <v>GET</v>
      </c>
      <c r="F483" s="43" t="str">
        <f t="shared" si="557"/>
        <v>IVC</v>
      </c>
      <c r="G483" s="43" t="str">
        <f t="shared" si="541"/>
        <v>P</v>
      </c>
      <c r="H483" s="44" t="s">
        <v>1297</v>
      </c>
      <c r="I483" s="43" t="str">
        <f t="shared" si="542"/>
        <v>GET-IVC-P038</v>
      </c>
      <c r="J483" s="45" t="s">
        <v>1298</v>
      </c>
      <c r="K483" s="46" t="s">
        <v>31</v>
      </c>
      <c r="L483" s="47">
        <f t="shared" si="540"/>
        <v>44830</v>
      </c>
      <c r="M483" s="48">
        <v>44830</v>
      </c>
      <c r="N483" s="1">
        <f t="shared" ca="1" si="533"/>
        <v>1230</v>
      </c>
      <c r="O483" s="3"/>
      <c r="P483" s="49" t="s">
        <v>1299</v>
      </c>
      <c r="Q483" s="46">
        <v>3</v>
      </c>
      <c r="R483" s="44" t="s">
        <v>1300</v>
      </c>
      <c r="T483" s="21"/>
      <c r="U483" s="22"/>
      <c r="V483" s="21"/>
      <c r="W483" s="23"/>
      <c r="X483" s="23"/>
      <c r="Y483" s="23"/>
      <c r="Z483" s="23" t="str">
        <f t="shared" si="539"/>
        <v/>
      </c>
      <c r="AA483" s="25" t="s">
        <v>1301</v>
      </c>
      <c r="AB483" s="9"/>
    </row>
    <row r="484" spans="1:28" s="4" customFormat="1" ht="33.75" customHeight="1" x14ac:dyDescent="0.3">
      <c r="A484" s="1">
        <f>+SUBTOTAL(103,$D$4:D484)</f>
        <v>481</v>
      </c>
      <c r="B484" s="2" t="s">
        <v>1136</v>
      </c>
      <c r="C484" s="2" t="s">
        <v>1137</v>
      </c>
      <c r="D484" s="2" t="s">
        <v>1171</v>
      </c>
      <c r="E484" s="43" t="str">
        <f t="shared" si="532"/>
        <v>GET</v>
      </c>
      <c r="F484" s="43" t="str">
        <f t="shared" si="557"/>
        <v>IVC</v>
      </c>
      <c r="G484" s="43" t="str">
        <f t="shared" si="541"/>
        <v>P</v>
      </c>
      <c r="H484" s="44" t="s">
        <v>1302</v>
      </c>
      <c r="I484" s="43" t="str">
        <f t="shared" si="542"/>
        <v>GET-IVC-P039</v>
      </c>
      <c r="J484" s="45" t="s">
        <v>1303</v>
      </c>
      <c r="K484" s="46" t="s">
        <v>31</v>
      </c>
      <c r="L484" s="47">
        <f t="shared" si="540"/>
        <v>44733</v>
      </c>
      <c r="M484" s="48">
        <v>44733</v>
      </c>
      <c r="N484" s="1">
        <f t="shared" ca="1" si="533"/>
        <v>1325</v>
      </c>
      <c r="O484" s="3"/>
      <c r="P484" s="49" t="s">
        <v>1304</v>
      </c>
      <c r="Q484" s="46">
        <v>3</v>
      </c>
      <c r="R484" s="44" t="s">
        <v>1305</v>
      </c>
      <c r="U484" s="5"/>
      <c r="W484" s="6"/>
      <c r="X484" s="6"/>
      <c r="Y484" s="6"/>
      <c r="Z484" s="6" t="str">
        <f t="shared" si="539"/>
        <v/>
      </c>
      <c r="AA484" s="14" t="s">
        <v>1301</v>
      </c>
      <c r="AB484" s="9"/>
    </row>
    <row r="485" spans="1:28" s="4" customFormat="1" ht="39" customHeight="1" x14ac:dyDescent="0.3">
      <c r="A485" s="93">
        <f>+SUBTOTAL(103,$D$4:D485)</f>
        <v>482</v>
      </c>
      <c r="B485" s="2" t="s">
        <v>1136</v>
      </c>
      <c r="C485" s="2" t="s">
        <v>1137</v>
      </c>
      <c r="D485" s="2" t="s">
        <v>1171</v>
      </c>
      <c r="E485" s="43" t="str">
        <f t="shared" si="532"/>
        <v>GET</v>
      </c>
      <c r="F485" s="43" t="str">
        <f t="shared" si="557"/>
        <v>IVC</v>
      </c>
      <c r="G485" s="43" t="str">
        <f t="shared" si="541"/>
        <v>P</v>
      </c>
      <c r="H485" s="44" t="s">
        <v>1306</v>
      </c>
      <c r="I485" s="43" t="str">
        <f t="shared" si="542"/>
        <v>GET-IVC-P040</v>
      </c>
      <c r="J485" s="45" t="s">
        <v>1307</v>
      </c>
      <c r="K485" s="46" t="s">
        <v>31</v>
      </c>
      <c r="L485" s="47">
        <f t="shared" si="540"/>
        <v>44733</v>
      </c>
      <c r="M485" s="48">
        <v>44733</v>
      </c>
      <c r="N485" s="1">
        <f t="shared" ca="1" si="533"/>
        <v>1325</v>
      </c>
      <c r="O485" s="3"/>
      <c r="P485" s="49" t="s">
        <v>1308</v>
      </c>
      <c r="Q485" s="46">
        <v>3</v>
      </c>
      <c r="R485" s="44" t="s">
        <v>1309</v>
      </c>
      <c r="U485" s="5"/>
      <c r="W485" s="6"/>
      <c r="X485" s="6"/>
      <c r="Y485" s="6"/>
      <c r="Z485" s="6" t="str">
        <f t="shared" si="539"/>
        <v/>
      </c>
      <c r="AA485" s="14" t="s">
        <v>1301</v>
      </c>
      <c r="AB485" s="9"/>
    </row>
    <row r="486" spans="1:28" s="4" customFormat="1" ht="33.75" customHeight="1" x14ac:dyDescent="0.3">
      <c r="A486" s="1">
        <f>+SUBTOTAL(103,$D$4:D486)</f>
        <v>483</v>
      </c>
      <c r="B486" s="2" t="s">
        <v>1136</v>
      </c>
      <c r="C486" s="2" t="s">
        <v>1137</v>
      </c>
      <c r="D486" s="2" t="s">
        <v>1171</v>
      </c>
      <c r="E486" s="43" t="str">
        <f t="shared" si="532"/>
        <v>GET</v>
      </c>
      <c r="F486" s="43" t="str">
        <f t="shared" si="557"/>
        <v>IVC</v>
      </c>
      <c r="G486" s="43" t="str">
        <f t="shared" si="541"/>
        <v>P</v>
      </c>
      <c r="H486" s="44" t="s">
        <v>1310</v>
      </c>
      <c r="I486" s="43" t="str">
        <f t="shared" si="542"/>
        <v>GET-IVC-P041</v>
      </c>
      <c r="J486" s="45" t="s">
        <v>1311</v>
      </c>
      <c r="K486" s="46" t="s">
        <v>31</v>
      </c>
      <c r="L486" s="47">
        <f t="shared" si="540"/>
        <v>44526</v>
      </c>
      <c r="M486" s="48">
        <v>44526</v>
      </c>
      <c r="N486" s="1">
        <f t="shared" ca="1" si="533"/>
        <v>1530</v>
      </c>
      <c r="O486" s="3"/>
      <c r="P486" s="49" t="s">
        <v>1312</v>
      </c>
      <c r="Q486" s="46">
        <v>3</v>
      </c>
      <c r="R486" s="44" t="s">
        <v>1313</v>
      </c>
      <c r="U486" s="5"/>
      <c r="W486" s="6"/>
      <c r="X486" s="6"/>
      <c r="Y486" s="6"/>
      <c r="Z486" s="6" t="str">
        <f t="shared" si="539"/>
        <v/>
      </c>
      <c r="AA486" s="14" t="s">
        <v>1301</v>
      </c>
      <c r="AB486" s="9"/>
    </row>
    <row r="487" spans="1:28" s="4" customFormat="1" ht="21.65" customHeight="1" x14ac:dyDescent="0.3">
      <c r="A487" s="1">
        <f>+SUBTOTAL(103,$D$4:D487)</f>
        <v>484</v>
      </c>
      <c r="B487" s="2" t="s">
        <v>1136</v>
      </c>
      <c r="C487" s="2" t="s">
        <v>1137</v>
      </c>
      <c r="D487" s="2" t="s">
        <v>1171</v>
      </c>
      <c r="E487" s="43" t="str">
        <f t="shared" si="532"/>
        <v>GET</v>
      </c>
      <c r="F487" s="43" t="str">
        <f t="shared" si="557"/>
        <v>IVC</v>
      </c>
      <c r="G487" s="43" t="str">
        <f t="shared" si="541"/>
        <v>P</v>
      </c>
      <c r="H487" s="44" t="s">
        <v>1314</v>
      </c>
      <c r="I487" s="43" t="str">
        <f t="shared" si="542"/>
        <v>GET-IVC-P042</v>
      </c>
      <c r="J487" s="45" t="s">
        <v>1315</v>
      </c>
      <c r="K487" s="46" t="s">
        <v>31</v>
      </c>
      <c r="L487" s="47">
        <f t="shared" si="540"/>
        <v>45929</v>
      </c>
      <c r="M487" s="48">
        <v>45929</v>
      </c>
      <c r="N487" s="1">
        <f t="shared" ca="1" si="533"/>
        <v>147</v>
      </c>
      <c r="O487" s="3"/>
      <c r="P487" s="49" t="s">
        <v>1316</v>
      </c>
      <c r="Q487" s="46">
        <v>6</v>
      </c>
      <c r="R487" s="44" t="s">
        <v>1317</v>
      </c>
      <c r="U487" s="5"/>
      <c r="W487" s="6"/>
      <c r="X487" s="6"/>
      <c r="Y487" s="6"/>
      <c r="Z487" s="6" t="str">
        <f t="shared" si="539"/>
        <v/>
      </c>
      <c r="AA487" s="7" t="s">
        <v>1200</v>
      </c>
      <c r="AB487" s="9"/>
    </row>
    <row r="488" spans="1:28" s="4" customFormat="1" ht="21.65" customHeight="1" x14ac:dyDescent="0.3">
      <c r="A488" s="93">
        <f>+SUBTOTAL(103,$D$4:D488)</f>
        <v>485</v>
      </c>
      <c r="B488" s="2" t="s">
        <v>1136</v>
      </c>
      <c r="C488" s="2" t="s">
        <v>1137</v>
      </c>
      <c r="D488" s="2" t="s">
        <v>1171</v>
      </c>
      <c r="E488" s="43" t="str">
        <f t="shared" si="532"/>
        <v>GET</v>
      </c>
      <c r="F488" s="43" t="str">
        <f t="shared" si="557"/>
        <v>IVC</v>
      </c>
      <c r="G488" s="43" t="str">
        <f t="shared" si="541"/>
        <v>P</v>
      </c>
      <c r="H488" s="44" t="s">
        <v>1318</v>
      </c>
      <c r="I488" s="43" t="str">
        <f t="shared" si="542"/>
        <v>GET-IVC-P043</v>
      </c>
      <c r="J488" s="45" t="s">
        <v>1319</v>
      </c>
      <c r="K488" s="46" t="s">
        <v>31</v>
      </c>
      <c r="L488" s="47">
        <f t="shared" si="540"/>
        <v>45929</v>
      </c>
      <c r="M488" s="48">
        <v>45929</v>
      </c>
      <c r="N488" s="1">
        <f t="shared" ca="1" si="533"/>
        <v>147</v>
      </c>
      <c r="O488" s="3"/>
      <c r="P488" s="49" t="s">
        <v>1320</v>
      </c>
      <c r="Q488" s="46">
        <v>4</v>
      </c>
      <c r="R488" s="44" t="s">
        <v>1321</v>
      </c>
      <c r="U488" s="5"/>
      <c r="W488" s="6"/>
      <c r="X488" s="6"/>
      <c r="Y488" s="6"/>
      <c r="Z488" s="6" t="str">
        <f t="shared" si="539"/>
        <v/>
      </c>
      <c r="AA488" s="7" t="s">
        <v>1322</v>
      </c>
      <c r="AB488" s="9"/>
    </row>
    <row r="489" spans="1:28" s="4" customFormat="1" ht="21.65" customHeight="1" x14ac:dyDescent="0.3">
      <c r="A489" s="1">
        <f>+SUBTOTAL(103,$D$4:D489)</f>
        <v>486</v>
      </c>
      <c r="B489" s="2" t="s">
        <v>1136</v>
      </c>
      <c r="C489" s="2" t="s">
        <v>1137</v>
      </c>
      <c r="D489" s="2" t="s">
        <v>1171</v>
      </c>
      <c r="E489" s="43" t="str">
        <f t="shared" si="532"/>
        <v>GET</v>
      </c>
      <c r="F489" s="43" t="str">
        <f t="shared" si="557"/>
        <v>IVC</v>
      </c>
      <c r="G489" s="43" t="str">
        <f t="shared" si="541"/>
        <v>P</v>
      </c>
      <c r="H489" s="44" t="s">
        <v>1323</v>
      </c>
      <c r="I489" s="43" t="str">
        <f t="shared" si="542"/>
        <v>GET-IVC-P044</v>
      </c>
      <c r="J489" s="45" t="s">
        <v>1324</v>
      </c>
      <c r="K489" s="46" t="s">
        <v>31</v>
      </c>
      <c r="L489" s="47">
        <f t="shared" si="540"/>
        <v>45993</v>
      </c>
      <c r="M489" s="48">
        <v>45993</v>
      </c>
      <c r="N489" s="1">
        <f t="shared" ca="1" si="533"/>
        <v>84</v>
      </c>
      <c r="O489" s="3"/>
      <c r="P489" s="49" t="s">
        <v>1325</v>
      </c>
      <c r="Q489" s="46">
        <v>4</v>
      </c>
      <c r="R489" s="44" t="s">
        <v>1326</v>
      </c>
      <c r="U489" s="5"/>
      <c r="W489" s="6"/>
      <c r="X489" s="6"/>
      <c r="Y489" s="6"/>
      <c r="Z489" s="6" t="str">
        <f t="shared" si="539"/>
        <v/>
      </c>
      <c r="AA489" s="7" t="s">
        <v>1327</v>
      </c>
      <c r="AB489" s="9"/>
    </row>
    <row r="490" spans="1:28" s="4" customFormat="1" ht="29" x14ac:dyDescent="0.3">
      <c r="A490" s="1">
        <f>+SUBTOTAL(103,$D$4:D490)</f>
        <v>487</v>
      </c>
      <c r="B490" s="2" t="s">
        <v>1136</v>
      </c>
      <c r="C490" s="2" t="s">
        <v>1137</v>
      </c>
      <c r="D490" s="2" t="s">
        <v>1171</v>
      </c>
      <c r="E490" s="43" t="str">
        <f t="shared" si="532"/>
        <v>GET</v>
      </c>
      <c r="F490" s="43" t="str">
        <f t="shared" si="557"/>
        <v>IVC</v>
      </c>
      <c r="G490" s="43" t="str">
        <f t="shared" si="541"/>
        <v>P</v>
      </c>
      <c r="H490" s="44" t="s">
        <v>1328</v>
      </c>
      <c r="I490" s="43" t="str">
        <f t="shared" si="542"/>
        <v>GET-IVC-P045</v>
      </c>
      <c r="J490" s="45" t="s">
        <v>1329</v>
      </c>
      <c r="K490" s="46" t="s">
        <v>48</v>
      </c>
      <c r="L490" s="47">
        <f t="shared" si="540"/>
        <v>43069</v>
      </c>
      <c r="M490" s="48">
        <v>43069</v>
      </c>
      <c r="N490" s="1" t="str">
        <f t="shared" ca="1" si="533"/>
        <v/>
      </c>
      <c r="O490" s="3">
        <v>43368</v>
      </c>
      <c r="P490" s="49" t="s">
        <v>1330</v>
      </c>
      <c r="Q490" s="46">
        <v>1</v>
      </c>
      <c r="R490" s="44" t="s">
        <v>1331</v>
      </c>
      <c r="U490" s="5"/>
      <c r="W490" s="6"/>
      <c r="X490" s="6"/>
      <c r="Y490" s="6"/>
      <c r="Z490" s="6" t="str">
        <f t="shared" si="539"/>
        <v/>
      </c>
      <c r="AA490" s="7" t="s">
        <v>1327</v>
      </c>
      <c r="AB490" s="9"/>
    </row>
    <row r="491" spans="1:28" s="4" customFormat="1" ht="19.5" x14ac:dyDescent="0.3">
      <c r="A491" s="93">
        <f>+SUBTOTAL(103,$D$4:D491)</f>
        <v>488</v>
      </c>
      <c r="B491" s="2" t="s">
        <v>1136</v>
      </c>
      <c r="C491" s="2" t="s">
        <v>1137</v>
      </c>
      <c r="D491" s="2" t="s">
        <v>1171</v>
      </c>
      <c r="E491" s="43" t="str">
        <f t="shared" si="532"/>
        <v>GET</v>
      </c>
      <c r="F491" s="43" t="str">
        <f t="shared" si="557"/>
        <v>IVC</v>
      </c>
      <c r="G491" s="43" t="str">
        <f t="shared" si="541"/>
        <v>P</v>
      </c>
      <c r="H491" s="44" t="s">
        <v>1332</v>
      </c>
      <c r="I491" s="43" t="str">
        <f t="shared" si="542"/>
        <v>GET-IVC-P046</v>
      </c>
      <c r="J491" s="45" t="s">
        <v>1333</v>
      </c>
      <c r="K491" s="46" t="s">
        <v>31</v>
      </c>
      <c r="L491" s="47">
        <f t="shared" si="540"/>
        <v>45993</v>
      </c>
      <c r="M491" s="48">
        <v>45993</v>
      </c>
      <c r="N491" s="1">
        <f t="shared" ca="1" si="533"/>
        <v>84</v>
      </c>
      <c r="O491" s="3"/>
      <c r="P491" s="49" t="s">
        <v>1334</v>
      </c>
      <c r="Q491" s="46">
        <v>5</v>
      </c>
      <c r="R491" s="44" t="s">
        <v>1335</v>
      </c>
      <c r="U491" s="5"/>
      <c r="W491" s="6"/>
      <c r="X491" s="6"/>
      <c r="Y491" s="6"/>
      <c r="Z491" s="6" t="str">
        <f t="shared" si="539"/>
        <v/>
      </c>
      <c r="AA491" s="7"/>
      <c r="AB491" s="9"/>
    </row>
    <row r="492" spans="1:28" s="4" customFormat="1" ht="19.5" x14ac:dyDescent="0.3">
      <c r="A492" s="1">
        <f>+SUBTOTAL(103,$D$4:D492)</f>
        <v>489</v>
      </c>
      <c r="B492" s="2" t="s">
        <v>1136</v>
      </c>
      <c r="C492" s="2" t="s">
        <v>1137</v>
      </c>
      <c r="D492" s="2" t="s">
        <v>1171</v>
      </c>
      <c r="E492" s="43" t="str">
        <f t="shared" ref="E492" si="558">+IF(C492="GESTIÓN TERRITORIAL","GET",IF(C492="DERECHOS HUMANOS","DHH",IF(C492="GESTIÓN CORPORATIVA","GCO",IF(C492="PLANEACIÓN ESTRATÉGICA","PLE",IF(C492="GERENCIA DE LA INFORMACIÓN","GDI","N/A")))))</f>
        <v>GET</v>
      </c>
      <c r="F492" s="43" t="str">
        <f t="shared" si="557"/>
        <v>IVC</v>
      </c>
      <c r="G492" s="43" t="str">
        <f t="shared" ref="G492" si="559">+IF(OR(LEN(H492)=1,LEN(H492)=2),H492,IF(LEN(H492)=4,MID(H492,1,1),MID(H492,1,2)))</f>
        <v>P</v>
      </c>
      <c r="H492" s="44" t="s">
        <v>1336</v>
      </c>
      <c r="I492" s="43" t="str">
        <f t="shared" ref="I492" si="560">+IF(OR(E492="",F492="",H492=""),"",CONCATENATE(E492,"-",F492,"-",H492))</f>
        <v>GET-IVC-P047</v>
      </c>
      <c r="J492" s="45" t="s">
        <v>1337</v>
      </c>
      <c r="K492" s="46" t="s">
        <v>31</v>
      </c>
      <c r="L492" s="47">
        <f t="shared" si="540"/>
        <v>45993</v>
      </c>
      <c r="M492" s="48">
        <v>45993</v>
      </c>
      <c r="N492" s="1">
        <f t="shared" ca="1" si="533"/>
        <v>84</v>
      </c>
      <c r="O492" s="3"/>
      <c r="P492" s="49" t="s">
        <v>1338</v>
      </c>
      <c r="Q492" s="46">
        <v>3</v>
      </c>
      <c r="R492" s="44"/>
      <c r="U492" s="5"/>
      <c r="W492" s="6"/>
      <c r="X492" s="6"/>
      <c r="Y492" s="6"/>
      <c r="Z492" s="6"/>
      <c r="AA492" s="7"/>
      <c r="AB492" s="9"/>
    </row>
    <row r="493" spans="1:28" s="4" customFormat="1" ht="19.5" x14ac:dyDescent="0.3">
      <c r="A493" s="1">
        <f>+SUBTOTAL(103,$D$4:D493)</f>
        <v>490</v>
      </c>
      <c r="B493" s="2" t="s">
        <v>1136</v>
      </c>
      <c r="C493" s="2" t="s">
        <v>1137</v>
      </c>
      <c r="D493" s="2" t="s">
        <v>1171</v>
      </c>
      <c r="E493" s="43" t="str">
        <f t="shared" ref="E493" si="561">+IF(C493="GESTIÓN TERRITORIAL","GET",IF(C493="DERECHOS HUMANOS","DHH",IF(C493="GESTIÓN CORPORATIVA","GCO",IF(C493="PLANEACIÓN ESTRATÉGICA","PLE",IF(C493="GERENCIA DE LA INFORMACIÓN","GDI","N/A")))))</f>
        <v>GET</v>
      </c>
      <c r="F493" s="43" t="str">
        <f t="shared" si="557"/>
        <v>IVC</v>
      </c>
      <c r="G493" s="43" t="str">
        <f t="shared" ref="G493" si="562">+IF(OR(LEN(H493)=1,LEN(H493)=2),H493,IF(LEN(H493)=4,MID(H493,1,1),MID(H493,1,2)))</f>
        <v>P</v>
      </c>
      <c r="H493" s="44" t="s">
        <v>1339</v>
      </c>
      <c r="I493" s="43" t="str">
        <f t="shared" ref="I493" si="563">+IF(OR(E493="",F493="",H493=""),"",CONCATENATE(E493,"-",F493,"-",H493))</f>
        <v>GET-IVC-P048</v>
      </c>
      <c r="J493" s="45" t="s">
        <v>1340</v>
      </c>
      <c r="K493" s="46" t="s">
        <v>31</v>
      </c>
      <c r="L493" s="47">
        <f t="shared" si="540"/>
        <v>44719</v>
      </c>
      <c r="M493" s="48">
        <v>44719</v>
      </c>
      <c r="N493" s="1">
        <f t="shared" ca="1" si="533"/>
        <v>1339</v>
      </c>
      <c r="O493" s="3"/>
      <c r="P493" s="49" t="s">
        <v>1341</v>
      </c>
      <c r="Q493" s="46">
        <v>2</v>
      </c>
      <c r="R493" s="44" t="s">
        <v>383</v>
      </c>
      <c r="U493" s="5"/>
      <c r="W493" s="6"/>
      <c r="X493" s="6"/>
      <c r="Y493" s="6"/>
      <c r="Z493" s="6"/>
      <c r="AA493" s="7"/>
      <c r="AB493" s="9"/>
    </row>
    <row r="494" spans="1:28" s="4" customFormat="1" ht="19.5" x14ac:dyDescent="0.3">
      <c r="A494" s="93">
        <f>+SUBTOTAL(103,$D$4:D494)</f>
        <v>491</v>
      </c>
      <c r="B494" s="2" t="s">
        <v>1136</v>
      </c>
      <c r="C494" s="2" t="s">
        <v>1137</v>
      </c>
      <c r="D494" s="2" t="s">
        <v>1171</v>
      </c>
      <c r="E494" s="43" t="str">
        <f t="shared" ref="E494:E497" si="564">+IF(C494="GESTIÓN TERRITORIAL","GET",IF(C494="DERECHOS HUMANOS","DHH",IF(C494="GESTIÓN CORPORATIVA","GCO",IF(C494="PLANEACIÓN ESTRATÉGICA","PLE",IF(C494="GERENCIA DE LA INFORMACIÓN","GDI","N/A")))))</f>
        <v>GET</v>
      </c>
      <c r="F494" s="43" t="str">
        <f t="shared" si="557"/>
        <v>IVC</v>
      </c>
      <c r="G494" s="43" t="str">
        <f t="shared" ref="G494" si="565">+IF(OR(LEN(H494)=1,LEN(H494)=2),H494,IF(LEN(H494)=4,MID(H494,1,1),MID(H494,1,2)))</f>
        <v>P</v>
      </c>
      <c r="H494" s="44" t="s">
        <v>1342</v>
      </c>
      <c r="I494" s="43" t="str">
        <f t="shared" ref="I494:I497" si="566">+IF(OR(E494="",F494="",H494=""),"",CONCATENATE(E494,"-",F494,"-",H494))</f>
        <v>GET-IVC-P049</v>
      </c>
      <c r="J494" s="45" t="s">
        <v>1343</v>
      </c>
      <c r="K494" s="46" t="s">
        <v>31</v>
      </c>
      <c r="L494" s="47">
        <f t="shared" si="540"/>
        <v>45957</v>
      </c>
      <c r="M494" s="48">
        <v>45957</v>
      </c>
      <c r="N494" s="1">
        <f t="shared" ca="1" si="533"/>
        <v>119</v>
      </c>
      <c r="O494" s="3"/>
      <c r="P494" s="49" t="s">
        <v>1344</v>
      </c>
      <c r="Q494" s="46">
        <v>7</v>
      </c>
      <c r="R494" s="44" t="s">
        <v>383</v>
      </c>
      <c r="U494" s="5"/>
      <c r="W494" s="6"/>
      <c r="X494" s="6"/>
      <c r="Y494" s="6"/>
      <c r="Z494" s="6"/>
      <c r="AA494" s="7"/>
      <c r="AB494" s="9"/>
    </row>
    <row r="495" spans="1:28" s="4" customFormat="1" ht="13" x14ac:dyDescent="0.3">
      <c r="A495" s="1">
        <f>+SUBTOTAL(103,$D$4:D495)</f>
        <v>492</v>
      </c>
      <c r="B495" s="2" t="s">
        <v>1136</v>
      </c>
      <c r="C495" s="2" t="s">
        <v>1137</v>
      </c>
      <c r="D495" s="2" t="s">
        <v>1171</v>
      </c>
      <c r="E495" s="43" t="str">
        <f t="shared" si="564"/>
        <v>GET</v>
      </c>
      <c r="F495" s="43" t="str">
        <f t="shared" si="557"/>
        <v>IVC</v>
      </c>
      <c r="G495" s="43" t="s">
        <v>1345</v>
      </c>
      <c r="H495" s="44" t="s">
        <v>1346</v>
      </c>
      <c r="I495" s="43" t="str">
        <f t="shared" si="566"/>
        <v>GET-IVC-P050</v>
      </c>
      <c r="J495" s="45" t="s">
        <v>1347</v>
      </c>
      <c r="K495" s="46" t="s">
        <v>31</v>
      </c>
      <c r="L495" s="47">
        <f t="shared" si="540"/>
        <v>45390</v>
      </c>
      <c r="M495" s="48">
        <v>45390</v>
      </c>
      <c r="N495" s="1">
        <f t="shared" ca="1" si="533"/>
        <v>678</v>
      </c>
      <c r="O495" s="3"/>
      <c r="P495" s="49" t="s">
        <v>1348</v>
      </c>
      <c r="Q495" s="46">
        <v>3</v>
      </c>
      <c r="R495" s="44" t="s">
        <v>383</v>
      </c>
      <c r="U495" s="5"/>
      <c r="W495" s="6"/>
      <c r="X495" s="6"/>
      <c r="Y495" s="6"/>
      <c r="Z495" s="6"/>
      <c r="AA495" s="7"/>
      <c r="AB495" s="9"/>
    </row>
    <row r="496" spans="1:28" s="4" customFormat="1" ht="19.5" x14ac:dyDescent="0.3">
      <c r="A496" s="1">
        <f>+SUBTOTAL(103,$D$4:D496)</f>
        <v>493</v>
      </c>
      <c r="B496" s="2" t="s">
        <v>1136</v>
      </c>
      <c r="C496" s="2" t="s">
        <v>1137</v>
      </c>
      <c r="D496" s="2" t="s">
        <v>1171</v>
      </c>
      <c r="E496" s="43" t="str">
        <f t="shared" si="564"/>
        <v>GET</v>
      </c>
      <c r="F496" s="43" t="str">
        <f t="shared" si="557"/>
        <v>IVC</v>
      </c>
      <c r="G496" s="43" t="s">
        <v>1345</v>
      </c>
      <c r="H496" s="44" t="s">
        <v>1349</v>
      </c>
      <c r="I496" s="43" t="str">
        <f t="shared" si="566"/>
        <v>GET-IVC-P051</v>
      </c>
      <c r="J496" s="45" t="s">
        <v>1350</v>
      </c>
      <c r="K496" s="46" t="s">
        <v>48</v>
      </c>
      <c r="L496" s="47">
        <f t="shared" si="540"/>
        <v>43545</v>
      </c>
      <c r="M496" s="48">
        <v>43545</v>
      </c>
      <c r="N496" s="1" t="str">
        <f t="shared" ca="1" si="533"/>
        <v/>
      </c>
      <c r="O496" s="3">
        <v>44546</v>
      </c>
      <c r="P496" s="49" t="s">
        <v>1351</v>
      </c>
      <c r="Q496" s="46">
        <v>1</v>
      </c>
      <c r="R496" s="44" t="s">
        <v>383</v>
      </c>
      <c r="U496" s="5"/>
      <c r="W496" s="6"/>
      <c r="X496" s="6"/>
      <c r="Y496" s="6"/>
      <c r="Z496" s="6"/>
      <c r="AA496" s="7"/>
      <c r="AB496" s="9"/>
    </row>
    <row r="497" spans="1:28" s="4" customFormat="1" ht="13" x14ac:dyDescent="0.3">
      <c r="A497" s="93">
        <f>+SUBTOTAL(103,$D$4:D497)</f>
        <v>494</v>
      </c>
      <c r="B497" s="2" t="s">
        <v>1136</v>
      </c>
      <c r="C497" s="2" t="s">
        <v>1137</v>
      </c>
      <c r="D497" s="2" t="s">
        <v>1171</v>
      </c>
      <c r="E497" s="43" t="str">
        <f t="shared" si="564"/>
        <v>GET</v>
      </c>
      <c r="F497" s="43" t="str">
        <f t="shared" si="557"/>
        <v>IVC</v>
      </c>
      <c r="G497" s="43" t="s">
        <v>1345</v>
      </c>
      <c r="H497" s="44" t="s">
        <v>1352</v>
      </c>
      <c r="I497" s="43" t="str">
        <f t="shared" si="566"/>
        <v>GET-IVC-P052</v>
      </c>
      <c r="J497" s="45" t="s">
        <v>1353</v>
      </c>
      <c r="K497" s="46" t="s">
        <v>31</v>
      </c>
      <c r="L497" s="47">
        <f t="shared" ref="L497:L570" si="567">+IF(M497=0,"",VALUE(M497))</f>
        <v>45390</v>
      </c>
      <c r="M497" s="48">
        <v>45390</v>
      </c>
      <c r="N497" s="1">
        <f t="shared" ca="1" si="533"/>
        <v>678</v>
      </c>
      <c r="O497" s="3"/>
      <c r="P497" s="49" t="s">
        <v>1354</v>
      </c>
      <c r="Q497" s="46">
        <v>4</v>
      </c>
      <c r="R497" s="44" t="s">
        <v>383</v>
      </c>
      <c r="U497" s="5"/>
      <c r="W497" s="6"/>
      <c r="X497" s="6"/>
      <c r="Y497" s="6"/>
      <c r="Z497" s="6"/>
      <c r="AA497" s="7"/>
      <c r="AB497" s="9"/>
    </row>
    <row r="498" spans="1:28" s="4" customFormat="1" ht="19.5" x14ac:dyDescent="0.3">
      <c r="A498" s="1">
        <f>+SUBTOTAL(103,$D$4:D498)</f>
        <v>495</v>
      </c>
      <c r="B498" s="2" t="s">
        <v>1136</v>
      </c>
      <c r="C498" s="2" t="s">
        <v>1137</v>
      </c>
      <c r="D498" s="2" t="s">
        <v>1171</v>
      </c>
      <c r="E498" s="43" t="str">
        <f t="shared" ref="E498" si="568">+IF(C498="GESTIÓN TERRITORIAL","GET",IF(C498="DERECHOS HUMANOS","DHH",IF(C498="GESTIÓN CORPORATIVA","GCO",IF(C498="PLANEACIÓN ESTRATÉGICA","PLE",IF(C498="GERENCIA DE LA INFORMACIÓN","GDI","N/A")))))</f>
        <v>GET</v>
      </c>
      <c r="F498" s="43" t="str">
        <f t="shared" si="557"/>
        <v>IVC</v>
      </c>
      <c r="G498" s="43" t="s">
        <v>1345</v>
      </c>
      <c r="H498" s="44" t="s">
        <v>1355</v>
      </c>
      <c r="I498" s="43" t="str">
        <f t="shared" ref="I498" si="569">+IF(OR(E498="",F498="",H498=""),"",CONCATENATE(E498,"-",F498,"-",H498))</f>
        <v>GET-IVC-P053</v>
      </c>
      <c r="J498" s="45" t="s">
        <v>1356</v>
      </c>
      <c r="K498" s="46" t="s">
        <v>31</v>
      </c>
      <c r="L498" s="47">
        <f t="shared" si="567"/>
        <v>45257</v>
      </c>
      <c r="M498" s="48">
        <v>45257</v>
      </c>
      <c r="N498" s="1">
        <f t="shared" ref="N498" ca="1" si="570">+IF(K498="Anulado","",IF(M498="","",DAYS360(M498,TODAY())))</f>
        <v>809</v>
      </c>
      <c r="O498" s="3"/>
      <c r="P498" s="49" t="s">
        <v>1357</v>
      </c>
      <c r="Q498" s="46">
        <v>2</v>
      </c>
      <c r="R498" s="44" t="s">
        <v>383</v>
      </c>
      <c r="U498" s="5"/>
      <c r="W498" s="6"/>
      <c r="X498" s="6"/>
      <c r="Y498" s="6"/>
      <c r="Z498" s="6"/>
      <c r="AA498" s="7"/>
      <c r="AB498" s="9"/>
    </row>
    <row r="499" spans="1:28" s="4" customFormat="1" ht="19.5" x14ac:dyDescent="0.3">
      <c r="A499" s="1">
        <f>+SUBTOTAL(103,$D$4:D499)</f>
        <v>496</v>
      </c>
      <c r="B499" s="2" t="s">
        <v>1136</v>
      </c>
      <c r="C499" s="2" t="s">
        <v>1137</v>
      </c>
      <c r="D499" s="2" t="s">
        <v>1171</v>
      </c>
      <c r="E499" s="43" t="str">
        <f t="shared" ref="E499" si="571">+IF(C499="GESTIÓN TERRITORIAL","GET",IF(C499="DERECHOS HUMANOS","DHH",IF(C499="GESTIÓN CORPORATIVA","GCO",IF(C499="PLANEACIÓN ESTRATÉGICA","PLE",IF(C499="GERENCIA DE LA INFORMACIÓN","GDI","N/A")))))</f>
        <v>GET</v>
      </c>
      <c r="F499" s="43" t="str">
        <f t="shared" si="557"/>
        <v>IVC</v>
      </c>
      <c r="G499" s="43" t="s">
        <v>1345</v>
      </c>
      <c r="H499" s="44" t="s">
        <v>1358</v>
      </c>
      <c r="I499" s="43" t="str">
        <f t="shared" ref="I499" si="572">+IF(OR(E499="",F499="",H499=""),"",CONCATENATE(E499,"-",F499,"-",H499))</f>
        <v>GET-IVC-P054</v>
      </c>
      <c r="J499" s="45" t="s">
        <v>1359</v>
      </c>
      <c r="K499" s="46" t="s">
        <v>48</v>
      </c>
      <c r="L499" s="47">
        <f t="shared" si="567"/>
        <v>43959</v>
      </c>
      <c r="M499" s="48">
        <v>43959</v>
      </c>
      <c r="N499" s="1" t="str">
        <f t="shared" ref="N499" ca="1" si="573">+IF(K499="Anulado","",IF(M499="","",DAYS360(M499,TODAY())))</f>
        <v/>
      </c>
      <c r="O499" s="3">
        <v>44540</v>
      </c>
      <c r="P499" s="49" t="s">
        <v>1360</v>
      </c>
      <c r="Q499" s="46">
        <v>1</v>
      </c>
      <c r="R499" s="44" t="s">
        <v>383</v>
      </c>
      <c r="U499" s="5"/>
      <c r="W499" s="6"/>
      <c r="X499" s="6"/>
      <c r="Y499" s="6"/>
      <c r="Z499" s="6"/>
      <c r="AA499" s="7"/>
      <c r="AB499" s="9"/>
    </row>
    <row r="500" spans="1:28" s="4" customFormat="1" ht="19.5" x14ac:dyDescent="0.3">
      <c r="A500" s="93">
        <f>+SUBTOTAL(103,$D$4:D500)</f>
        <v>497</v>
      </c>
      <c r="B500" s="2" t="s">
        <v>1136</v>
      </c>
      <c r="C500" s="2" t="s">
        <v>1137</v>
      </c>
      <c r="D500" s="2" t="s">
        <v>1171</v>
      </c>
      <c r="E500" s="43" t="str">
        <f t="shared" ref="E500" si="574">+IF(C500="GESTIÓN TERRITORIAL","GET",IF(C500="DERECHOS HUMANOS","DHH",IF(C500="GESTIÓN CORPORATIVA","GCO",IF(C500="PLANEACIÓN ESTRATÉGICA","PLE",IF(C500="GERENCIA DE LA INFORMACIÓN","GDI","N/A")))))</f>
        <v>GET</v>
      </c>
      <c r="F500" s="43" t="str">
        <f t="shared" si="557"/>
        <v>IVC</v>
      </c>
      <c r="G500" s="43" t="s">
        <v>1345</v>
      </c>
      <c r="H500" s="44" t="s">
        <v>1361</v>
      </c>
      <c r="I500" s="43" t="str">
        <f t="shared" ref="I500" si="575">+IF(OR(E500="",F500="",H500=""),"",CONCATENATE(E500,"-",F500,"-",H500))</f>
        <v>GET-IVC-P055</v>
      </c>
      <c r="J500" s="45" t="s">
        <v>1362</v>
      </c>
      <c r="K500" s="46" t="s">
        <v>31</v>
      </c>
      <c r="L500" s="47">
        <f t="shared" si="567"/>
        <v>45390</v>
      </c>
      <c r="M500" s="48">
        <v>45390</v>
      </c>
      <c r="N500" s="1">
        <f t="shared" ref="N500" ca="1" si="576">+IF(K500="Anulado","",IF(M500="","",DAYS360(M500,TODAY())))</f>
        <v>678</v>
      </c>
      <c r="O500" s="3"/>
      <c r="P500" s="49" t="s">
        <v>1363</v>
      </c>
      <c r="Q500" s="46">
        <v>3</v>
      </c>
      <c r="R500" s="44" t="s">
        <v>383</v>
      </c>
      <c r="U500" s="5"/>
      <c r="W500" s="6"/>
      <c r="X500" s="6"/>
      <c r="Y500" s="6"/>
      <c r="Z500" s="6"/>
      <c r="AA500" s="7"/>
      <c r="AB500" s="9"/>
    </row>
    <row r="501" spans="1:28" s="4" customFormat="1" ht="19.5" x14ac:dyDescent="0.3">
      <c r="A501" s="1">
        <f>+SUBTOTAL(103,$D$4:D501)</f>
        <v>498</v>
      </c>
      <c r="B501" s="2" t="s">
        <v>1136</v>
      </c>
      <c r="C501" s="2" t="s">
        <v>1137</v>
      </c>
      <c r="D501" s="2" t="s">
        <v>1171</v>
      </c>
      <c r="E501" s="43" t="str">
        <f t="shared" ref="E501" si="577">+IF(C501="GESTIÓN TERRITORIAL","GET",IF(C501="DERECHOS HUMANOS","DHH",IF(C501="GESTIÓN CORPORATIVA","GCO",IF(C501="PLANEACIÓN ESTRATÉGICA","PLE",IF(C501="GERENCIA DE LA INFORMACIÓN","GDI","N/A")))))</f>
        <v>GET</v>
      </c>
      <c r="F501" s="43" t="str">
        <f t="shared" si="557"/>
        <v>IVC</v>
      </c>
      <c r="G501" s="43" t="s">
        <v>1345</v>
      </c>
      <c r="H501" s="44" t="s">
        <v>1364</v>
      </c>
      <c r="I501" s="43" t="str">
        <f t="shared" ref="I501" si="578">+IF(OR(E501="",F501="",H501=""),"",CONCATENATE(E501,"-",F501,"-",H501))</f>
        <v>GET-IVC-P056</v>
      </c>
      <c r="J501" s="45" t="s">
        <v>1365</v>
      </c>
      <c r="K501" s="46" t="s">
        <v>31</v>
      </c>
      <c r="L501" s="47">
        <f t="shared" si="567"/>
        <v>45957</v>
      </c>
      <c r="M501" s="48">
        <v>45957</v>
      </c>
      <c r="N501" s="1">
        <f t="shared" ca="1" si="533"/>
        <v>119</v>
      </c>
      <c r="O501" s="3"/>
      <c r="P501" s="49" t="s">
        <v>1366</v>
      </c>
      <c r="Q501" s="46">
        <v>5</v>
      </c>
      <c r="R501" s="44"/>
      <c r="U501" s="5"/>
      <c r="W501" s="6"/>
      <c r="X501" s="6"/>
      <c r="Y501" s="6"/>
      <c r="Z501" s="6"/>
      <c r="AA501" s="7"/>
      <c r="AB501" s="9"/>
    </row>
    <row r="502" spans="1:28" s="4" customFormat="1" ht="19.5" x14ac:dyDescent="0.3">
      <c r="A502" s="1">
        <f>+SUBTOTAL(103,$D$4:D502)</f>
        <v>499</v>
      </c>
      <c r="B502" s="2" t="s">
        <v>1136</v>
      </c>
      <c r="C502" s="2" t="s">
        <v>1137</v>
      </c>
      <c r="D502" s="2" t="s">
        <v>1171</v>
      </c>
      <c r="E502" s="43" t="str">
        <f t="shared" ref="E502" si="579">+IF(C502="GESTIÓN TERRITORIAL","GET",IF(C502="DERECHOS HUMANOS","DHH",IF(C502="GESTIÓN CORPORATIVA","GCO",IF(C502="PLANEACIÓN ESTRATÉGICA","PLE",IF(C502="GERENCIA DE LA INFORMACIÓN","GDI","N/A")))))</f>
        <v>GET</v>
      </c>
      <c r="F502" s="43" t="str">
        <f t="shared" si="557"/>
        <v>IVC</v>
      </c>
      <c r="G502" s="43" t="s">
        <v>1345</v>
      </c>
      <c r="H502" s="44" t="s">
        <v>1367</v>
      </c>
      <c r="I502" s="43" t="str">
        <f t="shared" ref="I502" si="580">+IF(OR(E502="",F502="",H502=""),"",CONCATENATE(E502,"-",F502,"-",H502))</f>
        <v>GET-IVC-P057</v>
      </c>
      <c r="J502" s="45" t="s">
        <v>1368</v>
      </c>
      <c r="K502" s="46" t="s">
        <v>31</v>
      </c>
      <c r="L502" s="47">
        <f t="shared" ref="L502" si="581">+IF(M502=0,"",VALUE(M502))</f>
        <v>44712</v>
      </c>
      <c r="M502" s="48">
        <v>44712</v>
      </c>
      <c r="N502" s="1">
        <f t="shared" ref="N502" ca="1" si="582">+IF(K502="Anulado","",IF(M502="","",DAYS360(M502,TODAY())))</f>
        <v>1346</v>
      </c>
      <c r="O502" s="3"/>
      <c r="P502" s="49" t="s">
        <v>1369</v>
      </c>
      <c r="Q502" s="46">
        <v>1</v>
      </c>
      <c r="R502" s="44"/>
      <c r="U502" s="5"/>
      <c r="W502" s="6"/>
      <c r="X502" s="6"/>
      <c r="Y502" s="6"/>
      <c r="Z502" s="6"/>
      <c r="AA502" s="7"/>
      <c r="AB502" s="9"/>
    </row>
    <row r="503" spans="1:28" s="4" customFormat="1" ht="19.5" x14ac:dyDescent="0.3">
      <c r="A503" s="93">
        <f>+SUBTOTAL(103,$D$4:D503)</f>
        <v>500</v>
      </c>
      <c r="B503" s="2" t="s">
        <v>1136</v>
      </c>
      <c r="C503" s="2" t="s">
        <v>1137</v>
      </c>
      <c r="D503" s="2" t="s">
        <v>1171</v>
      </c>
      <c r="E503" s="43" t="str">
        <f t="shared" ref="E503" si="583">+IF(C503="GESTIÓN TERRITORIAL","GET",IF(C503="DERECHOS HUMANOS","DHH",IF(C503="GESTIÓN CORPORATIVA","GCO",IF(C503="PLANEACIÓN ESTRATÉGICA","PLE",IF(C503="GERENCIA DE LA INFORMACIÓN","GDI","N/A")))))</f>
        <v>GET</v>
      </c>
      <c r="F503" s="43" t="str">
        <f t="shared" si="557"/>
        <v>IVC</v>
      </c>
      <c r="G503" s="43" t="s">
        <v>1345</v>
      </c>
      <c r="H503" s="44" t="s">
        <v>1370</v>
      </c>
      <c r="I503" s="43" t="str">
        <f t="shared" ref="I503" si="584">+IF(OR(E503="",F503="",H503=""),"",CONCATENATE(E503,"-",F503,"-",H503))</f>
        <v>GET-IVC-P058</v>
      </c>
      <c r="J503" s="45" t="s">
        <v>1371</v>
      </c>
      <c r="K503" s="46" t="s">
        <v>31</v>
      </c>
      <c r="L503" s="47">
        <f t="shared" ref="L503" si="585">+IF(M503=0,"",VALUE(M503))</f>
        <v>44733</v>
      </c>
      <c r="M503" s="48">
        <v>44733</v>
      </c>
      <c r="N503" s="1">
        <f t="shared" ref="N503" ca="1" si="586">+IF(K503="Anulado","",IF(M503="","",DAYS360(M503,TODAY())))</f>
        <v>1325</v>
      </c>
      <c r="O503" s="3"/>
      <c r="P503" s="49" t="s">
        <v>1372</v>
      </c>
      <c r="Q503" s="46">
        <v>1</v>
      </c>
      <c r="R503" s="44"/>
      <c r="U503" s="5"/>
      <c r="W503" s="6"/>
      <c r="X503" s="6"/>
      <c r="Y503" s="6"/>
      <c r="Z503" s="6"/>
      <c r="AA503" s="7"/>
      <c r="AB503" s="9"/>
    </row>
    <row r="504" spans="1:28" s="4" customFormat="1" ht="13" x14ac:dyDescent="0.3">
      <c r="A504" s="1">
        <f>+SUBTOTAL(103,$D$4:D504)</f>
        <v>501</v>
      </c>
      <c r="B504" s="2" t="s">
        <v>1136</v>
      </c>
      <c r="C504" s="2" t="s">
        <v>1137</v>
      </c>
      <c r="D504" s="2" t="s">
        <v>1171</v>
      </c>
      <c r="E504" s="43" t="str">
        <f t="shared" ref="E504:E505" si="587">+IF(C504="GESTIÓN TERRITORIAL","GET",IF(C504="DERECHOS HUMANOS","DHH",IF(C504="GESTIÓN CORPORATIVA","GCO",IF(C504="PLANEACIÓN ESTRATÉGICA","PLE",IF(C504="GERENCIA DE LA INFORMACIÓN","GDI","N/A")))))</f>
        <v>GET</v>
      </c>
      <c r="F504" s="43" t="str">
        <f t="shared" si="557"/>
        <v>IVC</v>
      </c>
      <c r="G504" s="43" t="s">
        <v>1345</v>
      </c>
      <c r="H504" s="44" t="s">
        <v>1373</v>
      </c>
      <c r="I504" s="43" t="str">
        <f t="shared" ref="I504:I505" si="588">+IF(OR(E504="",F504="",H504=""),"",CONCATENATE(E504,"-",F504,"-",H504))</f>
        <v>GET-IVC-P059</v>
      </c>
      <c r="J504" s="45" t="s">
        <v>1374</v>
      </c>
      <c r="K504" s="46" t="s">
        <v>31</v>
      </c>
      <c r="L504" s="47">
        <f t="shared" ref="L504:L505" si="589">+IF(M504=0,"",VALUE(M504))</f>
        <v>45609</v>
      </c>
      <c r="M504" s="48">
        <v>45609</v>
      </c>
      <c r="N504" s="1">
        <f t="shared" ref="N504:N505" ca="1" si="590">+IF(K504="Anulado","",IF(M504="","",DAYS360(M504,TODAY())))</f>
        <v>463</v>
      </c>
      <c r="O504" s="3"/>
      <c r="P504" s="49" t="s">
        <v>1375</v>
      </c>
      <c r="Q504" s="46">
        <v>2</v>
      </c>
      <c r="R504" s="44"/>
      <c r="T504" s="34"/>
      <c r="U504" s="35"/>
      <c r="V504" s="34"/>
      <c r="W504" s="36"/>
      <c r="X504" s="36"/>
      <c r="Y504" s="36"/>
      <c r="Z504" s="36"/>
      <c r="AA504" s="37"/>
      <c r="AB504" s="9"/>
    </row>
    <row r="505" spans="1:28" s="4" customFormat="1" ht="13" x14ac:dyDescent="0.3">
      <c r="A505" s="1">
        <f>+SUBTOTAL(103,$D$4:D505)</f>
        <v>502</v>
      </c>
      <c r="B505" s="2" t="s">
        <v>1136</v>
      </c>
      <c r="C505" s="2" t="s">
        <v>1137</v>
      </c>
      <c r="D505" s="2" t="s">
        <v>1171</v>
      </c>
      <c r="E505" s="43" t="str">
        <f t="shared" si="587"/>
        <v>GET</v>
      </c>
      <c r="F505" s="43" t="str">
        <f t="shared" si="557"/>
        <v>IVC</v>
      </c>
      <c r="G505" s="43" t="s">
        <v>1345</v>
      </c>
      <c r="H505" s="44" t="s">
        <v>1376</v>
      </c>
      <c r="I505" s="43" t="str">
        <f t="shared" si="588"/>
        <v>GET-IVC-P060</v>
      </c>
      <c r="J505" s="45" t="s">
        <v>1377</v>
      </c>
      <c r="K505" s="46" t="s">
        <v>31</v>
      </c>
      <c r="L505" s="47">
        <f t="shared" si="589"/>
        <v>44916</v>
      </c>
      <c r="M505" s="48">
        <v>44916</v>
      </c>
      <c r="N505" s="1">
        <f t="shared" ca="1" si="590"/>
        <v>1145</v>
      </c>
      <c r="O505" s="3"/>
      <c r="P505" s="49" t="s">
        <v>1378</v>
      </c>
      <c r="Q505" s="46">
        <v>1</v>
      </c>
      <c r="R505" s="44"/>
      <c r="T505" s="34"/>
      <c r="U505" s="35"/>
      <c r="V505" s="34"/>
      <c r="W505" s="36"/>
      <c r="X505" s="36"/>
      <c r="Y505" s="36"/>
      <c r="Z505" s="36"/>
      <c r="AA505" s="37"/>
      <c r="AB505" s="9"/>
    </row>
    <row r="506" spans="1:28" s="4" customFormat="1" ht="19.5" x14ac:dyDescent="0.3">
      <c r="A506" s="93">
        <f>+SUBTOTAL(103,$D$4:D506)</f>
        <v>503</v>
      </c>
      <c r="B506" s="2" t="s">
        <v>1136</v>
      </c>
      <c r="C506" s="2" t="s">
        <v>1137</v>
      </c>
      <c r="D506" s="2" t="s">
        <v>1171</v>
      </c>
      <c r="E506" s="43" t="str">
        <f t="shared" ref="E506" si="591">+IF(C506="GESTIÓN TERRITORIAL","GET",IF(C506="DERECHOS HUMANOS","DHH",IF(C506="GESTIÓN CORPORATIVA","GCO",IF(C506="PLANEACIÓN ESTRATÉGICA","PLE",IF(C506="GERENCIA DE LA INFORMACIÓN","GDI","N/A")))))</f>
        <v>GET</v>
      </c>
      <c r="F506" s="43" t="str">
        <f t="shared" si="557"/>
        <v>IVC</v>
      </c>
      <c r="G506" s="43" t="s">
        <v>1345</v>
      </c>
      <c r="H506" s="44" t="s">
        <v>1379</v>
      </c>
      <c r="I506" s="43" t="str">
        <f t="shared" ref="I506" si="592">+IF(OR(E506="",F506="",H506=""),"",CONCATENATE(E506,"-",F506,"-",H506))</f>
        <v>GET-IVC-P061</v>
      </c>
      <c r="J506" s="45" t="s">
        <v>1380</v>
      </c>
      <c r="K506" s="46" t="s">
        <v>31</v>
      </c>
      <c r="L506" s="47">
        <f t="shared" ref="L506" si="593">+IF(M506=0,"",VALUE(M506))</f>
        <v>44916</v>
      </c>
      <c r="M506" s="48">
        <v>44916</v>
      </c>
      <c r="N506" s="1">
        <f t="shared" ref="N506" ca="1" si="594">+IF(K506="Anulado","",IF(M506="","",DAYS360(M506,TODAY())))</f>
        <v>1145</v>
      </c>
      <c r="O506" s="3"/>
      <c r="P506" s="49" t="s">
        <v>1381</v>
      </c>
      <c r="Q506" s="46">
        <v>1</v>
      </c>
      <c r="R506" s="44"/>
      <c r="T506" s="34"/>
      <c r="U506" s="35"/>
      <c r="V506" s="34"/>
      <c r="W506" s="36"/>
      <c r="X506" s="36"/>
      <c r="Y506" s="36"/>
      <c r="Z506" s="36"/>
      <c r="AA506" s="37"/>
      <c r="AB506" s="9"/>
    </row>
    <row r="507" spans="1:28" s="4" customFormat="1" ht="29" x14ac:dyDescent="0.3">
      <c r="A507" s="1">
        <f>+SUBTOTAL(103,$D$4:D507)</f>
        <v>504</v>
      </c>
      <c r="B507" s="2" t="s">
        <v>1136</v>
      </c>
      <c r="C507" s="2" t="s">
        <v>1137</v>
      </c>
      <c r="D507" s="2" t="s">
        <v>1171</v>
      </c>
      <c r="E507" s="43" t="str">
        <f t="shared" ref="E507" si="595">+IF(C507="GESTIÓN TERRITORIAL","GET",IF(C507="DERECHOS HUMANOS","DHH",IF(C507="GESTIÓN CORPORATIVA","GCO",IF(C507="PLANEACIÓN ESTRATÉGICA","PLE",IF(C507="GERENCIA DE LA INFORMACIÓN","GDI","N/A")))))</f>
        <v>GET</v>
      </c>
      <c r="F507" s="43" t="str">
        <f t="shared" ref="F507:F540" si="596">+VLOOKUP(D507,$U$1519:$V$1538,2,FALSE)</f>
        <v>IVC</v>
      </c>
      <c r="G507" s="43" t="s">
        <v>1345</v>
      </c>
      <c r="H507" s="44" t="s">
        <v>1382</v>
      </c>
      <c r="I507" s="43" t="str">
        <f t="shared" ref="I507" si="597">+IF(OR(E507="",F507="",H507=""),"",CONCATENATE(E507,"-",F507,"-",H507))</f>
        <v>GET-IVC-P062</v>
      </c>
      <c r="J507" s="45" t="s">
        <v>1383</v>
      </c>
      <c r="K507" s="46" t="s">
        <v>31</v>
      </c>
      <c r="L507" s="47">
        <f t="shared" ref="L507" si="598">+IF(M507=0,"",VALUE(M507))</f>
        <v>45266</v>
      </c>
      <c r="M507" s="48">
        <v>45266</v>
      </c>
      <c r="N507" s="1">
        <f t="shared" ref="N507" ca="1" si="599">+IF(K507="Anulado","",IF(M507="","",DAYS360(M507,TODAY())))</f>
        <v>800</v>
      </c>
      <c r="O507" s="3"/>
      <c r="P507" s="49" t="s">
        <v>1384</v>
      </c>
      <c r="Q507" s="46">
        <v>1</v>
      </c>
      <c r="R507" s="44"/>
      <c r="U507" s="5"/>
      <c r="W507" s="6"/>
      <c r="X507" s="6"/>
      <c r="Y507" s="6"/>
      <c r="Z507" s="6"/>
      <c r="AA507" s="7"/>
      <c r="AB507" s="9"/>
    </row>
    <row r="508" spans="1:28" s="4" customFormat="1" ht="13" x14ac:dyDescent="0.3">
      <c r="A508" s="1">
        <f>+SUBTOTAL(103,$D$4:D508)</f>
        <v>505</v>
      </c>
      <c r="B508" s="2" t="s">
        <v>1136</v>
      </c>
      <c r="C508" s="2" t="s">
        <v>1137</v>
      </c>
      <c r="D508" s="2" t="s">
        <v>1171</v>
      </c>
      <c r="E508" s="43" t="str">
        <f t="shared" ref="E508:E509" si="600">+IF(C508="GESTIÓN TERRITORIAL","GET",IF(C508="DERECHOS HUMANOS","DHH",IF(C508="GESTIÓN CORPORATIVA","GCO",IF(C508="PLANEACIÓN ESTRATÉGICA","PLE",IF(C508="GERENCIA DE LA INFORMACIÓN","GDI","N/A")))))</f>
        <v>GET</v>
      </c>
      <c r="F508" s="43" t="str">
        <f t="shared" ref="F508:F509" si="601">+VLOOKUP(D508,$U$1519:$V$1538,2,FALSE)</f>
        <v>IVC</v>
      </c>
      <c r="G508" s="43" t="s">
        <v>1345</v>
      </c>
      <c r="H508" s="44" t="s">
        <v>1385</v>
      </c>
      <c r="I508" s="43" t="str">
        <f t="shared" ref="I508:I509" si="602">+IF(OR(E508="",F508="",H508=""),"",CONCATENATE(E508,"-",F508,"-",H508))</f>
        <v>GET-IVC-P063</v>
      </c>
      <c r="J508" s="45" t="s">
        <v>1386</v>
      </c>
      <c r="K508" s="46" t="s">
        <v>31</v>
      </c>
      <c r="L508" s="47">
        <f t="shared" ref="L508:L509" si="603">+IF(M508=0,"",VALUE(M508))</f>
        <v>46044</v>
      </c>
      <c r="M508" s="48">
        <v>46044</v>
      </c>
      <c r="N508" s="1">
        <f t="shared" ref="N508:N509" ca="1" si="604">+IF(K508="Anulado","",IF(M508="","",DAYS360(M508,TODAY())))</f>
        <v>34</v>
      </c>
      <c r="O508" s="3"/>
      <c r="P508" s="49" t="s">
        <v>1387</v>
      </c>
      <c r="Q508" s="46">
        <v>1</v>
      </c>
      <c r="R508" s="44"/>
      <c r="S508" s="26"/>
      <c r="T508" s="26"/>
      <c r="U508" s="27"/>
      <c r="V508" s="26"/>
      <c r="W508" s="28"/>
      <c r="X508" s="28"/>
      <c r="Y508" s="28"/>
      <c r="Z508" s="28"/>
      <c r="AA508" s="29"/>
      <c r="AB508" s="9"/>
    </row>
    <row r="509" spans="1:28" s="4" customFormat="1" ht="13" x14ac:dyDescent="0.3">
      <c r="A509" s="1">
        <f>+SUBTOTAL(103,$D$4:D509)</f>
        <v>506</v>
      </c>
      <c r="B509" s="2" t="s">
        <v>1136</v>
      </c>
      <c r="C509" s="2" t="s">
        <v>1137</v>
      </c>
      <c r="D509" s="2" t="s">
        <v>1171</v>
      </c>
      <c r="E509" s="43" t="str">
        <f t="shared" si="600"/>
        <v>GET</v>
      </c>
      <c r="F509" s="43" t="str">
        <f t="shared" si="601"/>
        <v>IVC</v>
      </c>
      <c r="G509" s="43" t="s">
        <v>1345</v>
      </c>
      <c r="H509" s="44" t="s">
        <v>1388</v>
      </c>
      <c r="I509" s="43" t="str">
        <f t="shared" si="602"/>
        <v>GET-IVC-P064</v>
      </c>
      <c r="J509" s="45" t="s">
        <v>1389</v>
      </c>
      <c r="K509" s="46" t="s">
        <v>31</v>
      </c>
      <c r="L509" s="47">
        <f t="shared" si="603"/>
        <v>46044</v>
      </c>
      <c r="M509" s="48">
        <v>46044</v>
      </c>
      <c r="N509" s="1">
        <f t="shared" ca="1" si="604"/>
        <v>34</v>
      </c>
      <c r="O509" s="3"/>
      <c r="P509" s="49" t="s">
        <v>1387</v>
      </c>
      <c r="Q509" s="46">
        <v>1</v>
      </c>
      <c r="R509" s="44"/>
      <c r="S509" s="26"/>
      <c r="T509" s="26"/>
      <c r="U509" s="27"/>
      <c r="V509" s="26"/>
      <c r="W509" s="28"/>
      <c r="X509" s="28"/>
      <c r="Y509" s="28"/>
      <c r="Z509" s="28"/>
      <c r="AA509" s="29"/>
      <c r="AB509" s="9"/>
    </row>
    <row r="510" spans="1:28" s="4" customFormat="1" ht="19.5" x14ac:dyDescent="0.3">
      <c r="A510" s="1">
        <f>+SUBTOTAL(103,$D$4:D510)</f>
        <v>507</v>
      </c>
      <c r="B510" s="2" t="s">
        <v>1136</v>
      </c>
      <c r="C510" s="2" t="s">
        <v>1137</v>
      </c>
      <c r="D510" s="2" t="s">
        <v>1171</v>
      </c>
      <c r="E510" s="43" t="str">
        <f t="shared" si="532"/>
        <v>GET</v>
      </c>
      <c r="F510" s="43" t="str">
        <f t="shared" si="596"/>
        <v>IVC</v>
      </c>
      <c r="G510" s="43" t="str">
        <f t="shared" si="541"/>
        <v>IN</v>
      </c>
      <c r="H510" s="44" t="s">
        <v>218</v>
      </c>
      <c r="I510" s="43" t="str">
        <f t="shared" si="542"/>
        <v>GET-IVC-IN001</v>
      </c>
      <c r="J510" s="45" t="s">
        <v>1390</v>
      </c>
      <c r="K510" s="46" t="s">
        <v>48</v>
      </c>
      <c r="L510" s="47">
        <f t="shared" si="567"/>
        <v>43069</v>
      </c>
      <c r="M510" s="48">
        <v>43069</v>
      </c>
      <c r="N510" s="1" t="str">
        <f t="shared" ca="1" si="533"/>
        <v/>
      </c>
      <c r="O510" s="3">
        <v>44251</v>
      </c>
      <c r="P510" s="49" t="s">
        <v>1391</v>
      </c>
      <c r="Q510" s="46">
        <v>1</v>
      </c>
      <c r="R510" s="44" t="s">
        <v>1392</v>
      </c>
      <c r="U510" s="5"/>
      <c r="W510" s="6"/>
      <c r="X510" s="6"/>
      <c r="Y510" s="6"/>
      <c r="Z510" s="6" t="str">
        <f t="shared" si="539"/>
        <v/>
      </c>
      <c r="AA510" s="7"/>
      <c r="AB510" s="9"/>
    </row>
    <row r="511" spans="1:28" s="4" customFormat="1" ht="19.5" x14ac:dyDescent="0.3">
      <c r="A511" s="93">
        <f>+SUBTOTAL(103,$D$4:D511)</f>
        <v>508</v>
      </c>
      <c r="B511" s="2" t="s">
        <v>1136</v>
      </c>
      <c r="C511" s="2" t="s">
        <v>1137</v>
      </c>
      <c r="D511" s="2" t="s">
        <v>1171</v>
      </c>
      <c r="E511" s="43" t="str">
        <f t="shared" si="532"/>
        <v>GET</v>
      </c>
      <c r="F511" s="43" t="str">
        <f t="shared" si="596"/>
        <v>IVC</v>
      </c>
      <c r="G511" s="43" t="str">
        <f t="shared" si="541"/>
        <v>IN</v>
      </c>
      <c r="H511" s="44" t="s">
        <v>222</v>
      </c>
      <c r="I511" s="43" t="str">
        <f t="shared" si="542"/>
        <v>GET-IVC-IN002</v>
      </c>
      <c r="J511" s="45" t="s">
        <v>1393</v>
      </c>
      <c r="K511" s="46" t="s">
        <v>31</v>
      </c>
      <c r="L511" s="47">
        <f t="shared" si="567"/>
        <v>45719</v>
      </c>
      <c r="M511" s="48">
        <v>45719</v>
      </c>
      <c r="N511" s="1">
        <f t="shared" ca="1" si="533"/>
        <v>353</v>
      </c>
      <c r="O511" s="3"/>
      <c r="P511" s="49" t="s">
        <v>1394</v>
      </c>
      <c r="Q511" s="46">
        <v>6</v>
      </c>
      <c r="R511" s="44" t="s">
        <v>1395</v>
      </c>
      <c r="U511" s="5"/>
      <c r="W511" s="6"/>
      <c r="X511" s="6"/>
      <c r="Y511" s="6"/>
      <c r="Z511" s="6" t="str">
        <f t="shared" si="539"/>
        <v/>
      </c>
      <c r="AA511" s="7">
        <v>1</v>
      </c>
      <c r="AB511" s="9"/>
    </row>
    <row r="512" spans="1:28" s="4" customFormat="1" ht="13" x14ac:dyDescent="0.3">
      <c r="A512" s="1">
        <f>+SUBTOTAL(103,$D$4:D512)</f>
        <v>509</v>
      </c>
      <c r="B512" s="2" t="s">
        <v>1136</v>
      </c>
      <c r="C512" s="2" t="s">
        <v>1137</v>
      </c>
      <c r="D512" s="2" t="s">
        <v>1171</v>
      </c>
      <c r="E512" s="43" t="str">
        <f t="shared" si="532"/>
        <v>GET</v>
      </c>
      <c r="F512" s="43" t="str">
        <f t="shared" si="596"/>
        <v>IVC</v>
      </c>
      <c r="G512" s="43" t="str">
        <f t="shared" si="541"/>
        <v>IN</v>
      </c>
      <c r="H512" s="44" t="s">
        <v>226</v>
      </c>
      <c r="I512" s="43" t="str">
        <f t="shared" si="542"/>
        <v>GET-IVC-IN003</v>
      </c>
      <c r="J512" s="45" t="s">
        <v>1396</v>
      </c>
      <c r="K512" s="46" t="s">
        <v>48</v>
      </c>
      <c r="L512" s="47">
        <f t="shared" si="567"/>
        <v>43069</v>
      </c>
      <c r="M512" s="48">
        <v>43069</v>
      </c>
      <c r="N512" s="1" t="str">
        <f t="shared" ca="1" si="533"/>
        <v/>
      </c>
      <c r="O512" s="3">
        <v>43356</v>
      </c>
      <c r="P512" s="49" t="s">
        <v>1397</v>
      </c>
      <c r="Q512" s="46">
        <v>1</v>
      </c>
      <c r="R512" s="44" t="s">
        <v>1398</v>
      </c>
      <c r="U512" s="5"/>
      <c r="W512" s="6"/>
      <c r="X512" s="6"/>
      <c r="Y512" s="6"/>
      <c r="Z512" s="6" t="str">
        <f t="shared" si="539"/>
        <v/>
      </c>
      <c r="AA512" s="7"/>
      <c r="AB512" s="9"/>
    </row>
    <row r="513" spans="1:28" s="4" customFormat="1" ht="13" x14ac:dyDescent="0.3">
      <c r="A513" s="1">
        <f>+SUBTOTAL(103,$D$4:D513)</f>
        <v>510</v>
      </c>
      <c r="B513" s="2" t="s">
        <v>1136</v>
      </c>
      <c r="C513" s="2" t="s">
        <v>1137</v>
      </c>
      <c r="D513" s="2" t="s">
        <v>1171</v>
      </c>
      <c r="E513" s="43" t="str">
        <f t="shared" si="532"/>
        <v>GET</v>
      </c>
      <c r="F513" s="43" t="str">
        <f t="shared" si="596"/>
        <v>IVC</v>
      </c>
      <c r="G513" s="43" t="str">
        <f t="shared" si="541"/>
        <v>IN</v>
      </c>
      <c r="H513" s="44" t="s">
        <v>230</v>
      </c>
      <c r="I513" s="43" t="str">
        <f t="shared" si="542"/>
        <v>GET-IVC-IN004</v>
      </c>
      <c r="J513" s="45" t="s">
        <v>1399</v>
      </c>
      <c r="K513" s="46" t="s">
        <v>48</v>
      </c>
      <c r="L513" s="47">
        <f t="shared" si="567"/>
        <v>43069</v>
      </c>
      <c r="M513" s="48">
        <v>43069</v>
      </c>
      <c r="N513" s="1" t="str">
        <f t="shared" ca="1" si="533"/>
        <v/>
      </c>
      <c r="O513" s="3">
        <v>43392</v>
      </c>
      <c r="P513" s="49" t="s">
        <v>1400</v>
      </c>
      <c r="Q513" s="46">
        <v>1</v>
      </c>
      <c r="R513" s="44" t="s">
        <v>1401</v>
      </c>
      <c r="U513" s="5"/>
      <c r="W513" s="6"/>
      <c r="X513" s="6"/>
      <c r="Y513" s="6"/>
      <c r="Z513" s="6" t="str">
        <f t="shared" si="539"/>
        <v/>
      </c>
      <c r="AA513" s="7"/>
      <c r="AB513" s="9"/>
    </row>
    <row r="514" spans="1:28" s="4" customFormat="1" ht="19.5" x14ac:dyDescent="0.3">
      <c r="A514" s="93">
        <f>+SUBTOTAL(103,$D$4:D514)</f>
        <v>511</v>
      </c>
      <c r="B514" s="2" t="s">
        <v>1136</v>
      </c>
      <c r="C514" s="2" t="s">
        <v>1137</v>
      </c>
      <c r="D514" s="2" t="s">
        <v>1171</v>
      </c>
      <c r="E514" s="43" t="str">
        <f t="shared" si="532"/>
        <v>GET</v>
      </c>
      <c r="F514" s="43" t="str">
        <f t="shared" si="596"/>
        <v>IVC</v>
      </c>
      <c r="G514" s="43" t="str">
        <f t="shared" si="541"/>
        <v>IN</v>
      </c>
      <c r="H514" s="44" t="s">
        <v>234</v>
      </c>
      <c r="I514" s="43" t="str">
        <f t="shared" si="542"/>
        <v>GET-IVC-IN005</v>
      </c>
      <c r="J514" s="45" t="s">
        <v>1402</v>
      </c>
      <c r="K514" s="46" t="s">
        <v>48</v>
      </c>
      <c r="L514" s="47">
        <f t="shared" si="567"/>
        <v>43374</v>
      </c>
      <c r="M514" s="48">
        <v>43374</v>
      </c>
      <c r="N514" s="1" t="str">
        <f t="shared" ca="1" si="533"/>
        <v/>
      </c>
      <c r="O514" s="3">
        <v>44540</v>
      </c>
      <c r="P514" s="49" t="s">
        <v>1403</v>
      </c>
      <c r="Q514" s="46">
        <v>2</v>
      </c>
      <c r="R514" s="44" t="s">
        <v>1404</v>
      </c>
      <c r="U514" s="5"/>
      <c r="W514" s="6"/>
      <c r="X514" s="6"/>
      <c r="Y514" s="6"/>
      <c r="Z514" s="6" t="str">
        <f t="shared" si="539"/>
        <v/>
      </c>
      <c r="AA514" s="7"/>
      <c r="AB514" s="9"/>
    </row>
    <row r="515" spans="1:28" s="4" customFormat="1" ht="19.5" x14ac:dyDescent="0.3">
      <c r="A515" s="1">
        <f>+SUBTOTAL(103,$D$4:D515)</f>
        <v>512</v>
      </c>
      <c r="B515" s="2" t="s">
        <v>1136</v>
      </c>
      <c r="C515" s="2" t="s">
        <v>1137</v>
      </c>
      <c r="D515" s="2" t="s">
        <v>1171</v>
      </c>
      <c r="E515" s="43" t="str">
        <f t="shared" ref="E515:E633" si="605">+IF(C515="GESTIÓN TERRITORIAL","GET",IF(C515="DERECHOS HUMANOS","DHH",IF(C515="GESTIÓN CORPORATIVA","GCO",IF(C515="PLANEACIÓN ESTRATÉGICA","PLE",IF(C515="GERENCIA DE LA INFORMACIÓN","GDI","N/A")))))</f>
        <v>GET</v>
      </c>
      <c r="F515" s="43" t="str">
        <f t="shared" si="596"/>
        <v>IVC</v>
      </c>
      <c r="G515" s="43" t="str">
        <f t="shared" si="541"/>
        <v>IN</v>
      </c>
      <c r="H515" s="44" t="s">
        <v>238</v>
      </c>
      <c r="I515" s="43" t="str">
        <f t="shared" si="542"/>
        <v>GET-IVC-IN006</v>
      </c>
      <c r="J515" s="45" t="s">
        <v>1405</v>
      </c>
      <c r="K515" s="46" t="s">
        <v>31</v>
      </c>
      <c r="L515" s="47">
        <f t="shared" si="567"/>
        <v>45176</v>
      </c>
      <c r="M515" s="48">
        <v>45176</v>
      </c>
      <c r="N515" s="1">
        <f t="shared" ref="N515:N633" ca="1" si="606">+IF(K515="Anulado","",IF(M515="","",DAYS360(M515,TODAY())))</f>
        <v>889</v>
      </c>
      <c r="O515" s="3"/>
      <c r="P515" s="49" t="s">
        <v>1406</v>
      </c>
      <c r="Q515" s="46">
        <v>3</v>
      </c>
      <c r="R515" s="44" t="s">
        <v>1407</v>
      </c>
      <c r="U515" s="5"/>
      <c r="W515" s="6"/>
      <c r="X515" s="6"/>
      <c r="Y515" s="6"/>
      <c r="Z515" s="6" t="str">
        <f t="shared" si="539"/>
        <v/>
      </c>
      <c r="AA515" s="7"/>
      <c r="AB515" s="9"/>
    </row>
    <row r="516" spans="1:28" s="4" customFormat="1" ht="19.5" x14ac:dyDescent="0.3">
      <c r="A516" s="1">
        <f>+SUBTOTAL(103,$D$4:D516)</f>
        <v>513</v>
      </c>
      <c r="B516" s="2" t="s">
        <v>1136</v>
      </c>
      <c r="C516" s="2" t="s">
        <v>1137</v>
      </c>
      <c r="D516" s="2" t="s">
        <v>1171</v>
      </c>
      <c r="E516" s="43" t="str">
        <f t="shared" si="605"/>
        <v>GET</v>
      </c>
      <c r="F516" s="43" t="str">
        <f t="shared" si="596"/>
        <v>IVC</v>
      </c>
      <c r="G516" s="43" t="str">
        <f t="shared" si="541"/>
        <v>IN</v>
      </c>
      <c r="H516" s="44" t="s">
        <v>242</v>
      </c>
      <c r="I516" s="43" t="str">
        <f t="shared" si="542"/>
        <v>GET-IVC-IN007</v>
      </c>
      <c r="J516" s="45" t="s">
        <v>1408</v>
      </c>
      <c r="K516" s="46" t="s">
        <v>48</v>
      </c>
      <c r="L516" s="47">
        <f t="shared" si="567"/>
        <v>43069</v>
      </c>
      <c r="M516" s="48">
        <v>43069</v>
      </c>
      <c r="N516" s="1" t="str">
        <f t="shared" ca="1" si="606"/>
        <v/>
      </c>
      <c r="O516" s="3">
        <v>43374</v>
      </c>
      <c r="P516" s="49" t="s">
        <v>1409</v>
      </c>
      <c r="Q516" s="46">
        <v>1</v>
      </c>
      <c r="R516" s="44" t="s">
        <v>1410</v>
      </c>
      <c r="U516" s="5"/>
      <c r="W516" s="6"/>
      <c r="X516" s="6"/>
      <c r="Y516" s="6"/>
      <c r="Z516" s="6" t="str">
        <f t="shared" si="539"/>
        <v/>
      </c>
      <c r="AA516" s="7"/>
      <c r="AB516" s="9"/>
    </row>
    <row r="517" spans="1:28" s="4" customFormat="1" ht="13" x14ac:dyDescent="0.3">
      <c r="A517" s="93">
        <f>+SUBTOTAL(103,$D$4:D517)</f>
        <v>514</v>
      </c>
      <c r="B517" s="2" t="s">
        <v>1136</v>
      </c>
      <c r="C517" s="2" t="s">
        <v>1137</v>
      </c>
      <c r="D517" s="2" t="s">
        <v>1171</v>
      </c>
      <c r="E517" s="43" t="str">
        <f t="shared" si="605"/>
        <v>GET</v>
      </c>
      <c r="F517" s="43" t="str">
        <f t="shared" si="596"/>
        <v>IVC</v>
      </c>
      <c r="G517" s="43" t="str">
        <f t="shared" si="541"/>
        <v>IN</v>
      </c>
      <c r="H517" s="44" t="s">
        <v>246</v>
      </c>
      <c r="I517" s="43" t="str">
        <f t="shared" si="542"/>
        <v>GET-IVC-IN008</v>
      </c>
      <c r="J517" s="45" t="s">
        <v>1411</v>
      </c>
      <c r="K517" s="46" t="s">
        <v>31</v>
      </c>
      <c r="L517" s="47">
        <f t="shared" si="567"/>
        <v>45176</v>
      </c>
      <c r="M517" s="48">
        <v>45176</v>
      </c>
      <c r="N517" s="1">
        <f t="shared" ca="1" si="606"/>
        <v>889</v>
      </c>
      <c r="O517" s="3"/>
      <c r="P517" s="49" t="s">
        <v>1412</v>
      </c>
      <c r="Q517" s="46">
        <v>3</v>
      </c>
      <c r="R517" s="44" t="s">
        <v>1413</v>
      </c>
      <c r="U517" s="5"/>
      <c r="W517" s="6"/>
      <c r="X517" s="6"/>
      <c r="Y517" s="6"/>
      <c r="Z517" s="6" t="str">
        <f t="shared" ref="Z517:Z610" si="607">IF(Y517=0,"",EVEN(Y517)/2)</f>
        <v/>
      </c>
      <c r="AA517" s="7"/>
      <c r="AB517" s="9"/>
    </row>
    <row r="518" spans="1:28" s="4" customFormat="1" ht="13" x14ac:dyDescent="0.3">
      <c r="A518" s="1">
        <f>+SUBTOTAL(103,$D$4:D518)</f>
        <v>515</v>
      </c>
      <c r="B518" s="2" t="s">
        <v>1136</v>
      </c>
      <c r="C518" s="2" t="s">
        <v>1137</v>
      </c>
      <c r="D518" s="2" t="s">
        <v>1171</v>
      </c>
      <c r="E518" s="43" t="str">
        <f t="shared" si="605"/>
        <v>GET</v>
      </c>
      <c r="F518" s="43" t="str">
        <f t="shared" si="596"/>
        <v>IVC</v>
      </c>
      <c r="G518" s="43" t="str">
        <f t="shared" si="541"/>
        <v>IN</v>
      </c>
      <c r="H518" s="44" t="s">
        <v>249</v>
      </c>
      <c r="I518" s="43" t="str">
        <f t="shared" si="542"/>
        <v>GET-IVC-IN009</v>
      </c>
      <c r="J518" s="45" t="s">
        <v>1414</v>
      </c>
      <c r="K518" s="46" t="s">
        <v>48</v>
      </c>
      <c r="L518" s="47">
        <f t="shared" si="567"/>
        <v>43382</v>
      </c>
      <c r="M518" s="48">
        <v>43382</v>
      </c>
      <c r="N518" s="1" t="str">
        <f t="shared" ca="1" si="606"/>
        <v/>
      </c>
      <c r="O518" s="3">
        <v>44811</v>
      </c>
      <c r="P518" s="49" t="s">
        <v>1415</v>
      </c>
      <c r="Q518" s="46">
        <v>2</v>
      </c>
      <c r="R518" s="44" t="s">
        <v>1416</v>
      </c>
      <c r="U518" s="5"/>
      <c r="W518" s="6"/>
      <c r="X518" s="6"/>
      <c r="Y518" s="6"/>
      <c r="Z518" s="6" t="str">
        <f t="shared" si="607"/>
        <v/>
      </c>
      <c r="AA518" s="7"/>
      <c r="AB518" s="9"/>
    </row>
    <row r="519" spans="1:28" s="4" customFormat="1" ht="19.5" x14ac:dyDescent="0.3">
      <c r="A519" s="1">
        <f>+SUBTOTAL(103,$D$4:D519)</f>
        <v>516</v>
      </c>
      <c r="B519" s="2" t="s">
        <v>1136</v>
      </c>
      <c r="C519" s="2" t="s">
        <v>1137</v>
      </c>
      <c r="D519" s="2" t="s">
        <v>1171</v>
      </c>
      <c r="E519" s="43" t="str">
        <f t="shared" si="605"/>
        <v>GET</v>
      </c>
      <c r="F519" s="43" t="str">
        <f t="shared" si="596"/>
        <v>IVC</v>
      </c>
      <c r="G519" s="43" t="str">
        <f t="shared" si="541"/>
        <v>IN</v>
      </c>
      <c r="H519" s="44" t="s">
        <v>252</v>
      </c>
      <c r="I519" s="43" t="str">
        <f t="shared" si="542"/>
        <v>GET-IVC-IN010</v>
      </c>
      <c r="J519" s="45" t="s">
        <v>1417</v>
      </c>
      <c r="K519" s="46" t="s">
        <v>48</v>
      </c>
      <c r="L519" s="47">
        <f t="shared" si="567"/>
        <v>43404</v>
      </c>
      <c r="M519" s="48">
        <v>43404</v>
      </c>
      <c r="N519" s="1" t="str">
        <f t="shared" ca="1" si="606"/>
        <v/>
      </c>
      <c r="O519" s="3">
        <v>44540</v>
      </c>
      <c r="P519" s="49" t="s">
        <v>1418</v>
      </c>
      <c r="Q519" s="46">
        <v>2</v>
      </c>
      <c r="R519" s="44" t="s">
        <v>1419</v>
      </c>
      <c r="U519" s="5"/>
      <c r="W519" s="6"/>
      <c r="X519" s="6"/>
      <c r="Y519" s="6"/>
      <c r="Z519" s="6" t="str">
        <f t="shared" si="607"/>
        <v/>
      </c>
      <c r="AA519" s="7"/>
      <c r="AB519" s="9"/>
    </row>
    <row r="520" spans="1:28" s="4" customFormat="1" ht="13" x14ac:dyDescent="0.3">
      <c r="A520" s="93">
        <f>+SUBTOTAL(103,$D$4:D520)</f>
        <v>517</v>
      </c>
      <c r="B520" s="2" t="s">
        <v>1136</v>
      </c>
      <c r="C520" s="2" t="s">
        <v>1137</v>
      </c>
      <c r="D520" s="2" t="s">
        <v>1171</v>
      </c>
      <c r="E520" s="43" t="str">
        <f t="shared" si="605"/>
        <v>GET</v>
      </c>
      <c r="F520" s="43" t="str">
        <f t="shared" si="596"/>
        <v>IVC</v>
      </c>
      <c r="G520" s="43" t="str">
        <f t="shared" ref="G520:G638" si="608">+IF(OR(LEN(H520)=1,LEN(H520)=2),H520,IF(LEN(H520)=4,MID(H520,1,1),MID(H520,1,2)))</f>
        <v>IN</v>
      </c>
      <c r="H520" s="44" t="s">
        <v>255</v>
      </c>
      <c r="I520" s="43" t="str">
        <f t="shared" ref="I520:I638" si="609">+IF(OR(E520="",F520="",H520=""),"",CONCATENATE(E520,"-",F520,"-",H520))</f>
        <v>GET-IVC-IN011</v>
      </c>
      <c r="J520" s="45" t="s">
        <v>1420</v>
      </c>
      <c r="K520" s="46" t="s">
        <v>31</v>
      </c>
      <c r="L520" s="47">
        <f t="shared" si="567"/>
        <v>45176</v>
      </c>
      <c r="M520" s="48">
        <v>45176</v>
      </c>
      <c r="N520" s="1">
        <f t="shared" ca="1" si="606"/>
        <v>889</v>
      </c>
      <c r="O520" s="3"/>
      <c r="P520" s="49" t="s">
        <v>1421</v>
      </c>
      <c r="Q520" s="46">
        <v>3</v>
      </c>
      <c r="R520" s="44" t="s">
        <v>1422</v>
      </c>
      <c r="U520" s="5"/>
      <c r="W520" s="6"/>
      <c r="X520" s="6"/>
      <c r="Y520" s="6"/>
      <c r="Z520" s="6" t="str">
        <f t="shared" si="607"/>
        <v/>
      </c>
      <c r="AA520" s="7"/>
      <c r="AB520" s="9"/>
    </row>
    <row r="521" spans="1:28" s="4" customFormat="1" ht="19.5" x14ac:dyDescent="0.3">
      <c r="A521" s="1">
        <f>+SUBTOTAL(103,$D$4:D521)</f>
        <v>518</v>
      </c>
      <c r="B521" s="2" t="s">
        <v>1136</v>
      </c>
      <c r="C521" s="2" t="s">
        <v>1137</v>
      </c>
      <c r="D521" s="2" t="s">
        <v>1171</v>
      </c>
      <c r="E521" s="43" t="str">
        <f t="shared" si="605"/>
        <v>GET</v>
      </c>
      <c r="F521" s="43" t="str">
        <f t="shared" si="596"/>
        <v>IVC</v>
      </c>
      <c r="G521" s="43" t="str">
        <f t="shared" si="608"/>
        <v>IN</v>
      </c>
      <c r="H521" s="44" t="s">
        <v>258</v>
      </c>
      <c r="I521" s="43" t="str">
        <f t="shared" si="609"/>
        <v>GET-IVC-IN012</v>
      </c>
      <c r="J521" s="45" t="s">
        <v>1423</v>
      </c>
      <c r="K521" s="46" t="s">
        <v>31</v>
      </c>
      <c r="L521" s="47">
        <f t="shared" si="567"/>
        <v>44694</v>
      </c>
      <c r="M521" s="48">
        <v>44694</v>
      </c>
      <c r="N521" s="1">
        <f t="shared" ca="1" si="606"/>
        <v>1363</v>
      </c>
      <c r="O521" s="3"/>
      <c r="P521" s="49" t="s">
        <v>1424</v>
      </c>
      <c r="Q521" s="46">
        <v>3</v>
      </c>
      <c r="R521" s="44" t="s">
        <v>1425</v>
      </c>
      <c r="U521" s="5"/>
      <c r="W521" s="6"/>
      <c r="X521" s="6"/>
      <c r="Y521" s="6"/>
      <c r="Z521" s="6" t="str">
        <f t="shared" si="607"/>
        <v/>
      </c>
      <c r="AA521" s="7"/>
      <c r="AB521" s="9"/>
    </row>
    <row r="522" spans="1:28" s="4" customFormat="1" ht="19.5" x14ac:dyDescent="0.3">
      <c r="A522" s="1">
        <f>+SUBTOTAL(103,$D$4:D522)</f>
        <v>519</v>
      </c>
      <c r="B522" s="2" t="s">
        <v>1136</v>
      </c>
      <c r="C522" s="2" t="s">
        <v>1137</v>
      </c>
      <c r="D522" s="2" t="s">
        <v>1171</v>
      </c>
      <c r="E522" s="43" t="str">
        <f t="shared" si="605"/>
        <v>GET</v>
      </c>
      <c r="F522" s="43" t="str">
        <f t="shared" si="596"/>
        <v>IVC</v>
      </c>
      <c r="G522" s="43" t="s">
        <v>261</v>
      </c>
      <c r="H522" s="44" t="s">
        <v>262</v>
      </c>
      <c r="I522" s="43" t="str">
        <f t="shared" si="609"/>
        <v>GET-IVC-IN013</v>
      </c>
      <c r="J522" s="45" t="s">
        <v>1426</v>
      </c>
      <c r="K522" s="46" t="s">
        <v>48</v>
      </c>
      <c r="L522" s="47">
        <f t="shared" si="567"/>
        <v>43545</v>
      </c>
      <c r="M522" s="48">
        <v>43545</v>
      </c>
      <c r="N522" s="1" t="str">
        <f t="shared" ca="1" si="606"/>
        <v/>
      </c>
      <c r="O522" s="3">
        <v>44546</v>
      </c>
      <c r="P522" s="49" t="s">
        <v>1427</v>
      </c>
      <c r="Q522" s="46">
        <v>1</v>
      </c>
      <c r="R522" s="44" t="s">
        <v>383</v>
      </c>
      <c r="U522" s="5"/>
      <c r="W522" s="6"/>
      <c r="X522" s="6"/>
      <c r="Y522" s="6"/>
      <c r="Z522" s="6"/>
      <c r="AA522" s="7"/>
      <c r="AB522" s="9"/>
    </row>
    <row r="523" spans="1:28" s="4" customFormat="1" ht="13" x14ac:dyDescent="0.3">
      <c r="A523" s="93">
        <f>+SUBTOTAL(103,$D$4:D523)</f>
        <v>520</v>
      </c>
      <c r="B523" s="2" t="s">
        <v>1136</v>
      </c>
      <c r="C523" s="2" t="s">
        <v>1137</v>
      </c>
      <c r="D523" s="2" t="s">
        <v>1171</v>
      </c>
      <c r="E523" s="43" t="str">
        <f t="shared" ref="E523" si="610">+IF(C523="GESTIÓN TERRITORIAL","GET",IF(C523="DERECHOS HUMANOS","DHH",IF(C523="GESTIÓN CORPORATIVA","GCO",IF(C523="PLANEACIÓN ESTRATÉGICA","PLE",IF(C523="GERENCIA DE LA INFORMACIÓN","GDI","N/A")))))</f>
        <v>GET</v>
      </c>
      <c r="F523" s="43" t="str">
        <f t="shared" si="596"/>
        <v>IVC</v>
      </c>
      <c r="G523" s="43" t="s">
        <v>261</v>
      </c>
      <c r="H523" s="44" t="s">
        <v>265</v>
      </c>
      <c r="I523" s="43" t="str">
        <f t="shared" ref="I523" si="611">+IF(OR(E523="",F523="",H523=""),"",CONCATENATE(E523,"-",F523,"-",H523))</f>
        <v>GET-IVC-IN014</v>
      </c>
      <c r="J523" s="45" t="s">
        <v>1428</v>
      </c>
      <c r="K523" s="46" t="s">
        <v>31</v>
      </c>
      <c r="L523" s="47">
        <f t="shared" si="567"/>
        <v>44341</v>
      </c>
      <c r="M523" s="48">
        <v>44341</v>
      </c>
      <c r="N523" s="1">
        <f t="shared" ref="N523" ca="1" si="612">+IF(K523="Anulado","",IF(M523="","",DAYS360(M523,TODAY())))</f>
        <v>1711</v>
      </c>
      <c r="O523" s="3"/>
      <c r="P523" s="49" t="s">
        <v>1429</v>
      </c>
      <c r="Q523" s="46">
        <v>1</v>
      </c>
      <c r="R523" s="44"/>
      <c r="U523" s="5"/>
      <c r="W523" s="6"/>
      <c r="X523" s="6"/>
      <c r="Y523" s="6"/>
      <c r="Z523" s="6"/>
      <c r="AA523" s="7"/>
      <c r="AB523" s="9"/>
    </row>
    <row r="524" spans="1:28" s="4" customFormat="1" ht="19.5" x14ac:dyDescent="0.3">
      <c r="A524" s="1">
        <f>+SUBTOTAL(103,$D$4:D524)</f>
        <v>521</v>
      </c>
      <c r="B524" s="2" t="s">
        <v>1136</v>
      </c>
      <c r="C524" s="2" t="s">
        <v>1137</v>
      </c>
      <c r="D524" s="2" t="s">
        <v>1171</v>
      </c>
      <c r="E524" s="43" t="str">
        <f t="shared" si="605"/>
        <v>GET</v>
      </c>
      <c r="F524" s="43" t="str">
        <f t="shared" si="596"/>
        <v>IVC</v>
      </c>
      <c r="G524" s="43" t="str">
        <f t="shared" si="608"/>
        <v>F</v>
      </c>
      <c r="H524" s="44" t="s">
        <v>274</v>
      </c>
      <c r="I524" s="43" t="str">
        <f t="shared" si="609"/>
        <v>GET-IVC-F001</v>
      </c>
      <c r="J524" s="45" t="s">
        <v>1430</v>
      </c>
      <c r="K524" s="46" t="s">
        <v>31</v>
      </c>
      <c r="L524" s="47">
        <f t="shared" si="567"/>
        <v>44557</v>
      </c>
      <c r="M524" s="48">
        <v>44557</v>
      </c>
      <c r="N524" s="1">
        <f t="shared" ca="1" si="606"/>
        <v>1499</v>
      </c>
      <c r="O524" s="3"/>
      <c r="P524" s="49" t="s">
        <v>1431</v>
      </c>
      <c r="Q524" s="46">
        <v>3</v>
      </c>
      <c r="R524" s="44" t="s">
        <v>1432</v>
      </c>
      <c r="U524" s="5"/>
      <c r="W524" s="6"/>
      <c r="X524" s="6"/>
      <c r="Y524" s="6"/>
      <c r="Z524" s="6" t="str">
        <f t="shared" si="607"/>
        <v/>
      </c>
      <c r="AA524" s="7"/>
      <c r="AB524" s="9"/>
    </row>
    <row r="525" spans="1:28" s="4" customFormat="1" ht="19.5" x14ac:dyDescent="0.3">
      <c r="A525" s="1">
        <f>+SUBTOTAL(103,$D$4:D525)</f>
        <v>522</v>
      </c>
      <c r="B525" s="2" t="s">
        <v>1136</v>
      </c>
      <c r="C525" s="2" t="s">
        <v>1137</v>
      </c>
      <c r="D525" s="2" t="s">
        <v>1171</v>
      </c>
      <c r="E525" s="43" t="str">
        <f t="shared" si="605"/>
        <v>GET</v>
      </c>
      <c r="F525" s="43" t="str">
        <f t="shared" si="596"/>
        <v>IVC</v>
      </c>
      <c r="G525" s="43" t="str">
        <f t="shared" si="608"/>
        <v>F</v>
      </c>
      <c r="H525" s="44" t="s">
        <v>278</v>
      </c>
      <c r="I525" s="43" t="str">
        <f t="shared" si="609"/>
        <v>GET-IVC-F002</v>
      </c>
      <c r="J525" s="45" t="s">
        <v>1433</v>
      </c>
      <c r="K525" s="46" t="s">
        <v>31</v>
      </c>
      <c r="L525" s="47">
        <f t="shared" si="567"/>
        <v>44823</v>
      </c>
      <c r="M525" s="48">
        <v>44823</v>
      </c>
      <c r="N525" s="1">
        <f t="shared" ca="1" si="606"/>
        <v>1237</v>
      </c>
      <c r="O525" s="3"/>
      <c r="P525" s="49" t="s">
        <v>1434</v>
      </c>
      <c r="Q525" s="46">
        <v>3</v>
      </c>
      <c r="R525" s="44" t="s">
        <v>1435</v>
      </c>
      <c r="U525" s="5"/>
      <c r="W525" s="6"/>
      <c r="X525" s="6"/>
      <c r="Y525" s="6"/>
      <c r="Z525" s="6" t="str">
        <f t="shared" si="607"/>
        <v/>
      </c>
      <c r="AA525" s="7"/>
      <c r="AB525" s="9"/>
    </row>
    <row r="526" spans="1:28" s="4" customFormat="1" ht="19.5" x14ac:dyDescent="0.3">
      <c r="A526" s="93">
        <f>+SUBTOTAL(103,$D$4:D526)</f>
        <v>523</v>
      </c>
      <c r="B526" s="2" t="s">
        <v>1136</v>
      </c>
      <c r="C526" s="2" t="s">
        <v>1137</v>
      </c>
      <c r="D526" s="2" t="s">
        <v>1171</v>
      </c>
      <c r="E526" s="43" t="str">
        <f t="shared" si="605"/>
        <v>GET</v>
      </c>
      <c r="F526" s="43" t="str">
        <f t="shared" si="596"/>
        <v>IVC</v>
      </c>
      <c r="G526" s="43" t="str">
        <f t="shared" si="608"/>
        <v>F</v>
      </c>
      <c r="H526" s="44" t="s">
        <v>282</v>
      </c>
      <c r="I526" s="43" t="str">
        <f t="shared" si="609"/>
        <v>GET-IVC-F003</v>
      </c>
      <c r="J526" s="45" t="s">
        <v>1436</v>
      </c>
      <c r="K526" s="46" t="s">
        <v>31</v>
      </c>
      <c r="L526" s="47">
        <f t="shared" si="567"/>
        <v>44845</v>
      </c>
      <c r="M526" s="48">
        <v>44845</v>
      </c>
      <c r="N526" s="1">
        <f t="shared" ca="1" si="606"/>
        <v>1215</v>
      </c>
      <c r="O526" s="3"/>
      <c r="P526" s="49" t="s">
        <v>1437</v>
      </c>
      <c r="Q526" s="46">
        <v>3</v>
      </c>
      <c r="R526" s="44" t="s">
        <v>1438</v>
      </c>
      <c r="U526" s="5"/>
      <c r="W526" s="6"/>
      <c r="X526" s="6"/>
      <c r="Y526" s="6"/>
      <c r="Z526" s="6" t="str">
        <f t="shared" si="607"/>
        <v/>
      </c>
      <c r="AA526" s="7"/>
      <c r="AB526" s="9"/>
    </row>
    <row r="527" spans="1:28" s="4" customFormat="1" ht="19.5" x14ac:dyDescent="0.3">
      <c r="A527" s="1">
        <f>+SUBTOTAL(103,$D$4:D527)</f>
        <v>524</v>
      </c>
      <c r="B527" s="2" t="s">
        <v>1136</v>
      </c>
      <c r="C527" s="2" t="s">
        <v>1137</v>
      </c>
      <c r="D527" s="2" t="s">
        <v>1171</v>
      </c>
      <c r="E527" s="43" t="str">
        <f t="shared" si="605"/>
        <v>GET</v>
      </c>
      <c r="F527" s="43" t="str">
        <f t="shared" si="596"/>
        <v>IVC</v>
      </c>
      <c r="G527" s="43" t="str">
        <f t="shared" si="608"/>
        <v>F</v>
      </c>
      <c r="H527" s="44" t="s">
        <v>286</v>
      </c>
      <c r="I527" s="43" t="str">
        <f t="shared" si="609"/>
        <v>GET-IVC-F004</v>
      </c>
      <c r="J527" s="45" t="s">
        <v>1439</v>
      </c>
      <c r="K527" s="46" t="s">
        <v>31</v>
      </c>
      <c r="L527" s="47">
        <f t="shared" si="567"/>
        <v>44557</v>
      </c>
      <c r="M527" s="48">
        <v>44557</v>
      </c>
      <c r="N527" s="1">
        <f t="shared" ca="1" si="606"/>
        <v>1499</v>
      </c>
      <c r="O527" s="3"/>
      <c r="P527" s="49" t="s">
        <v>1440</v>
      </c>
      <c r="Q527" s="46">
        <v>2</v>
      </c>
      <c r="R527" s="44" t="s">
        <v>1441</v>
      </c>
      <c r="U527" s="5"/>
      <c r="W527" s="6"/>
      <c r="X527" s="6"/>
      <c r="Y527" s="6"/>
      <c r="Z527" s="6" t="str">
        <f t="shared" si="607"/>
        <v/>
      </c>
      <c r="AA527" s="7"/>
      <c r="AB527" s="9"/>
    </row>
    <row r="528" spans="1:28" s="4" customFormat="1" ht="19.5" x14ac:dyDescent="0.3">
      <c r="A528" s="1">
        <f>+SUBTOTAL(103,$D$4:D528)</f>
        <v>525</v>
      </c>
      <c r="B528" s="2" t="s">
        <v>1136</v>
      </c>
      <c r="C528" s="2" t="s">
        <v>1137</v>
      </c>
      <c r="D528" s="2" t="s">
        <v>1171</v>
      </c>
      <c r="E528" s="43" t="str">
        <f t="shared" si="605"/>
        <v>GET</v>
      </c>
      <c r="F528" s="43" t="str">
        <f t="shared" si="596"/>
        <v>IVC</v>
      </c>
      <c r="G528" s="43" t="str">
        <f t="shared" si="608"/>
        <v>F</v>
      </c>
      <c r="H528" s="44" t="s">
        <v>290</v>
      </c>
      <c r="I528" s="43" t="str">
        <f t="shared" si="609"/>
        <v>GET-IVC-F005</v>
      </c>
      <c r="J528" s="45" t="s">
        <v>1442</v>
      </c>
      <c r="K528" s="46" t="s">
        <v>31</v>
      </c>
      <c r="L528" s="47">
        <f t="shared" si="567"/>
        <v>44823</v>
      </c>
      <c r="M528" s="48">
        <v>44823</v>
      </c>
      <c r="N528" s="1">
        <f t="shared" ca="1" si="606"/>
        <v>1237</v>
      </c>
      <c r="O528" s="3"/>
      <c r="P528" s="49" t="s">
        <v>1434</v>
      </c>
      <c r="Q528" s="46">
        <v>3</v>
      </c>
      <c r="R528" s="44" t="s">
        <v>1443</v>
      </c>
      <c r="U528" s="5"/>
      <c r="W528" s="6"/>
      <c r="X528" s="6"/>
      <c r="Y528" s="6"/>
      <c r="Z528" s="6" t="str">
        <f t="shared" si="607"/>
        <v/>
      </c>
      <c r="AA528" s="7"/>
      <c r="AB528" s="9"/>
    </row>
    <row r="529" spans="1:28" s="4" customFormat="1" ht="29" x14ac:dyDescent="0.3">
      <c r="A529" s="93">
        <f>+SUBTOTAL(103,$D$4:D529)</f>
        <v>526</v>
      </c>
      <c r="B529" s="2" t="s">
        <v>1136</v>
      </c>
      <c r="C529" s="2" t="s">
        <v>1137</v>
      </c>
      <c r="D529" s="2" t="s">
        <v>1171</v>
      </c>
      <c r="E529" s="43" t="str">
        <f t="shared" si="605"/>
        <v>GET</v>
      </c>
      <c r="F529" s="43" t="str">
        <f t="shared" si="596"/>
        <v>IVC</v>
      </c>
      <c r="G529" s="43" t="str">
        <f t="shared" si="608"/>
        <v>F</v>
      </c>
      <c r="H529" s="44" t="s">
        <v>294</v>
      </c>
      <c r="I529" s="43" t="str">
        <f t="shared" si="609"/>
        <v>GET-IVC-F006</v>
      </c>
      <c r="J529" s="45" t="s">
        <v>1444</v>
      </c>
      <c r="K529" s="46" t="s">
        <v>31</v>
      </c>
      <c r="L529" s="47">
        <f t="shared" si="567"/>
        <v>44557</v>
      </c>
      <c r="M529" s="48">
        <v>44557</v>
      </c>
      <c r="N529" s="1">
        <f t="shared" ca="1" si="606"/>
        <v>1499</v>
      </c>
      <c r="O529" s="3"/>
      <c r="P529" s="49" t="s">
        <v>1445</v>
      </c>
      <c r="Q529" s="46">
        <v>4</v>
      </c>
      <c r="R529" s="44" t="s">
        <v>1446</v>
      </c>
      <c r="U529" s="5"/>
      <c r="W529" s="6"/>
      <c r="X529" s="6"/>
      <c r="Y529" s="6"/>
      <c r="Z529" s="6" t="str">
        <f t="shared" si="607"/>
        <v/>
      </c>
      <c r="AA529" s="7"/>
      <c r="AB529" s="9"/>
    </row>
    <row r="530" spans="1:28" s="4" customFormat="1" ht="13" x14ac:dyDescent="0.3">
      <c r="A530" s="1">
        <f>+SUBTOTAL(103,$D$4:D530)</f>
        <v>527</v>
      </c>
      <c r="B530" s="2" t="s">
        <v>1136</v>
      </c>
      <c r="C530" s="2" t="s">
        <v>1137</v>
      </c>
      <c r="D530" s="2" t="s">
        <v>1171</v>
      </c>
      <c r="E530" s="43" t="str">
        <f t="shared" si="605"/>
        <v>GET</v>
      </c>
      <c r="F530" s="43" t="str">
        <f t="shared" si="596"/>
        <v>IVC</v>
      </c>
      <c r="G530" s="43" t="str">
        <f t="shared" si="608"/>
        <v>F</v>
      </c>
      <c r="H530" s="44" t="s">
        <v>298</v>
      </c>
      <c r="I530" s="43" t="str">
        <f t="shared" si="609"/>
        <v>GET-IVC-F007</v>
      </c>
      <c r="J530" s="45" t="s">
        <v>1447</v>
      </c>
      <c r="K530" s="46" t="s">
        <v>31</v>
      </c>
      <c r="L530" s="47">
        <f t="shared" si="567"/>
        <v>44098</v>
      </c>
      <c r="M530" s="48">
        <v>44098</v>
      </c>
      <c r="N530" s="1">
        <f t="shared" ca="1" si="606"/>
        <v>1952</v>
      </c>
      <c r="O530" s="3"/>
      <c r="P530" s="49" t="s">
        <v>1448</v>
      </c>
      <c r="Q530" s="46">
        <v>2</v>
      </c>
      <c r="R530" s="44" t="s">
        <v>1449</v>
      </c>
      <c r="U530" s="5"/>
      <c r="W530" s="6"/>
      <c r="X530" s="6"/>
      <c r="Y530" s="6"/>
      <c r="Z530" s="6" t="str">
        <f t="shared" si="607"/>
        <v/>
      </c>
      <c r="AA530" s="7"/>
      <c r="AB530" s="9"/>
    </row>
    <row r="531" spans="1:28" s="4" customFormat="1" ht="13" x14ac:dyDescent="0.3">
      <c r="A531" s="1">
        <f>+SUBTOTAL(103,$D$4:D531)</f>
        <v>528</v>
      </c>
      <c r="B531" s="2" t="s">
        <v>1136</v>
      </c>
      <c r="C531" s="2" t="s">
        <v>1137</v>
      </c>
      <c r="D531" s="2" t="s">
        <v>1171</v>
      </c>
      <c r="E531" s="43" t="str">
        <f t="shared" si="605"/>
        <v>GET</v>
      </c>
      <c r="F531" s="43" t="str">
        <f t="shared" si="596"/>
        <v>IVC</v>
      </c>
      <c r="G531" s="43" t="str">
        <f t="shared" si="608"/>
        <v>F</v>
      </c>
      <c r="H531" s="44" t="s">
        <v>302</v>
      </c>
      <c r="I531" s="43" t="str">
        <f t="shared" si="609"/>
        <v>GET-IVC-F008</v>
      </c>
      <c r="J531" s="45" t="s">
        <v>1450</v>
      </c>
      <c r="K531" s="46" t="s">
        <v>31</v>
      </c>
      <c r="L531" s="47">
        <f t="shared" si="567"/>
        <v>44098</v>
      </c>
      <c r="M531" s="48">
        <v>44098</v>
      </c>
      <c r="N531" s="1">
        <f t="shared" ca="1" si="606"/>
        <v>1952</v>
      </c>
      <c r="O531" s="3"/>
      <c r="P531" s="49" t="s">
        <v>1451</v>
      </c>
      <c r="Q531" s="46">
        <v>2</v>
      </c>
      <c r="R531" s="44" t="s">
        <v>1452</v>
      </c>
      <c r="U531" s="5"/>
      <c r="W531" s="6"/>
      <c r="X531" s="6"/>
      <c r="Y531" s="6"/>
      <c r="Z531" s="6" t="str">
        <f t="shared" si="607"/>
        <v/>
      </c>
      <c r="AA531" s="7"/>
      <c r="AB531" s="9"/>
    </row>
    <row r="532" spans="1:28" s="4" customFormat="1" ht="19.5" x14ac:dyDescent="0.3">
      <c r="A532" s="93">
        <f>+SUBTOTAL(103,$D$4:D532)</f>
        <v>529</v>
      </c>
      <c r="B532" s="2" t="s">
        <v>1136</v>
      </c>
      <c r="C532" s="2" t="s">
        <v>1137</v>
      </c>
      <c r="D532" s="2" t="s">
        <v>1171</v>
      </c>
      <c r="E532" s="43" t="str">
        <f t="shared" si="605"/>
        <v>GET</v>
      </c>
      <c r="F532" s="43" t="str">
        <f t="shared" si="596"/>
        <v>IVC</v>
      </c>
      <c r="G532" s="43" t="str">
        <f t="shared" si="608"/>
        <v>F</v>
      </c>
      <c r="H532" s="44" t="s">
        <v>306</v>
      </c>
      <c r="I532" s="43" t="str">
        <f t="shared" si="609"/>
        <v>GET-IVC-F009</v>
      </c>
      <c r="J532" s="45" t="s">
        <v>1453</v>
      </c>
      <c r="K532" s="46" t="s">
        <v>48</v>
      </c>
      <c r="L532" s="47">
        <f t="shared" si="567"/>
        <v>43025</v>
      </c>
      <c r="M532" s="48">
        <v>43025</v>
      </c>
      <c r="N532" s="1" t="str">
        <f t="shared" ca="1" si="606"/>
        <v/>
      </c>
      <c r="O532" s="3">
        <v>44251</v>
      </c>
      <c r="P532" s="49" t="s">
        <v>1454</v>
      </c>
      <c r="Q532" s="46">
        <v>2</v>
      </c>
      <c r="R532" s="44" t="s">
        <v>1455</v>
      </c>
      <c r="U532" s="5"/>
      <c r="W532" s="6"/>
      <c r="X532" s="6"/>
      <c r="Y532" s="6"/>
      <c r="Z532" s="6" t="str">
        <f t="shared" si="607"/>
        <v/>
      </c>
      <c r="AA532" s="7"/>
      <c r="AB532" s="9"/>
    </row>
    <row r="533" spans="1:28" s="4" customFormat="1" ht="19.5" x14ac:dyDescent="0.3">
      <c r="A533" s="1">
        <f>+SUBTOTAL(103,$D$4:D533)</f>
        <v>530</v>
      </c>
      <c r="B533" s="2" t="s">
        <v>1136</v>
      </c>
      <c r="C533" s="2" t="s">
        <v>1137</v>
      </c>
      <c r="D533" s="2" t="s">
        <v>1171</v>
      </c>
      <c r="E533" s="43" t="str">
        <f t="shared" si="605"/>
        <v>GET</v>
      </c>
      <c r="F533" s="43" t="str">
        <f t="shared" si="596"/>
        <v>IVC</v>
      </c>
      <c r="G533" s="43" t="str">
        <f t="shared" si="608"/>
        <v>F</v>
      </c>
      <c r="H533" s="44" t="s">
        <v>310</v>
      </c>
      <c r="I533" s="43" t="str">
        <f t="shared" si="609"/>
        <v>GET-IVC-F010</v>
      </c>
      <c r="J533" s="45" t="s">
        <v>1456</v>
      </c>
      <c r="K533" s="46" t="s">
        <v>48</v>
      </c>
      <c r="L533" s="47">
        <f t="shared" si="567"/>
        <v>43025</v>
      </c>
      <c r="M533" s="48">
        <v>43025</v>
      </c>
      <c r="N533" s="1" t="str">
        <f t="shared" ca="1" si="606"/>
        <v/>
      </c>
      <c r="O533" s="3">
        <v>44251</v>
      </c>
      <c r="P533" s="49" t="s">
        <v>1454</v>
      </c>
      <c r="Q533" s="46">
        <v>2</v>
      </c>
      <c r="R533" s="44" t="s">
        <v>1457</v>
      </c>
      <c r="U533" s="5"/>
      <c r="W533" s="6"/>
      <c r="X533" s="6"/>
      <c r="Y533" s="6"/>
      <c r="Z533" s="6" t="str">
        <f t="shared" si="607"/>
        <v/>
      </c>
      <c r="AA533" s="7"/>
      <c r="AB533" s="9"/>
    </row>
    <row r="534" spans="1:28" s="4" customFormat="1" ht="13" x14ac:dyDescent="0.3">
      <c r="A534" s="1">
        <f>+SUBTOTAL(103,$D$4:D534)</f>
        <v>531</v>
      </c>
      <c r="B534" s="2" t="s">
        <v>1136</v>
      </c>
      <c r="C534" s="2" t="s">
        <v>1137</v>
      </c>
      <c r="D534" s="2" t="s">
        <v>1171</v>
      </c>
      <c r="E534" s="43" t="str">
        <f t="shared" si="605"/>
        <v>GET</v>
      </c>
      <c r="F534" s="43" t="str">
        <f t="shared" si="596"/>
        <v>IVC</v>
      </c>
      <c r="G534" s="43" t="str">
        <f t="shared" si="608"/>
        <v>F</v>
      </c>
      <c r="H534" s="44" t="s">
        <v>605</v>
      </c>
      <c r="I534" s="43" t="str">
        <f t="shared" si="609"/>
        <v>GET-IVC-F011</v>
      </c>
      <c r="J534" s="45" t="s">
        <v>1458</v>
      </c>
      <c r="K534" s="46" t="s">
        <v>48</v>
      </c>
      <c r="L534" s="47">
        <f t="shared" si="567"/>
        <v>43025</v>
      </c>
      <c r="M534" s="48">
        <v>43025</v>
      </c>
      <c r="N534" s="1" t="str">
        <f t="shared" ca="1" si="606"/>
        <v/>
      </c>
      <c r="O534" s="3">
        <v>44251</v>
      </c>
      <c r="P534" s="49" t="s">
        <v>1454</v>
      </c>
      <c r="Q534" s="46">
        <v>2</v>
      </c>
      <c r="R534" s="44" t="s">
        <v>1459</v>
      </c>
      <c r="U534" s="5"/>
      <c r="W534" s="6"/>
      <c r="X534" s="6"/>
      <c r="Y534" s="6"/>
      <c r="Z534" s="6" t="str">
        <f t="shared" si="607"/>
        <v/>
      </c>
      <c r="AA534" s="7"/>
      <c r="AB534" s="9"/>
    </row>
    <row r="535" spans="1:28" s="4" customFormat="1" ht="13" x14ac:dyDescent="0.3">
      <c r="A535" s="93">
        <f>+SUBTOTAL(103,$D$4:D535)</f>
        <v>532</v>
      </c>
      <c r="B535" s="2" t="s">
        <v>1136</v>
      </c>
      <c r="C535" s="2" t="s">
        <v>1137</v>
      </c>
      <c r="D535" s="2" t="s">
        <v>1171</v>
      </c>
      <c r="E535" s="43" t="str">
        <f t="shared" si="605"/>
        <v>GET</v>
      </c>
      <c r="F535" s="43" t="str">
        <f t="shared" si="596"/>
        <v>IVC</v>
      </c>
      <c r="G535" s="43" t="str">
        <f t="shared" si="608"/>
        <v>F</v>
      </c>
      <c r="H535" s="44" t="s">
        <v>314</v>
      </c>
      <c r="I535" s="43" t="str">
        <f t="shared" si="609"/>
        <v>GET-IVC-F012</v>
      </c>
      <c r="J535" s="45" t="s">
        <v>1460</v>
      </c>
      <c r="K535" s="46" t="s">
        <v>48</v>
      </c>
      <c r="L535" s="47">
        <f t="shared" si="567"/>
        <v>43025</v>
      </c>
      <c r="M535" s="48">
        <v>43025</v>
      </c>
      <c r="N535" s="1" t="str">
        <f t="shared" ca="1" si="606"/>
        <v/>
      </c>
      <c r="O535" s="3">
        <v>44546</v>
      </c>
      <c r="P535" s="49" t="s">
        <v>1461</v>
      </c>
      <c r="Q535" s="46">
        <v>3</v>
      </c>
      <c r="R535" s="44" t="s">
        <v>1462</v>
      </c>
      <c r="U535" s="5"/>
      <c r="W535" s="6"/>
      <c r="X535" s="6"/>
      <c r="Y535" s="6"/>
      <c r="Z535" s="6" t="str">
        <f t="shared" si="607"/>
        <v/>
      </c>
      <c r="AA535" s="7"/>
      <c r="AB535" s="9"/>
    </row>
    <row r="536" spans="1:28" s="4" customFormat="1" ht="13" x14ac:dyDescent="0.3">
      <c r="A536" s="1">
        <f>+SUBTOTAL(103,$D$4:D536)</f>
        <v>533</v>
      </c>
      <c r="B536" s="2" t="s">
        <v>1136</v>
      </c>
      <c r="C536" s="2" t="s">
        <v>1137</v>
      </c>
      <c r="D536" s="2" t="s">
        <v>1171</v>
      </c>
      <c r="E536" s="43" t="str">
        <f t="shared" si="605"/>
        <v>GET</v>
      </c>
      <c r="F536" s="43" t="str">
        <f t="shared" si="596"/>
        <v>IVC</v>
      </c>
      <c r="G536" s="43" t="str">
        <f t="shared" si="608"/>
        <v>F</v>
      </c>
      <c r="H536" s="44" t="s">
        <v>318</v>
      </c>
      <c r="I536" s="43" t="str">
        <f t="shared" si="609"/>
        <v>GET-IVC-F013</v>
      </c>
      <c r="J536" s="45" t="s">
        <v>1463</v>
      </c>
      <c r="K536" s="46" t="s">
        <v>48</v>
      </c>
      <c r="L536" s="47">
        <f t="shared" si="567"/>
        <v>43025</v>
      </c>
      <c r="M536" s="48">
        <v>43025</v>
      </c>
      <c r="N536" s="1" t="str">
        <f t="shared" ca="1" si="606"/>
        <v/>
      </c>
      <c r="O536" s="3">
        <v>44546</v>
      </c>
      <c r="P536" s="49" t="s">
        <v>1461</v>
      </c>
      <c r="Q536" s="46">
        <v>2</v>
      </c>
      <c r="R536" s="44" t="s">
        <v>1464</v>
      </c>
      <c r="U536" s="5"/>
      <c r="W536" s="6"/>
      <c r="X536" s="6"/>
      <c r="Y536" s="6"/>
      <c r="Z536" s="6" t="str">
        <f t="shared" si="607"/>
        <v/>
      </c>
      <c r="AA536" s="7"/>
      <c r="AB536" s="9"/>
    </row>
    <row r="537" spans="1:28" s="4" customFormat="1" ht="13" x14ac:dyDescent="0.3">
      <c r="A537" s="1">
        <f>+SUBTOTAL(103,$D$4:D537)</f>
        <v>534</v>
      </c>
      <c r="B537" s="2" t="s">
        <v>1136</v>
      </c>
      <c r="C537" s="2" t="s">
        <v>1137</v>
      </c>
      <c r="D537" s="2" t="s">
        <v>1171</v>
      </c>
      <c r="E537" s="43" t="str">
        <f t="shared" si="605"/>
        <v>GET</v>
      </c>
      <c r="F537" s="43" t="str">
        <f t="shared" si="596"/>
        <v>IVC</v>
      </c>
      <c r="G537" s="43" t="str">
        <f t="shared" si="608"/>
        <v>F</v>
      </c>
      <c r="H537" s="44" t="s">
        <v>322</v>
      </c>
      <c r="I537" s="43" t="str">
        <f t="shared" si="609"/>
        <v>GET-IVC-F014</v>
      </c>
      <c r="J537" s="45" t="s">
        <v>1465</v>
      </c>
      <c r="K537" s="46" t="s">
        <v>48</v>
      </c>
      <c r="L537" s="47">
        <f t="shared" si="567"/>
        <v>43025</v>
      </c>
      <c r="M537" s="48">
        <v>43025</v>
      </c>
      <c r="N537" s="1" t="str">
        <f t="shared" ca="1" si="606"/>
        <v/>
      </c>
      <c r="O537" s="3">
        <v>44546</v>
      </c>
      <c r="P537" s="49" t="s">
        <v>1461</v>
      </c>
      <c r="Q537" s="46">
        <v>2</v>
      </c>
      <c r="R537" s="44" t="s">
        <v>1466</v>
      </c>
      <c r="U537" s="5"/>
      <c r="W537" s="6"/>
      <c r="X537" s="6"/>
      <c r="Y537" s="6"/>
      <c r="Z537" s="6" t="str">
        <f t="shared" si="607"/>
        <v/>
      </c>
      <c r="AA537" s="7"/>
      <c r="AB537" s="9"/>
    </row>
    <row r="538" spans="1:28" s="4" customFormat="1" ht="19.5" x14ac:dyDescent="0.3">
      <c r="A538" s="93">
        <f>+SUBTOTAL(103,$D$4:D538)</f>
        <v>535</v>
      </c>
      <c r="B538" s="2" t="s">
        <v>1136</v>
      </c>
      <c r="C538" s="2" t="s">
        <v>1137</v>
      </c>
      <c r="D538" s="2" t="s">
        <v>1171</v>
      </c>
      <c r="E538" s="43" t="str">
        <f t="shared" si="605"/>
        <v>GET</v>
      </c>
      <c r="F538" s="43" t="str">
        <f t="shared" si="596"/>
        <v>IVC</v>
      </c>
      <c r="G538" s="43" t="str">
        <f t="shared" si="608"/>
        <v>F</v>
      </c>
      <c r="H538" s="44" t="s">
        <v>326</v>
      </c>
      <c r="I538" s="43" t="str">
        <f t="shared" si="609"/>
        <v>GET-IVC-F015</v>
      </c>
      <c r="J538" s="45" t="s">
        <v>1467</v>
      </c>
      <c r="K538" s="46" t="s">
        <v>31</v>
      </c>
      <c r="L538" s="47">
        <f t="shared" si="567"/>
        <v>44524</v>
      </c>
      <c r="M538" s="48">
        <v>44524</v>
      </c>
      <c r="N538" s="1">
        <f t="shared" ca="1" si="606"/>
        <v>1532</v>
      </c>
      <c r="O538" s="3"/>
      <c r="P538" s="49" t="s">
        <v>1468</v>
      </c>
      <c r="Q538" s="46">
        <v>2</v>
      </c>
      <c r="R538" s="44"/>
      <c r="U538" s="5"/>
      <c r="W538" s="6"/>
      <c r="X538" s="6"/>
      <c r="Y538" s="6"/>
      <c r="Z538" s="6" t="str">
        <f t="shared" si="607"/>
        <v/>
      </c>
      <c r="AA538" s="7"/>
      <c r="AB538" s="9"/>
    </row>
    <row r="539" spans="1:28" s="4" customFormat="1" ht="19.5" x14ac:dyDescent="0.3">
      <c r="A539" s="1">
        <f>+SUBTOTAL(103,$D$4:D539)</f>
        <v>536</v>
      </c>
      <c r="B539" s="2" t="s">
        <v>1136</v>
      </c>
      <c r="C539" s="2" t="s">
        <v>1137</v>
      </c>
      <c r="D539" s="2" t="s">
        <v>1171</v>
      </c>
      <c r="E539" s="43" t="str">
        <f t="shared" si="605"/>
        <v>GET</v>
      </c>
      <c r="F539" s="43" t="str">
        <f t="shared" si="596"/>
        <v>IVC</v>
      </c>
      <c r="G539" s="43" t="str">
        <f t="shared" si="608"/>
        <v>F</v>
      </c>
      <c r="H539" s="44" t="s">
        <v>330</v>
      </c>
      <c r="I539" s="43" t="str">
        <f t="shared" si="609"/>
        <v>GET-IVC-F016</v>
      </c>
      <c r="J539" s="45" t="s">
        <v>1469</v>
      </c>
      <c r="K539" s="46" t="s">
        <v>31</v>
      </c>
      <c r="L539" s="47">
        <f t="shared" si="567"/>
        <v>44550</v>
      </c>
      <c r="M539" s="48">
        <v>44550</v>
      </c>
      <c r="N539" s="1">
        <f t="shared" ca="1" si="606"/>
        <v>1506</v>
      </c>
      <c r="O539" s="3"/>
      <c r="P539" s="49" t="s">
        <v>1470</v>
      </c>
      <c r="Q539" s="46">
        <v>2</v>
      </c>
      <c r="R539" s="44"/>
      <c r="U539" s="5"/>
      <c r="W539" s="6"/>
      <c r="X539" s="6"/>
      <c r="Y539" s="6"/>
      <c r="Z539" s="6" t="str">
        <f t="shared" si="607"/>
        <v/>
      </c>
      <c r="AA539" s="7"/>
      <c r="AB539" s="9"/>
    </row>
    <row r="540" spans="1:28" s="4" customFormat="1" ht="13" x14ac:dyDescent="0.3">
      <c r="A540" s="1">
        <f>+SUBTOTAL(103,$D$4:D540)</f>
        <v>537</v>
      </c>
      <c r="B540" s="2" t="s">
        <v>1136</v>
      </c>
      <c r="C540" s="2" t="s">
        <v>1137</v>
      </c>
      <c r="D540" s="2" t="s">
        <v>1171</v>
      </c>
      <c r="E540" s="43" t="str">
        <f t="shared" ref="E540" si="613">+IF(C540="GESTIÓN TERRITORIAL","GET",IF(C540="DERECHOS HUMANOS","DHH",IF(C540="GESTIÓN CORPORATIVA","GCO",IF(C540="PLANEACIÓN ESTRATÉGICA","PLE",IF(C540="GERENCIA DE LA INFORMACIÓN","GDI","N/A")))))</f>
        <v>GET</v>
      </c>
      <c r="F540" s="43" t="str">
        <f t="shared" si="596"/>
        <v>IVC</v>
      </c>
      <c r="G540" s="43" t="str">
        <f t="shared" ref="G540" si="614">+IF(OR(LEN(H540)=1,LEN(H540)=2),H540,IF(LEN(H540)=4,MID(H540,1,1),MID(H540,1,2)))</f>
        <v>F</v>
      </c>
      <c r="H540" s="44" t="s">
        <v>333</v>
      </c>
      <c r="I540" s="43" t="str">
        <f t="shared" ref="I540" si="615">+IF(OR(E540="",F540="",H540=""),"",CONCATENATE(E540,"-",F540,"-",H540))</f>
        <v>GET-IVC-F017</v>
      </c>
      <c r="J540" s="45" t="s">
        <v>1471</v>
      </c>
      <c r="K540" s="46" t="s">
        <v>31</v>
      </c>
      <c r="L540" s="47">
        <f t="shared" si="567"/>
        <v>44719</v>
      </c>
      <c r="M540" s="48">
        <v>44719</v>
      </c>
      <c r="N540" s="1">
        <f t="shared" ca="1" si="606"/>
        <v>1339</v>
      </c>
      <c r="O540" s="3"/>
      <c r="P540" s="49" t="s">
        <v>1472</v>
      </c>
      <c r="Q540" s="46">
        <v>1</v>
      </c>
      <c r="R540" s="44"/>
      <c r="U540" s="5"/>
      <c r="W540" s="6"/>
      <c r="X540" s="6"/>
      <c r="Y540" s="6"/>
      <c r="Z540" s="6"/>
      <c r="AA540" s="7"/>
      <c r="AB540" s="9"/>
    </row>
    <row r="541" spans="1:28" s="4" customFormat="1" ht="13" x14ac:dyDescent="0.3">
      <c r="A541" s="93">
        <f>+SUBTOTAL(103,$D$4:D541)</f>
        <v>538</v>
      </c>
      <c r="B541" s="2" t="s">
        <v>1136</v>
      </c>
      <c r="C541" s="2" t="s">
        <v>1137</v>
      </c>
      <c r="D541" s="2" t="s">
        <v>1171</v>
      </c>
      <c r="E541" s="43" t="str">
        <f t="shared" si="605"/>
        <v>GET</v>
      </c>
      <c r="F541" s="43" t="str">
        <f t="shared" ref="F541:F572" si="616">+VLOOKUP(D541,$U$1519:$V$1538,2,FALSE)</f>
        <v>IVC</v>
      </c>
      <c r="G541" s="43" t="str">
        <f t="shared" si="608"/>
        <v>F</v>
      </c>
      <c r="H541" s="44" t="s">
        <v>336</v>
      </c>
      <c r="I541" s="43" t="str">
        <f t="shared" si="609"/>
        <v>GET-IVC-F018</v>
      </c>
      <c r="J541" s="45" t="s">
        <v>1473</v>
      </c>
      <c r="K541" s="46" t="s">
        <v>31</v>
      </c>
      <c r="L541" s="47">
        <f t="shared" si="567"/>
        <v>44757</v>
      </c>
      <c r="M541" s="48">
        <v>44757</v>
      </c>
      <c r="N541" s="1">
        <f t="shared" ca="1" si="606"/>
        <v>1301</v>
      </c>
      <c r="O541" s="3"/>
      <c r="P541" s="49" t="s">
        <v>1474</v>
      </c>
      <c r="Q541" s="46">
        <v>3</v>
      </c>
      <c r="R541" s="44" t="s">
        <v>1475</v>
      </c>
      <c r="U541" s="5"/>
      <c r="W541" s="6"/>
      <c r="X541" s="6"/>
      <c r="Y541" s="6"/>
      <c r="Z541" s="6" t="str">
        <f t="shared" si="607"/>
        <v/>
      </c>
      <c r="AA541" s="7"/>
      <c r="AB541" s="9"/>
    </row>
    <row r="542" spans="1:28" s="4" customFormat="1" ht="13" x14ac:dyDescent="0.3">
      <c r="A542" s="1">
        <f>+SUBTOTAL(103,$D$4:D542)</f>
        <v>539</v>
      </c>
      <c r="B542" s="2" t="s">
        <v>1136</v>
      </c>
      <c r="C542" s="2" t="s">
        <v>1137</v>
      </c>
      <c r="D542" s="2" t="s">
        <v>1171</v>
      </c>
      <c r="E542" s="43" t="str">
        <f t="shared" si="605"/>
        <v>GET</v>
      </c>
      <c r="F542" s="43" t="str">
        <f t="shared" si="616"/>
        <v>IVC</v>
      </c>
      <c r="G542" s="43" t="str">
        <f t="shared" si="608"/>
        <v>F</v>
      </c>
      <c r="H542" s="44" t="s">
        <v>339</v>
      </c>
      <c r="I542" s="43" t="str">
        <f t="shared" si="609"/>
        <v>GET-IVC-F019</v>
      </c>
      <c r="J542" s="45" t="s">
        <v>1476</v>
      </c>
      <c r="K542" s="46" t="s">
        <v>31</v>
      </c>
      <c r="L542" s="47">
        <f t="shared" si="567"/>
        <v>44823</v>
      </c>
      <c r="M542" s="48">
        <v>44823</v>
      </c>
      <c r="N542" s="1">
        <f ca="1">+IF(K542="Anulado","",IF(M542="","",DAYS360(M542,TODAY())))</f>
        <v>1237</v>
      </c>
      <c r="O542" s="3"/>
      <c r="P542" s="49" t="s">
        <v>1477</v>
      </c>
      <c r="Q542" s="46">
        <v>3</v>
      </c>
      <c r="R542" s="44" t="s">
        <v>1478</v>
      </c>
      <c r="U542" s="5"/>
      <c r="W542" s="6"/>
      <c r="X542" s="6"/>
      <c r="Y542" s="6"/>
      <c r="Z542" s="6" t="str">
        <f t="shared" si="607"/>
        <v/>
      </c>
      <c r="AA542" s="7"/>
      <c r="AB542" s="9"/>
    </row>
    <row r="543" spans="1:28" s="4" customFormat="1" ht="17" x14ac:dyDescent="0.3">
      <c r="A543" s="1">
        <f>+SUBTOTAL(103,$D$4:D543)</f>
        <v>540</v>
      </c>
      <c r="B543" s="2" t="s">
        <v>1136</v>
      </c>
      <c r="C543" s="2" t="s">
        <v>1137</v>
      </c>
      <c r="D543" s="2" t="s">
        <v>1171</v>
      </c>
      <c r="E543" s="43" t="str">
        <f t="shared" si="605"/>
        <v>GET</v>
      </c>
      <c r="F543" s="43" t="str">
        <f t="shared" si="616"/>
        <v>IVC</v>
      </c>
      <c r="G543" s="43" t="str">
        <f t="shared" si="608"/>
        <v>F</v>
      </c>
      <c r="H543" s="44" t="s">
        <v>342</v>
      </c>
      <c r="I543" s="43" t="str">
        <f t="shared" si="609"/>
        <v>GET-IVC-F020</v>
      </c>
      <c r="J543" s="45" t="s">
        <v>1479</v>
      </c>
      <c r="K543" s="46" t="s">
        <v>31</v>
      </c>
      <c r="L543" s="47">
        <f t="shared" si="567"/>
        <v>45852</v>
      </c>
      <c r="M543" s="48">
        <v>45852</v>
      </c>
      <c r="N543" s="1">
        <f t="shared" ca="1" si="606"/>
        <v>222</v>
      </c>
      <c r="O543" s="3"/>
      <c r="P543" s="49" t="s">
        <v>1480</v>
      </c>
      <c r="Q543" s="46">
        <v>5</v>
      </c>
      <c r="R543" s="44"/>
      <c r="U543" s="5"/>
      <c r="W543" s="6"/>
      <c r="X543" s="6"/>
      <c r="Y543" s="6"/>
      <c r="Z543" s="6" t="str">
        <f t="shared" si="607"/>
        <v/>
      </c>
      <c r="AA543" s="7"/>
      <c r="AB543" s="9"/>
    </row>
    <row r="544" spans="1:28" s="4" customFormat="1" ht="13" x14ac:dyDescent="0.3">
      <c r="A544" s="93">
        <f>+SUBTOTAL(103,$D$4:D544)</f>
        <v>541</v>
      </c>
      <c r="B544" s="2" t="s">
        <v>1136</v>
      </c>
      <c r="C544" s="2" t="s">
        <v>1137</v>
      </c>
      <c r="D544" s="2" t="s">
        <v>1171</v>
      </c>
      <c r="E544" s="43" t="str">
        <f t="shared" si="605"/>
        <v>GET</v>
      </c>
      <c r="F544" s="43" t="str">
        <f t="shared" si="616"/>
        <v>IVC</v>
      </c>
      <c r="G544" s="43" t="str">
        <f t="shared" si="608"/>
        <v>F</v>
      </c>
      <c r="H544" s="44" t="s">
        <v>345</v>
      </c>
      <c r="I544" s="43" t="str">
        <f t="shared" si="609"/>
        <v>GET-IVC-F021</v>
      </c>
      <c r="J544" s="45" t="s">
        <v>1481</v>
      </c>
      <c r="K544" s="46" t="s">
        <v>31</v>
      </c>
      <c r="L544" s="47">
        <f t="shared" si="567"/>
        <v>45561</v>
      </c>
      <c r="M544" s="48">
        <v>45561</v>
      </c>
      <c r="N544" s="1">
        <f t="shared" ca="1" si="606"/>
        <v>510</v>
      </c>
      <c r="O544" s="3"/>
      <c r="P544" s="49" t="s">
        <v>1482</v>
      </c>
      <c r="Q544" s="46">
        <v>4</v>
      </c>
      <c r="R544" s="44"/>
      <c r="U544" s="5"/>
      <c r="W544" s="6"/>
      <c r="X544" s="6"/>
      <c r="Y544" s="6"/>
      <c r="Z544" s="6" t="str">
        <f t="shared" si="607"/>
        <v/>
      </c>
      <c r="AA544" s="7"/>
      <c r="AB544" s="9"/>
    </row>
    <row r="545" spans="1:28" s="4" customFormat="1" ht="13" x14ac:dyDescent="0.3">
      <c r="A545" s="1">
        <f>+SUBTOTAL(103,$D$4:D545)</f>
        <v>542</v>
      </c>
      <c r="B545" s="2" t="s">
        <v>1136</v>
      </c>
      <c r="C545" s="2" t="s">
        <v>1137</v>
      </c>
      <c r="D545" s="2" t="s">
        <v>1171</v>
      </c>
      <c r="E545" s="43" t="str">
        <f t="shared" si="605"/>
        <v>GET</v>
      </c>
      <c r="F545" s="43" t="str">
        <f t="shared" si="616"/>
        <v>IVC</v>
      </c>
      <c r="G545" s="43" t="str">
        <f t="shared" si="608"/>
        <v>F</v>
      </c>
      <c r="H545" s="44" t="s">
        <v>349</v>
      </c>
      <c r="I545" s="43" t="str">
        <f t="shared" si="609"/>
        <v>GET-IVC-F022</v>
      </c>
      <c r="J545" s="45" t="s">
        <v>1483</v>
      </c>
      <c r="K545" s="46" t="s">
        <v>31</v>
      </c>
      <c r="L545" s="47">
        <f t="shared" si="567"/>
        <v>45461</v>
      </c>
      <c r="M545" s="48">
        <v>45461</v>
      </c>
      <c r="N545" s="1">
        <f t="shared" ca="1" si="606"/>
        <v>608</v>
      </c>
      <c r="O545" s="3"/>
      <c r="P545" s="49" t="s">
        <v>1484</v>
      </c>
      <c r="Q545" s="46">
        <v>5</v>
      </c>
      <c r="R545" s="44"/>
      <c r="U545" s="5"/>
      <c r="W545" s="6"/>
      <c r="X545" s="6"/>
      <c r="Y545" s="6"/>
      <c r="Z545" s="6" t="str">
        <f t="shared" si="607"/>
        <v/>
      </c>
      <c r="AA545" s="7"/>
      <c r="AB545" s="9"/>
    </row>
    <row r="546" spans="1:28" s="4" customFormat="1" ht="13" x14ac:dyDescent="0.3">
      <c r="A546" s="1">
        <f>+SUBTOTAL(103,$D$4:D546)</f>
        <v>543</v>
      </c>
      <c r="B546" s="2" t="s">
        <v>1136</v>
      </c>
      <c r="C546" s="2" t="s">
        <v>1137</v>
      </c>
      <c r="D546" s="2" t="s">
        <v>1171</v>
      </c>
      <c r="E546" s="43" t="str">
        <f t="shared" si="605"/>
        <v>GET</v>
      </c>
      <c r="F546" s="43" t="str">
        <f t="shared" si="616"/>
        <v>IVC</v>
      </c>
      <c r="G546" s="43" t="str">
        <f t="shared" si="608"/>
        <v>F</v>
      </c>
      <c r="H546" s="44" t="s">
        <v>629</v>
      </c>
      <c r="I546" s="43" t="str">
        <f t="shared" si="609"/>
        <v>GET-IVC-F023</v>
      </c>
      <c r="J546" s="45" t="s">
        <v>1485</v>
      </c>
      <c r="K546" s="46" t="s">
        <v>31</v>
      </c>
      <c r="L546" s="47">
        <f t="shared" si="567"/>
        <v>44687</v>
      </c>
      <c r="M546" s="48">
        <v>44687</v>
      </c>
      <c r="N546" s="1">
        <f t="shared" ca="1" si="606"/>
        <v>1370</v>
      </c>
      <c r="O546" s="3"/>
      <c r="P546" s="49" t="s">
        <v>1486</v>
      </c>
      <c r="Q546" s="46">
        <v>2</v>
      </c>
      <c r="R546" s="44"/>
      <c r="U546" s="5"/>
      <c r="W546" s="6"/>
      <c r="X546" s="6"/>
      <c r="Y546" s="6"/>
      <c r="Z546" s="6" t="str">
        <f t="shared" si="607"/>
        <v/>
      </c>
      <c r="AA546" s="7"/>
      <c r="AB546" s="9"/>
    </row>
    <row r="547" spans="1:28" s="4" customFormat="1" ht="13" x14ac:dyDescent="0.3">
      <c r="A547" s="93">
        <f>+SUBTOTAL(103,$D$4:D547)</f>
        <v>544</v>
      </c>
      <c r="B547" s="2" t="s">
        <v>1136</v>
      </c>
      <c r="C547" s="2" t="s">
        <v>1137</v>
      </c>
      <c r="D547" s="2" t="s">
        <v>1171</v>
      </c>
      <c r="E547" s="43" t="str">
        <f t="shared" si="605"/>
        <v>GET</v>
      </c>
      <c r="F547" s="43" t="str">
        <f t="shared" si="616"/>
        <v>IVC</v>
      </c>
      <c r="G547" s="43" t="str">
        <f t="shared" si="608"/>
        <v>F</v>
      </c>
      <c r="H547" s="44" t="s">
        <v>632</v>
      </c>
      <c r="I547" s="43" t="str">
        <f t="shared" si="609"/>
        <v>GET-IVC-F024</v>
      </c>
      <c r="J547" s="45" t="s">
        <v>1487</v>
      </c>
      <c r="K547" s="46" t="s">
        <v>31</v>
      </c>
      <c r="L547" s="47">
        <f t="shared" si="567"/>
        <v>45561</v>
      </c>
      <c r="M547" s="48">
        <v>45561</v>
      </c>
      <c r="N547" s="1">
        <f t="shared" ca="1" si="606"/>
        <v>510</v>
      </c>
      <c r="O547" s="3"/>
      <c r="P547" s="49" t="s">
        <v>1488</v>
      </c>
      <c r="Q547" s="46">
        <v>7</v>
      </c>
      <c r="R547" s="44"/>
      <c r="U547" s="5"/>
      <c r="W547" s="6"/>
      <c r="X547" s="6"/>
      <c r="Y547" s="6"/>
      <c r="Z547" s="6" t="str">
        <f t="shared" si="607"/>
        <v/>
      </c>
      <c r="AA547" s="7"/>
      <c r="AB547" s="9"/>
    </row>
    <row r="548" spans="1:28" s="4" customFormat="1" ht="13" x14ac:dyDescent="0.3">
      <c r="A548" s="1">
        <f>+SUBTOTAL(103,$D$4:D548)</f>
        <v>545</v>
      </c>
      <c r="B548" s="2" t="s">
        <v>1136</v>
      </c>
      <c r="C548" s="2" t="s">
        <v>1137</v>
      </c>
      <c r="D548" s="2" t="s">
        <v>1171</v>
      </c>
      <c r="E548" s="43" t="str">
        <f t="shared" si="605"/>
        <v>GET</v>
      </c>
      <c r="F548" s="43" t="str">
        <f t="shared" si="616"/>
        <v>IVC</v>
      </c>
      <c r="G548" s="43" t="str">
        <f t="shared" si="608"/>
        <v>F</v>
      </c>
      <c r="H548" s="44" t="s">
        <v>634</v>
      </c>
      <c r="I548" s="43" t="str">
        <f t="shared" si="609"/>
        <v>GET-IVC-F025</v>
      </c>
      <c r="J548" s="45" t="s">
        <v>1489</v>
      </c>
      <c r="K548" s="46" t="s">
        <v>31</v>
      </c>
      <c r="L548" s="47">
        <f t="shared" si="567"/>
        <v>44830</v>
      </c>
      <c r="M548" s="48">
        <v>44830</v>
      </c>
      <c r="N548" s="1">
        <f t="shared" ca="1" si="606"/>
        <v>1230</v>
      </c>
      <c r="O548" s="3"/>
      <c r="P548" s="49" t="s">
        <v>1490</v>
      </c>
      <c r="Q548" s="46">
        <v>3</v>
      </c>
      <c r="R548" s="44"/>
      <c r="U548" s="5"/>
      <c r="W548" s="6"/>
      <c r="X548" s="6"/>
      <c r="Y548" s="6"/>
      <c r="Z548" s="6" t="str">
        <f t="shared" si="607"/>
        <v/>
      </c>
      <c r="AA548" s="7"/>
      <c r="AB548" s="9"/>
    </row>
    <row r="549" spans="1:28" s="4" customFormat="1" ht="13" x14ac:dyDescent="0.3">
      <c r="A549" s="1">
        <f>+SUBTOTAL(103,$D$4:D549)</f>
        <v>546</v>
      </c>
      <c r="B549" s="2" t="s">
        <v>1136</v>
      </c>
      <c r="C549" s="2" t="s">
        <v>1137</v>
      </c>
      <c r="D549" s="2" t="s">
        <v>1171</v>
      </c>
      <c r="E549" s="43" t="str">
        <f t="shared" si="605"/>
        <v>GET</v>
      </c>
      <c r="F549" s="43" t="str">
        <f t="shared" si="616"/>
        <v>IVC</v>
      </c>
      <c r="G549" s="43" t="str">
        <f t="shared" si="608"/>
        <v>F</v>
      </c>
      <c r="H549" s="44" t="s">
        <v>352</v>
      </c>
      <c r="I549" s="43" t="str">
        <f t="shared" si="609"/>
        <v>GET-IVC-F026</v>
      </c>
      <c r="J549" s="45" t="s">
        <v>1491</v>
      </c>
      <c r="K549" s="46" t="s">
        <v>31</v>
      </c>
      <c r="L549" s="47">
        <f t="shared" si="567"/>
        <v>44830</v>
      </c>
      <c r="M549" s="48">
        <v>44830</v>
      </c>
      <c r="N549" s="1">
        <f t="shared" ca="1" si="606"/>
        <v>1230</v>
      </c>
      <c r="O549" s="3"/>
      <c r="P549" s="49" t="s">
        <v>1490</v>
      </c>
      <c r="Q549" s="46">
        <v>3</v>
      </c>
      <c r="R549" s="44"/>
      <c r="U549" s="5"/>
      <c r="W549" s="6"/>
      <c r="X549" s="6"/>
      <c r="Y549" s="6"/>
      <c r="Z549" s="6" t="str">
        <f t="shared" si="607"/>
        <v/>
      </c>
      <c r="AA549" s="7"/>
      <c r="AB549" s="9"/>
    </row>
    <row r="550" spans="1:28" s="4" customFormat="1" ht="13" x14ac:dyDescent="0.3">
      <c r="A550" s="93">
        <f>+SUBTOTAL(103,$D$4:D550)</f>
        <v>547</v>
      </c>
      <c r="B550" s="2" t="s">
        <v>1136</v>
      </c>
      <c r="C550" s="2" t="s">
        <v>1137</v>
      </c>
      <c r="D550" s="2" t="s">
        <v>1171</v>
      </c>
      <c r="E550" s="43" t="str">
        <f t="shared" si="605"/>
        <v>GET</v>
      </c>
      <c r="F550" s="43" t="str">
        <f t="shared" si="616"/>
        <v>IVC</v>
      </c>
      <c r="G550" s="43" t="str">
        <f t="shared" si="608"/>
        <v>F</v>
      </c>
      <c r="H550" s="44" t="s">
        <v>356</v>
      </c>
      <c r="I550" s="43" t="str">
        <f t="shared" si="609"/>
        <v>GET-IVC-F027</v>
      </c>
      <c r="J550" s="45" t="s">
        <v>1492</v>
      </c>
      <c r="K550" s="46" t="s">
        <v>31</v>
      </c>
      <c r="L550" s="47">
        <f t="shared" si="567"/>
        <v>44830</v>
      </c>
      <c r="M550" s="48">
        <v>44830</v>
      </c>
      <c r="N550" s="1">
        <f t="shared" ca="1" si="606"/>
        <v>1230</v>
      </c>
      <c r="O550" s="3"/>
      <c r="P550" s="49" t="s">
        <v>1490</v>
      </c>
      <c r="Q550" s="46">
        <v>3</v>
      </c>
      <c r="R550" s="44"/>
      <c r="U550" s="5"/>
      <c r="W550" s="6"/>
      <c r="X550" s="6"/>
      <c r="Y550" s="6"/>
      <c r="Z550" s="6" t="str">
        <f t="shared" si="607"/>
        <v/>
      </c>
      <c r="AA550" s="7"/>
      <c r="AB550" s="9"/>
    </row>
    <row r="551" spans="1:28" s="4" customFormat="1" ht="19.5" x14ac:dyDescent="0.3">
      <c r="A551" s="1">
        <f>+SUBTOTAL(103,$D$4:D551)</f>
        <v>548</v>
      </c>
      <c r="B551" s="2" t="s">
        <v>1136</v>
      </c>
      <c r="C551" s="2" t="s">
        <v>1137</v>
      </c>
      <c r="D551" s="2" t="s">
        <v>1171</v>
      </c>
      <c r="E551" s="43" t="str">
        <f t="shared" si="605"/>
        <v>GET</v>
      </c>
      <c r="F551" s="43" t="str">
        <f t="shared" si="616"/>
        <v>IVC</v>
      </c>
      <c r="G551" s="43" t="str">
        <f t="shared" si="608"/>
        <v>F</v>
      </c>
      <c r="H551" s="44" t="s">
        <v>360</v>
      </c>
      <c r="I551" s="43" t="str">
        <f t="shared" si="609"/>
        <v>GET-IVC-F028</v>
      </c>
      <c r="J551" s="45" t="s">
        <v>1493</v>
      </c>
      <c r="K551" s="46" t="s">
        <v>31</v>
      </c>
      <c r="L551" s="47">
        <f t="shared" si="567"/>
        <v>44550</v>
      </c>
      <c r="M551" s="48">
        <v>44550</v>
      </c>
      <c r="N551" s="1">
        <f t="shared" ca="1" si="606"/>
        <v>1506</v>
      </c>
      <c r="O551" s="3"/>
      <c r="P551" s="49" t="s">
        <v>1494</v>
      </c>
      <c r="Q551" s="46">
        <v>3</v>
      </c>
      <c r="R551" s="44" t="s">
        <v>1495</v>
      </c>
      <c r="U551" s="5"/>
      <c r="W551" s="6"/>
      <c r="X551" s="6"/>
      <c r="Y551" s="6"/>
      <c r="Z551" s="6" t="str">
        <f t="shared" si="607"/>
        <v/>
      </c>
      <c r="AA551" s="7"/>
      <c r="AB551" s="9"/>
    </row>
    <row r="552" spans="1:28" s="4" customFormat="1" ht="19.5" x14ac:dyDescent="0.3">
      <c r="A552" s="1">
        <f>+SUBTOTAL(103,$D$4:D552)</f>
        <v>549</v>
      </c>
      <c r="B552" s="2" t="s">
        <v>1136</v>
      </c>
      <c r="C552" s="2" t="s">
        <v>1137</v>
      </c>
      <c r="D552" s="2" t="s">
        <v>1171</v>
      </c>
      <c r="E552" s="43" t="str">
        <f t="shared" si="605"/>
        <v>GET</v>
      </c>
      <c r="F552" s="43" t="str">
        <f t="shared" si="616"/>
        <v>IVC</v>
      </c>
      <c r="G552" s="43" t="str">
        <f t="shared" si="608"/>
        <v>F</v>
      </c>
      <c r="H552" s="44" t="s">
        <v>364</v>
      </c>
      <c r="I552" s="43" t="str">
        <f t="shared" si="609"/>
        <v>GET-IVC-F029</v>
      </c>
      <c r="J552" s="45" t="s">
        <v>1496</v>
      </c>
      <c r="K552" s="46" t="s">
        <v>31</v>
      </c>
      <c r="L552" s="47">
        <f t="shared" si="567"/>
        <v>44550</v>
      </c>
      <c r="M552" s="48">
        <v>44550</v>
      </c>
      <c r="N552" s="1">
        <f t="shared" ca="1" si="606"/>
        <v>1506</v>
      </c>
      <c r="O552" s="3"/>
      <c r="P552" s="49" t="s">
        <v>1497</v>
      </c>
      <c r="Q552" s="46">
        <v>3</v>
      </c>
      <c r="R552" s="44" t="s">
        <v>1498</v>
      </c>
      <c r="U552" s="5"/>
      <c r="W552" s="6"/>
      <c r="X552" s="6"/>
      <c r="Y552" s="6"/>
      <c r="Z552" s="6" t="str">
        <f t="shared" si="607"/>
        <v/>
      </c>
      <c r="AA552" s="7"/>
      <c r="AB552" s="9"/>
    </row>
    <row r="553" spans="1:28" s="4" customFormat="1" ht="22.5" customHeight="1" x14ac:dyDescent="0.3">
      <c r="A553" s="93">
        <f>+SUBTOTAL(103,$D$4:D553)</f>
        <v>550</v>
      </c>
      <c r="B553" s="2" t="s">
        <v>1136</v>
      </c>
      <c r="C553" s="2" t="s">
        <v>1137</v>
      </c>
      <c r="D553" s="2" t="s">
        <v>1171</v>
      </c>
      <c r="E553" s="43" t="str">
        <f t="shared" si="605"/>
        <v>GET</v>
      </c>
      <c r="F553" s="43" t="str">
        <f t="shared" si="616"/>
        <v>IVC</v>
      </c>
      <c r="G553" s="43" t="str">
        <f t="shared" si="608"/>
        <v>F</v>
      </c>
      <c r="H553" s="44" t="s">
        <v>368</v>
      </c>
      <c r="I553" s="43" t="str">
        <f t="shared" si="609"/>
        <v>GET-IVC-F030</v>
      </c>
      <c r="J553" s="45" t="s">
        <v>1499</v>
      </c>
      <c r="K553" s="46" t="s">
        <v>31</v>
      </c>
      <c r="L553" s="47">
        <f t="shared" si="567"/>
        <v>44802</v>
      </c>
      <c r="M553" s="48">
        <v>44802</v>
      </c>
      <c r="N553" s="1">
        <f t="shared" ca="1" si="606"/>
        <v>1257</v>
      </c>
      <c r="O553" s="3"/>
      <c r="P553" s="49" t="s">
        <v>1500</v>
      </c>
      <c r="Q553" s="46">
        <v>4</v>
      </c>
      <c r="R553" s="44" t="s">
        <v>1501</v>
      </c>
      <c r="U553" s="5"/>
      <c r="W553" s="6"/>
      <c r="X553" s="6"/>
      <c r="Y553" s="6"/>
      <c r="Z553" s="6" t="str">
        <f t="shared" si="607"/>
        <v/>
      </c>
      <c r="AA553" s="7"/>
      <c r="AB553" s="9"/>
    </row>
    <row r="554" spans="1:28" s="4" customFormat="1" ht="13.5" customHeight="1" x14ac:dyDescent="0.3">
      <c r="A554" s="1">
        <f>+SUBTOTAL(103,$D$4:D554)</f>
        <v>551</v>
      </c>
      <c r="B554" s="2" t="s">
        <v>1136</v>
      </c>
      <c r="C554" s="2" t="s">
        <v>1137</v>
      </c>
      <c r="D554" s="2" t="s">
        <v>1171</v>
      </c>
      <c r="E554" s="43" t="str">
        <f t="shared" si="605"/>
        <v>GET</v>
      </c>
      <c r="F554" s="43" t="str">
        <f t="shared" si="616"/>
        <v>IVC</v>
      </c>
      <c r="G554" s="43" t="str">
        <f t="shared" si="608"/>
        <v>F</v>
      </c>
      <c r="H554" s="44" t="s">
        <v>371</v>
      </c>
      <c r="I554" s="43" t="str">
        <f t="shared" si="609"/>
        <v>GET-IVC-F031</v>
      </c>
      <c r="J554" s="45" t="s">
        <v>1502</v>
      </c>
      <c r="K554" s="46" t="s">
        <v>31</v>
      </c>
      <c r="L554" s="47">
        <f t="shared" si="567"/>
        <v>44526</v>
      </c>
      <c r="M554" s="48">
        <v>44526</v>
      </c>
      <c r="N554" s="1">
        <f t="shared" ca="1" si="606"/>
        <v>1530</v>
      </c>
      <c r="O554" s="3"/>
      <c r="P554" s="49" t="s">
        <v>1503</v>
      </c>
      <c r="Q554" s="46">
        <v>3</v>
      </c>
      <c r="R554" s="44" t="s">
        <v>1504</v>
      </c>
      <c r="U554" s="5"/>
      <c r="W554" s="6"/>
      <c r="X554" s="6"/>
      <c r="Y554" s="6"/>
      <c r="Z554" s="6" t="str">
        <f t="shared" si="607"/>
        <v/>
      </c>
      <c r="AA554" s="7"/>
      <c r="AB554" s="9"/>
    </row>
    <row r="555" spans="1:28" s="4" customFormat="1" ht="13.5" customHeight="1" x14ac:dyDescent="0.3">
      <c r="A555" s="1">
        <f>+SUBTOTAL(103,$D$4:D555)</f>
        <v>552</v>
      </c>
      <c r="B555" s="2" t="s">
        <v>1136</v>
      </c>
      <c r="C555" s="2" t="s">
        <v>1137</v>
      </c>
      <c r="D555" s="2" t="s">
        <v>1171</v>
      </c>
      <c r="E555" s="43" t="str">
        <f t="shared" si="605"/>
        <v>GET</v>
      </c>
      <c r="F555" s="43" t="str">
        <f t="shared" si="616"/>
        <v>IVC</v>
      </c>
      <c r="G555" s="43" t="str">
        <f t="shared" si="608"/>
        <v>F</v>
      </c>
      <c r="H555" s="44" t="s">
        <v>374</v>
      </c>
      <c r="I555" s="43" t="str">
        <f t="shared" si="609"/>
        <v>GET-IVC-F032</v>
      </c>
      <c r="J555" s="45" t="s">
        <v>1505</v>
      </c>
      <c r="K555" s="46" t="s">
        <v>48</v>
      </c>
      <c r="L555" s="47">
        <f t="shared" si="567"/>
        <v>44389</v>
      </c>
      <c r="M555" s="48">
        <v>44389</v>
      </c>
      <c r="N555" s="1" t="str">
        <f t="shared" ca="1" si="606"/>
        <v/>
      </c>
      <c r="O555" s="3">
        <v>44389</v>
      </c>
      <c r="P555" s="49" t="s">
        <v>1506</v>
      </c>
      <c r="Q555" s="46">
        <v>2</v>
      </c>
      <c r="R555" s="44" t="s">
        <v>1507</v>
      </c>
      <c r="U555" s="5"/>
      <c r="W555" s="6"/>
      <c r="X555" s="6"/>
      <c r="Y555" s="6"/>
      <c r="Z555" s="6" t="str">
        <f t="shared" si="607"/>
        <v/>
      </c>
      <c r="AA555" s="7"/>
      <c r="AB555" s="9"/>
    </row>
    <row r="556" spans="1:28" s="4" customFormat="1" ht="13.5" customHeight="1" x14ac:dyDescent="0.3">
      <c r="A556" s="93">
        <f>+SUBTOTAL(103,$D$4:D556)</f>
        <v>553</v>
      </c>
      <c r="B556" s="2" t="s">
        <v>1136</v>
      </c>
      <c r="C556" s="2" t="s">
        <v>1137</v>
      </c>
      <c r="D556" s="2" t="s">
        <v>1171</v>
      </c>
      <c r="E556" s="43" t="str">
        <f t="shared" si="605"/>
        <v>GET</v>
      </c>
      <c r="F556" s="43" t="str">
        <f t="shared" si="616"/>
        <v>IVC</v>
      </c>
      <c r="G556" s="43" t="str">
        <f t="shared" si="608"/>
        <v>F</v>
      </c>
      <c r="H556" s="44" t="s">
        <v>377</v>
      </c>
      <c r="I556" s="43" t="str">
        <f t="shared" si="609"/>
        <v>GET-IVC-F033</v>
      </c>
      <c r="J556" s="45" t="s">
        <v>1508</v>
      </c>
      <c r="K556" s="46" t="s">
        <v>31</v>
      </c>
      <c r="L556" s="47">
        <f t="shared" si="567"/>
        <v>44557</v>
      </c>
      <c r="M556" s="48">
        <v>44557</v>
      </c>
      <c r="N556" s="1">
        <f t="shared" ca="1" si="606"/>
        <v>1499</v>
      </c>
      <c r="O556" s="3"/>
      <c r="P556" s="49" t="s">
        <v>1509</v>
      </c>
      <c r="Q556" s="46">
        <v>3</v>
      </c>
      <c r="R556" s="44" t="s">
        <v>1510</v>
      </c>
      <c r="U556" s="5"/>
      <c r="W556" s="6"/>
      <c r="X556" s="6"/>
      <c r="Y556" s="6"/>
      <c r="Z556" s="6" t="str">
        <f t="shared" si="607"/>
        <v/>
      </c>
      <c r="AA556" s="7"/>
      <c r="AB556" s="9"/>
    </row>
    <row r="557" spans="1:28" s="4" customFormat="1" ht="16.5" customHeight="1" x14ac:dyDescent="0.3">
      <c r="A557" s="1">
        <f>+SUBTOTAL(103,$D$4:D557)</f>
        <v>554</v>
      </c>
      <c r="B557" s="2" t="s">
        <v>1136</v>
      </c>
      <c r="C557" s="2" t="s">
        <v>1137</v>
      </c>
      <c r="D557" s="2" t="s">
        <v>1171</v>
      </c>
      <c r="E557" s="43" t="str">
        <f t="shared" si="605"/>
        <v>GET</v>
      </c>
      <c r="F557" s="43" t="str">
        <f t="shared" si="616"/>
        <v>IVC</v>
      </c>
      <c r="G557" s="43" t="str">
        <f t="shared" si="608"/>
        <v>F</v>
      </c>
      <c r="H557" s="44" t="s">
        <v>380</v>
      </c>
      <c r="I557" s="43" t="str">
        <f t="shared" si="609"/>
        <v>GET-IVC-F034</v>
      </c>
      <c r="J557" s="45" t="s">
        <v>1511</v>
      </c>
      <c r="K557" s="46" t="s">
        <v>31</v>
      </c>
      <c r="L557" s="47">
        <f t="shared" si="567"/>
        <v>44712</v>
      </c>
      <c r="M557" s="48">
        <v>44712</v>
      </c>
      <c r="N557" s="1">
        <f t="shared" ca="1" si="606"/>
        <v>1346</v>
      </c>
      <c r="O557" s="3"/>
      <c r="P557" s="49" t="s">
        <v>1512</v>
      </c>
      <c r="Q557" s="46">
        <v>6</v>
      </c>
      <c r="R557" s="44" t="s">
        <v>1513</v>
      </c>
      <c r="U557" s="5"/>
      <c r="W557" s="6"/>
      <c r="X557" s="6"/>
      <c r="Y557" s="6"/>
      <c r="Z557" s="6" t="str">
        <f t="shared" si="607"/>
        <v/>
      </c>
      <c r="AA557" s="7"/>
      <c r="AB557" s="9"/>
    </row>
    <row r="558" spans="1:28" s="4" customFormat="1" ht="13.5" customHeight="1" x14ac:dyDescent="0.3">
      <c r="A558" s="1">
        <f>+SUBTOTAL(103,$D$4:D558)</f>
        <v>555</v>
      </c>
      <c r="B558" s="2" t="s">
        <v>1136</v>
      </c>
      <c r="C558" s="2" t="s">
        <v>1137</v>
      </c>
      <c r="D558" s="2" t="s">
        <v>1171</v>
      </c>
      <c r="E558" s="43" t="str">
        <f t="shared" si="605"/>
        <v>GET</v>
      </c>
      <c r="F558" s="43" t="str">
        <f t="shared" si="616"/>
        <v>IVC</v>
      </c>
      <c r="G558" s="43" t="str">
        <f t="shared" si="608"/>
        <v>F</v>
      </c>
      <c r="H558" s="44" t="s">
        <v>384</v>
      </c>
      <c r="I558" s="43" t="str">
        <f t="shared" si="609"/>
        <v>GET-IVC-F035</v>
      </c>
      <c r="J558" s="45" t="s">
        <v>1514</v>
      </c>
      <c r="K558" s="46" t="s">
        <v>48</v>
      </c>
      <c r="L558" s="47">
        <f t="shared" si="567"/>
        <v>43356</v>
      </c>
      <c r="M558" s="48">
        <v>43356</v>
      </c>
      <c r="N558" s="1" t="str">
        <f t="shared" ca="1" si="606"/>
        <v/>
      </c>
      <c r="O558" s="3">
        <v>44389</v>
      </c>
      <c r="P558" s="49" t="s">
        <v>1506</v>
      </c>
      <c r="Q558" s="46">
        <v>2</v>
      </c>
      <c r="R558" s="44" t="s">
        <v>1515</v>
      </c>
      <c r="U558" s="5"/>
      <c r="W558" s="6"/>
      <c r="X558" s="6"/>
      <c r="Y558" s="6"/>
      <c r="Z558" s="6" t="str">
        <f t="shared" si="607"/>
        <v/>
      </c>
      <c r="AA558" s="7"/>
      <c r="AB558" s="9"/>
    </row>
    <row r="559" spans="1:28" s="4" customFormat="1" ht="13.5" customHeight="1" x14ac:dyDescent="0.3">
      <c r="A559" s="93">
        <f>+SUBTOTAL(103,$D$4:D559)</f>
        <v>556</v>
      </c>
      <c r="B559" s="2" t="s">
        <v>1136</v>
      </c>
      <c r="C559" s="2" t="s">
        <v>1137</v>
      </c>
      <c r="D559" s="2" t="s">
        <v>1171</v>
      </c>
      <c r="E559" s="43" t="str">
        <f t="shared" si="605"/>
        <v>GET</v>
      </c>
      <c r="F559" s="43" t="str">
        <f t="shared" si="616"/>
        <v>IVC</v>
      </c>
      <c r="G559" s="43" t="str">
        <f t="shared" si="608"/>
        <v>F</v>
      </c>
      <c r="H559" s="44" t="s">
        <v>387</v>
      </c>
      <c r="I559" s="43" t="str">
        <f t="shared" si="609"/>
        <v>GET-IVC-F036</v>
      </c>
      <c r="J559" s="45" t="s">
        <v>1516</v>
      </c>
      <c r="K559" s="46" t="s">
        <v>48</v>
      </c>
      <c r="L559" s="47">
        <f t="shared" si="567"/>
        <v>43356</v>
      </c>
      <c r="M559" s="48">
        <v>43356</v>
      </c>
      <c r="N559" s="1" t="str">
        <f t="shared" ca="1" si="606"/>
        <v/>
      </c>
      <c r="O559" s="3">
        <v>44389</v>
      </c>
      <c r="P559" s="49" t="s">
        <v>1506</v>
      </c>
      <c r="Q559" s="46">
        <v>2</v>
      </c>
      <c r="R559" s="44" t="s">
        <v>1517</v>
      </c>
      <c r="U559" s="5"/>
      <c r="W559" s="6"/>
      <c r="X559" s="6"/>
      <c r="Y559" s="6"/>
      <c r="Z559" s="6" t="str">
        <f t="shared" si="607"/>
        <v/>
      </c>
      <c r="AA559" s="7"/>
      <c r="AB559" s="9"/>
    </row>
    <row r="560" spans="1:28" s="4" customFormat="1" ht="13.5" customHeight="1" x14ac:dyDescent="0.3">
      <c r="A560" s="1">
        <f>+SUBTOTAL(103,$D$4:D560)</f>
        <v>557</v>
      </c>
      <c r="B560" s="2" t="s">
        <v>1136</v>
      </c>
      <c r="C560" s="2" t="s">
        <v>1137</v>
      </c>
      <c r="D560" s="2" t="s">
        <v>1171</v>
      </c>
      <c r="E560" s="43" t="str">
        <f t="shared" si="605"/>
        <v>GET</v>
      </c>
      <c r="F560" s="43" t="str">
        <f t="shared" si="616"/>
        <v>IVC</v>
      </c>
      <c r="G560" s="43" t="str">
        <f t="shared" si="608"/>
        <v>F</v>
      </c>
      <c r="H560" s="44" t="s">
        <v>391</v>
      </c>
      <c r="I560" s="43" t="str">
        <f t="shared" si="609"/>
        <v>GET-IVC-F037</v>
      </c>
      <c r="J560" s="45" t="s">
        <v>1518</v>
      </c>
      <c r="K560" s="46" t="s">
        <v>31</v>
      </c>
      <c r="L560" s="47">
        <f t="shared" si="567"/>
        <v>44557</v>
      </c>
      <c r="M560" s="48">
        <v>44557</v>
      </c>
      <c r="N560" s="1">
        <f t="shared" ca="1" si="606"/>
        <v>1499</v>
      </c>
      <c r="O560" s="3"/>
      <c r="P560" s="49" t="s">
        <v>1509</v>
      </c>
      <c r="Q560" s="46">
        <v>3</v>
      </c>
      <c r="R560" s="44" t="s">
        <v>1519</v>
      </c>
      <c r="U560" s="5"/>
      <c r="W560" s="6"/>
      <c r="X560" s="6"/>
      <c r="Y560" s="6"/>
      <c r="Z560" s="6" t="str">
        <f t="shared" si="607"/>
        <v/>
      </c>
      <c r="AA560" s="7"/>
      <c r="AB560" s="9"/>
    </row>
    <row r="561" spans="1:28" s="4" customFormat="1" ht="23.25" customHeight="1" x14ac:dyDescent="0.3">
      <c r="A561" s="1">
        <f>+SUBTOTAL(103,$D$4:D561)</f>
        <v>558</v>
      </c>
      <c r="B561" s="2" t="s">
        <v>1136</v>
      </c>
      <c r="C561" s="2" t="s">
        <v>1137</v>
      </c>
      <c r="D561" s="2" t="s">
        <v>1171</v>
      </c>
      <c r="E561" s="43" t="str">
        <f t="shared" si="605"/>
        <v>GET</v>
      </c>
      <c r="F561" s="43" t="str">
        <f t="shared" si="616"/>
        <v>IVC</v>
      </c>
      <c r="G561" s="43" t="str">
        <f t="shared" si="608"/>
        <v>F</v>
      </c>
      <c r="H561" s="44" t="s">
        <v>394</v>
      </c>
      <c r="I561" s="43" t="str">
        <f t="shared" si="609"/>
        <v>GET-IVC-F038</v>
      </c>
      <c r="J561" s="45" t="s">
        <v>1520</v>
      </c>
      <c r="K561" s="46" t="s">
        <v>31</v>
      </c>
      <c r="L561" s="47">
        <f t="shared" si="567"/>
        <v>44712</v>
      </c>
      <c r="M561" s="48">
        <v>44712</v>
      </c>
      <c r="N561" s="1">
        <f t="shared" ca="1" si="606"/>
        <v>1346</v>
      </c>
      <c r="O561" s="3"/>
      <c r="P561" s="49" t="s">
        <v>1521</v>
      </c>
      <c r="Q561" s="46">
        <v>4</v>
      </c>
      <c r="R561" s="44" t="s">
        <v>1522</v>
      </c>
      <c r="U561" s="5"/>
      <c r="W561" s="6"/>
      <c r="X561" s="6"/>
      <c r="Y561" s="6"/>
      <c r="Z561" s="6" t="str">
        <f t="shared" si="607"/>
        <v/>
      </c>
      <c r="AA561" s="7"/>
      <c r="AB561" s="9"/>
    </row>
    <row r="562" spans="1:28" s="4" customFormat="1" ht="13.5" customHeight="1" x14ac:dyDescent="0.3">
      <c r="A562" s="93">
        <f>+SUBTOTAL(103,$D$4:D562)</f>
        <v>559</v>
      </c>
      <c r="B562" s="2" t="s">
        <v>1136</v>
      </c>
      <c r="C562" s="2" t="s">
        <v>1137</v>
      </c>
      <c r="D562" s="2" t="s">
        <v>1171</v>
      </c>
      <c r="E562" s="43" t="str">
        <f t="shared" si="605"/>
        <v>GET</v>
      </c>
      <c r="F562" s="43" t="str">
        <f t="shared" si="616"/>
        <v>IVC</v>
      </c>
      <c r="G562" s="43" t="str">
        <f t="shared" si="608"/>
        <v>F</v>
      </c>
      <c r="H562" s="44" t="s">
        <v>397</v>
      </c>
      <c r="I562" s="43" t="str">
        <f t="shared" si="609"/>
        <v>GET-IVC-F039</v>
      </c>
      <c r="J562" s="45" t="s">
        <v>1523</v>
      </c>
      <c r="K562" s="46" t="s">
        <v>48</v>
      </c>
      <c r="L562" s="47">
        <f t="shared" si="567"/>
        <v>43069</v>
      </c>
      <c r="M562" s="48">
        <v>43069</v>
      </c>
      <c r="N562" s="1" t="str">
        <f t="shared" ca="1" si="606"/>
        <v/>
      </c>
      <c r="O562" s="3">
        <v>43355</v>
      </c>
      <c r="P562" s="49" t="s">
        <v>1524</v>
      </c>
      <c r="Q562" s="46">
        <v>1</v>
      </c>
      <c r="R562" s="44" t="s">
        <v>1525</v>
      </c>
      <c r="U562" s="5"/>
      <c r="W562" s="6"/>
      <c r="X562" s="6"/>
      <c r="Y562" s="6"/>
      <c r="Z562" s="6" t="str">
        <f t="shared" si="607"/>
        <v/>
      </c>
      <c r="AA562" s="7"/>
      <c r="AB562" s="9"/>
    </row>
    <row r="563" spans="1:28" s="4" customFormat="1" ht="22.5" customHeight="1" x14ac:dyDescent="0.3">
      <c r="A563" s="1">
        <f>+SUBTOTAL(103,$D$4:D563)</f>
        <v>560</v>
      </c>
      <c r="B563" s="2" t="s">
        <v>1136</v>
      </c>
      <c r="C563" s="2" t="s">
        <v>1137</v>
      </c>
      <c r="D563" s="2" t="s">
        <v>1171</v>
      </c>
      <c r="E563" s="43" t="str">
        <f t="shared" si="605"/>
        <v>GET</v>
      </c>
      <c r="F563" s="43" t="str">
        <f t="shared" si="616"/>
        <v>IVC</v>
      </c>
      <c r="G563" s="43" t="str">
        <f t="shared" si="608"/>
        <v>F</v>
      </c>
      <c r="H563" s="44" t="s">
        <v>400</v>
      </c>
      <c r="I563" s="43" t="str">
        <f t="shared" si="609"/>
        <v>GET-IVC-F040</v>
      </c>
      <c r="J563" s="45" t="s">
        <v>1526</v>
      </c>
      <c r="K563" s="46" t="s">
        <v>48</v>
      </c>
      <c r="L563" s="47">
        <f t="shared" si="567"/>
        <v>43069</v>
      </c>
      <c r="M563" s="48">
        <v>43069</v>
      </c>
      <c r="N563" s="1"/>
      <c r="O563" s="3">
        <v>44481</v>
      </c>
      <c r="P563" s="49" t="s">
        <v>1527</v>
      </c>
      <c r="Q563" s="46">
        <v>2</v>
      </c>
      <c r="R563" s="44" t="s">
        <v>1528</v>
      </c>
      <c r="U563" s="5"/>
      <c r="W563" s="6"/>
      <c r="X563" s="6"/>
      <c r="Y563" s="6"/>
      <c r="Z563" s="6" t="str">
        <f t="shared" si="607"/>
        <v/>
      </c>
      <c r="AA563" s="7"/>
      <c r="AB563" s="9"/>
    </row>
    <row r="564" spans="1:28" s="4" customFormat="1" ht="13.5" customHeight="1" x14ac:dyDescent="0.3">
      <c r="A564" s="1">
        <f>+SUBTOTAL(103,$D$4:D564)</f>
        <v>561</v>
      </c>
      <c r="B564" s="2" t="s">
        <v>1136</v>
      </c>
      <c r="C564" s="2" t="s">
        <v>1137</v>
      </c>
      <c r="D564" s="2" t="s">
        <v>1171</v>
      </c>
      <c r="E564" s="43" t="str">
        <f t="shared" si="605"/>
        <v>GET</v>
      </c>
      <c r="F564" s="43" t="str">
        <f t="shared" si="616"/>
        <v>IVC</v>
      </c>
      <c r="G564" s="43" t="str">
        <f t="shared" si="608"/>
        <v>F</v>
      </c>
      <c r="H564" s="44" t="s">
        <v>402</v>
      </c>
      <c r="I564" s="43" t="str">
        <f t="shared" si="609"/>
        <v>GET-IVC-F041</v>
      </c>
      <c r="J564" s="45" t="s">
        <v>1529</v>
      </c>
      <c r="K564" s="46" t="s">
        <v>31</v>
      </c>
      <c r="L564" s="47">
        <f t="shared" si="567"/>
        <v>44232</v>
      </c>
      <c r="M564" s="48">
        <v>44232</v>
      </c>
      <c r="N564" s="1">
        <f t="shared" ca="1" si="606"/>
        <v>1821</v>
      </c>
      <c r="O564" s="3"/>
      <c r="P564" s="49" t="s">
        <v>1530</v>
      </c>
      <c r="Q564" s="46">
        <v>3</v>
      </c>
      <c r="R564" s="44" t="s">
        <v>1531</v>
      </c>
      <c r="U564" s="5"/>
      <c r="W564" s="6"/>
      <c r="X564" s="6"/>
      <c r="Y564" s="6"/>
      <c r="Z564" s="6" t="str">
        <f t="shared" si="607"/>
        <v/>
      </c>
      <c r="AA564" s="7"/>
      <c r="AB564" s="9"/>
    </row>
    <row r="565" spans="1:28" s="4" customFormat="1" ht="23.25" customHeight="1" x14ac:dyDescent="0.3">
      <c r="A565" s="93">
        <f>+SUBTOTAL(103,$D$4:D565)</f>
        <v>562</v>
      </c>
      <c r="B565" s="2" t="s">
        <v>1136</v>
      </c>
      <c r="C565" s="2" t="s">
        <v>1137</v>
      </c>
      <c r="D565" s="2" t="s">
        <v>1171</v>
      </c>
      <c r="E565" s="43" t="str">
        <f t="shared" si="605"/>
        <v>GET</v>
      </c>
      <c r="F565" s="43" t="str">
        <f t="shared" si="616"/>
        <v>IVC</v>
      </c>
      <c r="G565" s="43" t="str">
        <f t="shared" si="608"/>
        <v>F</v>
      </c>
      <c r="H565" s="44" t="s">
        <v>404</v>
      </c>
      <c r="I565" s="43" t="str">
        <f t="shared" si="609"/>
        <v>GET-IVC-F042</v>
      </c>
      <c r="J565" s="45" t="s">
        <v>1532</v>
      </c>
      <c r="K565" s="46" t="s">
        <v>48</v>
      </c>
      <c r="L565" s="47">
        <f t="shared" si="567"/>
        <v>43069</v>
      </c>
      <c r="M565" s="48">
        <v>43069</v>
      </c>
      <c r="N565" s="1" t="str">
        <f t="shared" ca="1" si="606"/>
        <v/>
      </c>
      <c r="O565" s="3">
        <v>43356</v>
      </c>
      <c r="P565" s="49" t="s">
        <v>1533</v>
      </c>
      <c r="Q565" s="46">
        <v>1</v>
      </c>
      <c r="R565" s="44" t="s">
        <v>1534</v>
      </c>
      <c r="U565" s="5"/>
      <c r="W565" s="6"/>
      <c r="X565" s="6"/>
      <c r="Y565" s="6"/>
      <c r="Z565" s="6" t="str">
        <f t="shared" si="607"/>
        <v/>
      </c>
      <c r="AA565" s="7"/>
      <c r="AB565" s="9"/>
    </row>
    <row r="566" spans="1:28" s="4" customFormat="1" ht="19.5" x14ac:dyDescent="0.3">
      <c r="A566" s="1">
        <f>+SUBTOTAL(103,$D$4:D566)</f>
        <v>563</v>
      </c>
      <c r="B566" s="2" t="s">
        <v>1136</v>
      </c>
      <c r="C566" s="2" t="s">
        <v>1137</v>
      </c>
      <c r="D566" s="2" t="s">
        <v>1171</v>
      </c>
      <c r="E566" s="43" t="str">
        <f t="shared" ref="E566:E567" si="617">+IF(C566="GESTIÓN TERRITORIAL","GET",IF(C566="DERECHOS HUMANOS","DHH",IF(C566="GESTIÓN CORPORATIVA","GCO",IF(C566="PLANEACIÓN ESTRATÉGICA","PLE",IF(C566="GERENCIA DE LA INFORMACIÓN","GDI","N/A")))))</f>
        <v>GET</v>
      </c>
      <c r="F566" s="43" t="str">
        <f t="shared" si="616"/>
        <v>IVC</v>
      </c>
      <c r="G566" s="43" t="str">
        <f t="shared" ref="G566:G567" si="618">+IF(OR(LEN(H566)=1,LEN(H566)=2),H566,IF(LEN(H566)=4,MID(H566,1,1),MID(H566,1,2)))</f>
        <v>F</v>
      </c>
      <c r="H566" s="44" t="s">
        <v>407</v>
      </c>
      <c r="I566" s="43" t="str">
        <f t="shared" ref="I566:I567" si="619">+IF(OR(E566="",F566="",H566=""),"",CONCATENATE(E566,"-",F566,"-",H566))</f>
        <v>GET-IVC-F043</v>
      </c>
      <c r="J566" s="45" t="s">
        <v>1535</v>
      </c>
      <c r="K566" s="46" t="s">
        <v>48</v>
      </c>
      <c r="L566" s="47">
        <f t="shared" si="567"/>
        <v>43678</v>
      </c>
      <c r="M566" s="48">
        <v>43678</v>
      </c>
      <c r="N566" s="1"/>
      <c r="O566" s="3">
        <v>44481</v>
      </c>
      <c r="P566" s="49" t="s">
        <v>1536</v>
      </c>
      <c r="Q566" s="46">
        <v>3</v>
      </c>
      <c r="R566" s="44" t="s">
        <v>383</v>
      </c>
      <c r="U566" s="5"/>
      <c r="W566" s="6"/>
      <c r="X566" s="6"/>
      <c r="Y566" s="6"/>
      <c r="Z566" s="6"/>
      <c r="AA566" s="7"/>
      <c r="AB566" s="9"/>
    </row>
    <row r="567" spans="1:28" s="4" customFormat="1" ht="23.25" customHeight="1" x14ac:dyDescent="0.3">
      <c r="A567" s="1">
        <f>+SUBTOTAL(103,$D$4:D567)</f>
        <v>564</v>
      </c>
      <c r="B567" s="2" t="s">
        <v>1136</v>
      </c>
      <c r="C567" s="2" t="s">
        <v>1137</v>
      </c>
      <c r="D567" s="2" t="s">
        <v>1171</v>
      </c>
      <c r="E567" s="43" t="str">
        <f t="shared" si="617"/>
        <v>GET</v>
      </c>
      <c r="F567" s="43" t="str">
        <f t="shared" si="616"/>
        <v>IVC</v>
      </c>
      <c r="G567" s="43" t="str">
        <f t="shared" si="618"/>
        <v>F</v>
      </c>
      <c r="H567" s="44" t="s">
        <v>410</v>
      </c>
      <c r="I567" s="43" t="str">
        <f t="shared" si="619"/>
        <v>GET-IVC-F044</v>
      </c>
      <c r="J567" s="45" t="s">
        <v>1537</v>
      </c>
      <c r="K567" s="46" t="s">
        <v>48</v>
      </c>
      <c r="L567" s="47">
        <f t="shared" si="567"/>
        <v>43678</v>
      </c>
      <c r="M567" s="48">
        <v>43678</v>
      </c>
      <c r="N567" s="1"/>
      <c r="O567" s="3">
        <v>44481</v>
      </c>
      <c r="P567" s="49" t="s">
        <v>1538</v>
      </c>
      <c r="Q567" s="46">
        <v>2</v>
      </c>
      <c r="R567" s="44" t="s">
        <v>383</v>
      </c>
      <c r="U567" s="5"/>
      <c r="W567" s="6"/>
      <c r="X567" s="6"/>
      <c r="Y567" s="6"/>
      <c r="Z567" s="6"/>
      <c r="AA567" s="7"/>
      <c r="AB567" s="9"/>
    </row>
    <row r="568" spans="1:28" s="4" customFormat="1" ht="13.5" customHeight="1" x14ac:dyDescent="0.3">
      <c r="A568" s="93">
        <f>+SUBTOTAL(103,$D$4:D568)</f>
        <v>565</v>
      </c>
      <c r="B568" s="2" t="s">
        <v>1136</v>
      </c>
      <c r="C568" s="2" t="s">
        <v>1137</v>
      </c>
      <c r="D568" s="2" t="s">
        <v>1171</v>
      </c>
      <c r="E568" s="43" t="str">
        <f t="shared" ref="E568" si="620">+IF(C568="GESTIÓN TERRITORIAL","GET",IF(C568="DERECHOS HUMANOS","DHH",IF(C568="GESTIÓN CORPORATIVA","GCO",IF(C568="PLANEACIÓN ESTRATÉGICA","PLE",IF(C568="GERENCIA DE LA INFORMACIÓN","GDI","N/A")))))</f>
        <v>GET</v>
      </c>
      <c r="F568" s="43" t="str">
        <f t="shared" si="616"/>
        <v>IVC</v>
      </c>
      <c r="G568" s="43" t="str">
        <f t="shared" ref="G568" si="621">+IF(OR(LEN(H568)=1,LEN(H568)=2),H568,IF(LEN(H568)=4,MID(H568,1,1),MID(H568,1,2)))</f>
        <v>F</v>
      </c>
      <c r="H568" s="44" t="s">
        <v>413</v>
      </c>
      <c r="I568" s="43" t="str">
        <f t="shared" ref="I568" si="622">+IF(OR(E568="",F568="",H568=""),"",CONCATENATE(E568,"-",F568,"-",H568))</f>
        <v>GET-IVC-F045</v>
      </c>
      <c r="J568" s="45" t="s">
        <v>1539</v>
      </c>
      <c r="K568" s="46" t="s">
        <v>31</v>
      </c>
      <c r="L568" s="47">
        <f t="shared" si="567"/>
        <v>44719</v>
      </c>
      <c r="M568" s="48">
        <v>44719</v>
      </c>
      <c r="N568" s="1">
        <f t="shared" ref="N568" ca="1" si="623">+IF(K568="Anulado","",IF(M568="","",DAYS360(M568,TODAY())))</f>
        <v>1339</v>
      </c>
      <c r="O568" s="3"/>
      <c r="P568" s="49" t="s">
        <v>1540</v>
      </c>
      <c r="Q568" s="46">
        <v>3</v>
      </c>
      <c r="R568" s="44" t="s">
        <v>383</v>
      </c>
      <c r="U568" s="5"/>
      <c r="W568" s="6"/>
      <c r="X568" s="6"/>
      <c r="Y568" s="6"/>
      <c r="Z568" s="6"/>
      <c r="AA568" s="7"/>
      <c r="AB568" s="9"/>
    </row>
    <row r="569" spans="1:28" s="4" customFormat="1" ht="21.75" customHeight="1" x14ac:dyDescent="0.3">
      <c r="A569" s="1">
        <f>+SUBTOTAL(103,$D$4:D569)</f>
        <v>566</v>
      </c>
      <c r="B569" s="2" t="s">
        <v>1136</v>
      </c>
      <c r="C569" s="2" t="s">
        <v>1137</v>
      </c>
      <c r="D569" s="2" t="s">
        <v>1171</v>
      </c>
      <c r="E569" s="43" t="str">
        <f t="shared" ref="E569:E573" si="624">+IF(C569="GESTIÓN TERRITORIAL","GET",IF(C569="DERECHOS HUMANOS","DHH",IF(C569="GESTIÓN CORPORATIVA","GCO",IF(C569="PLANEACIÓN ESTRATÉGICA","PLE",IF(C569="GERENCIA DE LA INFORMACIÓN","GDI","N/A")))))</f>
        <v>GET</v>
      </c>
      <c r="F569" s="43" t="str">
        <f t="shared" si="616"/>
        <v>IVC</v>
      </c>
      <c r="G569" s="43" t="str">
        <f t="shared" ref="G569:G573" si="625">+IF(OR(LEN(H569)=1,LEN(H569)=2),H569,IF(LEN(H569)=4,MID(H569,1,1),MID(H569,1,2)))</f>
        <v>F</v>
      </c>
      <c r="H569" s="44" t="s">
        <v>415</v>
      </c>
      <c r="I569" s="43" t="str">
        <f t="shared" ref="I569:I573" si="626">+IF(OR(E569="",F569="",H569=""),"",CONCATENATE(E569,"-",F569,"-",H569))</f>
        <v>GET-IVC-F046</v>
      </c>
      <c r="J569" s="45" t="s">
        <v>1541</v>
      </c>
      <c r="K569" s="46" t="s">
        <v>31</v>
      </c>
      <c r="L569" s="47">
        <f t="shared" si="567"/>
        <v>44693</v>
      </c>
      <c r="M569" s="48">
        <v>44693</v>
      </c>
      <c r="N569" s="1">
        <f t="shared" ca="1" si="606"/>
        <v>1364</v>
      </c>
      <c r="O569" s="3"/>
      <c r="P569" s="49" t="s">
        <v>1542</v>
      </c>
      <c r="Q569" s="46">
        <v>3</v>
      </c>
      <c r="R569" s="44" t="s">
        <v>383</v>
      </c>
      <c r="U569" s="5"/>
      <c r="W569" s="6"/>
      <c r="X569" s="6"/>
      <c r="Y569" s="6"/>
      <c r="Z569" s="6"/>
      <c r="AA569" s="7"/>
      <c r="AB569" s="9"/>
    </row>
    <row r="570" spans="1:28" s="4" customFormat="1" ht="13.5" customHeight="1" x14ac:dyDescent="0.3">
      <c r="A570" s="1">
        <f>+SUBTOTAL(103,$D$4:D570)</f>
        <v>567</v>
      </c>
      <c r="B570" s="2" t="s">
        <v>1136</v>
      </c>
      <c r="C570" s="2" t="s">
        <v>1137</v>
      </c>
      <c r="D570" s="2" t="s">
        <v>1171</v>
      </c>
      <c r="E570" s="43" t="str">
        <f t="shared" si="624"/>
        <v>GET</v>
      </c>
      <c r="F570" s="43" t="str">
        <f t="shared" si="616"/>
        <v>IVC</v>
      </c>
      <c r="G570" s="43" t="str">
        <f t="shared" si="625"/>
        <v>F</v>
      </c>
      <c r="H570" s="44" t="s">
        <v>417</v>
      </c>
      <c r="I570" s="43" t="str">
        <f t="shared" si="626"/>
        <v>GET-IVC-F047</v>
      </c>
      <c r="J570" s="45" t="s">
        <v>1543</v>
      </c>
      <c r="K570" s="46" t="s">
        <v>31</v>
      </c>
      <c r="L570" s="47">
        <f t="shared" si="567"/>
        <v>45390</v>
      </c>
      <c r="M570" s="48">
        <v>45390</v>
      </c>
      <c r="N570" s="1">
        <f t="shared" ca="1" si="606"/>
        <v>678</v>
      </c>
      <c r="O570" s="3"/>
      <c r="P570" s="49" t="s">
        <v>1544</v>
      </c>
      <c r="Q570" s="46">
        <v>4</v>
      </c>
      <c r="R570" s="44" t="s">
        <v>383</v>
      </c>
      <c r="U570" s="5"/>
      <c r="W570" s="6"/>
      <c r="X570" s="6"/>
      <c r="Y570" s="6"/>
      <c r="Z570" s="6"/>
      <c r="AA570" s="7"/>
      <c r="AB570" s="9"/>
    </row>
    <row r="571" spans="1:28" s="4" customFormat="1" ht="13.5" customHeight="1" x14ac:dyDescent="0.3">
      <c r="A571" s="93">
        <f>+SUBTOTAL(103,$D$4:D571)</f>
        <v>568</v>
      </c>
      <c r="B571" s="2" t="s">
        <v>1136</v>
      </c>
      <c r="C571" s="2" t="s">
        <v>1137</v>
      </c>
      <c r="D571" s="2" t="s">
        <v>1171</v>
      </c>
      <c r="E571" s="43" t="str">
        <f t="shared" si="624"/>
        <v>GET</v>
      </c>
      <c r="F571" s="43" t="str">
        <f t="shared" si="616"/>
        <v>IVC</v>
      </c>
      <c r="G571" s="43" t="str">
        <f t="shared" si="625"/>
        <v>F</v>
      </c>
      <c r="H571" s="44" t="s">
        <v>420</v>
      </c>
      <c r="I571" s="43" t="str">
        <f t="shared" si="626"/>
        <v>GET-IVC-F048</v>
      </c>
      <c r="J571" s="45" t="s">
        <v>1545</v>
      </c>
      <c r="K571" s="46" t="s">
        <v>31</v>
      </c>
      <c r="L571" s="47">
        <f t="shared" ref="L571:L651" si="627">+IF(M571=0,"",VALUE(M571))</f>
        <v>44693</v>
      </c>
      <c r="M571" s="48">
        <v>44693</v>
      </c>
      <c r="N571" s="1">
        <f t="shared" ca="1" si="606"/>
        <v>1364</v>
      </c>
      <c r="O571" s="3"/>
      <c r="P571" s="49" t="s">
        <v>1542</v>
      </c>
      <c r="Q571" s="46">
        <v>3</v>
      </c>
      <c r="R571" s="44" t="s">
        <v>383</v>
      </c>
      <c r="U571" s="5"/>
      <c r="W571" s="6"/>
      <c r="X571" s="6"/>
      <c r="Y571" s="6"/>
      <c r="Z571" s="6"/>
      <c r="AA571" s="7"/>
      <c r="AB571" s="9"/>
    </row>
    <row r="572" spans="1:28" s="4" customFormat="1" ht="13.5" customHeight="1" x14ac:dyDescent="0.3">
      <c r="A572" s="1">
        <f>+SUBTOTAL(103,$D$4:D572)</f>
        <v>569</v>
      </c>
      <c r="B572" s="2" t="s">
        <v>1136</v>
      </c>
      <c r="C572" s="2" t="s">
        <v>1137</v>
      </c>
      <c r="D572" s="2" t="s">
        <v>1171</v>
      </c>
      <c r="E572" s="43" t="str">
        <f t="shared" si="624"/>
        <v>GET</v>
      </c>
      <c r="F572" s="43" t="str">
        <f t="shared" si="616"/>
        <v>IVC</v>
      </c>
      <c r="G572" s="43" t="str">
        <f t="shared" si="625"/>
        <v>F</v>
      </c>
      <c r="H572" s="44" t="s">
        <v>422</v>
      </c>
      <c r="I572" s="43" t="str">
        <f t="shared" si="626"/>
        <v>GET-IVC-F049</v>
      </c>
      <c r="J572" s="45" t="s">
        <v>1546</v>
      </c>
      <c r="K572" s="46" t="s">
        <v>31</v>
      </c>
      <c r="L572" s="47">
        <f t="shared" si="627"/>
        <v>44712</v>
      </c>
      <c r="M572" s="48">
        <v>44712</v>
      </c>
      <c r="N572" s="1">
        <f t="shared" ca="1" si="606"/>
        <v>1346</v>
      </c>
      <c r="O572" s="3"/>
      <c r="P572" s="49" t="s">
        <v>1547</v>
      </c>
      <c r="Q572" s="46">
        <v>4</v>
      </c>
      <c r="R572" s="44" t="s">
        <v>383</v>
      </c>
      <c r="U572" s="5"/>
      <c r="W572" s="6"/>
      <c r="X572" s="6"/>
      <c r="Y572" s="6"/>
      <c r="Z572" s="6"/>
      <c r="AA572" s="7"/>
      <c r="AB572" s="9"/>
    </row>
    <row r="573" spans="1:28" s="4" customFormat="1" ht="22.5" customHeight="1" x14ac:dyDescent="0.3">
      <c r="A573" s="1">
        <f>+SUBTOTAL(103,$D$4:D573)</f>
        <v>570</v>
      </c>
      <c r="B573" s="2" t="s">
        <v>1136</v>
      </c>
      <c r="C573" s="2" t="s">
        <v>1137</v>
      </c>
      <c r="D573" s="2" t="s">
        <v>1171</v>
      </c>
      <c r="E573" s="43" t="str">
        <f t="shared" si="624"/>
        <v>GET</v>
      </c>
      <c r="F573" s="43" t="str">
        <f t="shared" ref="F573:F589" si="628">+VLOOKUP(D573,$U$1519:$V$1538,2,FALSE)</f>
        <v>IVC</v>
      </c>
      <c r="G573" s="43" t="str">
        <f t="shared" si="625"/>
        <v>F</v>
      </c>
      <c r="H573" s="44" t="s">
        <v>424</v>
      </c>
      <c r="I573" s="43" t="str">
        <f t="shared" si="626"/>
        <v>GET-IVC-F050</v>
      </c>
      <c r="J573" s="45" t="s">
        <v>1548</v>
      </c>
      <c r="K573" s="46" t="s">
        <v>31</v>
      </c>
      <c r="L573" s="47">
        <v>45390</v>
      </c>
      <c r="M573" s="48">
        <v>45390</v>
      </c>
      <c r="N573" s="1">
        <f t="shared" ca="1" si="606"/>
        <v>678</v>
      </c>
      <c r="O573" s="3"/>
      <c r="P573" s="49" t="s">
        <v>1549</v>
      </c>
      <c r="Q573" s="46">
        <v>4</v>
      </c>
      <c r="R573" s="44" t="s">
        <v>383</v>
      </c>
      <c r="U573" s="5"/>
      <c r="W573" s="6"/>
      <c r="X573" s="6"/>
      <c r="Y573" s="6"/>
      <c r="Z573" s="6"/>
      <c r="AA573" s="7"/>
      <c r="AB573" s="9"/>
    </row>
    <row r="574" spans="1:28" s="4" customFormat="1" ht="13.5" customHeight="1" x14ac:dyDescent="0.3">
      <c r="A574" s="93">
        <f>+SUBTOTAL(103,$D$4:D574)</f>
        <v>571</v>
      </c>
      <c r="B574" s="2" t="s">
        <v>1136</v>
      </c>
      <c r="C574" s="2" t="s">
        <v>1137</v>
      </c>
      <c r="D574" s="2" t="s">
        <v>1171</v>
      </c>
      <c r="E574" s="43" t="str">
        <f t="shared" ref="E574" si="629">+IF(C574="GESTIÓN TERRITORIAL","GET",IF(C574="DERECHOS HUMANOS","DHH",IF(C574="GESTIÓN CORPORATIVA","GCO",IF(C574="PLANEACIÓN ESTRATÉGICA","PLE",IF(C574="GERENCIA DE LA INFORMACIÓN","GDI","N/A")))))</f>
        <v>GET</v>
      </c>
      <c r="F574" s="43" t="str">
        <f t="shared" si="628"/>
        <v>IVC</v>
      </c>
      <c r="G574" s="43" t="str">
        <f t="shared" ref="G574" si="630">+IF(OR(LEN(H574)=1,LEN(H574)=2),H574,IF(LEN(H574)=4,MID(H574,1,1),MID(H574,1,2)))</f>
        <v>F</v>
      </c>
      <c r="H574" s="44" t="s">
        <v>426</v>
      </c>
      <c r="I574" s="43" t="str">
        <f t="shared" ref="I574" si="631">+IF(OR(E574="",F574="",H574=""),"",CONCATENATE(E574,"-",F574,"-",H574))</f>
        <v>GET-IVC-F051</v>
      </c>
      <c r="J574" s="45" t="s">
        <v>1550</v>
      </c>
      <c r="K574" s="46" t="s">
        <v>31</v>
      </c>
      <c r="L574" s="47">
        <f t="shared" si="627"/>
        <v>44557</v>
      </c>
      <c r="M574" s="48">
        <v>44557</v>
      </c>
      <c r="N574" s="1">
        <f t="shared" ref="N574" ca="1" si="632">+IF(K574="Anulado","",IF(M574="","",DAYS360(M574,TODAY())))</f>
        <v>1499</v>
      </c>
      <c r="O574" s="3"/>
      <c r="P574" s="49" t="s">
        <v>1551</v>
      </c>
      <c r="Q574" s="46">
        <v>2</v>
      </c>
      <c r="R574" s="44" t="s">
        <v>383</v>
      </c>
      <c r="U574" s="5"/>
      <c r="W574" s="6"/>
      <c r="X574" s="6"/>
      <c r="Y574" s="6"/>
      <c r="Z574" s="6"/>
      <c r="AA574" s="7"/>
      <c r="AB574" s="9"/>
    </row>
    <row r="575" spans="1:28" s="4" customFormat="1" ht="13.5" customHeight="1" x14ac:dyDescent="0.3">
      <c r="A575" s="1">
        <f>+SUBTOTAL(103,$D$4:D575)</f>
        <v>572</v>
      </c>
      <c r="B575" s="2" t="s">
        <v>1136</v>
      </c>
      <c r="C575" s="2" t="s">
        <v>1137</v>
      </c>
      <c r="D575" s="2" t="s">
        <v>1171</v>
      </c>
      <c r="E575" s="43" t="str">
        <f t="shared" ref="E575" si="633">+IF(C575="GESTIÓN TERRITORIAL","GET",IF(C575="DERECHOS HUMANOS","DHH",IF(C575="GESTIÓN CORPORATIVA","GCO",IF(C575="PLANEACIÓN ESTRATÉGICA","PLE",IF(C575="GERENCIA DE LA INFORMACIÓN","GDI","N/A")))))</f>
        <v>GET</v>
      </c>
      <c r="F575" s="43" t="str">
        <f t="shared" si="628"/>
        <v>IVC</v>
      </c>
      <c r="G575" s="43" t="str">
        <f t="shared" ref="G575" si="634">+IF(OR(LEN(H575)=1,LEN(H575)=2),H575,IF(LEN(H575)=4,MID(H575,1,1),MID(H575,1,2)))</f>
        <v>F</v>
      </c>
      <c r="H575" s="44" t="s">
        <v>428</v>
      </c>
      <c r="I575" s="43" t="str">
        <f t="shared" ref="I575" si="635">+IF(OR(E575="",F575="",H575=""),"",CONCATENATE(E575,"-",F575,"-",H575))</f>
        <v>GET-IVC-F052</v>
      </c>
      <c r="J575" s="45" t="s">
        <v>1552</v>
      </c>
      <c r="K575" s="46" t="s">
        <v>48</v>
      </c>
      <c r="L575" s="47">
        <f t="shared" si="627"/>
        <v>43368</v>
      </c>
      <c r="M575" s="48">
        <v>43368</v>
      </c>
      <c r="N575" s="1" t="str">
        <f t="shared" ref="N575" ca="1" si="636">+IF(K575="Anulado","",IF(M575="","",DAYS360(M575,TODAY())))</f>
        <v/>
      </c>
      <c r="O575" s="3">
        <v>44389</v>
      </c>
      <c r="P575" s="49" t="s">
        <v>1553</v>
      </c>
      <c r="Q575" s="46">
        <v>1</v>
      </c>
      <c r="R575" s="44" t="s">
        <v>383</v>
      </c>
      <c r="U575" s="5"/>
      <c r="W575" s="6"/>
      <c r="X575" s="6"/>
      <c r="Y575" s="6"/>
      <c r="Z575" s="6"/>
      <c r="AA575" s="7"/>
      <c r="AB575" s="9"/>
    </row>
    <row r="576" spans="1:28" s="4" customFormat="1" ht="25.5" customHeight="1" x14ac:dyDescent="0.3">
      <c r="A576" s="1">
        <f>+SUBTOTAL(103,$D$4:D576)</f>
        <v>573</v>
      </c>
      <c r="B576" s="2" t="s">
        <v>1136</v>
      </c>
      <c r="C576" s="2" t="s">
        <v>1137</v>
      </c>
      <c r="D576" s="2" t="s">
        <v>1171</v>
      </c>
      <c r="E576" s="43" t="str">
        <f t="shared" ref="E576:E578" si="637">+IF(C576="GESTIÓN TERRITORIAL","GET",IF(C576="DERECHOS HUMANOS","DHH",IF(C576="GESTIÓN CORPORATIVA","GCO",IF(C576="PLANEACIÓN ESTRATÉGICA","PLE",IF(C576="GERENCIA DE LA INFORMACIÓN","GDI","N/A")))))</f>
        <v>GET</v>
      </c>
      <c r="F576" s="43" t="str">
        <f t="shared" si="628"/>
        <v>IVC</v>
      </c>
      <c r="G576" s="43" t="str">
        <f t="shared" ref="G576" si="638">+IF(OR(LEN(H576)=1,LEN(H576)=2),H576,IF(LEN(H576)=4,MID(H576,1,1),MID(H576,1,2)))</f>
        <v>F</v>
      </c>
      <c r="H576" s="44" t="s">
        <v>431</v>
      </c>
      <c r="I576" s="43" t="str">
        <f t="shared" ref="I576:I578" si="639">+IF(OR(E576="",F576="",H576=""),"",CONCATENATE(E576,"-",F576,"-",H576))</f>
        <v>GET-IVC-F053</v>
      </c>
      <c r="J576" s="45" t="s">
        <v>1554</v>
      </c>
      <c r="K576" s="46" t="s">
        <v>31</v>
      </c>
      <c r="L576" s="47">
        <f t="shared" si="627"/>
        <v>44557</v>
      </c>
      <c r="M576" s="48">
        <v>44557</v>
      </c>
      <c r="N576" s="1">
        <f t="shared" ref="N576:N578" ca="1" si="640">+IF(K576="Anulado","",IF(M576="","",DAYS360(M576,TODAY())))</f>
        <v>1499</v>
      </c>
      <c r="O576" s="3"/>
      <c r="P576" s="49" t="s">
        <v>1555</v>
      </c>
      <c r="Q576" s="46">
        <v>2</v>
      </c>
      <c r="R576" s="44" t="s">
        <v>383</v>
      </c>
      <c r="U576" s="5"/>
      <c r="W576" s="6"/>
      <c r="X576" s="6"/>
      <c r="Y576" s="6"/>
      <c r="Z576" s="6"/>
      <c r="AA576" s="7"/>
      <c r="AB576" s="9"/>
    </row>
    <row r="577" spans="1:28" s="4" customFormat="1" ht="13" x14ac:dyDescent="0.3">
      <c r="A577" s="93">
        <f>+SUBTOTAL(103,$D$4:D577)</f>
        <v>574</v>
      </c>
      <c r="B577" s="2" t="s">
        <v>1136</v>
      </c>
      <c r="C577" s="2" t="s">
        <v>1137</v>
      </c>
      <c r="D577" s="2" t="s">
        <v>1171</v>
      </c>
      <c r="E577" s="43" t="str">
        <f t="shared" si="637"/>
        <v>GET</v>
      </c>
      <c r="F577" s="43" t="str">
        <f t="shared" si="628"/>
        <v>IVC</v>
      </c>
      <c r="G577" s="43" t="s">
        <v>390</v>
      </c>
      <c r="H577" s="44" t="s">
        <v>433</v>
      </c>
      <c r="I577" s="43" t="str">
        <f t="shared" si="639"/>
        <v>GET-IVC-F054</v>
      </c>
      <c r="J577" s="45" t="s">
        <v>1556</v>
      </c>
      <c r="K577" s="46" t="s">
        <v>31</v>
      </c>
      <c r="L577" s="47">
        <f t="shared" si="627"/>
        <v>44238</v>
      </c>
      <c r="M577" s="48">
        <v>44238</v>
      </c>
      <c r="N577" s="1">
        <f t="shared" ca="1" si="640"/>
        <v>1815</v>
      </c>
      <c r="O577" s="3"/>
      <c r="P577" s="49" t="s">
        <v>1557</v>
      </c>
      <c r="Q577" s="46">
        <v>2</v>
      </c>
      <c r="R577" s="44" t="s">
        <v>383</v>
      </c>
      <c r="U577" s="5"/>
      <c r="W577" s="6"/>
      <c r="X577" s="6"/>
      <c r="Y577" s="6"/>
      <c r="Z577" s="6"/>
      <c r="AA577" s="7"/>
      <c r="AB577" s="9"/>
    </row>
    <row r="578" spans="1:28" s="4" customFormat="1" ht="13" x14ac:dyDescent="0.3">
      <c r="A578" s="1">
        <f>+SUBTOTAL(103,$D$4:D578)</f>
        <v>575</v>
      </c>
      <c r="B578" s="2" t="s">
        <v>1136</v>
      </c>
      <c r="C578" s="2" t="s">
        <v>1137</v>
      </c>
      <c r="D578" s="2" t="s">
        <v>1171</v>
      </c>
      <c r="E578" s="43" t="str">
        <f t="shared" si="637"/>
        <v>GET</v>
      </c>
      <c r="F578" s="43" t="str">
        <f t="shared" si="628"/>
        <v>IVC</v>
      </c>
      <c r="G578" s="43" t="s">
        <v>390</v>
      </c>
      <c r="H578" s="44" t="s">
        <v>436</v>
      </c>
      <c r="I578" s="43" t="str">
        <f t="shared" si="639"/>
        <v>GET-IVC-F055</v>
      </c>
      <c r="J578" s="45" t="s">
        <v>1558</v>
      </c>
      <c r="K578" s="46" t="s">
        <v>31</v>
      </c>
      <c r="L578" s="47">
        <f t="shared" si="627"/>
        <v>44719</v>
      </c>
      <c r="M578" s="48">
        <v>44719</v>
      </c>
      <c r="N578" s="1">
        <f t="shared" ca="1" si="640"/>
        <v>1339</v>
      </c>
      <c r="O578" s="3"/>
      <c r="P578" s="49" t="s">
        <v>1559</v>
      </c>
      <c r="Q578" s="46">
        <v>2</v>
      </c>
      <c r="R578" s="44" t="s">
        <v>383</v>
      </c>
      <c r="U578" s="5"/>
      <c r="W578" s="6"/>
      <c r="X578" s="6"/>
      <c r="Y578" s="6"/>
      <c r="Z578" s="6"/>
      <c r="AA578" s="7"/>
      <c r="AB578" s="9"/>
    </row>
    <row r="579" spans="1:28" s="4" customFormat="1" ht="13" x14ac:dyDescent="0.3">
      <c r="A579" s="1">
        <f>+SUBTOTAL(103,$D$4:D579)</f>
        <v>576</v>
      </c>
      <c r="B579" s="2" t="s">
        <v>1136</v>
      </c>
      <c r="C579" s="2" t="s">
        <v>1137</v>
      </c>
      <c r="D579" s="2" t="s">
        <v>1171</v>
      </c>
      <c r="E579" s="43" t="str">
        <f t="shared" ref="E579" si="641">+IF(C579="GESTIÓN TERRITORIAL","GET",IF(C579="DERECHOS HUMANOS","DHH",IF(C579="GESTIÓN CORPORATIVA","GCO",IF(C579="PLANEACIÓN ESTRATÉGICA","PLE",IF(C579="GERENCIA DE LA INFORMACIÓN","GDI","N/A")))))</f>
        <v>GET</v>
      </c>
      <c r="F579" s="43" t="str">
        <f t="shared" si="628"/>
        <v>IVC</v>
      </c>
      <c r="G579" s="43" t="s">
        <v>390</v>
      </c>
      <c r="H579" s="44" t="s">
        <v>887</v>
      </c>
      <c r="I579" s="43" t="str">
        <f t="shared" ref="I579" si="642">+IF(OR(E579="",F579="",H579=""),"",CONCATENATE(E579,"-",F579,"-",H579))</f>
        <v>GET-IVC-F056</v>
      </c>
      <c r="J579" s="45" t="s">
        <v>1560</v>
      </c>
      <c r="K579" s="46" t="s">
        <v>31</v>
      </c>
      <c r="L579" s="47">
        <f t="shared" si="627"/>
        <v>44802</v>
      </c>
      <c r="M579" s="48">
        <v>44802</v>
      </c>
      <c r="N579" s="1">
        <f t="shared" ref="N579" ca="1" si="643">+IF(K579="Anulado","",IF(M579="","",DAYS360(M579,TODAY())))</f>
        <v>1257</v>
      </c>
      <c r="O579" s="3"/>
      <c r="P579" s="49" t="s">
        <v>1561</v>
      </c>
      <c r="Q579" s="46">
        <v>4</v>
      </c>
      <c r="R579" s="44" t="s">
        <v>383</v>
      </c>
      <c r="U579" s="5"/>
      <c r="W579" s="6"/>
      <c r="X579" s="6"/>
      <c r="Y579" s="6"/>
      <c r="Z579" s="6"/>
      <c r="AA579" s="7"/>
      <c r="AB579" s="9"/>
    </row>
    <row r="580" spans="1:28" s="4" customFormat="1" ht="13" x14ac:dyDescent="0.3">
      <c r="A580" s="93">
        <f>+SUBTOTAL(103,$D$4:D580)</f>
        <v>577</v>
      </c>
      <c r="B580" s="2" t="s">
        <v>1136</v>
      </c>
      <c r="C580" s="2" t="s">
        <v>1137</v>
      </c>
      <c r="D580" s="2" t="s">
        <v>1171</v>
      </c>
      <c r="E580" s="43" t="str">
        <f t="shared" ref="E580:E581" si="644">+IF(C580="GESTIÓN TERRITORIAL","GET",IF(C580="DERECHOS HUMANOS","DHH",IF(C580="GESTIÓN CORPORATIVA","GCO",IF(C580="PLANEACIÓN ESTRATÉGICA","PLE",IF(C580="GERENCIA DE LA INFORMACIÓN","GDI","N/A")))))</f>
        <v>GET</v>
      </c>
      <c r="F580" s="43" t="str">
        <f t="shared" si="628"/>
        <v>IVC</v>
      </c>
      <c r="G580" s="43" t="s">
        <v>390</v>
      </c>
      <c r="H580" s="44" t="s">
        <v>890</v>
      </c>
      <c r="I580" s="43" t="str">
        <f t="shared" ref="I580:I581" si="645">+IF(OR(E580="",F580="",H580=""),"",CONCATENATE(E580,"-",F580,"-",H580))</f>
        <v>GET-IVC-F057</v>
      </c>
      <c r="J580" s="45" t="s">
        <v>1562</v>
      </c>
      <c r="K580" s="46" t="s">
        <v>31</v>
      </c>
      <c r="L580" s="47">
        <f t="shared" si="627"/>
        <v>45390</v>
      </c>
      <c r="M580" s="48">
        <v>45390</v>
      </c>
      <c r="N580" s="1">
        <f t="shared" ref="N580:N581" ca="1" si="646">+IF(K580="Anulado","",IF(M580="","",DAYS360(M580,TODAY())))</f>
        <v>678</v>
      </c>
      <c r="O580" s="3"/>
      <c r="P580" s="49" t="s">
        <v>1563</v>
      </c>
      <c r="Q580" s="46">
        <v>4</v>
      </c>
      <c r="R580" s="44" t="s">
        <v>383</v>
      </c>
      <c r="U580" s="5"/>
      <c r="W580" s="6"/>
      <c r="X580" s="6"/>
      <c r="Y580" s="6"/>
      <c r="Z580" s="6"/>
      <c r="AA580" s="7"/>
      <c r="AB580" s="9"/>
    </row>
    <row r="581" spans="1:28" s="4" customFormat="1" ht="13" x14ac:dyDescent="0.3">
      <c r="A581" s="1">
        <f>+SUBTOTAL(103,$D$4:D581)</f>
        <v>578</v>
      </c>
      <c r="B581" s="2" t="s">
        <v>1136</v>
      </c>
      <c r="C581" s="2" t="s">
        <v>1137</v>
      </c>
      <c r="D581" s="2" t="s">
        <v>1171</v>
      </c>
      <c r="E581" s="43" t="str">
        <f t="shared" si="644"/>
        <v>GET</v>
      </c>
      <c r="F581" s="43" t="str">
        <f t="shared" si="628"/>
        <v>IVC</v>
      </c>
      <c r="G581" s="43" t="s">
        <v>390</v>
      </c>
      <c r="H581" s="44" t="s">
        <v>893</v>
      </c>
      <c r="I581" s="43" t="str">
        <f t="shared" si="645"/>
        <v>GET-IVC-F058</v>
      </c>
      <c r="J581" s="45" t="s">
        <v>1564</v>
      </c>
      <c r="K581" s="46" t="s">
        <v>31</v>
      </c>
      <c r="L581" s="47">
        <f t="shared" si="627"/>
        <v>45390</v>
      </c>
      <c r="M581" s="48">
        <v>45390</v>
      </c>
      <c r="N581" s="1">
        <f t="shared" ca="1" si="646"/>
        <v>678</v>
      </c>
      <c r="O581" s="3"/>
      <c r="P581" s="49" t="s">
        <v>1563</v>
      </c>
      <c r="Q581" s="46">
        <v>4</v>
      </c>
      <c r="R581" s="44" t="s">
        <v>383</v>
      </c>
      <c r="U581" s="5"/>
      <c r="W581" s="6"/>
      <c r="X581" s="6"/>
      <c r="Y581" s="6"/>
      <c r="Z581" s="6"/>
      <c r="AA581" s="7"/>
      <c r="AB581" s="9"/>
    </row>
    <row r="582" spans="1:28" s="4" customFormat="1" ht="13" x14ac:dyDescent="0.3">
      <c r="A582" s="1">
        <f>+SUBTOTAL(103,$D$4:D582)</f>
        <v>579</v>
      </c>
      <c r="B582" s="2" t="s">
        <v>1136</v>
      </c>
      <c r="C582" s="2" t="s">
        <v>1137</v>
      </c>
      <c r="D582" s="2" t="s">
        <v>1171</v>
      </c>
      <c r="E582" s="43" t="str">
        <f t="shared" ref="E582:E586" si="647">+IF(C582="GESTIÓN TERRITORIAL","GET",IF(C582="DERECHOS HUMANOS","DHH",IF(C582="GESTIÓN CORPORATIVA","GCO",IF(C582="PLANEACIÓN ESTRATÉGICA","PLE",IF(C582="GERENCIA DE LA INFORMACIÓN","GDI","N/A")))))</f>
        <v>GET</v>
      </c>
      <c r="F582" s="43" t="str">
        <f t="shared" si="628"/>
        <v>IVC</v>
      </c>
      <c r="G582" s="43" t="s">
        <v>390</v>
      </c>
      <c r="H582" s="44" t="s">
        <v>896</v>
      </c>
      <c r="I582" s="43" t="str">
        <f t="shared" ref="I582:I586" si="648">+IF(OR(E582="",F582="",H582=""),"",CONCATENATE(E582,"-",F582,"-",H582))</f>
        <v>GET-IVC-F059</v>
      </c>
      <c r="J582" s="45" t="s">
        <v>1565</v>
      </c>
      <c r="K582" s="46" t="s">
        <v>31</v>
      </c>
      <c r="L582" s="47">
        <f t="shared" si="627"/>
        <v>44232</v>
      </c>
      <c r="M582" s="48">
        <v>44232</v>
      </c>
      <c r="N582" s="1">
        <f t="shared" ref="N582:N586" ca="1" si="649">+IF(K582="Anulado","",IF(M582="","",DAYS360(M582,TODAY())))</f>
        <v>1821</v>
      </c>
      <c r="O582" s="3"/>
      <c r="P582" s="49" t="s">
        <v>1566</v>
      </c>
      <c r="Q582" s="46">
        <v>1</v>
      </c>
      <c r="R582" s="44" t="s">
        <v>383</v>
      </c>
      <c r="U582" s="5"/>
      <c r="W582" s="6"/>
      <c r="X582" s="6"/>
      <c r="Y582" s="6"/>
      <c r="Z582" s="6"/>
      <c r="AA582" s="7"/>
      <c r="AB582" s="9"/>
    </row>
    <row r="583" spans="1:28" s="4" customFormat="1" ht="13" x14ac:dyDescent="0.3">
      <c r="A583" s="93">
        <f>+SUBTOTAL(103,$D$4:D583)</f>
        <v>580</v>
      </c>
      <c r="B583" s="2" t="s">
        <v>1136</v>
      </c>
      <c r="C583" s="2" t="s">
        <v>1137</v>
      </c>
      <c r="D583" s="2" t="s">
        <v>1171</v>
      </c>
      <c r="E583" s="43" t="str">
        <f t="shared" si="647"/>
        <v>GET</v>
      </c>
      <c r="F583" s="43" t="str">
        <f t="shared" si="628"/>
        <v>IVC</v>
      </c>
      <c r="G583" s="43" t="s">
        <v>390</v>
      </c>
      <c r="H583" s="44" t="s">
        <v>899</v>
      </c>
      <c r="I583" s="43" t="str">
        <f t="shared" si="648"/>
        <v>GET-IVC-F060</v>
      </c>
      <c r="J583" s="45" t="s">
        <v>1567</v>
      </c>
      <c r="K583" s="46" t="s">
        <v>31</v>
      </c>
      <c r="L583" s="47">
        <f t="shared" si="627"/>
        <v>44232</v>
      </c>
      <c r="M583" s="48">
        <v>44232</v>
      </c>
      <c r="N583" s="1">
        <f t="shared" ca="1" si="649"/>
        <v>1821</v>
      </c>
      <c r="O583" s="3"/>
      <c r="P583" s="49" t="s">
        <v>1566</v>
      </c>
      <c r="Q583" s="46">
        <v>1</v>
      </c>
      <c r="R583" s="44" t="s">
        <v>383</v>
      </c>
      <c r="U583" s="5"/>
      <c r="W583" s="6"/>
      <c r="X583" s="6"/>
      <c r="Y583" s="6"/>
      <c r="Z583" s="6"/>
      <c r="AA583" s="7"/>
      <c r="AB583" s="9"/>
    </row>
    <row r="584" spans="1:28" s="4" customFormat="1" ht="13" x14ac:dyDescent="0.3">
      <c r="A584" s="1">
        <f>+SUBTOTAL(103,$D$4:D584)</f>
        <v>581</v>
      </c>
      <c r="B584" s="2" t="s">
        <v>1136</v>
      </c>
      <c r="C584" s="2" t="s">
        <v>1137</v>
      </c>
      <c r="D584" s="2" t="s">
        <v>1171</v>
      </c>
      <c r="E584" s="43" t="str">
        <f t="shared" si="647"/>
        <v>GET</v>
      </c>
      <c r="F584" s="43" t="str">
        <f t="shared" si="628"/>
        <v>IVC</v>
      </c>
      <c r="G584" s="43" t="s">
        <v>390</v>
      </c>
      <c r="H584" s="44" t="s">
        <v>902</v>
      </c>
      <c r="I584" s="43" t="str">
        <f t="shared" si="648"/>
        <v>GET-IVC-F061</v>
      </c>
      <c r="J584" s="45" t="s">
        <v>1568</v>
      </c>
      <c r="K584" s="46" t="s">
        <v>31</v>
      </c>
      <c r="L584" s="47">
        <f t="shared" si="627"/>
        <v>44232</v>
      </c>
      <c r="M584" s="48">
        <v>44232</v>
      </c>
      <c r="N584" s="1">
        <f t="shared" ca="1" si="649"/>
        <v>1821</v>
      </c>
      <c r="O584" s="3"/>
      <c r="P584" s="49" t="s">
        <v>1566</v>
      </c>
      <c r="Q584" s="46">
        <v>1</v>
      </c>
      <c r="R584" s="44" t="s">
        <v>383</v>
      </c>
      <c r="U584" s="5"/>
      <c r="W584" s="6"/>
      <c r="X584" s="6"/>
      <c r="Y584" s="6"/>
      <c r="Z584" s="6"/>
      <c r="AA584" s="7"/>
      <c r="AB584" s="9"/>
    </row>
    <row r="585" spans="1:28" s="4" customFormat="1" ht="13" x14ac:dyDescent="0.3">
      <c r="A585" s="1">
        <f>+SUBTOTAL(103,$D$4:D585)</f>
        <v>582</v>
      </c>
      <c r="B585" s="2" t="s">
        <v>1136</v>
      </c>
      <c r="C585" s="2" t="s">
        <v>1137</v>
      </c>
      <c r="D585" s="2" t="s">
        <v>1171</v>
      </c>
      <c r="E585" s="43" t="str">
        <f t="shared" si="647"/>
        <v>GET</v>
      </c>
      <c r="F585" s="43" t="str">
        <f t="shared" si="628"/>
        <v>IVC</v>
      </c>
      <c r="G585" s="43" t="s">
        <v>390</v>
      </c>
      <c r="H585" s="44" t="s">
        <v>905</v>
      </c>
      <c r="I585" s="43" t="str">
        <f t="shared" si="648"/>
        <v>GET-IVC-F062</v>
      </c>
      <c r="J585" s="45" t="s">
        <v>1569</v>
      </c>
      <c r="K585" s="46" t="s">
        <v>31</v>
      </c>
      <c r="L585" s="47">
        <f t="shared" si="627"/>
        <v>44232</v>
      </c>
      <c r="M585" s="48">
        <v>44232</v>
      </c>
      <c r="N585" s="1">
        <f t="shared" ca="1" si="649"/>
        <v>1821</v>
      </c>
      <c r="O585" s="3"/>
      <c r="P585" s="49" t="s">
        <v>1566</v>
      </c>
      <c r="Q585" s="46">
        <v>1</v>
      </c>
      <c r="R585" s="44" t="s">
        <v>383</v>
      </c>
      <c r="U585" s="5"/>
      <c r="W585" s="6"/>
      <c r="X585" s="6"/>
      <c r="Y585" s="6"/>
      <c r="Z585" s="6"/>
      <c r="AA585" s="7"/>
      <c r="AB585" s="9"/>
    </row>
    <row r="586" spans="1:28" s="4" customFormat="1" ht="13" x14ac:dyDescent="0.3">
      <c r="A586" s="93">
        <f>+SUBTOTAL(103,$D$4:D586)</f>
        <v>583</v>
      </c>
      <c r="B586" s="2" t="s">
        <v>1136</v>
      </c>
      <c r="C586" s="2" t="s">
        <v>1137</v>
      </c>
      <c r="D586" s="2" t="s">
        <v>1171</v>
      </c>
      <c r="E586" s="43" t="str">
        <f t="shared" si="647"/>
        <v>GET</v>
      </c>
      <c r="F586" s="43" t="str">
        <f t="shared" si="628"/>
        <v>IVC</v>
      </c>
      <c r="G586" s="43" t="s">
        <v>390</v>
      </c>
      <c r="H586" s="44" t="s">
        <v>908</v>
      </c>
      <c r="I586" s="43" t="str">
        <f t="shared" si="648"/>
        <v>GET-IVC-F063</v>
      </c>
      <c r="J586" s="45" t="s">
        <v>1570</v>
      </c>
      <c r="K586" s="46" t="s">
        <v>31</v>
      </c>
      <c r="L586" s="47">
        <f t="shared" si="627"/>
        <v>44232</v>
      </c>
      <c r="M586" s="48">
        <v>44232</v>
      </c>
      <c r="N586" s="1">
        <f t="shared" ca="1" si="649"/>
        <v>1821</v>
      </c>
      <c r="O586" s="3"/>
      <c r="P586" s="49" t="s">
        <v>1566</v>
      </c>
      <c r="Q586" s="46">
        <v>1</v>
      </c>
      <c r="R586" s="44" t="s">
        <v>383</v>
      </c>
      <c r="U586" s="5"/>
      <c r="W586" s="6"/>
      <c r="X586" s="6"/>
      <c r="Y586" s="6"/>
      <c r="Z586" s="6"/>
      <c r="AA586" s="7"/>
      <c r="AB586" s="9"/>
    </row>
    <row r="587" spans="1:28" s="4" customFormat="1" ht="13" x14ac:dyDescent="0.3">
      <c r="A587" s="1">
        <f>+SUBTOTAL(103,$D$4:D587)</f>
        <v>584</v>
      </c>
      <c r="B587" s="2" t="s">
        <v>1136</v>
      </c>
      <c r="C587" s="2" t="s">
        <v>1137</v>
      </c>
      <c r="D587" s="2" t="s">
        <v>1171</v>
      </c>
      <c r="E587" s="43" t="str">
        <f t="shared" ref="E587:E589" si="650">+IF(C587="GESTIÓN TERRITORIAL","GET",IF(C587="DERECHOS HUMANOS","DHH",IF(C587="GESTIÓN CORPORATIVA","GCO",IF(C587="PLANEACIÓN ESTRATÉGICA","PLE",IF(C587="GERENCIA DE LA INFORMACIÓN","GDI","N/A")))))</f>
        <v>GET</v>
      </c>
      <c r="F587" s="43" t="str">
        <f t="shared" si="628"/>
        <v>IVC</v>
      </c>
      <c r="G587" s="43" t="s">
        <v>390</v>
      </c>
      <c r="H587" s="44" t="s">
        <v>910</v>
      </c>
      <c r="I587" s="43" t="str">
        <f t="shared" ref="I587:I589" si="651">+IF(OR(E587="",F587="",H587=""),"",CONCATENATE(E587,"-",F587,"-",H587))</f>
        <v>GET-IVC-F064</v>
      </c>
      <c r="J587" s="45" t="s">
        <v>1571</v>
      </c>
      <c r="K587" s="46" t="s">
        <v>31</v>
      </c>
      <c r="L587" s="47">
        <f t="shared" si="627"/>
        <v>44251</v>
      </c>
      <c r="M587" s="48">
        <v>44251</v>
      </c>
      <c r="N587" s="1">
        <f t="shared" ref="N587:N589" ca="1" si="652">+IF(K587="Anulado","",IF(M587="","",DAYS360(M587,TODAY())))</f>
        <v>1802</v>
      </c>
      <c r="O587" s="3"/>
      <c r="P587" s="49" t="s">
        <v>1572</v>
      </c>
      <c r="Q587" s="46">
        <v>1</v>
      </c>
      <c r="R587" s="44"/>
      <c r="U587" s="5"/>
      <c r="W587" s="6"/>
      <c r="X587" s="6"/>
      <c r="Y587" s="6"/>
      <c r="Z587" s="6"/>
      <c r="AA587" s="7"/>
      <c r="AB587" s="9"/>
    </row>
    <row r="588" spans="1:28" s="4" customFormat="1" ht="13" x14ac:dyDescent="0.3">
      <c r="A588" s="1">
        <f>+SUBTOTAL(103,$D$4:D588)</f>
        <v>585</v>
      </c>
      <c r="B588" s="2" t="s">
        <v>1136</v>
      </c>
      <c r="C588" s="2" t="s">
        <v>1137</v>
      </c>
      <c r="D588" s="2" t="s">
        <v>1171</v>
      </c>
      <c r="E588" s="43" t="str">
        <f t="shared" si="650"/>
        <v>GET</v>
      </c>
      <c r="F588" s="43" t="str">
        <f t="shared" si="628"/>
        <v>IVC</v>
      </c>
      <c r="G588" s="43" t="s">
        <v>390</v>
      </c>
      <c r="H588" s="44" t="s">
        <v>913</v>
      </c>
      <c r="I588" s="43" t="str">
        <f t="shared" si="651"/>
        <v>GET-IVC-F065</v>
      </c>
      <c r="J588" s="45" t="s">
        <v>1573</v>
      </c>
      <c r="K588" s="46" t="s">
        <v>31</v>
      </c>
      <c r="L588" s="47">
        <f t="shared" si="627"/>
        <v>44251</v>
      </c>
      <c r="M588" s="48">
        <v>44251</v>
      </c>
      <c r="N588" s="1">
        <f t="shared" ca="1" si="652"/>
        <v>1802</v>
      </c>
      <c r="O588" s="3"/>
      <c r="P588" s="49" t="s">
        <v>1572</v>
      </c>
      <c r="Q588" s="46">
        <v>1</v>
      </c>
      <c r="R588" s="44"/>
      <c r="U588" s="5"/>
      <c r="W588" s="6"/>
      <c r="X588" s="6"/>
      <c r="Y588" s="6"/>
      <c r="Z588" s="6"/>
      <c r="AA588" s="7"/>
      <c r="AB588" s="9"/>
    </row>
    <row r="589" spans="1:28" s="4" customFormat="1" ht="13" x14ac:dyDescent="0.3">
      <c r="A589" s="93">
        <f>+SUBTOTAL(103,$D$4:D589)</f>
        <v>586</v>
      </c>
      <c r="B589" s="2" t="s">
        <v>1136</v>
      </c>
      <c r="C589" s="2" t="s">
        <v>1137</v>
      </c>
      <c r="D589" s="2" t="s">
        <v>1171</v>
      </c>
      <c r="E589" s="43" t="str">
        <f t="shared" si="650"/>
        <v>GET</v>
      </c>
      <c r="F589" s="43" t="str">
        <f t="shared" si="628"/>
        <v>IVC</v>
      </c>
      <c r="G589" s="43" t="s">
        <v>390</v>
      </c>
      <c r="H589" s="44" t="s">
        <v>916</v>
      </c>
      <c r="I589" s="43" t="str">
        <f t="shared" si="651"/>
        <v>GET-IVC-F066</v>
      </c>
      <c r="J589" s="45" t="s">
        <v>1574</v>
      </c>
      <c r="K589" s="46" t="s">
        <v>31</v>
      </c>
      <c r="L589" s="47">
        <f t="shared" si="627"/>
        <v>44251</v>
      </c>
      <c r="M589" s="48">
        <v>44251</v>
      </c>
      <c r="N589" s="1">
        <f t="shared" ca="1" si="652"/>
        <v>1802</v>
      </c>
      <c r="O589" s="3"/>
      <c r="P589" s="49" t="s">
        <v>1572</v>
      </c>
      <c r="Q589" s="46">
        <v>1</v>
      </c>
      <c r="R589" s="44"/>
      <c r="U589" s="5"/>
      <c r="W589" s="6"/>
      <c r="X589" s="6"/>
      <c r="Y589" s="6"/>
      <c r="Z589" s="6"/>
      <c r="AA589" s="7"/>
      <c r="AB589" s="9"/>
    </row>
    <row r="590" spans="1:28" s="4" customFormat="1" ht="13" x14ac:dyDescent="0.3">
      <c r="A590" s="1">
        <f>+SUBTOTAL(103,$D$4:D590)</f>
        <v>587</v>
      </c>
      <c r="B590" s="2" t="s">
        <v>1136</v>
      </c>
      <c r="C590" s="2" t="s">
        <v>1137</v>
      </c>
      <c r="D590" s="2" t="s">
        <v>1171</v>
      </c>
      <c r="E590" s="43" t="s">
        <v>1575</v>
      </c>
      <c r="F590" s="43" t="s">
        <v>1576</v>
      </c>
      <c r="G590" s="43" t="s">
        <v>390</v>
      </c>
      <c r="H590" s="44" t="s">
        <v>919</v>
      </c>
      <c r="I590" s="43" t="str">
        <f t="shared" ref="I590:I595" si="653">+IF(OR(E590="",F590="",H590=""),"",CONCATENATE(E590,"-",F590,"-",H590))</f>
        <v>GET-IVC-F067</v>
      </c>
      <c r="J590" s="45" t="s">
        <v>1577</v>
      </c>
      <c r="K590" s="46" t="s">
        <v>31</v>
      </c>
      <c r="L590" s="47">
        <f t="shared" si="627"/>
        <v>45461</v>
      </c>
      <c r="M590" s="48">
        <v>45461</v>
      </c>
      <c r="N590" s="1">
        <f ca="1">+IF(K590="Anulado","",IF(M590="","",DAYS360(M590,TODAY())))</f>
        <v>608</v>
      </c>
      <c r="O590" s="3"/>
      <c r="P590" s="49" t="s">
        <v>1578</v>
      </c>
      <c r="Q590" s="46">
        <v>4</v>
      </c>
      <c r="R590" s="44"/>
      <c r="U590" s="5"/>
      <c r="W590" s="6"/>
      <c r="X590" s="6"/>
      <c r="Y590" s="6"/>
      <c r="Z590" s="6"/>
      <c r="AA590" s="7"/>
      <c r="AB590" s="9"/>
    </row>
    <row r="591" spans="1:28" s="4" customFormat="1" ht="13" x14ac:dyDescent="0.3">
      <c r="A591" s="1">
        <f>+SUBTOTAL(103,$D$4:D591)</f>
        <v>588</v>
      </c>
      <c r="B591" s="2" t="s">
        <v>1136</v>
      </c>
      <c r="C591" s="2" t="s">
        <v>1137</v>
      </c>
      <c r="D591" s="2" t="s">
        <v>1171</v>
      </c>
      <c r="E591" s="43" t="s">
        <v>1575</v>
      </c>
      <c r="F591" s="43" t="s">
        <v>1576</v>
      </c>
      <c r="G591" s="43" t="s">
        <v>390</v>
      </c>
      <c r="H591" s="44" t="s">
        <v>921</v>
      </c>
      <c r="I591" s="43" t="str">
        <f t="shared" si="653"/>
        <v>GET-IVC-F068</v>
      </c>
      <c r="J591" s="45" t="s">
        <v>1579</v>
      </c>
      <c r="K591" s="46" t="s">
        <v>31</v>
      </c>
      <c r="L591" s="47">
        <f t="shared" si="627"/>
        <v>44830</v>
      </c>
      <c r="M591" s="48">
        <v>44830</v>
      </c>
      <c r="N591" s="1">
        <f ca="1">+IF(K591="Anulado","",IF(M591="","",DAYS360(M591,TODAY())))</f>
        <v>1230</v>
      </c>
      <c r="O591" s="3"/>
      <c r="P591" s="49" t="s">
        <v>1580</v>
      </c>
      <c r="Q591" s="46">
        <v>3</v>
      </c>
      <c r="R591" s="44"/>
      <c r="U591" s="5"/>
      <c r="W591" s="6"/>
      <c r="X591" s="6"/>
      <c r="Y591" s="6"/>
      <c r="Z591" s="6"/>
      <c r="AA591" s="7"/>
      <c r="AB591" s="9"/>
    </row>
    <row r="592" spans="1:28" s="4" customFormat="1" ht="13" x14ac:dyDescent="0.3">
      <c r="A592" s="93">
        <f>+SUBTOTAL(103,$D$4:D592)</f>
        <v>589</v>
      </c>
      <c r="B592" s="2" t="s">
        <v>1136</v>
      </c>
      <c r="C592" s="2" t="s">
        <v>1137</v>
      </c>
      <c r="D592" s="2" t="s">
        <v>1171</v>
      </c>
      <c r="E592" s="43" t="s">
        <v>1575</v>
      </c>
      <c r="F592" s="43" t="s">
        <v>1576</v>
      </c>
      <c r="G592" s="43" t="s">
        <v>390</v>
      </c>
      <c r="H592" s="44" t="s">
        <v>924</v>
      </c>
      <c r="I592" s="43" t="str">
        <f t="shared" si="653"/>
        <v>GET-IVC-F069</v>
      </c>
      <c r="J592" s="45" t="s">
        <v>1581</v>
      </c>
      <c r="K592" s="46" t="s">
        <v>31</v>
      </c>
      <c r="L592" s="47">
        <f t="shared" si="627"/>
        <v>44830</v>
      </c>
      <c r="M592" s="48">
        <v>44830</v>
      </c>
      <c r="N592" s="1">
        <f t="shared" ref="N592:N594" ca="1" si="654">+IF(K592="Anulado","",IF(M592="","",DAYS360(M592,TODAY())))</f>
        <v>1230</v>
      </c>
      <c r="O592" s="3"/>
      <c r="P592" s="49" t="s">
        <v>1580</v>
      </c>
      <c r="Q592" s="46">
        <v>3</v>
      </c>
      <c r="R592" s="44"/>
      <c r="U592" s="5"/>
      <c r="W592" s="6"/>
      <c r="X592" s="6"/>
      <c r="Y592" s="6"/>
      <c r="Z592" s="6"/>
      <c r="AA592" s="7"/>
      <c r="AB592" s="9"/>
    </row>
    <row r="593" spans="1:28" s="4" customFormat="1" ht="13" x14ac:dyDescent="0.3">
      <c r="A593" s="1">
        <f>+SUBTOTAL(103,$D$4:D593)</f>
        <v>590</v>
      </c>
      <c r="B593" s="2" t="s">
        <v>1136</v>
      </c>
      <c r="C593" s="2" t="s">
        <v>1137</v>
      </c>
      <c r="D593" s="2" t="s">
        <v>1171</v>
      </c>
      <c r="E593" s="43" t="s">
        <v>1575</v>
      </c>
      <c r="F593" s="43" t="s">
        <v>1576</v>
      </c>
      <c r="G593" s="43" t="s">
        <v>390</v>
      </c>
      <c r="H593" s="44" t="s">
        <v>927</v>
      </c>
      <c r="I593" s="43" t="str">
        <f t="shared" si="653"/>
        <v>GET-IVC-F070</v>
      </c>
      <c r="J593" s="45" t="s">
        <v>1582</v>
      </c>
      <c r="K593" s="46" t="s">
        <v>31</v>
      </c>
      <c r="L593" s="47">
        <f t="shared" si="627"/>
        <v>45561</v>
      </c>
      <c r="M593" s="48">
        <v>45561</v>
      </c>
      <c r="N593" s="1">
        <f t="shared" ca="1" si="654"/>
        <v>510</v>
      </c>
      <c r="O593" s="3"/>
      <c r="P593" s="49" t="s">
        <v>1583</v>
      </c>
      <c r="Q593" s="46">
        <v>5</v>
      </c>
      <c r="R593" s="44"/>
      <c r="U593" s="5"/>
      <c r="W593" s="6"/>
      <c r="X593" s="6"/>
      <c r="Y593" s="6"/>
      <c r="Z593" s="6"/>
      <c r="AA593" s="7"/>
      <c r="AB593" s="9"/>
    </row>
    <row r="594" spans="1:28" s="4" customFormat="1" ht="13" x14ac:dyDescent="0.3">
      <c r="A594" s="1">
        <f>+SUBTOTAL(103,$D$4:D594)</f>
        <v>591</v>
      </c>
      <c r="B594" s="2" t="s">
        <v>1136</v>
      </c>
      <c r="C594" s="2" t="s">
        <v>1137</v>
      </c>
      <c r="D594" s="2" t="s">
        <v>1171</v>
      </c>
      <c r="E594" s="43" t="s">
        <v>1575</v>
      </c>
      <c r="F594" s="43" t="s">
        <v>1576</v>
      </c>
      <c r="G594" s="43" t="s">
        <v>390</v>
      </c>
      <c r="H594" s="44" t="s">
        <v>930</v>
      </c>
      <c r="I594" s="43" t="str">
        <f t="shared" si="653"/>
        <v>GET-IVC-F071</v>
      </c>
      <c r="J594" s="45" t="s">
        <v>1584</v>
      </c>
      <c r="K594" s="46" t="s">
        <v>31</v>
      </c>
      <c r="L594" s="47">
        <f t="shared" si="627"/>
        <v>44830</v>
      </c>
      <c r="M594" s="48">
        <v>44830</v>
      </c>
      <c r="N594" s="1">
        <f t="shared" ca="1" si="654"/>
        <v>1230</v>
      </c>
      <c r="O594" s="3"/>
      <c r="P594" s="49" t="s">
        <v>1580</v>
      </c>
      <c r="Q594" s="46">
        <v>3</v>
      </c>
      <c r="R594" s="44"/>
      <c r="U594" s="5"/>
      <c r="W594" s="6"/>
      <c r="X594" s="6"/>
      <c r="Y594" s="6"/>
      <c r="Z594" s="6"/>
      <c r="AA594" s="7"/>
      <c r="AB594" s="9"/>
    </row>
    <row r="595" spans="1:28" s="4" customFormat="1" ht="13" x14ac:dyDescent="0.3">
      <c r="A595" s="93">
        <f>+SUBTOTAL(103,$D$4:D595)</f>
        <v>592</v>
      </c>
      <c r="B595" s="2" t="s">
        <v>1136</v>
      </c>
      <c r="C595" s="2" t="s">
        <v>1137</v>
      </c>
      <c r="D595" s="2" t="s">
        <v>1171</v>
      </c>
      <c r="E595" s="43" t="s">
        <v>1575</v>
      </c>
      <c r="F595" s="43" t="s">
        <v>1576</v>
      </c>
      <c r="G595" s="43" t="s">
        <v>390</v>
      </c>
      <c r="H595" s="44" t="s">
        <v>932</v>
      </c>
      <c r="I595" s="43" t="str">
        <f t="shared" si="653"/>
        <v>GET-IVC-F072</v>
      </c>
      <c r="J595" s="45" t="s">
        <v>1585</v>
      </c>
      <c r="K595" s="46" t="s">
        <v>31</v>
      </c>
      <c r="L595" s="47">
        <f t="shared" si="627"/>
        <v>44719</v>
      </c>
      <c r="M595" s="48">
        <v>44719</v>
      </c>
      <c r="N595" s="1">
        <f t="shared" ref="N595:N597" ca="1" si="655">+IF(K595="Anulado","",IF(M595="","",DAYS360(M595,TODAY())))</f>
        <v>1339</v>
      </c>
      <c r="O595" s="3"/>
      <c r="P595" s="49" t="s">
        <v>1586</v>
      </c>
      <c r="Q595" s="46">
        <v>2</v>
      </c>
      <c r="R595" s="44"/>
      <c r="U595" s="5"/>
      <c r="W595" s="6"/>
      <c r="X595" s="6"/>
      <c r="Y595" s="6"/>
      <c r="Z595" s="6"/>
      <c r="AA595" s="7"/>
      <c r="AB595" s="9"/>
    </row>
    <row r="596" spans="1:28" s="4" customFormat="1" ht="13" x14ac:dyDescent="0.3">
      <c r="A596" s="1">
        <f>+SUBTOTAL(103,$D$4:D596)</f>
        <v>593</v>
      </c>
      <c r="B596" s="2" t="s">
        <v>1136</v>
      </c>
      <c r="C596" s="2" t="s">
        <v>1137</v>
      </c>
      <c r="D596" s="2" t="s">
        <v>1171</v>
      </c>
      <c r="E596" s="43" t="s">
        <v>1575</v>
      </c>
      <c r="F596" s="43" t="s">
        <v>1576</v>
      </c>
      <c r="G596" s="43" t="s">
        <v>390</v>
      </c>
      <c r="H596" s="44" t="s">
        <v>935</v>
      </c>
      <c r="I596" s="43" t="str">
        <f t="shared" ref="I596:I597" si="656">+IF(OR(E596="",F596="",H596=""),"",CONCATENATE(E596,"-",F596,"-",H596))</f>
        <v>GET-IVC-F073</v>
      </c>
      <c r="J596" s="45" t="s">
        <v>1587</v>
      </c>
      <c r="K596" s="46" t="s">
        <v>31</v>
      </c>
      <c r="L596" s="47">
        <f t="shared" si="627"/>
        <v>44719</v>
      </c>
      <c r="M596" s="48">
        <v>44719</v>
      </c>
      <c r="N596" s="1">
        <f t="shared" ca="1" si="655"/>
        <v>1339</v>
      </c>
      <c r="O596" s="3"/>
      <c r="P596" s="49" t="s">
        <v>1472</v>
      </c>
      <c r="Q596" s="46">
        <v>1</v>
      </c>
      <c r="R596" s="44"/>
      <c r="U596" s="5"/>
      <c r="W596" s="6"/>
      <c r="X596" s="6"/>
      <c r="Y596" s="6"/>
      <c r="Z596" s="6"/>
      <c r="AA596" s="7"/>
      <c r="AB596" s="9"/>
    </row>
    <row r="597" spans="1:28" s="4" customFormat="1" ht="13" x14ac:dyDescent="0.3">
      <c r="A597" s="1">
        <f>+SUBTOTAL(103,$D$4:D597)</f>
        <v>594</v>
      </c>
      <c r="B597" s="2" t="s">
        <v>1136</v>
      </c>
      <c r="C597" s="2" t="s">
        <v>1137</v>
      </c>
      <c r="D597" s="2" t="s">
        <v>1171</v>
      </c>
      <c r="E597" s="43" t="s">
        <v>1575</v>
      </c>
      <c r="F597" s="43" t="s">
        <v>1576</v>
      </c>
      <c r="G597" s="43" t="s">
        <v>390</v>
      </c>
      <c r="H597" s="44" t="s">
        <v>937</v>
      </c>
      <c r="I597" s="43" t="str">
        <f t="shared" si="656"/>
        <v>GET-IVC-F074</v>
      </c>
      <c r="J597" s="45" t="s">
        <v>1588</v>
      </c>
      <c r="K597" s="46" t="s">
        <v>31</v>
      </c>
      <c r="L597" s="47">
        <f t="shared" si="627"/>
        <v>44719</v>
      </c>
      <c r="M597" s="48">
        <v>44719</v>
      </c>
      <c r="N597" s="1">
        <f t="shared" ca="1" si="655"/>
        <v>1339</v>
      </c>
      <c r="O597" s="3"/>
      <c r="P597" s="49" t="s">
        <v>1472</v>
      </c>
      <c r="Q597" s="46">
        <v>1</v>
      </c>
      <c r="R597" s="44"/>
      <c r="U597" s="5"/>
      <c r="W597" s="6"/>
      <c r="X597" s="6"/>
      <c r="Y597" s="6"/>
      <c r="Z597" s="6"/>
      <c r="AA597" s="7"/>
      <c r="AB597" s="9"/>
    </row>
    <row r="598" spans="1:28" s="4" customFormat="1" ht="19.5" x14ac:dyDescent="0.3">
      <c r="A598" s="93">
        <f>+SUBTOTAL(103,$D$4:D598)</f>
        <v>595</v>
      </c>
      <c r="B598" s="2" t="s">
        <v>1136</v>
      </c>
      <c r="C598" s="2" t="s">
        <v>1137</v>
      </c>
      <c r="D598" s="2" t="s">
        <v>1171</v>
      </c>
      <c r="E598" s="43" t="s">
        <v>1575</v>
      </c>
      <c r="F598" s="43" t="s">
        <v>1576</v>
      </c>
      <c r="G598" s="43" t="s">
        <v>390</v>
      </c>
      <c r="H598" s="44" t="s">
        <v>939</v>
      </c>
      <c r="I598" s="43" t="str">
        <f t="shared" ref="I598:I599" si="657">+IF(OR(E598="",F598="",H598=""),"",CONCATENATE(E598,"-",F598,"-",H598))</f>
        <v>GET-IVC-F075</v>
      </c>
      <c r="J598" s="45" t="s">
        <v>1589</v>
      </c>
      <c r="K598" s="46" t="s">
        <v>31</v>
      </c>
      <c r="L598" s="47">
        <f t="shared" ref="L598:L599" si="658">+IF(M598=0,"",VALUE(M598))</f>
        <v>44916</v>
      </c>
      <c r="M598" s="48">
        <v>44916</v>
      </c>
      <c r="N598" s="1">
        <f t="shared" ref="N598:N599" ca="1" si="659">+IF(K598="Anulado","",IF(M598="","",DAYS360(M598,TODAY())))</f>
        <v>1145</v>
      </c>
      <c r="O598" s="3"/>
      <c r="P598" s="49" t="s">
        <v>1381</v>
      </c>
      <c r="Q598" s="46">
        <v>1</v>
      </c>
      <c r="R598" s="44"/>
      <c r="T598" s="34"/>
      <c r="U598" s="35"/>
      <c r="V598" s="34"/>
      <c r="W598" s="36"/>
      <c r="X598" s="36"/>
      <c r="Y598" s="36"/>
      <c r="Z598" s="36"/>
      <c r="AA598" s="37"/>
      <c r="AB598" s="9"/>
    </row>
    <row r="599" spans="1:28" s="4" customFormat="1" ht="19.5" x14ac:dyDescent="0.3">
      <c r="A599" s="1">
        <f>+SUBTOTAL(103,$D$4:D599)</f>
        <v>596</v>
      </c>
      <c r="B599" s="2" t="s">
        <v>1136</v>
      </c>
      <c r="C599" s="2" t="s">
        <v>1137</v>
      </c>
      <c r="D599" s="2" t="s">
        <v>1171</v>
      </c>
      <c r="E599" s="43" t="s">
        <v>1575</v>
      </c>
      <c r="F599" s="43" t="s">
        <v>1576</v>
      </c>
      <c r="G599" s="43" t="s">
        <v>390</v>
      </c>
      <c r="H599" s="44" t="s">
        <v>941</v>
      </c>
      <c r="I599" s="43" t="str">
        <f t="shared" si="657"/>
        <v>GET-IVC-F076</v>
      </c>
      <c r="J599" s="45" t="s">
        <v>1590</v>
      </c>
      <c r="K599" s="46" t="s">
        <v>31</v>
      </c>
      <c r="L599" s="47">
        <f t="shared" si="658"/>
        <v>44916</v>
      </c>
      <c r="M599" s="48">
        <v>44916</v>
      </c>
      <c r="N599" s="1">
        <f t="shared" ca="1" si="659"/>
        <v>1145</v>
      </c>
      <c r="O599" s="3"/>
      <c r="P599" s="49" t="s">
        <v>1381</v>
      </c>
      <c r="Q599" s="46">
        <v>1</v>
      </c>
      <c r="R599" s="44"/>
      <c r="T599" s="34"/>
      <c r="U599" s="35"/>
      <c r="V599" s="34"/>
      <c r="W599" s="36"/>
      <c r="X599" s="36"/>
      <c r="Y599" s="36"/>
      <c r="Z599" s="36"/>
      <c r="AA599" s="37"/>
      <c r="AB599" s="9"/>
    </row>
    <row r="600" spans="1:28" s="4" customFormat="1" ht="13" x14ac:dyDescent="0.3">
      <c r="A600" s="1">
        <f>+SUBTOTAL(103,$D$4:D600)</f>
        <v>597</v>
      </c>
      <c r="B600" s="2" t="s">
        <v>1136</v>
      </c>
      <c r="C600" s="2" t="s">
        <v>1137</v>
      </c>
      <c r="D600" s="2" t="s">
        <v>1171</v>
      </c>
      <c r="E600" s="43" t="s">
        <v>1575</v>
      </c>
      <c r="F600" s="43" t="s">
        <v>1576</v>
      </c>
      <c r="G600" s="43" t="s">
        <v>390</v>
      </c>
      <c r="H600" s="44" t="s">
        <v>943</v>
      </c>
      <c r="I600" s="43" t="str">
        <f t="shared" ref="I600" si="660">+IF(OR(E600="",F600="",H600=""),"",CONCATENATE(E600,"-",F600,"-",H600))</f>
        <v>GET-IVC-F077</v>
      </c>
      <c r="J600" s="45" t="s">
        <v>1591</v>
      </c>
      <c r="K600" s="46" t="s">
        <v>31</v>
      </c>
      <c r="L600" s="47">
        <f t="shared" ref="L600" si="661">+IF(M600=0,"",VALUE(M600))</f>
        <v>45238</v>
      </c>
      <c r="M600" s="48">
        <v>45238</v>
      </c>
      <c r="N600" s="1">
        <f t="shared" ref="N600" ca="1" si="662">+IF(K600="Anulado","",IF(M600="","",DAYS360(M600,TODAY())))</f>
        <v>828</v>
      </c>
      <c r="O600" s="3"/>
      <c r="P600" s="49" t="s">
        <v>1592</v>
      </c>
      <c r="Q600" s="46">
        <v>1</v>
      </c>
      <c r="R600" s="44"/>
      <c r="S600" s="26"/>
      <c r="T600" s="26"/>
      <c r="U600" s="27"/>
      <c r="V600" s="26"/>
      <c r="W600" s="28"/>
      <c r="X600" s="28"/>
      <c r="Y600" s="28"/>
      <c r="Z600" s="28"/>
      <c r="AA600" s="29"/>
      <c r="AB600" s="9"/>
    </row>
    <row r="601" spans="1:28" s="4" customFormat="1" ht="13" x14ac:dyDescent="0.3">
      <c r="A601" s="93">
        <f>+SUBTOTAL(103,$D$4:D601)</f>
        <v>598</v>
      </c>
      <c r="B601" s="2" t="s">
        <v>1136</v>
      </c>
      <c r="C601" s="2" t="s">
        <v>1137</v>
      </c>
      <c r="D601" s="2" t="s">
        <v>1171</v>
      </c>
      <c r="E601" s="43" t="s">
        <v>1575</v>
      </c>
      <c r="F601" s="43" t="s">
        <v>1576</v>
      </c>
      <c r="G601" s="43" t="s">
        <v>390</v>
      </c>
      <c r="H601" s="44" t="s">
        <v>945</v>
      </c>
      <c r="I601" s="43" t="str">
        <f t="shared" ref="I601:I602" si="663">+IF(OR(E601="",F601="",H601=""),"",CONCATENATE(E601,"-",F601,"-",H601))</f>
        <v>GET-IVC-F078</v>
      </c>
      <c r="J601" s="45" t="s">
        <v>1593</v>
      </c>
      <c r="K601" s="46" t="s">
        <v>31</v>
      </c>
      <c r="L601" s="47">
        <f t="shared" ref="L601:L602" si="664">+IF(M601=0,"",VALUE(M601))</f>
        <v>45797</v>
      </c>
      <c r="M601" s="48">
        <v>45797</v>
      </c>
      <c r="N601" s="1">
        <f t="shared" ref="N601:N602" ca="1" si="665">+IF(K601="Anulado","",IF(M601="","",DAYS360(M601,TODAY())))</f>
        <v>276</v>
      </c>
      <c r="O601" s="3"/>
      <c r="P601" s="49" t="s">
        <v>1594</v>
      </c>
      <c r="Q601" s="46">
        <v>1</v>
      </c>
      <c r="R601" s="44"/>
      <c r="S601" s="26"/>
      <c r="T601" s="26"/>
      <c r="U601" s="27"/>
      <c r="V601" s="26"/>
      <c r="W601" s="28"/>
      <c r="X601" s="28"/>
      <c r="Y601" s="28"/>
      <c r="Z601" s="28"/>
      <c r="AA601" s="29"/>
      <c r="AB601" s="9"/>
    </row>
    <row r="602" spans="1:28" s="4" customFormat="1" ht="19.5" x14ac:dyDescent="0.3">
      <c r="A602" s="1">
        <f>+SUBTOTAL(103,$D$4:D602)</f>
        <v>599</v>
      </c>
      <c r="B602" s="2" t="s">
        <v>1136</v>
      </c>
      <c r="C602" s="2" t="s">
        <v>1137</v>
      </c>
      <c r="D602" s="2" t="s">
        <v>1171</v>
      </c>
      <c r="E602" s="43" t="s">
        <v>1575</v>
      </c>
      <c r="F602" s="43" t="s">
        <v>1576</v>
      </c>
      <c r="G602" s="43" t="s">
        <v>390</v>
      </c>
      <c r="H602" s="44" t="s">
        <v>948</v>
      </c>
      <c r="I602" s="43" t="str">
        <f t="shared" si="663"/>
        <v>GET-IVC-F079</v>
      </c>
      <c r="J602" s="45" t="s">
        <v>1595</v>
      </c>
      <c r="K602" s="46" t="s">
        <v>31</v>
      </c>
      <c r="L602" s="47">
        <f t="shared" si="664"/>
        <v>45797</v>
      </c>
      <c r="M602" s="48">
        <v>45797</v>
      </c>
      <c r="N602" s="1">
        <f t="shared" ca="1" si="665"/>
        <v>276</v>
      </c>
      <c r="O602" s="3"/>
      <c r="P602" s="49" t="s">
        <v>1594</v>
      </c>
      <c r="Q602" s="46">
        <v>1</v>
      </c>
      <c r="R602" s="44"/>
      <c r="S602" s="26"/>
      <c r="T602" s="26"/>
      <c r="U602" s="27"/>
      <c r="V602" s="26"/>
      <c r="W602" s="28"/>
      <c r="X602" s="28"/>
      <c r="Y602" s="28"/>
      <c r="Z602" s="28"/>
      <c r="AA602" s="29"/>
      <c r="AB602" s="9"/>
    </row>
    <row r="603" spans="1:28" s="4" customFormat="1" ht="13" x14ac:dyDescent="0.3">
      <c r="A603" s="1">
        <f>+SUBTOTAL(103,$D$4:D603)</f>
        <v>600</v>
      </c>
      <c r="B603" s="2" t="s">
        <v>1136</v>
      </c>
      <c r="C603" s="2" t="s">
        <v>1137</v>
      </c>
      <c r="D603" s="2" t="s">
        <v>1171</v>
      </c>
      <c r="E603" s="43" t="s">
        <v>1575</v>
      </c>
      <c r="F603" s="43" t="s">
        <v>1576</v>
      </c>
      <c r="G603" s="43" t="s">
        <v>390</v>
      </c>
      <c r="H603" s="44" t="s">
        <v>950</v>
      </c>
      <c r="I603" s="43" t="str">
        <f t="shared" ref="I603" si="666">+IF(OR(E603="",F603="",H603=""),"",CONCATENATE(E603,"-",F603,"-",H603))</f>
        <v>GET-IVC-F080</v>
      </c>
      <c r="J603" s="45" t="s">
        <v>1596</v>
      </c>
      <c r="K603" s="46" t="s">
        <v>31</v>
      </c>
      <c r="L603" s="47">
        <f t="shared" ref="L603" si="667">+IF(M603=0,"",VALUE(M603))</f>
        <v>46044</v>
      </c>
      <c r="M603" s="48">
        <v>46044</v>
      </c>
      <c r="N603" s="1">
        <f t="shared" ref="N603" ca="1" si="668">+IF(K603="Anulado","",IF(M603="","",DAYS360(M603,TODAY())))</f>
        <v>34</v>
      </c>
      <c r="O603" s="3"/>
      <c r="P603" s="49" t="s">
        <v>1387</v>
      </c>
      <c r="Q603" s="46">
        <v>1</v>
      </c>
      <c r="R603" s="44"/>
      <c r="S603" s="26"/>
      <c r="T603" s="26"/>
      <c r="U603" s="27"/>
      <c r="V603" s="26"/>
      <c r="W603" s="28"/>
      <c r="X603" s="28"/>
      <c r="Y603" s="28"/>
      <c r="Z603" s="28"/>
      <c r="AA603" s="29"/>
      <c r="AB603" s="9"/>
    </row>
    <row r="604" spans="1:28" s="4" customFormat="1" ht="13" x14ac:dyDescent="0.3">
      <c r="A604" s="1">
        <f>+SUBTOTAL(103,$D$4:D604)</f>
        <v>601</v>
      </c>
      <c r="B604" s="2" t="s">
        <v>1136</v>
      </c>
      <c r="C604" s="2" t="s">
        <v>1137</v>
      </c>
      <c r="D604" s="2" t="s">
        <v>1171</v>
      </c>
      <c r="E604" s="43" t="str">
        <f t="shared" ref="E604:E606" si="669">+IF(C604="GESTIÓN TERRITORIAL","GET",IF(C604="DERECHOS HUMANOS","DHH",IF(C604="GESTIÓN CORPORATIVA","GCO",IF(C604="PLANEACIÓN ESTRATÉGICA","PLE",IF(C604="GERENCIA DE LA INFORMACIÓN","GDI","N/A")))))</f>
        <v>GET</v>
      </c>
      <c r="F604" s="43" t="str">
        <f t="shared" ref="F604:F635" si="670">+VLOOKUP(D604,$U$1519:$V$1538,2,FALSE)</f>
        <v>IVC</v>
      </c>
      <c r="G604" s="43" t="str">
        <f t="shared" ref="G604:G606" si="671">+IF(OR(LEN(H604)=1,LEN(H604)=2),H604,IF(LEN(H604)=4,MID(H604,1,1),MID(H604,1,2)))</f>
        <v>N/</v>
      </c>
      <c r="H604" s="44" t="s">
        <v>383</v>
      </c>
      <c r="I604" s="43" t="str">
        <f t="shared" ref="I604:I606" si="672">+IF(OR(E604="",F604="",H604=""),"",CONCATENATE(E604,"-",F604,"-",H604))</f>
        <v>GET-IVC-N/A</v>
      </c>
      <c r="J604" s="45" t="s">
        <v>1597</v>
      </c>
      <c r="K604" s="46" t="s">
        <v>48</v>
      </c>
      <c r="L604" s="47">
        <f t="shared" si="627"/>
        <v>43313</v>
      </c>
      <c r="M604" s="48">
        <v>43313</v>
      </c>
      <c r="N604" s="1" t="str">
        <f t="shared" ca="1" si="606"/>
        <v/>
      </c>
      <c r="O604" s="3">
        <v>44733</v>
      </c>
      <c r="P604" s="49" t="s">
        <v>1598</v>
      </c>
      <c r="Q604" s="46">
        <v>1</v>
      </c>
      <c r="R604" s="44" t="s">
        <v>383</v>
      </c>
      <c r="U604" s="5"/>
      <c r="W604" s="6"/>
      <c r="X604" s="6"/>
      <c r="Y604" s="6"/>
      <c r="Z604" s="6"/>
      <c r="AA604" s="7"/>
      <c r="AB604" s="9"/>
    </row>
    <row r="605" spans="1:28" s="4" customFormat="1" ht="13" x14ac:dyDescent="0.3">
      <c r="A605" s="93">
        <f>+SUBTOTAL(103,$D$4:D605)</f>
        <v>602</v>
      </c>
      <c r="B605" s="2" t="s">
        <v>1136</v>
      </c>
      <c r="C605" s="2" t="s">
        <v>1137</v>
      </c>
      <c r="D605" s="2" t="s">
        <v>1171</v>
      </c>
      <c r="E605" s="43" t="str">
        <f t="shared" si="669"/>
        <v>GET</v>
      </c>
      <c r="F605" s="43" t="str">
        <f t="shared" si="670"/>
        <v>IVC</v>
      </c>
      <c r="G605" s="43" t="str">
        <f t="shared" si="671"/>
        <v>N/</v>
      </c>
      <c r="H605" s="44" t="s">
        <v>383</v>
      </c>
      <c r="I605" s="43" t="str">
        <f t="shared" si="672"/>
        <v>GET-IVC-N/A</v>
      </c>
      <c r="J605" s="45" t="s">
        <v>1599</v>
      </c>
      <c r="K605" s="46" t="s">
        <v>48</v>
      </c>
      <c r="L605" s="47">
        <f t="shared" si="627"/>
        <v>43313</v>
      </c>
      <c r="M605" s="48">
        <v>43313</v>
      </c>
      <c r="N605" s="1" t="str">
        <f t="shared" ca="1" si="606"/>
        <v/>
      </c>
      <c r="O605" s="3">
        <v>44733</v>
      </c>
      <c r="P605" s="49" t="s">
        <v>1598</v>
      </c>
      <c r="Q605" s="46">
        <v>1</v>
      </c>
      <c r="R605" s="44" t="s">
        <v>383</v>
      </c>
      <c r="U605" s="5"/>
      <c r="W605" s="6"/>
      <c r="X605" s="6"/>
      <c r="Y605" s="6"/>
      <c r="Z605" s="6"/>
      <c r="AA605" s="7"/>
      <c r="AB605" s="9"/>
    </row>
    <row r="606" spans="1:28" s="4" customFormat="1" ht="13" x14ac:dyDescent="0.3">
      <c r="A606" s="1">
        <f>+SUBTOTAL(103,$D$4:D606)</f>
        <v>603</v>
      </c>
      <c r="B606" s="2" t="s">
        <v>1136</v>
      </c>
      <c r="C606" s="2" t="s">
        <v>1137</v>
      </c>
      <c r="D606" s="2" t="s">
        <v>1171</v>
      </c>
      <c r="E606" s="43" t="str">
        <f t="shared" si="669"/>
        <v>GET</v>
      </c>
      <c r="F606" s="43" t="str">
        <f t="shared" si="670"/>
        <v>IVC</v>
      </c>
      <c r="G606" s="43" t="str">
        <f t="shared" si="671"/>
        <v>N/</v>
      </c>
      <c r="H606" s="44" t="s">
        <v>383</v>
      </c>
      <c r="I606" s="43" t="str">
        <f t="shared" si="672"/>
        <v>GET-IVC-N/A</v>
      </c>
      <c r="J606" s="45" t="s">
        <v>1600</v>
      </c>
      <c r="K606" s="46" t="s">
        <v>48</v>
      </c>
      <c r="L606" s="47">
        <f t="shared" si="627"/>
        <v>43313</v>
      </c>
      <c r="M606" s="48">
        <v>43313</v>
      </c>
      <c r="N606" s="1" t="str">
        <f t="shared" ca="1" si="606"/>
        <v/>
      </c>
      <c r="O606" s="3">
        <v>44733</v>
      </c>
      <c r="P606" s="49" t="s">
        <v>1598</v>
      </c>
      <c r="Q606" s="46">
        <v>1</v>
      </c>
      <c r="R606" s="44" t="s">
        <v>383</v>
      </c>
      <c r="U606" s="5"/>
      <c r="W606" s="6"/>
      <c r="X606" s="6"/>
      <c r="Y606" s="6"/>
      <c r="Z606" s="6"/>
      <c r="AA606" s="7"/>
      <c r="AB606" s="9"/>
    </row>
    <row r="607" spans="1:28" s="4" customFormat="1" ht="13" x14ac:dyDescent="0.3">
      <c r="A607" s="1">
        <f>+SUBTOTAL(103,$D$4:D607)</f>
        <v>604</v>
      </c>
      <c r="B607" s="2" t="s">
        <v>1136</v>
      </c>
      <c r="C607" s="2" t="s">
        <v>1137</v>
      </c>
      <c r="D607" s="2" t="s">
        <v>1601</v>
      </c>
      <c r="E607" s="43" t="str">
        <f t="shared" si="605"/>
        <v>GET</v>
      </c>
      <c r="F607" s="43" t="str">
        <f t="shared" si="670"/>
        <v>AGL</v>
      </c>
      <c r="G607" s="43" t="str">
        <f t="shared" si="608"/>
        <v>C</v>
      </c>
      <c r="H607" s="44" t="s">
        <v>29</v>
      </c>
      <c r="I607" s="43" t="str">
        <f t="shared" si="609"/>
        <v>GET-AGL-C</v>
      </c>
      <c r="J607" s="45" t="s">
        <v>1602</v>
      </c>
      <c r="K607" s="46" t="s">
        <v>31</v>
      </c>
      <c r="L607" s="47">
        <f t="shared" si="627"/>
        <v>45748</v>
      </c>
      <c r="M607" s="48">
        <v>45748</v>
      </c>
      <c r="N607" s="1">
        <f t="shared" ca="1" si="606"/>
        <v>325</v>
      </c>
      <c r="O607" s="3"/>
      <c r="P607" s="49" t="s">
        <v>1603</v>
      </c>
      <c r="Q607" s="46">
        <v>5</v>
      </c>
      <c r="R607" s="44"/>
      <c r="U607" s="5"/>
      <c r="W607" s="6"/>
      <c r="X607" s="6"/>
      <c r="Y607" s="6"/>
      <c r="Z607" s="6" t="str">
        <f t="shared" si="607"/>
        <v/>
      </c>
      <c r="AA607" s="7"/>
      <c r="AB607" s="9"/>
    </row>
    <row r="608" spans="1:28" s="4" customFormat="1" ht="13" x14ac:dyDescent="0.3">
      <c r="A608" s="93">
        <f>+SUBTOTAL(103,$D$4:D608)</f>
        <v>605</v>
      </c>
      <c r="B608" s="2" t="s">
        <v>1136</v>
      </c>
      <c r="C608" s="2" t="s">
        <v>1137</v>
      </c>
      <c r="D608" s="2" t="s">
        <v>1601</v>
      </c>
      <c r="E608" s="43" t="str">
        <f t="shared" si="605"/>
        <v>GET</v>
      </c>
      <c r="F608" s="43" t="str">
        <f t="shared" si="670"/>
        <v>AGL</v>
      </c>
      <c r="G608" s="43" t="str">
        <f t="shared" si="608"/>
        <v>MR</v>
      </c>
      <c r="H608" s="44" t="s">
        <v>34</v>
      </c>
      <c r="I608" s="43" t="str">
        <f>+IF(OR(E608="",F608="",H608=""),"",CONCATENATE(E608,"-",F608,"-",H608))</f>
        <v>GET-AGL-MR</v>
      </c>
      <c r="J608" s="45" t="s">
        <v>1604</v>
      </c>
      <c r="K608" s="46" t="s">
        <v>31</v>
      </c>
      <c r="L608" s="47">
        <f t="shared" si="627"/>
        <v>45929</v>
      </c>
      <c r="M608" s="48">
        <v>45929</v>
      </c>
      <c r="N608" s="1">
        <f t="shared" ca="1" si="606"/>
        <v>147</v>
      </c>
      <c r="O608" s="3"/>
      <c r="P608" s="49" t="s">
        <v>1605</v>
      </c>
      <c r="Q608" s="46">
        <v>5</v>
      </c>
      <c r="R608" s="44" t="s">
        <v>1606</v>
      </c>
      <c r="U608" s="5"/>
      <c r="W608" s="6"/>
      <c r="X608" s="6"/>
      <c r="Y608" s="6"/>
      <c r="Z608" s="6" t="str">
        <f t="shared" si="607"/>
        <v/>
      </c>
      <c r="AA608" s="7"/>
      <c r="AB608" s="9"/>
    </row>
    <row r="609" spans="1:28" s="4" customFormat="1" ht="50.5" x14ac:dyDescent="0.3">
      <c r="A609" s="1">
        <f>+SUBTOTAL(103,$D$4:D609)</f>
        <v>606</v>
      </c>
      <c r="B609" s="2" t="s">
        <v>1136</v>
      </c>
      <c r="C609" s="2" t="s">
        <v>1137</v>
      </c>
      <c r="D609" s="2" t="s">
        <v>1601</v>
      </c>
      <c r="E609" s="43" t="str">
        <f t="shared" si="605"/>
        <v>GET</v>
      </c>
      <c r="F609" s="43" t="str">
        <f t="shared" si="670"/>
        <v>AGL</v>
      </c>
      <c r="G609" s="43" t="str">
        <f t="shared" si="608"/>
        <v>P</v>
      </c>
      <c r="H609" s="44" t="s">
        <v>156</v>
      </c>
      <c r="I609" s="43" t="str">
        <f t="shared" si="609"/>
        <v>GET-AGL-P001</v>
      </c>
      <c r="J609" s="45" t="s">
        <v>1607</v>
      </c>
      <c r="K609" s="46" t="s">
        <v>48</v>
      </c>
      <c r="L609" s="47">
        <f t="shared" si="627"/>
        <v>43006</v>
      </c>
      <c r="M609" s="48">
        <v>43006</v>
      </c>
      <c r="N609" s="1" t="str">
        <f t="shared" ca="1" si="606"/>
        <v/>
      </c>
      <c r="O609" s="3">
        <v>43599</v>
      </c>
      <c r="P609" s="49" t="s">
        <v>1608</v>
      </c>
      <c r="Q609" s="46">
        <v>1</v>
      </c>
      <c r="R609" s="44"/>
      <c r="U609" s="5"/>
      <c r="W609" s="6"/>
      <c r="X609" s="6" t="s">
        <v>1111</v>
      </c>
      <c r="Y609" s="6"/>
      <c r="Z609" s="6" t="str">
        <f t="shared" si="607"/>
        <v/>
      </c>
      <c r="AA609" s="7" t="s">
        <v>1609</v>
      </c>
      <c r="AB609" s="9"/>
    </row>
    <row r="610" spans="1:28" s="4" customFormat="1" ht="18" customHeight="1" x14ac:dyDescent="0.3">
      <c r="A610" s="1">
        <f>+SUBTOTAL(103,$D$4:D610)</f>
        <v>607</v>
      </c>
      <c r="B610" s="2" t="s">
        <v>1136</v>
      </c>
      <c r="C610" s="2" t="s">
        <v>1137</v>
      </c>
      <c r="D610" s="2" t="s">
        <v>1601</v>
      </c>
      <c r="E610" s="43" t="str">
        <f t="shared" si="605"/>
        <v>GET</v>
      </c>
      <c r="F610" s="43" t="str">
        <f t="shared" si="670"/>
        <v>AGL</v>
      </c>
      <c r="G610" s="43" t="str">
        <f t="shared" si="608"/>
        <v>P</v>
      </c>
      <c r="H610" s="44" t="s">
        <v>160</v>
      </c>
      <c r="I610" s="43" t="str">
        <f t="shared" si="609"/>
        <v>GET-AGL-P002</v>
      </c>
      <c r="J610" s="45" t="s">
        <v>1610</v>
      </c>
      <c r="K610" s="46" t="s">
        <v>31</v>
      </c>
      <c r="L610" s="47">
        <f t="shared" si="627"/>
        <v>46036</v>
      </c>
      <c r="M610" s="48">
        <v>46036</v>
      </c>
      <c r="N610" s="1">
        <f t="shared" ca="1" si="606"/>
        <v>42</v>
      </c>
      <c r="O610" s="3"/>
      <c r="P610" s="49" t="s">
        <v>1611</v>
      </c>
      <c r="Q610" s="46">
        <v>7</v>
      </c>
      <c r="R610" s="44"/>
      <c r="U610" s="5"/>
      <c r="W610" s="6"/>
      <c r="X610" s="6" t="s">
        <v>1111</v>
      </c>
      <c r="Y610" s="6"/>
      <c r="Z610" s="6" t="str">
        <f t="shared" si="607"/>
        <v/>
      </c>
      <c r="AA610" s="7" t="s">
        <v>1612</v>
      </c>
      <c r="AB610" s="9"/>
    </row>
    <row r="611" spans="1:28" s="4" customFormat="1" ht="100.5" x14ac:dyDescent="0.3">
      <c r="A611" s="93">
        <f>+SUBTOTAL(103,$D$4:D611)</f>
        <v>608</v>
      </c>
      <c r="B611" s="2" t="s">
        <v>1136</v>
      </c>
      <c r="C611" s="2" t="s">
        <v>1137</v>
      </c>
      <c r="D611" s="2" t="s">
        <v>1601</v>
      </c>
      <c r="E611" s="43" t="str">
        <f t="shared" si="605"/>
        <v>GET</v>
      </c>
      <c r="F611" s="43" t="str">
        <f t="shared" si="670"/>
        <v>AGL</v>
      </c>
      <c r="G611" s="43" t="str">
        <f t="shared" si="608"/>
        <v>P</v>
      </c>
      <c r="H611" s="44" t="s">
        <v>164</v>
      </c>
      <c r="I611" s="43" t="str">
        <f t="shared" si="609"/>
        <v>GET-AGL-P003</v>
      </c>
      <c r="J611" s="45" t="s">
        <v>1613</v>
      </c>
      <c r="K611" s="46" t="s">
        <v>48</v>
      </c>
      <c r="L611" s="47">
        <f t="shared" si="627"/>
        <v>43097</v>
      </c>
      <c r="M611" s="48">
        <v>43097</v>
      </c>
      <c r="N611" s="1" t="str">
        <f t="shared" ca="1" si="606"/>
        <v/>
      </c>
      <c r="O611" s="3">
        <v>44407</v>
      </c>
      <c r="P611" s="49" t="s">
        <v>1614</v>
      </c>
      <c r="Q611" s="46">
        <v>1</v>
      </c>
      <c r="R611" s="44"/>
      <c r="U611" s="5"/>
      <c r="W611" s="6"/>
      <c r="X611" s="6" t="s">
        <v>1111</v>
      </c>
      <c r="Y611" s="6"/>
      <c r="Z611" s="6"/>
      <c r="AA611" s="7" t="s">
        <v>1296</v>
      </c>
      <c r="AB611" s="9"/>
    </row>
    <row r="612" spans="1:28" s="4" customFormat="1" ht="19.5" x14ac:dyDescent="0.3">
      <c r="A612" s="1">
        <f>+SUBTOTAL(103,$D$4:D612)</f>
        <v>609</v>
      </c>
      <c r="B612" s="2" t="s">
        <v>1136</v>
      </c>
      <c r="C612" s="2" t="s">
        <v>1137</v>
      </c>
      <c r="D612" s="2" t="s">
        <v>1601</v>
      </c>
      <c r="E612" s="43" t="str">
        <f t="shared" ref="E612" si="673">+IF(C612="GESTIÓN TERRITORIAL","GET",IF(C612="DERECHOS HUMANOS","DHH",IF(C612="GESTIÓN CORPORATIVA","GCO",IF(C612="PLANEACIÓN ESTRATÉGICA","PLE",IF(C612="GERENCIA DE LA INFORMACIÓN","GDI","N/A")))))</f>
        <v>GET</v>
      </c>
      <c r="F612" s="43" t="str">
        <f t="shared" si="670"/>
        <v>AGL</v>
      </c>
      <c r="G612" s="43" t="str">
        <f t="shared" ref="G612" si="674">+IF(OR(LEN(H612)=1,LEN(H612)=2),H612,IF(LEN(H612)=4,MID(H612,1,1),MID(H612,1,2)))</f>
        <v>P</v>
      </c>
      <c r="H612" s="44" t="s">
        <v>168</v>
      </c>
      <c r="I612" s="43" t="str">
        <f t="shared" ref="I612" si="675">+IF(OR(E612="",F612="",H612=""),"",CONCATENATE(E612,"-",F612,"-",H612))</f>
        <v>GET-AGL-P004</v>
      </c>
      <c r="J612" s="45" t="s">
        <v>1615</v>
      </c>
      <c r="K612" s="46" t="s">
        <v>31</v>
      </c>
      <c r="L612" s="47">
        <f t="shared" si="627"/>
        <v>45727</v>
      </c>
      <c r="M612" s="48">
        <v>45727</v>
      </c>
      <c r="N612" s="1">
        <f t="shared" ref="N612" ca="1" si="676">+IF(K612="Anulado","",IF(M612="","",DAYS360(M612,TODAY())))</f>
        <v>345</v>
      </c>
      <c r="O612" s="3"/>
      <c r="P612" s="49" t="s">
        <v>1616</v>
      </c>
      <c r="Q612" s="46">
        <v>5</v>
      </c>
      <c r="R612" s="44" t="s">
        <v>383</v>
      </c>
      <c r="T612" s="21"/>
      <c r="U612" s="22"/>
      <c r="V612" s="21"/>
      <c r="W612" s="23"/>
      <c r="X612" s="23"/>
      <c r="Y612" s="23"/>
      <c r="Z612" s="23"/>
      <c r="AA612" s="24"/>
      <c r="AB612" s="9"/>
    </row>
    <row r="613" spans="1:28" s="4" customFormat="1" ht="13" x14ac:dyDescent="0.3">
      <c r="A613" s="1">
        <f>+SUBTOTAL(103,$D$4:D613)</f>
        <v>610</v>
      </c>
      <c r="B613" s="2" t="s">
        <v>1136</v>
      </c>
      <c r="C613" s="2" t="s">
        <v>1137</v>
      </c>
      <c r="D613" s="2" t="s">
        <v>1601</v>
      </c>
      <c r="E613" s="43" t="str">
        <f t="shared" ref="E613" si="677">+IF(C613="GESTIÓN TERRITORIAL","GET",IF(C613="DERECHOS HUMANOS","DHH",IF(C613="GESTIÓN CORPORATIVA","GCO",IF(C613="PLANEACIÓN ESTRATÉGICA","PLE",IF(C613="GERENCIA DE LA INFORMACIÓN","GDI","N/A")))))</f>
        <v>GET</v>
      </c>
      <c r="F613" s="43" t="str">
        <f t="shared" si="670"/>
        <v>AGL</v>
      </c>
      <c r="G613" s="43" t="str">
        <f t="shared" ref="G613" si="678">+IF(OR(LEN(H613)=1,LEN(H613)=2),H613,IF(LEN(H613)=4,MID(H613,1,1),MID(H613,1,2)))</f>
        <v>P</v>
      </c>
      <c r="H613" s="44" t="s">
        <v>172</v>
      </c>
      <c r="I613" s="43" t="str">
        <f t="shared" ref="I613" si="679">+IF(OR(E613="",F613="",H613=""),"",CONCATENATE(E613,"-",F613,"-",H613))</f>
        <v>GET-AGL-P005</v>
      </c>
      <c r="J613" s="45" t="s">
        <v>1617</v>
      </c>
      <c r="K613" s="46" t="s">
        <v>31</v>
      </c>
      <c r="L613" s="47">
        <f t="shared" ref="L613" si="680">+IF(M613=0,"",VALUE(M613))</f>
        <v>44883</v>
      </c>
      <c r="M613" s="48">
        <v>44883</v>
      </c>
      <c r="N613" s="1">
        <f t="shared" ref="N613" ca="1" si="681">+IF(K613="Anulado","",IF(M613="","",DAYS360(M613,TODAY())))</f>
        <v>1178</v>
      </c>
      <c r="O613" s="3"/>
      <c r="P613" s="49" t="s">
        <v>1618</v>
      </c>
      <c r="Q613" s="46">
        <v>1</v>
      </c>
      <c r="R613" s="44"/>
      <c r="U613" s="5"/>
      <c r="W613" s="6"/>
      <c r="X613" s="6"/>
      <c r="Y613" s="6"/>
      <c r="Z613" s="6"/>
      <c r="AA613" s="7"/>
      <c r="AB613" s="9"/>
    </row>
    <row r="614" spans="1:28" s="4" customFormat="1" ht="13" x14ac:dyDescent="0.3">
      <c r="A614" s="93">
        <f>+SUBTOTAL(103,$D$4:D614)</f>
        <v>611</v>
      </c>
      <c r="B614" s="2" t="s">
        <v>1136</v>
      </c>
      <c r="C614" s="2" t="s">
        <v>1137</v>
      </c>
      <c r="D614" s="2" t="s">
        <v>1601</v>
      </c>
      <c r="E614" s="43" t="str">
        <f t="shared" ref="E614" si="682">+IF(C614="GESTIÓN TERRITORIAL","GET",IF(C614="DERECHOS HUMANOS","DHH",IF(C614="GESTIÓN CORPORATIVA","GCO",IF(C614="PLANEACIÓN ESTRATÉGICA","PLE",IF(C614="GERENCIA DE LA INFORMACIÓN","GDI","N/A")))))</f>
        <v>GET</v>
      </c>
      <c r="F614" s="43" t="str">
        <f t="shared" si="670"/>
        <v>AGL</v>
      </c>
      <c r="G614" s="43" t="str">
        <f t="shared" ref="G614" si="683">+IF(OR(LEN(H614)=1,LEN(H614)=2),H614,IF(LEN(H614)=4,MID(H614,1,1),MID(H614,1,2)))</f>
        <v>P</v>
      </c>
      <c r="H614" s="44" t="s">
        <v>176</v>
      </c>
      <c r="I614" s="43" t="str">
        <f t="shared" ref="I614" si="684">+IF(OR(E614="",F614="",H614=""),"",CONCATENATE(E614,"-",F614,"-",H614))</f>
        <v>GET-AGL-P006</v>
      </c>
      <c r="J614" s="45" t="s">
        <v>1619</v>
      </c>
      <c r="K614" s="46" t="s">
        <v>31</v>
      </c>
      <c r="L614" s="47">
        <f t="shared" ref="L614" si="685">+IF(M614=0,"",VALUE(M614))</f>
        <v>45029</v>
      </c>
      <c r="M614" s="48">
        <v>45029</v>
      </c>
      <c r="N614" s="1">
        <f t="shared" ref="N614" ca="1" si="686">+IF(K614="Anulado","",IF(M614="","",DAYS360(M614,TODAY())))</f>
        <v>1033</v>
      </c>
      <c r="O614" s="3"/>
      <c r="P614" s="49" t="s">
        <v>1620</v>
      </c>
      <c r="Q614" s="46">
        <v>2</v>
      </c>
      <c r="R614" s="44"/>
      <c r="U614" s="5"/>
      <c r="W614" s="6"/>
      <c r="X614" s="6"/>
      <c r="Y614" s="6"/>
      <c r="Z614" s="6"/>
      <c r="AA614" s="7"/>
      <c r="AB614" s="9"/>
    </row>
    <row r="615" spans="1:28" s="4" customFormat="1" ht="13" x14ac:dyDescent="0.3">
      <c r="A615" s="1">
        <f>+SUBTOTAL(103,$D$4:D615)</f>
        <v>612</v>
      </c>
      <c r="B615" s="2" t="s">
        <v>1136</v>
      </c>
      <c r="C615" s="2" t="s">
        <v>1137</v>
      </c>
      <c r="D615" s="2" t="s">
        <v>1601</v>
      </c>
      <c r="E615" s="43" t="str">
        <f t="shared" ref="E615" si="687">+IF(C615="GESTIÓN TERRITORIAL","GET",IF(C615="DERECHOS HUMANOS","DHH",IF(C615="GESTIÓN CORPORATIVA","GCO",IF(C615="PLANEACIÓN ESTRATÉGICA","PLE",IF(C615="GERENCIA DE LA INFORMACIÓN","GDI","N/A")))))</f>
        <v>GET</v>
      </c>
      <c r="F615" s="43" t="str">
        <f t="shared" si="670"/>
        <v>AGL</v>
      </c>
      <c r="G615" s="43" t="str">
        <f t="shared" ref="G615" si="688">+IF(OR(LEN(H615)=1,LEN(H615)=2),H615,IF(LEN(H615)=4,MID(H615,1,1),MID(H615,1,2)))</f>
        <v>P</v>
      </c>
      <c r="H615" s="44" t="s">
        <v>180</v>
      </c>
      <c r="I615" s="43" t="str">
        <f t="shared" ref="I615" si="689">+IF(OR(E615="",F615="",H615=""),"",CONCATENATE(E615,"-",F615,"-",H615))</f>
        <v>GET-AGL-P007</v>
      </c>
      <c r="J615" s="45" t="s">
        <v>1621</v>
      </c>
      <c r="K615" s="46" t="s">
        <v>31</v>
      </c>
      <c r="L615" s="47">
        <f t="shared" ref="L615" si="690">+IF(M615=0,"",VALUE(M615))</f>
        <v>45029</v>
      </c>
      <c r="M615" s="48">
        <v>45029</v>
      </c>
      <c r="N615" s="1">
        <f t="shared" ref="N615" ca="1" si="691">+IF(K615="Anulado","",IF(M615="","",DAYS360(M615,TODAY())))</f>
        <v>1033</v>
      </c>
      <c r="O615" s="3"/>
      <c r="P615" s="49" t="s">
        <v>1622</v>
      </c>
      <c r="Q615" s="46">
        <v>2</v>
      </c>
      <c r="R615" s="44"/>
      <c r="U615" s="5"/>
      <c r="W615" s="6"/>
      <c r="X615" s="6"/>
      <c r="Y615" s="6"/>
      <c r="Z615" s="6"/>
      <c r="AA615" s="7"/>
      <c r="AB615" s="9"/>
    </row>
    <row r="616" spans="1:28" s="4" customFormat="1" ht="19.5" x14ac:dyDescent="0.3">
      <c r="A616" s="1">
        <f>+SUBTOTAL(103,$D$4:D616)</f>
        <v>613</v>
      </c>
      <c r="B616" s="2" t="s">
        <v>1136</v>
      </c>
      <c r="C616" s="2" t="s">
        <v>1137</v>
      </c>
      <c r="D616" s="2" t="s">
        <v>1601</v>
      </c>
      <c r="E616" s="43" t="str">
        <f t="shared" si="605"/>
        <v>GET</v>
      </c>
      <c r="F616" s="43" t="str">
        <f t="shared" si="670"/>
        <v>AGL</v>
      </c>
      <c r="G616" s="43" t="str">
        <f t="shared" si="608"/>
        <v>IN</v>
      </c>
      <c r="H616" s="44" t="s">
        <v>218</v>
      </c>
      <c r="I616" s="43" t="str">
        <f t="shared" si="609"/>
        <v>GET-AGL-IN001</v>
      </c>
      <c r="J616" s="45" t="s">
        <v>1623</v>
      </c>
      <c r="K616" s="46" t="s">
        <v>48</v>
      </c>
      <c r="L616" s="47">
        <f t="shared" si="627"/>
        <v>43699</v>
      </c>
      <c r="M616" s="48">
        <v>43699</v>
      </c>
      <c r="N616" s="1" t="str">
        <f t="shared" ca="1" si="606"/>
        <v/>
      </c>
      <c r="O616" s="3">
        <v>43782</v>
      </c>
      <c r="P616" s="49" t="s">
        <v>1624</v>
      </c>
      <c r="Q616" s="46">
        <v>11</v>
      </c>
      <c r="R616" s="44" t="s">
        <v>383</v>
      </c>
      <c r="U616" s="5"/>
      <c r="W616" s="6"/>
      <c r="X616" s="6"/>
      <c r="Y616" s="6"/>
      <c r="Z616" s="6" t="str">
        <f t="shared" ref="Z616:Z835" si="692">IF(Y616=0,"",EVEN(Y616)/2)</f>
        <v/>
      </c>
      <c r="AA616" s="7"/>
      <c r="AB616" s="9"/>
    </row>
    <row r="617" spans="1:28" s="4" customFormat="1" ht="19.5" x14ac:dyDescent="0.3">
      <c r="A617" s="93">
        <f>+SUBTOTAL(103,$D$4:D617)</f>
        <v>614</v>
      </c>
      <c r="B617" s="2" t="s">
        <v>1136</v>
      </c>
      <c r="C617" s="2" t="s">
        <v>1137</v>
      </c>
      <c r="D617" s="2" t="s">
        <v>1601</v>
      </c>
      <c r="E617" s="43" t="str">
        <f t="shared" si="605"/>
        <v>GET</v>
      </c>
      <c r="F617" s="43" t="str">
        <f t="shared" si="670"/>
        <v>AGL</v>
      </c>
      <c r="G617" s="43" t="str">
        <f t="shared" si="608"/>
        <v>IN</v>
      </c>
      <c r="H617" s="44" t="s">
        <v>222</v>
      </c>
      <c r="I617" s="43" t="str">
        <f t="shared" si="609"/>
        <v>GET-AGL-IN002</v>
      </c>
      <c r="J617" s="45" t="s">
        <v>1625</v>
      </c>
      <c r="K617" s="46" t="s">
        <v>48</v>
      </c>
      <c r="L617" s="47">
        <f t="shared" si="627"/>
        <v>43069</v>
      </c>
      <c r="M617" s="48">
        <v>43069</v>
      </c>
      <c r="N617" s="1" t="str">
        <f t="shared" ca="1" si="606"/>
        <v/>
      </c>
      <c r="O617" s="3">
        <v>43279</v>
      </c>
      <c r="P617" s="49" t="s">
        <v>1626</v>
      </c>
      <c r="Q617" s="46"/>
      <c r="R617" s="44"/>
      <c r="U617" s="5"/>
      <c r="W617" s="6"/>
      <c r="X617" s="6"/>
      <c r="Y617" s="6"/>
      <c r="Z617" s="6" t="str">
        <f t="shared" si="692"/>
        <v/>
      </c>
      <c r="AA617" s="7"/>
      <c r="AB617" s="9"/>
    </row>
    <row r="618" spans="1:28" s="4" customFormat="1" ht="19.5" x14ac:dyDescent="0.3">
      <c r="A618" s="1">
        <f>+SUBTOTAL(103,$D$4:D618)</f>
        <v>615</v>
      </c>
      <c r="B618" s="2" t="s">
        <v>1136</v>
      </c>
      <c r="C618" s="2" t="s">
        <v>1137</v>
      </c>
      <c r="D618" s="2" t="s">
        <v>1601</v>
      </c>
      <c r="E618" s="43" t="str">
        <f t="shared" ref="E618" si="693">+IF(C618="GESTIÓN TERRITORIAL","GET",IF(C618="DERECHOS HUMANOS","DHH",IF(C618="GESTIÓN CORPORATIVA","GCO",IF(C618="PLANEACIÓN ESTRATÉGICA","PLE",IF(C618="GERENCIA DE LA INFORMACIÓN","GDI","N/A")))))</f>
        <v>GET</v>
      </c>
      <c r="F618" s="43" t="str">
        <f t="shared" si="670"/>
        <v>AGL</v>
      </c>
      <c r="G618" s="43" t="str">
        <f t="shared" ref="G618" si="694">+IF(OR(LEN(H618)=1,LEN(H618)=2),H618,IF(LEN(H618)=4,MID(H618,1,1),MID(H618,1,2)))</f>
        <v>IN</v>
      </c>
      <c r="H618" s="44" t="s">
        <v>226</v>
      </c>
      <c r="I618" s="43" t="str">
        <f t="shared" ref="I618" si="695">+IF(OR(E618="",F618="",H618=""),"",CONCATENATE(E618,"-",F618,"-",H618))</f>
        <v>GET-AGL-IN003</v>
      </c>
      <c r="J618" s="45" t="s">
        <v>1627</v>
      </c>
      <c r="K618" s="46" t="s">
        <v>31</v>
      </c>
      <c r="L618" s="47">
        <f t="shared" si="627"/>
        <v>44293</v>
      </c>
      <c r="M618" s="48">
        <v>44293</v>
      </c>
      <c r="N618" s="1">
        <f t="shared" ca="1" si="606"/>
        <v>1759</v>
      </c>
      <c r="O618" s="3"/>
      <c r="P618" s="49" t="s">
        <v>1628</v>
      </c>
      <c r="Q618" s="46">
        <v>2</v>
      </c>
      <c r="R618" s="44"/>
      <c r="T618" s="9"/>
      <c r="U618" s="10"/>
      <c r="V618" s="9"/>
      <c r="W618" s="11"/>
      <c r="X618" s="11"/>
      <c r="Y618" s="11"/>
      <c r="Z618" s="11"/>
      <c r="AA618" s="12"/>
      <c r="AB618" s="9"/>
    </row>
    <row r="619" spans="1:28" s="4" customFormat="1" ht="29" x14ac:dyDescent="0.3">
      <c r="A619" s="1">
        <f>+SUBTOTAL(103,$D$4:D619)</f>
        <v>616</v>
      </c>
      <c r="B619" s="2" t="s">
        <v>1136</v>
      </c>
      <c r="C619" s="2" t="s">
        <v>1137</v>
      </c>
      <c r="D619" s="2" t="s">
        <v>1601</v>
      </c>
      <c r="E619" s="43" t="str">
        <f t="shared" ref="E619" si="696">+IF(C619="GESTIÓN TERRITORIAL","GET",IF(C619="DERECHOS HUMANOS","DHH",IF(C619="GESTIÓN CORPORATIVA","GCO",IF(C619="PLANEACIÓN ESTRATÉGICA","PLE",IF(C619="GERENCIA DE LA INFORMACIÓN","GDI","N/A")))))</f>
        <v>GET</v>
      </c>
      <c r="F619" s="43" t="str">
        <f t="shared" si="670"/>
        <v>AGL</v>
      </c>
      <c r="G619" s="43" t="str">
        <f t="shared" ref="G619" si="697">+IF(OR(LEN(H619)=1,LEN(H619)=2),H619,IF(LEN(H619)=4,MID(H619,1,1),MID(H619,1,2)))</f>
        <v>IN</v>
      </c>
      <c r="H619" s="44" t="s">
        <v>230</v>
      </c>
      <c r="I619" s="43" t="str">
        <f t="shared" ref="I619" si="698">+IF(OR(E619="",F619="",H619=""),"",CONCATENATE(E619,"-",F619,"-",H619))</f>
        <v>GET-AGL-IN004</v>
      </c>
      <c r="J619" s="45" t="s">
        <v>1629</v>
      </c>
      <c r="K619" s="46" t="s">
        <v>31</v>
      </c>
      <c r="L619" s="47">
        <f t="shared" ref="L619" si="699">+IF(M619=0,"",VALUE(M619))</f>
        <v>44908</v>
      </c>
      <c r="M619" s="48">
        <v>44908</v>
      </c>
      <c r="N619" s="1">
        <f t="shared" ref="N619" ca="1" si="700">+IF(K619="Anulado","",IF(M619="","",DAYS360(M619,TODAY())))</f>
        <v>1153</v>
      </c>
      <c r="O619" s="3"/>
      <c r="P619" s="49" t="s">
        <v>1630</v>
      </c>
      <c r="Q619" s="46">
        <v>1</v>
      </c>
      <c r="R619" s="44"/>
      <c r="T619" s="30"/>
      <c r="U619" s="31"/>
      <c r="V619" s="30"/>
      <c r="W619" s="32"/>
      <c r="X619" s="32"/>
      <c r="Y619" s="32"/>
      <c r="Z619" s="32"/>
      <c r="AA619" s="33"/>
      <c r="AB619" s="9"/>
    </row>
    <row r="620" spans="1:28" s="4" customFormat="1" ht="13" x14ac:dyDescent="0.3">
      <c r="A620" s="93">
        <f>+SUBTOTAL(103,$D$4:D620)</f>
        <v>617</v>
      </c>
      <c r="B620" s="2" t="s">
        <v>1136</v>
      </c>
      <c r="C620" s="2" t="s">
        <v>1137</v>
      </c>
      <c r="D620" s="2" t="s">
        <v>1601</v>
      </c>
      <c r="E620" s="43" t="str">
        <f t="shared" si="605"/>
        <v>GET</v>
      </c>
      <c r="F620" s="43" t="str">
        <f t="shared" si="670"/>
        <v>AGL</v>
      </c>
      <c r="G620" s="43" t="str">
        <f t="shared" si="608"/>
        <v>F</v>
      </c>
      <c r="H620" s="44" t="s">
        <v>274</v>
      </c>
      <c r="I620" s="43" t="str">
        <f t="shared" si="609"/>
        <v>GET-AGL-F001</v>
      </c>
      <c r="J620" s="45" t="s">
        <v>1631</v>
      </c>
      <c r="K620" s="46" t="s">
        <v>48</v>
      </c>
      <c r="L620" s="47">
        <f t="shared" si="627"/>
        <v>42837</v>
      </c>
      <c r="M620" s="48">
        <v>42837</v>
      </c>
      <c r="N620" s="1" t="str">
        <f t="shared" ca="1" si="606"/>
        <v/>
      </c>
      <c r="O620" s="3">
        <v>43279</v>
      </c>
      <c r="P620" s="49" t="s">
        <v>1632</v>
      </c>
      <c r="Q620" s="46">
        <v>2</v>
      </c>
      <c r="R620" s="44" t="s">
        <v>1633</v>
      </c>
      <c r="U620" s="5"/>
      <c r="W620" s="6"/>
      <c r="X620" s="6"/>
      <c r="Y620" s="6"/>
      <c r="Z620" s="6" t="str">
        <f t="shared" si="692"/>
        <v/>
      </c>
      <c r="AA620" s="7"/>
      <c r="AB620" s="9"/>
    </row>
    <row r="621" spans="1:28" s="4" customFormat="1" ht="13" x14ac:dyDescent="0.3">
      <c r="A621" s="1">
        <f>+SUBTOTAL(103,$D$4:D621)</f>
        <v>618</v>
      </c>
      <c r="B621" s="2" t="s">
        <v>1136</v>
      </c>
      <c r="C621" s="2" t="s">
        <v>1137</v>
      </c>
      <c r="D621" s="2" t="s">
        <v>1601</v>
      </c>
      <c r="E621" s="43" t="str">
        <f t="shared" si="605"/>
        <v>GET</v>
      </c>
      <c r="F621" s="43" t="str">
        <f t="shared" si="670"/>
        <v>AGL</v>
      </c>
      <c r="G621" s="43" t="str">
        <f t="shared" si="608"/>
        <v>F</v>
      </c>
      <c r="H621" s="44" t="s">
        <v>278</v>
      </c>
      <c r="I621" s="43" t="str">
        <f t="shared" si="609"/>
        <v>GET-AGL-F002</v>
      </c>
      <c r="J621" s="45" t="s">
        <v>1634</v>
      </c>
      <c r="K621" s="46" t="s">
        <v>48</v>
      </c>
      <c r="L621" s="47">
        <f t="shared" si="627"/>
        <v>43006</v>
      </c>
      <c r="M621" s="48">
        <v>43006</v>
      </c>
      <c r="N621" s="1" t="str">
        <f t="shared" ca="1" si="606"/>
        <v/>
      </c>
      <c r="O621" s="3">
        <v>43599</v>
      </c>
      <c r="P621" s="49" t="s">
        <v>1608</v>
      </c>
      <c r="Q621" s="46">
        <v>1</v>
      </c>
      <c r="R621" s="44"/>
      <c r="U621" s="5"/>
      <c r="W621" s="6"/>
      <c r="X621" s="6"/>
      <c r="Y621" s="6"/>
      <c r="Z621" s="6" t="str">
        <f t="shared" si="692"/>
        <v/>
      </c>
      <c r="AA621" s="7"/>
      <c r="AB621" s="9"/>
    </row>
    <row r="622" spans="1:28" s="4" customFormat="1" ht="13" x14ac:dyDescent="0.3">
      <c r="A622" s="1">
        <f>+SUBTOTAL(103,$D$4:D622)</f>
        <v>619</v>
      </c>
      <c r="B622" s="2" t="s">
        <v>1136</v>
      </c>
      <c r="C622" s="2" t="s">
        <v>1137</v>
      </c>
      <c r="D622" s="2" t="s">
        <v>1601</v>
      </c>
      <c r="E622" s="43" t="str">
        <f t="shared" si="605"/>
        <v>GET</v>
      </c>
      <c r="F622" s="43" t="str">
        <f t="shared" si="670"/>
        <v>AGL</v>
      </c>
      <c r="G622" s="43" t="str">
        <f t="shared" si="608"/>
        <v>F</v>
      </c>
      <c r="H622" s="44" t="s">
        <v>282</v>
      </c>
      <c r="I622" s="43" t="str">
        <f t="shared" si="609"/>
        <v>GET-AGL-F003</v>
      </c>
      <c r="J622" s="45" t="s">
        <v>1635</v>
      </c>
      <c r="K622" s="46" t="s">
        <v>31</v>
      </c>
      <c r="L622" s="47">
        <f t="shared" si="627"/>
        <v>46036</v>
      </c>
      <c r="M622" s="48">
        <v>46036</v>
      </c>
      <c r="N622" s="1">
        <f t="shared" ca="1" si="606"/>
        <v>42</v>
      </c>
      <c r="O622" s="3"/>
      <c r="P622" s="49" t="s">
        <v>1636</v>
      </c>
      <c r="Q622" s="46">
        <v>6</v>
      </c>
      <c r="R622" s="44"/>
      <c r="U622" s="5"/>
      <c r="W622" s="6"/>
      <c r="X622" s="6"/>
      <c r="Y622" s="6"/>
      <c r="Z622" s="6" t="str">
        <f t="shared" si="692"/>
        <v/>
      </c>
      <c r="AA622" s="7"/>
      <c r="AB622" s="9"/>
    </row>
    <row r="623" spans="1:28" s="4" customFormat="1" ht="19.5" x14ac:dyDescent="0.3">
      <c r="A623" s="93">
        <f>+SUBTOTAL(103,$D$4:D623)</f>
        <v>620</v>
      </c>
      <c r="B623" s="2" t="s">
        <v>1136</v>
      </c>
      <c r="C623" s="2" t="s">
        <v>1137</v>
      </c>
      <c r="D623" s="2" t="s">
        <v>1601</v>
      </c>
      <c r="E623" s="43" t="str">
        <f t="shared" si="605"/>
        <v>GET</v>
      </c>
      <c r="F623" s="43" t="str">
        <f t="shared" si="670"/>
        <v>AGL</v>
      </c>
      <c r="G623" s="43" t="str">
        <f t="shared" si="608"/>
        <v>F</v>
      </c>
      <c r="H623" s="44" t="s">
        <v>286</v>
      </c>
      <c r="I623" s="43" t="str">
        <f t="shared" si="609"/>
        <v>GET-AGL-F004</v>
      </c>
      <c r="J623" s="45" t="s">
        <v>1637</v>
      </c>
      <c r="K623" s="46" t="s">
        <v>48</v>
      </c>
      <c r="L623" s="47">
        <f t="shared" si="627"/>
        <v>43146</v>
      </c>
      <c r="M623" s="48">
        <v>43146</v>
      </c>
      <c r="N623" s="1" t="str">
        <f t="shared" ca="1" si="606"/>
        <v/>
      </c>
      <c r="O623" s="3">
        <v>43599</v>
      </c>
      <c r="P623" s="49" t="s">
        <v>1638</v>
      </c>
      <c r="Q623" s="46">
        <v>1</v>
      </c>
      <c r="R623" s="44"/>
      <c r="U623" s="5"/>
      <c r="W623" s="6"/>
      <c r="X623" s="6"/>
      <c r="Y623" s="6"/>
      <c r="Z623" s="6" t="str">
        <f t="shared" si="692"/>
        <v/>
      </c>
      <c r="AA623" s="7"/>
      <c r="AB623" s="9"/>
    </row>
    <row r="624" spans="1:28" s="4" customFormat="1" ht="13" x14ac:dyDescent="0.3">
      <c r="A624" s="1">
        <f>+SUBTOTAL(103,$D$4:D624)</f>
        <v>621</v>
      </c>
      <c r="B624" s="2" t="s">
        <v>1136</v>
      </c>
      <c r="C624" s="2" t="s">
        <v>1137</v>
      </c>
      <c r="D624" s="2" t="s">
        <v>1601</v>
      </c>
      <c r="E624" s="43" t="str">
        <f t="shared" si="605"/>
        <v>GET</v>
      </c>
      <c r="F624" s="43" t="str">
        <f t="shared" si="670"/>
        <v>AGL</v>
      </c>
      <c r="G624" s="43" t="str">
        <f t="shared" si="608"/>
        <v>F</v>
      </c>
      <c r="H624" s="44" t="s">
        <v>290</v>
      </c>
      <c r="I624" s="43" t="str">
        <f t="shared" si="609"/>
        <v>GET-AGL-F005</v>
      </c>
      <c r="J624" s="45" t="s">
        <v>1639</v>
      </c>
      <c r="K624" s="46" t="s">
        <v>48</v>
      </c>
      <c r="L624" s="47">
        <f t="shared" si="627"/>
        <v>43097</v>
      </c>
      <c r="M624" s="48">
        <v>43097</v>
      </c>
      <c r="N624" s="1" t="str">
        <f t="shared" ca="1" si="606"/>
        <v/>
      </c>
      <c r="O624" s="3">
        <v>44427</v>
      </c>
      <c r="P624" s="49" t="s">
        <v>1640</v>
      </c>
      <c r="Q624" s="46">
        <v>1</v>
      </c>
      <c r="R624" s="44"/>
      <c r="U624" s="5"/>
      <c r="W624" s="6"/>
      <c r="X624" s="6"/>
      <c r="Y624" s="6"/>
      <c r="Z624" s="6" t="str">
        <f t="shared" si="692"/>
        <v/>
      </c>
      <c r="AA624" s="7"/>
      <c r="AB624" s="9"/>
    </row>
    <row r="625" spans="1:28" s="4" customFormat="1" ht="13" x14ac:dyDescent="0.3">
      <c r="A625" s="1">
        <f>+SUBTOTAL(103,$D$4:D625)</f>
        <v>622</v>
      </c>
      <c r="B625" s="2" t="s">
        <v>1136</v>
      </c>
      <c r="C625" s="2" t="s">
        <v>1137</v>
      </c>
      <c r="D625" s="2" t="s">
        <v>1601</v>
      </c>
      <c r="E625" s="43" t="str">
        <f t="shared" si="605"/>
        <v>GET</v>
      </c>
      <c r="F625" s="43" t="str">
        <f t="shared" si="670"/>
        <v>AGL</v>
      </c>
      <c r="G625" s="43" t="str">
        <f t="shared" si="608"/>
        <v>F</v>
      </c>
      <c r="H625" s="44" t="s">
        <v>294</v>
      </c>
      <c r="I625" s="43" t="str">
        <f t="shared" si="609"/>
        <v>GET-AGL-F006</v>
      </c>
      <c r="J625" s="45" t="s">
        <v>1641</v>
      </c>
      <c r="K625" s="46" t="s">
        <v>48</v>
      </c>
      <c r="L625" s="47">
        <f t="shared" si="627"/>
        <v>43097</v>
      </c>
      <c r="M625" s="48">
        <v>43097</v>
      </c>
      <c r="N625" s="1" t="str">
        <f t="shared" ca="1" si="606"/>
        <v/>
      </c>
      <c r="O625" s="3">
        <v>44427</v>
      </c>
      <c r="P625" s="49" t="s">
        <v>1640</v>
      </c>
      <c r="Q625" s="46">
        <v>1</v>
      </c>
      <c r="R625" s="44"/>
      <c r="U625" s="5"/>
      <c r="W625" s="6"/>
      <c r="X625" s="6"/>
      <c r="Y625" s="6"/>
      <c r="Z625" s="6" t="str">
        <f t="shared" si="692"/>
        <v/>
      </c>
      <c r="AA625" s="7"/>
      <c r="AB625" s="9"/>
    </row>
    <row r="626" spans="1:28" s="4" customFormat="1" ht="13" x14ac:dyDescent="0.3">
      <c r="A626" s="93">
        <f>+SUBTOTAL(103,$D$4:D626)</f>
        <v>623</v>
      </c>
      <c r="B626" s="2" t="s">
        <v>1136</v>
      </c>
      <c r="C626" s="2" t="s">
        <v>1137</v>
      </c>
      <c r="D626" s="2" t="s">
        <v>1601</v>
      </c>
      <c r="E626" s="43" t="str">
        <f t="shared" si="605"/>
        <v>GET</v>
      </c>
      <c r="F626" s="43" t="str">
        <f t="shared" si="670"/>
        <v>AGL</v>
      </c>
      <c r="G626" s="43" t="str">
        <f t="shared" si="608"/>
        <v>F</v>
      </c>
      <c r="H626" s="44" t="s">
        <v>298</v>
      </c>
      <c r="I626" s="43" t="str">
        <f t="shared" si="609"/>
        <v>GET-AGL-F007</v>
      </c>
      <c r="J626" s="45" t="s">
        <v>1642</v>
      </c>
      <c r="K626" s="46" t="s">
        <v>48</v>
      </c>
      <c r="L626" s="47">
        <f t="shared" si="627"/>
        <v>43097</v>
      </c>
      <c r="M626" s="48">
        <v>43097</v>
      </c>
      <c r="N626" s="1" t="str">
        <f t="shared" ca="1" si="606"/>
        <v/>
      </c>
      <c r="O626" s="3">
        <v>44427</v>
      </c>
      <c r="P626" s="49" t="s">
        <v>1640</v>
      </c>
      <c r="Q626" s="46">
        <v>1</v>
      </c>
      <c r="R626" s="44"/>
      <c r="U626" s="5"/>
      <c r="W626" s="6"/>
      <c r="X626" s="6"/>
      <c r="Y626" s="6"/>
      <c r="Z626" s="6" t="str">
        <f t="shared" si="692"/>
        <v/>
      </c>
      <c r="AA626" s="7"/>
      <c r="AB626" s="9"/>
    </row>
    <row r="627" spans="1:28" s="4" customFormat="1" ht="13" x14ac:dyDescent="0.3">
      <c r="A627" s="1">
        <f>+SUBTOTAL(103,$D$4:D627)</f>
        <v>624</v>
      </c>
      <c r="B627" s="2" t="s">
        <v>1136</v>
      </c>
      <c r="C627" s="2" t="s">
        <v>1137</v>
      </c>
      <c r="D627" s="2" t="s">
        <v>1601</v>
      </c>
      <c r="E627" s="43" t="str">
        <f t="shared" ref="E627" si="701">+IF(C627="GESTIÓN TERRITORIAL","GET",IF(C627="DERECHOS HUMANOS","DHH",IF(C627="GESTIÓN CORPORATIVA","GCO",IF(C627="PLANEACIÓN ESTRATÉGICA","PLE",IF(C627="GERENCIA DE LA INFORMACIÓN","GDI","N/A")))))</f>
        <v>GET</v>
      </c>
      <c r="F627" s="43" t="str">
        <f t="shared" si="670"/>
        <v>AGL</v>
      </c>
      <c r="G627" s="43" t="str">
        <f t="shared" ref="G627" si="702">+IF(OR(LEN(H627)=1,LEN(H627)=2),H627,IF(LEN(H627)=4,MID(H627,1,1),MID(H627,1,2)))</f>
        <v>F</v>
      </c>
      <c r="H627" s="44" t="s">
        <v>302</v>
      </c>
      <c r="I627" s="43" t="str">
        <f t="shared" ref="I627" si="703">+IF(OR(E627="",F627="",H627=""),"",CONCATENATE(E627,"-",F627,"-",H627))</f>
        <v>GET-AGL-F008</v>
      </c>
      <c r="J627" s="45" t="s">
        <v>1643</v>
      </c>
      <c r="K627" s="46" t="s">
        <v>31</v>
      </c>
      <c r="L627" s="47">
        <f t="shared" si="627"/>
        <v>44831</v>
      </c>
      <c r="M627" s="48">
        <v>44831</v>
      </c>
      <c r="N627" s="1">
        <f t="shared" ref="N627" ca="1" si="704">+IF(K627="Anulado","",IF(M627="","",DAYS360(M627,TODAY())))</f>
        <v>1229</v>
      </c>
      <c r="O627" s="3"/>
      <c r="P627" s="49" t="s">
        <v>1644</v>
      </c>
      <c r="Q627" s="46">
        <v>2</v>
      </c>
      <c r="R627" s="44"/>
      <c r="T627" s="21"/>
      <c r="U627" s="22"/>
      <c r="V627" s="21"/>
      <c r="W627" s="23"/>
      <c r="X627" s="23"/>
      <c r="Y627" s="23"/>
      <c r="Z627" s="23"/>
      <c r="AA627" s="24"/>
      <c r="AB627" s="9"/>
    </row>
    <row r="628" spans="1:28" s="4" customFormat="1" ht="19.5" x14ac:dyDescent="0.3">
      <c r="A628" s="1">
        <f>+SUBTOTAL(103,$D$4:D628)</f>
        <v>625</v>
      </c>
      <c r="B628" s="2" t="s">
        <v>1136</v>
      </c>
      <c r="C628" s="2" t="s">
        <v>1137</v>
      </c>
      <c r="D628" s="2" t="s">
        <v>1601</v>
      </c>
      <c r="E628" s="43" t="str">
        <f t="shared" ref="E628" si="705">+IF(C628="GESTIÓN TERRITORIAL","GET",IF(C628="DERECHOS HUMANOS","DHH",IF(C628="GESTIÓN CORPORATIVA","GCO",IF(C628="PLANEACIÓN ESTRATÉGICA","PLE",IF(C628="GERENCIA DE LA INFORMACIÓN","GDI","N/A")))))</f>
        <v>GET</v>
      </c>
      <c r="F628" s="43" t="str">
        <f t="shared" si="670"/>
        <v>AGL</v>
      </c>
      <c r="G628" s="43" t="str">
        <f t="shared" ref="G628" si="706">+IF(OR(LEN(H628)=1,LEN(H628)=2),H628,IF(LEN(H628)=4,MID(H628,1,1),MID(H628,1,2)))</f>
        <v>F</v>
      </c>
      <c r="H628" s="44" t="s">
        <v>306</v>
      </c>
      <c r="I628" s="43" t="str">
        <f t="shared" ref="I628" si="707">+IF(OR(E628="",F628="",H628=""),"",CONCATENATE(E628,"-",F628,"-",H628))</f>
        <v>GET-AGL-F009</v>
      </c>
      <c r="J628" s="45" t="s">
        <v>1645</v>
      </c>
      <c r="K628" s="46" t="s">
        <v>31</v>
      </c>
      <c r="L628" s="47">
        <f t="shared" ref="L628" si="708">+IF(M628=0,"",VALUE(M628))</f>
        <v>44831</v>
      </c>
      <c r="M628" s="48">
        <v>44831</v>
      </c>
      <c r="N628" s="1">
        <f t="shared" ref="N628" ca="1" si="709">+IF(K628="Anulado","",IF(M628="","",DAYS360(M628,TODAY())))</f>
        <v>1229</v>
      </c>
      <c r="O628" s="3"/>
      <c r="P628" s="49" t="s">
        <v>1646</v>
      </c>
      <c r="Q628" s="46">
        <v>1</v>
      </c>
      <c r="R628" s="44"/>
      <c r="T628" s="21"/>
      <c r="U628" s="22"/>
      <c r="V628" s="21"/>
      <c r="W628" s="23"/>
      <c r="X628" s="23"/>
      <c r="Y628" s="23"/>
      <c r="Z628" s="23"/>
      <c r="AA628" s="24"/>
      <c r="AB628" s="9"/>
    </row>
    <row r="629" spans="1:28" s="4" customFormat="1" ht="13" x14ac:dyDescent="0.3">
      <c r="A629" s="93">
        <f>+SUBTOTAL(103,$D$4:D629)</f>
        <v>626</v>
      </c>
      <c r="B629" s="2" t="s">
        <v>1136</v>
      </c>
      <c r="C629" s="2" t="s">
        <v>1137</v>
      </c>
      <c r="D629" s="2" t="s">
        <v>1601</v>
      </c>
      <c r="E629" s="43" t="str">
        <f t="shared" ref="E629:E630" si="710">+IF(C629="GESTIÓN TERRITORIAL","GET",IF(C629="DERECHOS HUMANOS","DHH",IF(C629="GESTIÓN CORPORATIVA","GCO",IF(C629="PLANEACIÓN ESTRATÉGICA","PLE",IF(C629="GERENCIA DE LA INFORMACIÓN","GDI","N/A")))))</f>
        <v>GET</v>
      </c>
      <c r="F629" s="43" t="str">
        <f t="shared" si="670"/>
        <v>AGL</v>
      </c>
      <c r="G629" s="43" t="str">
        <f t="shared" ref="G629:G630" si="711">+IF(OR(LEN(H629)=1,LEN(H629)=2),H629,IF(LEN(H629)=4,MID(H629,1,1),MID(H629,1,2)))</f>
        <v>F</v>
      </c>
      <c r="H629" s="44" t="s">
        <v>310</v>
      </c>
      <c r="I629" s="43" t="str">
        <f t="shared" ref="I629:I630" si="712">+IF(OR(E629="",F629="",H629=""),"",CONCATENATE(E629,"-",F629,"-",H629))</f>
        <v>GET-AGL-F010</v>
      </c>
      <c r="J629" s="45" t="s">
        <v>1647</v>
      </c>
      <c r="K629" s="46" t="s">
        <v>31</v>
      </c>
      <c r="L629" s="47">
        <f t="shared" ref="L629:L630" si="713">+IF(M629=0,"",VALUE(M629))</f>
        <v>44908</v>
      </c>
      <c r="M629" s="48">
        <v>44908</v>
      </c>
      <c r="N629" s="1">
        <f t="shared" ref="N629:N630" ca="1" si="714">+IF(K629="Anulado","",IF(M629="","",DAYS360(M629,TODAY())))</f>
        <v>1153</v>
      </c>
      <c r="O629" s="3"/>
      <c r="P629" s="49" t="s">
        <v>1648</v>
      </c>
      <c r="Q629" s="46">
        <v>1</v>
      </c>
      <c r="R629" s="44"/>
      <c r="T629" s="21"/>
      <c r="U629" s="22"/>
      <c r="V629" s="21"/>
      <c r="W629" s="23"/>
      <c r="X629" s="23"/>
      <c r="Y629" s="23"/>
      <c r="Z629" s="23"/>
      <c r="AA629" s="24"/>
      <c r="AB629" s="9"/>
    </row>
    <row r="630" spans="1:28" s="4" customFormat="1" ht="13" x14ac:dyDescent="0.3">
      <c r="A630" s="1">
        <f>+SUBTOTAL(103,$D$4:D630)</f>
        <v>627</v>
      </c>
      <c r="B630" s="2" t="s">
        <v>1136</v>
      </c>
      <c r="C630" s="2" t="s">
        <v>1137</v>
      </c>
      <c r="D630" s="2" t="s">
        <v>1601</v>
      </c>
      <c r="E630" s="43" t="str">
        <f t="shared" si="710"/>
        <v>GET</v>
      </c>
      <c r="F630" s="43" t="str">
        <f t="shared" si="670"/>
        <v>AGL</v>
      </c>
      <c r="G630" s="43" t="str">
        <f t="shared" si="711"/>
        <v>F</v>
      </c>
      <c r="H630" s="44" t="s">
        <v>605</v>
      </c>
      <c r="I630" s="43" t="str">
        <f t="shared" si="712"/>
        <v>GET-AGL-F011</v>
      </c>
      <c r="J630" s="45" t="s">
        <v>1649</v>
      </c>
      <c r="K630" s="46" t="s">
        <v>31</v>
      </c>
      <c r="L630" s="47">
        <f t="shared" si="713"/>
        <v>44908</v>
      </c>
      <c r="M630" s="48">
        <v>44908</v>
      </c>
      <c r="N630" s="1">
        <f t="shared" ca="1" si="714"/>
        <v>1153</v>
      </c>
      <c r="O630" s="3"/>
      <c r="P630" s="49" t="s">
        <v>1648</v>
      </c>
      <c r="Q630" s="46">
        <v>1</v>
      </c>
      <c r="R630" s="44"/>
      <c r="T630" s="21"/>
      <c r="U630" s="22"/>
      <c r="V630" s="21"/>
      <c r="W630" s="23"/>
      <c r="X630" s="23"/>
      <c r="Y630" s="23"/>
      <c r="Z630" s="23"/>
      <c r="AA630" s="24"/>
      <c r="AB630" s="9"/>
    </row>
    <row r="631" spans="1:28" s="4" customFormat="1" ht="19.5" x14ac:dyDescent="0.3">
      <c r="A631" s="1">
        <f>+SUBTOTAL(103,$D$4:D631)</f>
        <v>628</v>
      </c>
      <c r="B631" s="2" t="s">
        <v>1136</v>
      </c>
      <c r="C631" s="2" t="s">
        <v>1137</v>
      </c>
      <c r="D631" s="2" t="s">
        <v>1601</v>
      </c>
      <c r="E631" s="43" t="str">
        <f t="shared" ref="E631" si="715">+IF(C631="GESTIÓN TERRITORIAL","GET",IF(C631="DERECHOS HUMANOS","DHH",IF(C631="GESTIÓN CORPORATIVA","GCO",IF(C631="PLANEACIÓN ESTRATÉGICA","PLE",IF(C631="GERENCIA DE LA INFORMACIÓN","GDI","N/A")))))</f>
        <v>GET</v>
      </c>
      <c r="F631" s="43" t="str">
        <f t="shared" si="670"/>
        <v>AGL</v>
      </c>
      <c r="G631" s="43" t="str">
        <f t="shared" ref="G631" si="716">+IF(OR(LEN(H631)=1,LEN(H631)=2),H631,IF(LEN(H631)=4,MID(H631,1,1),MID(H631,1,2)))</f>
        <v>F</v>
      </c>
      <c r="H631" s="44" t="s">
        <v>314</v>
      </c>
      <c r="I631" s="43" t="str">
        <f t="shared" ref="I631" si="717">+IF(OR(E631="",F631="",H631=""),"",CONCATENATE(E631,"-",F631,"-",H631))</f>
        <v>GET-AGL-F012</v>
      </c>
      <c r="J631" s="45" t="s">
        <v>1650</v>
      </c>
      <c r="K631" s="46" t="s">
        <v>31</v>
      </c>
      <c r="L631" s="47">
        <f t="shared" ref="L631" si="718">+IF(M631=0,"",VALUE(M631))</f>
        <v>44908</v>
      </c>
      <c r="M631" s="48">
        <v>44908</v>
      </c>
      <c r="N631" s="1">
        <f t="shared" ref="N631" ca="1" si="719">+IF(K631="Anulado","",IF(M631="","",DAYS360(M631,TODAY())))</f>
        <v>1153</v>
      </c>
      <c r="O631" s="3"/>
      <c r="P631" s="49" t="s">
        <v>1630</v>
      </c>
      <c r="Q631" s="46">
        <v>1</v>
      </c>
      <c r="R631" s="44"/>
      <c r="T631" s="21"/>
      <c r="U631" s="22"/>
      <c r="V631" s="21"/>
      <c r="W631" s="23"/>
      <c r="X631" s="23"/>
      <c r="Y631" s="23"/>
      <c r="Z631" s="23"/>
      <c r="AA631" s="24"/>
      <c r="AB631" s="9"/>
    </row>
    <row r="632" spans="1:28" s="4" customFormat="1" ht="33" x14ac:dyDescent="0.3">
      <c r="A632" s="93">
        <f>+SUBTOTAL(103,$D$4:D632)</f>
        <v>629</v>
      </c>
      <c r="B632" s="2" t="s">
        <v>1136</v>
      </c>
      <c r="C632" s="2" t="s">
        <v>1107</v>
      </c>
      <c r="D632" s="2" t="s">
        <v>1651</v>
      </c>
      <c r="E632" s="43" t="str">
        <f t="shared" si="605"/>
        <v>N/A</v>
      </c>
      <c r="F632" s="43" t="str">
        <f t="shared" si="670"/>
        <v>RES</v>
      </c>
      <c r="G632" s="43" t="str">
        <f t="shared" si="608"/>
        <v>C</v>
      </c>
      <c r="H632" s="44" t="s">
        <v>29</v>
      </c>
      <c r="I632" s="43" t="str">
        <f t="shared" si="609"/>
        <v>N/A-RES-C</v>
      </c>
      <c r="J632" s="45" t="s">
        <v>1652</v>
      </c>
      <c r="K632" s="46" t="s">
        <v>31</v>
      </c>
      <c r="L632" s="47">
        <f t="shared" si="627"/>
        <v>45056</v>
      </c>
      <c r="M632" s="48">
        <v>45056</v>
      </c>
      <c r="N632" s="1">
        <f t="shared" ca="1" si="606"/>
        <v>1006</v>
      </c>
      <c r="O632" s="3"/>
      <c r="P632" s="49" t="s">
        <v>1653</v>
      </c>
      <c r="Q632" s="46">
        <v>3</v>
      </c>
      <c r="R632" s="44" t="s">
        <v>1654</v>
      </c>
      <c r="U632" s="5"/>
      <c r="W632" s="6"/>
      <c r="X632" s="6"/>
      <c r="Y632" s="6"/>
      <c r="Z632" s="6" t="str">
        <f t="shared" si="692"/>
        <v/>
      </c>
      <c r="AA632" s="7"/>
      <c r="AB632" s="9"/>
    </row>
    <row r="633" spans="1:28" s="4" customFormat="1" ht="13" x14ac:dyDescent="0.3">
      <c r="A633" s="1">
        <f>+SUBTOTAL(103,$D$4:D633)</f>
        <v>630</v>
      </c>
      <c r="B633" s="2" t="s">
        <v>1136</v>
      </c>
      <c r="C633" s="2" t="s">
        <v>1107</v>
      </c>
      <c r="D633" s="2" t="s">
        <v>1651</v>
      </c>
      <c r="E633" s="43" t="str">
        <f t="shared" si="605"/>
        <v>N/A</v>
      </c>
      <c r="F633" s="43" t="str">
        <f t="shared" si="670"/>
        <v>RES</v>
      </c>
      <c r="G633" s="43" t="str">
        <f t="shared" si="608"/>
        <v>MR</v>
      </c>
      <c r="H633" s="44" t="s">
        <v>34</v>
      </c>
      <c r="I633" s="43" t="str">
        <f t="shared" si="609"/>
        <v>N/A-RES-MR</v>
      </c>
      <c r="J633" s="45" t="s">
        <v>1655</v>
      </c>
      <c r="K633" s="46" t="s">
        <v>31</v>
      </c>
      <c r="L633" s="47">
        <f t="shared" si="627"/>
        <v>44657</v>
      </c>
      <c r="M633" s="48">
        <v>44657</v>
      </c>
      <c r="N633" s="1">
        <f t="shared" ca="1" si="606"/>
        <v>1400</v>
      </c>
      <c r="O633" s="3"/>
      <c r="P633" s="49" t="s">
        <v>1656</v>
      </c>
      <c r="Q633" s="46">
        <v>5</v>
      </c>
      <c r="R633" s="44" t="s">
        <v>1657</v>
      </c>
      <c r="U633" s="5"/>
      <c r="W633" s="6"/>
      <c r="X633" s="6"/>
      <c r="Y633" s="6"/>
      <c r="Z633" s="6" t="str">
        <f t="shared" si="692"/>
        <v/>
      </c>
      <c r="AA633" s="7"/>
      <c r="AB633" s="9"/>
    </row>
    <row r="634" spans="1:28" s="4" customFormat="1" ht="50.5" x14ac:dyDescent="0.3">
      <c r="A634" s="1">
        <f>+SUBTOTAL(103,$D$4:D634)</f>
        <v>631</v>
      </c>
      <c r="B634" s="2" t="s">
        <v>1136</v>
      </c>
      <c r="C634" s="2" t="s">
        <v>1107</v>
      </c>
      <c r="D634" s="2" t="s">
        <v>1651</v>
      </c>
      <c r="E634" s="43" t="str">
        <f t="shared" ref="E634:E848" si="720">+IF(C634="GESTIÓN TERRITORIAL","GET",IF(C634="DERECHOS HUMANOS","DHH",IF(C634="GESTIÓN CORPORATIVA","GCO",IF(C634="PLANEACIÓN ESTRATÉGICA","PLE",IF(C634="GERENCIA DE LA INFORMACIÓN","GDI","N/A")))))</f>
        <v>N/A</v>
      </c>
      <c r="F634" s="43" t="str">
        <f t="shared" si="670"/>
        <v>RES</v>
      </c>
      <c r="G634" s="43" t="str">
        <f t="shared" si="608"/>
        <v>P</v>
      </c>
      <c r="H634" s="44" t="s">
        <v>156</v>
      </c>
      <c r="I634" s="43" t="str">
        <f t="shared" si="609"/>
        <v>N/A-RES-P001</v>
      </c>
      <c r="J634" s="45" t="s">
        <v>1658</v>
      </c>
      <c r="K634" s="46" t="s">
        <v>31</v>
      </c>
      <c r="L634" s="47">
        <f t="shared" si="627"/>
        <v>45471</v>
      </c>
      <c r="M634" s="48">
        <v>45471</v>
      </c>
      <c r="N634" s="1">
        <f t="shared" ref="N634:N843" ca="1" si="721">+IF(K634="Anulado","",IF(M634="","",DAYS360(M634,TODAY())))</f>
        <v>598</v>
      </c>
      <c r="O634" s="3"/>
      <c r="P634" s="49" t="s">
        <v>1659</v>
      </c>
      <c r="Q634" s="46">
        <v>3</v>
      </c>
      <c r="R634" s="44" t="s">
        <v>1660</v>
      </c>
      <c r="U634" s="5"/>
      <c r="W634" s="6"/>
      <c r="X634" s="6" t="s">
        <v>1111</v>
      </c>
      <c r="Y634" s="6"/>
      <c r="Z634" s="6" t="str">
        <f t="shared" si="692"/>
        <v/>
      </c>
      <c r="AA634" s="7" t="s">
        <v>1661</v>
      </c>
      <c r="AB634" s="9"/>
    </row>
    <row r="635" spans="1:28" s="4" customFormat="1" ht="50.5" x14ac:dyDescent="0.3">
      <c r="A635" s="93">
        <f>+SUBTOTAL(103,$D$4:D635)</f>
        <v>632</v>
      </c>
      <c r="B635" s="2" t="s">
        <v>1136</v>
      </c>
      <c r="C635" s="2" t="s">
        <v>1107</v>
      </c>
      <c r="D635" s="2" t="s">
        <v>1651</v>
      </c>
      <c r="E635" s="43" t="str">
        <f t="shared" si="720"/>
        <v>N/A</v>
      </c>
      <c r="F635" s="43" t="str">
        <f t="shared" si="670"/>
        <v>RES</v>
      </c>
      <c r="G635" s="43" t="str">
        <f t="shared" si="608"/>
        <v>P</v>
      </c>
      <c r="H635" s="44" t="s">
        <v>160</v>
      </c>
      <c r="I635" s="43" t="str">
        <f t="shared" si="609"/>
        <v>N/A-RES-P002</v>
      </c>
      <c r="J635" s="45" t="s">
        <v>1662</v>
      </c>
      <c r="K635" s="46" t="s">
        <v>31</v>
      </c>
      <c r="L635" s="47">
        <f t="shared" si="627"/>
        <v>45636</v>
      </c>
      <c r="M635" s="48">
        <v>45636</v>
      </c>
      <c r="N635" s="1">
        <f t="shared" ca="1" si="721"/>
        <v>436</v>
      </c>
      <c r="O635" s="3"/>
      <c r="P635" s="49" t="s">
        <v>1663</v>
      </c>
      <c r="Q635" s="46">
        <v>3</v>
      </c>
      <c r="R635" s="44" t="s">
        <v>1664</v>
      </c>
      <c r="U635" s="5"/>
      <c r="W635" s="6"/>
      <c r="X635" s="6" t="s">
        <v>1111</v>
      </c>
      <c r="Y635" s="6"/>
      <c r="Z635" s="6" t="str">
        <f t="shared" si="692"/>
        <v/>
      </c>
      <c r="AA635" s="7" t="s">
        <v>1661</v>
      </c>
      <c r="AB635" s="9"/>
    </row>
    <row r="636" spans="1:28" s="4" customFormat="1" ht="50.5" x14ac:dyDescent="0.3">
      <c r="A636" s="1">
        <f>+SUBTOTAL(103,$D$4:D636)</f>
        <v>633</v>
      </c>
      <c r="B636" s="2" t="s">
        <v>1136</v>
      </c>
      <c r="C636" s="2" t="s">
        <v>1107</v>
      </c>
      <c r="D636" s="2" t="s">
        <v>1651</v>
      </c>
      <c r="E636" s="43" t="str">
        <f t="shared" si="720"/>
        <v>N/A</v>
      </c>
      <c r="F636" s="43" t="str">
        <f t="shared" ref="F636:F667" si="722">+VLOOKUP(D636,$U$1519:$V$1538,2,FALSE)</f>
        <v>RES</v>
      </c>
      <c r="G636" s="43" t="str">
        <f t="shared" si="608"/>
        <v>P</v>
      </c>
      <c r="H636" s="44" t="s">
        <v>164</v>
      </c>
      <c r="I636" s="43" t="str">
        <f t="shared" si="609"/>
        <v>N/A-RES-P003</v>
      </c>
      <c r="J636" s="45" t="s">
        <v>1665</v>
      </c>
      <c r="K636" s="46" t="s">
        <v>31</v>
      </c>
      <c r="L636" s="47">
        <f t="shared" si="627"/>
        <v>45372</v>
      </c>
      <c r="M636" s="48">
        <v>45372</v>
      </c>
      <c r="N636" s="1">
        <f t="shared" ca="1" si="721"/>
        <v>695</v>
      </c>
      <c r="O636" s="3"/>
      <c r="P636" s="49" t="s">
        <v>1666</v>
      </c>
      <c r="Q636" s="46">
        <v>3</v>
      </c>
      <c r="R636" s="44" t="s">
        <v>1667</v>
      </c>
      <c r="U636" s="5"/>
      <c r="W636" s="6"/>
      <c r="X636" s="6" t="s">
        <v>1111</v>
      </c>
      <c r="Y636" s="6"/>
      <c r="Z636" s="6" t="str">
        <f t="shared" si="692"/>
        <v/>
      </c>
      <c r="AA636" s="7" t="s">
        <v>1661</v>
      </c>
      <c r="AB636" s="9"/>
    </row>
    <row r="637" spans="1:28" s="4" customFormat="1" ht="100.5" x14ac:dyDescent="0.3">
      <c r="A637" s="1">
        <f>+SUBTOTAL(103,$D$4:D637)</f>
        <v>634</v>
      </c>
      <c r="B637" s="2" t="s">
        <v>1136</v>
      </c>
      <c r="C637" s="2" t="s">
        <v>1107</v>
      </c>
      <c r="D637" s="2" t="s">
        <v>1651</v>
      </c>
      <c r="E637" s="43" t="str">
        <f t="shared" si="720"/>
        <v>N/A</v>
      </c>
      <c r="F637" s="43" t="str">
        <f t="shared" si="722"/>
        <v>RES</v>
      </c>
      <c r="G637" s="43" t="str">
        <f t="shared" si="608"/>
        <v>P</v>
      </c>
      <c r="H637" s="44" t="s">
        <v>168</v>
      </c>
      <c r="I637" s="43" t="str">
        <f t="shared" si="609"/>
        <v>N/A-RES-P004</v>
      </c>
      <c r="J637" s="45" t="s">
        <v>1668</v>
      </c>
      <c r="K637" s="46" t="s">
        <v>31</v>
      </c>
      <c r="L637" s="47">
        <f t="shared" si="627"/>
        <v>45471</v>
      </c>
      <c r="M637" s="48">
        <v>45471</v>
      </c>
      <c r="N637" s="1">
        <f t="shared" ca="1" si="721"/>
        <v>598</v>
      </c>
      <c r="O637" s="3"/>
      <c r="P637" s="49" t="s">
        <v>1669</v>
      </c>
      <c r="Q637" s="46">
        <v>4</v>
      </c>
      <c r="R637" s="44" t="s">
        <v>1670</v>
      </c>
      <c r="U637" s="5"/>
      <c r="W637" s="6"/>
      <c r="X637" s="6" t="s">
        <v>1111</v>
      </c>
      <c r="Y637" s="6"/>
      <c r="Z637" s="6" t="str">
        <f t="shared" si="692"/>
        <v/>
      </c>
      <c r="AA637" s="7" t="s">
        <v>1671</v>
      </c>
      <c r="AB637" s="9"/>
    </row>
    <row r="638" spans="1:28" s="4" customFormat="1" ht="50.5" x14ac:dyDescent="0.3">
      <c r="A638" s="93">
        <f>+SUBTOTAL(103,$D$4:D638)</f>
        <v>635</v>
      </c>
      <c r="B638" s="2" t="s">
        <v>1136</v>
      </c>
      <c r="C638" s="2" t="s">
        <v>1107</v>
      </c>
      <c r="D638" s="2" t="s">
        <v>1651</v>
      </c>
      <c r="E638" s="43" t="str">
        <f t="shared" si="720"/>
        <v>N/A</v>
      </c>
      <c r="F638" s="43" t="str">
        <f t="shared" si="722"/>
        <v>RES</v>
      </c>
      <c r="G638" s="43" t="str">
        <f t="shared" si="608"/>
        <v>P</v>
      </c>
      <c r="H638" s="44" t="s">
        <v>172</v>
      </c>
      <c r="I638" s="43" t="str">
        <f t="shared" si="609"/>
        <v>N/A-RES-P005</v>
      </c>
      <c r="J638" s="45" t="s">
        <v>1672</v>
      </c>
      <c r="K638" s="46" t="s">
        <v>31</v>
      </c>
      <c r="L638" s="47">
        <f t="shared" si="627"/>
        <v>45643</v>
      </c>
      <c r="M638" s="48">
        <v>45643</v>
      </c>
      <c r="N638" s="1">
        <f t="shared" ca="1" si="721"/>
        <v>429</v>
      </c>
      <c r="O638" s="3"/>
      <c r="P638" s="49" t="s">
        <v>1673</v>
      </c>
      <c r="Q638" s="46">
        <v>3</v>
      </c>
      <c r="R638" s="44" t="s">
        <v>1674</v>
      </c>
      <c r="U638" s="5"/>
      <c r="W638" s="6"/>
      <c r="X638" s="6" t="s">
        <v>1111</v>
      </c>
      <c r="Y638" s="6"/>
      <c r="Z638" s="6" t="str">
        <f t="shared" si="692"/>
        <v/>
      </c>
      <c r="AA638" s="7" t="s">
        <v>1661</v>
      </c>
      <c r="AB638" s="9"/>
    </row>
    <row r="639" spans="1:28" s="4" customFormat="1" ht="13" x14ac:dyDescent="0.3">
      <c r="A639" s="1">
        <f>+SUBTOTAL(103,$D$4:D639)</f>
        <v>636</v>
      </c>
      <c r="B639" s="2" t="s">
        <v>1136</v>
      </c>
      <c r="C639" s="2" t="s">
        <v>1107</v>
      </c>
      <c r="D639" s="2" t="s">
        <v>1651</v>
      </c>
      <c r="E639" s="43" t="str">
        <f t="shared" ref="E639" si="723">+IF(C639="GESTIÓN TERRITORIAL","GET",IF(C639="DERECHOS HUMANOS","DHH",IF(C639="GESTIÓN CORPORATIVA","GCO",IF(C639="PLANEACIÓN ESTRATÉGICA","PLE",IF(C639="GERENCIA DE LA INFORMACIÓN","GDI","N/A")))))</f>
        <v>N/A</v>
      </c>
      <c r="F639" s="43" t="str">
        <f t="shared" si="722"/>
        <v>RES</v>
      </c>
      <c r="G639" s="43" t="str">
        <f t="shared" ref="G639" si="724">+IF(OR(LEN(H639)=1,LEN(H639)=2),H639,IF(LEN(H639)=4,MID(H639,1,1),MID(H639,1,2)))</f>
        <v>P</v>
      </c>
      <c r="H639" s="44" t="s">
        <v>176</v>
      </c>
      <c r="I639" s="43" t="str">
        <f t="shared" ref="I639" si="725">+IF(OR(E639="",F639="",H639=""),"",CONCATENATE(E639,"-",F639,"-",H639))</f>
        <v>N/A-RES-P006</v>
      </c>
      <c r="J639" s="45" t="s">
        <v>1675</v>
      </c>
      <c r="K639" s="46" t="s">
        <v>31</v>
      </c>
      <c r="L639" s="47">
        <f t="shared" ref="L639" si="726">+IF(M639=0,"",VALUE(M639))</f>
        <v>45637</v>
      </c>
      <c r="M639" s="48">
        <v>45637</v>
      </c>
      <c r="N639" s="1">
        <f t="shared" ref="N639" ca="1" si="727">+IF(K639="Anulado","",IF(M639="","",DAYS360(M639,TODAY())))</f>
        <v>435</v>
      </c>
      <c r="O639" s="3"/>
      <c r="P639" s="49" t="s">
        <v>1676</v>
      </c>
      <c r="Q639" s="46">
        <v>1</v>
      </c>
      <c r="R639" s="44"/>
      <c r="S639" s="26"/>
      <c r="T639" s="26"/>
      <c r="U639" s="27"/>
      <c r="V639" s="26"/>
      <c r="W639" s="28"/>
      <c r="X639" s="28"/>
      <c r="Y639" s="28"/>
      <c r="Z639" s="28"/>
      <c r="AA639" s="29"/>
      <c r="AB639" s="9"/>
    </row>
    <row r="640" spans="1:28" s="4" customFormat="1" ht="19.5" x14ac:dyDescent="0.3">
      <c r="A640" s="1">
        <f>+SUBTOTAL(103,$D$4:D640)</f>
        <v>637</v>
      </c>
      <c r="B640" s="2" t="s">
        <v>1136</v>
      </c>
      <c r="C640" s="2" t="s">
        <v>1107</v>
      </c>
      <c r="D640" s="2" t="s">
        <v>1651</v>
      </c>
      <c r="E640" s="43" t="str">
        <f t="shared" si="720"/>
        <v>N/A</v>
      </c>
      <c r="F640" s="43" t="str">
        <f t="shared" si="722"/>
        <v>RES</v>
      </c>
      <c r="G640" s="43" t="str">
        <f t="shared" ref="G640:G861" si="728">+IF(OR(LEN(H640)=1,LEN(H640)=2),H640,IF(LEN(H640)=4,MID(H640,1,1),MID(H640,1,2)))</f>
        <v>IN</v>
      </c>
      <c r="H640" s="44" t="s">
        <v>218</v>
      </c>
      <c r="I640" s="43" t="str">
        <f t="shared" ref="I640:I861" si="729">+IF(OR(E640="",F640="",H640=""),"",CONCATENATE(E640,"-",F640,"-",H640))</f>
        <v>N/A-RES-IN001</v>
      </c>
      <c r="J640" s="45" t="s">
        <v>1677</v>
      </c>
      <c r="K640" s="46" t="s">
        <v>48</v>
      </c>
      <c r="L640" s="47">
        <f t="shared" si="627"/>
        <v>43595</v>
      </c>
      <c r="M640" s="48">
        <v>43595</v>
      </c>
      <c r="N640" s="1" t="str">
        <f t="shared" ca="1" si="721"/>
        <v/>
      </c>
      <c r="O640" s="3">
        <v>44813</v>
      </c>
      <c r="P640" s="49" t="s">
        <v>1678</v>
      </c>
      <c r="Q640" s="46">
        <v>2</v>
      </c>
      <c r="R640" s="44" t="s">
        <v>1679</v>
      </c>
      <c r="U640" s="5"/>
      <c r="W640" s="6"/>
      <c r="X640" s="6"/>
      <c r="Y640" s="6"/>
      <c r="Z640" s="6" t="str">
        <f t="shared" si="692"/>
        <v/>
      </c>
      <c r="AA640" s="7"/>
      <c r="AB640" s="9"/>
    </row>
    <row r="641" spans="1:28" s="4" customFormat="1" ht="19.5" x14ac:dyDescent="0.3">
      <c r="A641" s="93">
        <f>+SUBTOTAL(103,$D$4:D641)</f>
        <v>638</v>
      </c>
      <c r="B641" s="2" t="s">
        <v>1136</v>
      </c>
      <c r="C641" s="2" t="s">
        <v>1107</v>
      </c>
      <c r="D641" s="2" t="s">
        <v>1651</v>
      </c>
      <c r="E641" s="43" t="str">
        <f t="shared" ref="E641" si="730">+IF(C641="GESTIÓN TERRITORIAL","GET",IF(C641="DERECHOS HUMANOS","DHH",IF(C641="GESTIÓN CORPORATIVA","GCO",IF(C641="PLANEACIÓN ESTRATÉGICA","PLE",IF(C641="GERENCIA DE LA INFORMACIÓN","GDI","N/A")))))</f>
        <v>N/A</v>
      </c>
      <c r="F641" s="43" t="str">
        <f t="shared" si="722"/>
        <v>RES</v>
      </c>
      <c r="G641" s="43" t="str">
        <f t="shared" ref="G641" si="731">+IF(OR(LEN(H641)=1,LEN(H641)=2),H641,IF(LEN(H641)=4,MID(H641,1,1),MID(H641,1,2)))</f>
        <v>IN</v>
      </c>
      <c r="H641" s="44" t="s">
        <v>222</v>
      </c>
      <c r="I641" s="43" t="str">
        <f t="shared" ref="I641" si="732">+IF(OR(E641="",F641="",H641=""),"",CONCATENATE(E641,"-",F641,"-",H641))</f>
        <v>N/A-RES-IN002</v>
      </c>
      <c r="J641" s="45" t="s">
        <v>1680</v>
      </c>
      <c r="K641" s="46" t="s">
        <v>48</v>
      </c>
      <c r="L641" s="47">
        <f t="shared" si="627"/>
        <v>43374</v>
      </c>
      <c r="M641" s="48">
        <v>43374</v>
      </c>
      <c r="N641" s="1" t="str">
        <f t="shared" ref="N641" ca="1" si="733">+IF(K641="Anulado","",IF(M641="","",DAYS360(M641,TODAY())))</f>
        <v/>
      </c>
      <c r="O641" s="3">
        <v>45705</v>
      </c>
      <c r="P641" s="49" t="s">
        <v>1681</v>
      </c>
      <c r="Q641" s="46">
        <v>1</v>
      </c>
      <c r="R641" s="44"/>
      <c r="U641" s="5"/>
      <c r="W641" s="6"/>
      <c r="X641" s="6"/>
      <c r="Y641" s="6"/>
      <c r="Z641" s="6"/>
      <c r="AA641" s="7"/>
      <c r="AB641" s="9"/>
    </row>
    <row r="642" spans="1:28" s="4" customFormat="1" ht="13" x14ac:dyDescent="0.3">
      <c r="A642" s="1">
        <f>+SUBTOTAL(103,$D$4:D642)</f>
        <v>639</v>
      </c>
      <c r="B642" s="2" t="s">
        <v>1136</v>
      </c>
      <c r="C642" s="2" t="s">
        <v>1107</v>
      </c>
      <c r="D642" s="2" t="s">
        <v>1651</v>
      </c>
      <c r="E642" s="43" t="str">
        <f t="shared" si="720"/>
        <v>N/A</v>
      </c>
      <c r="F642" s="43" t="str">
        <f t="shared" si="722"/>
        <v>RES</v>
      </c>
      <c r="G642" s="43" t="str">
        <f t="shared" si="728"/>
        <v>F</v>
      </c>
      <c r="H642" s="44" t="s">
        <v>274</v>
      </c>
      <c r="I642" s="43" t="str">
        <f t="shared" si="729"/>
        <v>N/A-RES-F001</v>
      </c>
      <c r="J642" s="45" t="s">
        <v>1682</v>
      </c>
      <c r="K642" s="46" t="s">
        <v>31</v>
      </c>
      <c r="L642" s="47">
        <f t="shared" si="627"/>
        <v>44468</v>
      </c>
      <c r="M642" s="48">
        <v>44468</v>
      </c>
      <c r="N642" s="1">
        <f t="shared" ca="1" si="721"/>
        <v>1587</v>
      </c>
      <c r="O642" s="3"/>
      <c r="P642" s="49" t="s">
        <v>1683</v>
      </c>
      <c r="Q642" s="46">
        <v>3</v>
      </c>
      <c r="R642" s="44" t="s">
        <v>1684</v>
      </c>
      <c r="U642" s="5"/>
      <c r="W642" s="6"/>
      <c r="X642" s="6"/>
      <c r="Y642" s="6"/>
      <c r="Z642" s="6" t="str">
        <f t="shared" si="692"/>
        <v/>
      </c>
      <c r="AA642" s="7"/>
      <c r="AB642" s="9"/>
    </row>
    <row r="643" spans="1:28" s="4" customFormat="1" ht="19.5" x14ac:dyDescent="0.3">
      <c r="A643" s="1">
        <f>+SUBTOTAL(103,$D$4:D643)</f>
        <v>640</v>
      </c>
      <c r="B643" s="2" t="s">
        <v>1136</v>
      </c>
      <c r="C643" s="2" t="s">
        <v>1107</v>
      </c>
      <c r="D643" s="2" t="s">
        <v>1651</v>
      </c>
      <c r="E643" s="43" t="str">
        <f t="shared" si="720"/>
        <v>N/A</v>
      </c>
      <c r="F643" s="43" t="str">
        <f t="shared" si="722"/>
        <v>RES</v>
      </c>
      <c r="G643" s="43" t="str">
        <f t="shared" si="728"/>
        <v>F</v>
      </c>
      <c r="H643" s="44" t="s">
        <v>278</v>
      </c>
      <c r="I643" s="43" t="str">
        <f t="shared" si="729"/>
        <v>N/A-RES-F002</v>
      </c>
      <c r="J643" s="45" t="s">
        <v>1685</v>
      </c>
      <c r="K643" s="46" t="s">
        <v>48</v>
      </c>
      <c r="L643" s="47">
        <f t="shared" si="627"/>
        <v>43633</v>
      </c>
      <c r="M643" s="48">
        <v>43633</v>
      </c>
      <c r="N643" s="1" t="str">
        <f t="shared" ca="1" si="721"/>
        <v/>
      </c>
      <c r="O643" s="3">
        <v>44728</v>
      </c>
      <c r="P643" s="49" t="s">
        <v>1686</v>
      </c>
      <c r="Q643" s="46">
        <v>2</v>
      </c>
      <c r="R643" s="44" t="s">
        <v>1687</v>
      </c>
      <c r="U643" s="5"/>
      <c r="W643" s="6"/>
      <c r="X643" s="6"/>
      <c r="Y643" s="6"/>
      <c r="Z643" s="6" t="str">
        <f t="shared" si="692"/>
        <v/>
      </c>
      <c r="AA643" s="7"/>
      <c r="AB643" s="9"/>
    </row>
    <row r="644" spans="1:28" s="4" customFormat="1" ht="13" x14ac:dyDescent="0.3">
      <c r="A644" s="93">
        <f>+SUBTOTAL(103,$D$4:D644)</f>
        <v>641</v>
      </c>
      <c r="B644" s="2" t="s">
        <v>1136</v>
      </c>
      <c r="C644" s="2" t="s">
        <v>1107</v>
      </c>
      <c r="D644" s="2" t="s">
        <v>1651</v>
      </c>
      <c r="E644" s="43" t="str">
        <f t="shared" si="720"/>
        <v>N/A</v>
      </c>
      <c r="F644" s="43" t="str">
        <f t="shared" si="722"/>
        <v>RES</v>
      </c>
      <c r="G644" s="43" t="str">
        <f t="shared" si="728"/>
        <v>F</v>
      </c>
      <c r="H644" s="44" t="s">
        <v>282</v>
      </c>
      <c r="I644" s="43" t="str">
        <f t="shared" si="729"/>
        <v>N/A-RES-F003</v>
      </c>
      <c r="J644" s="45" t="s">
        <v>1688</v>
      </c>
      <c r="K644" s="46" t="s">
        <v>31</v>
      </c>
      <c r="L644" s="47">
        <f t="shared" si="627"/>
        <v>44377</v>
      </c>
      <c r="M644" s="48">
        <v>44377</v>
      </c>
      <c r="N644" s="1">
        <f t="shared" ca="1" si="721"/>
        <v>1676</v>
      </c>
      <c r="O644" s="3"/>
      <c r="P644" s="49" t="s">
        <v>1689</v>
      </c>
      <c r="Q644" s="46">
        <v>3</v>
      </c>
      <c r="R644" s="44" t="s">
        <v>1690</v>
      </c>
      <c r="U644" s="5"/>
      <c r="W644" s="6"/>
      <c r="X644" s="6"/>
      <c r="Y644" s="6"/>
      <c r="Z644" s="6" t="str">
        <f t="shared" si="692"/>
        <v/>
      </c>
      <c r="AA644" s="7"/>
      <c r="AB644" s="9"/>
    </row>
    <row r="645" spans="1:28" s="4" customFormat="1" ht="13" x14ac:dyDescent="0.3">
      <c r="A645" s="1">
        <f>+SUBTOTAL(103,$D$4:D645)</f>
        <v>642</v>
      </c>
      <c r="B645" s="2" t="s">
        <v>1136</v>
      </c>
      <c r="C645" s="2" t="s">
        <v>1107</v>
      </c>
      <c r="D645" s="2" t="s">
        <v>1651</v>
      </c>
      <c r="E645" s="43" t="str">
        <f t="shared" si="720"/>
        <v>N/A</v>
      </c>
      <c r="F645" s="43" t="str">
        <f t="shared" si="722"/>
        <v>RES</v>
      </c>
      <c r="G645" s="43" t="str">
        <f t="shared" si="728"/>
        <v>F</v>
      </c>
      <c r="H645" s="44" t="s">
        <v>286</v>
      </c>
      <c r="I645" s="43" t="str">
        <f t="shared" si="729"/>
        <v>N/A-RES-F004</v>
      </c>
      <c r="J645" s="45" t="s">
        <v>1691</v>
      </c>
      <c r="K645" s="46" t="s">
        <v>31</v>
      </c>
      <c r="L645" s="47">
        <f t="shared" si="627"/>
        <v>44377</v>
      </c>
      <c r="M645" s="48">
        <v>44377</v>
      </c>
      <c r="N645" s="1">
        <f t="shared" ca="1" si="721"/>
        <v>1676</v>
      </c>
      <c r="O645" s="3"/>
      <c r="P645" s="49" t="s">
        <v>1692</v>
      </c>
      <c r="Q645" s="46">
        <v>3</v>
      </c>
      <c r="R645" s="44" t="s">
        <v>1693</v>
      </c>
      <c r="U645" s="5"/>
      <c r="W645" s="6"/>
      <c r="X645" s="6"/>
      <c r="Y645" s="6"/>
      <c r="Z645" s="6" t="str">
        <f t="shared" si="692"/>
        <v/>
      </c>
      <c r="AA645" s="7"/>
      <c r="AB645" s="9"/>
    </row>
    <row r="646" spans="1:28" s="4" customFormat="1" ht="20.25" customHeight="1" x14ac:dyDescent="0.3">
      <c r="A646" s="1">
        <f>+SUBTOTAL(103,$D$4:D646)</f>
        <v>643</v>
      </c>
      <c r="B646" s="2" t="s">
        <v>1136</v>
      </c>
      <c r="C646" s="2" t="s">
        <v>1107</v>
      </c>
      <c r="D646" s="2" t="s">
        <v>1651</v>
      </c>
      <c r="E646" s="43" t="str">
        <f t="shared" si="720"/>
        <v>N/A</v>
      </c>
      <c r="F646" s="43" t="str">
        <f t="shared" si="722"/>
        <v>RES</v>
      </c>
      <c r="G646" s="43" t="str">
        <f t="shared" si="728"/>
        <v>F</v>
      </c>
      <c r="H646" s="44" t="s">
        <v>290</v>
      </c>
      <c r="I646" s="43" t="str">
        <f t="shared" si="729"/>
        <v>N/A-RES-F005</v>
      </c>
      <c r="J646" s="45" t="s">
        <v>1694</v>
      </c>
      <c r="K646" s="46" t="s">
        <v>31</v>
      </c>
      <c r="L646" s="47">
        <f t="shared" si="627"/>
        <v>44728</v>
      </c>
      <c r="M646" s="48">
        <v>44728</v>
      </c>
      <c r="N646" s="1">
        <f t="shared" ca="1" si="721"/>
        <v>1330</v>
      </c>
      <c r="O646" s="3"/>
      <c r="P646" s="49" t="s">
        <v>1695</v>
      </c>
      <c r="Q646" s="46">
        <v>3</v>
      </c>
      <c r="R646" s="44" t="s">
        <v>1696</v>
      </c>
      <c r="U646" s="5"/>
      <c r="W646" s="6"/>
      <c r="X646" s="6"/>
      <c r="Y646" s="6"/>
      <c r="Z646" s="6" t="str">
        <f t="shared" si="692"/>
        <v/>
      </c>
      <c r="AA646" s="7"/>
      <c r="AB646" s="9"/>
    </row>
    <row r="647" spans="1:28" s="4" customFormat="1" ht="13" x14ac:dyDescent="0.3">
      <c r="A647" s="93">
        <f>+SUBTOTAL(103,$D$4:D647)</f>
        <v>644</v>
      </c>
      <c r="B647" s="2" t="s">
        <v>1136</v>
      </c>
      <c r="C647" s="2" t="s">
        <v>1107</v>
      </c>
      <c r="D647" s="2" t="s">
        <v>1651</v>
      </c>
      <c r="E647" s="43" t="str">
        <f t="shared" si="720"/>
        <v>N/A</v>
      </c>
      <c r="F647" s="43" t="str">
        <f t="shared" si="722"/>
        <v>RES</v>
      </c>
      <c r="G647" s="43" t="str">
        <f t="shared" si="728"/>
        <v>F</v>
      </c>
      <c r="H647" s="44" t="s">
        <v>294</v>
      </c>
      <c r="I647" s="43" t="str">
        <f t="shared" si="729"/>
        <v>N/A-RES-F006</v>
      </c>
      <c r="J647" s="45" t="s">
        <v>1697</v>
      </c>
      <c r="K647" s="46" t="s">
        <v>31</v>
      </c>
      <c r="L647" s="47">
        <f t="shared" si="627"/>
        <v>44728</v>
      </c>
      <c r="M647" s="48">
        <v>44728</v>
      </c>
      <c r="N647" s="1">
        <f t="shared" ca="1" si="721"/>
        <v>1330</v>
      </c>
      <c r="O647" s="3"/>
      <c r="P647" s="49" t="s">
        <v>1698</v>
      </c>
      <c r="Q647" s="46">
        <v>3</v>
      </c>
      <c r="R647" s="44" t="s">
        <v>1699</v>
      </c>
      <c r="U647" s="5"/>
      <c r="W647" s="6"/>
      <c r="X647" s="6"/>
      <c r="Y647" s="6"/>
      <c r="Z647" s="6" t="str">
        <f t="shared" si="692"/>
        <v/>
      </c>
      <c r="AA647" s="7"/>
      <c r="AB647" s="9"/>
    </row>
    <row r="648" spans="1:28" s="4" customFormat="1" ht="19.5" x14ac:dyDescent="0.3">
      <c r="A648" s="1">
        <f>+SUBTOTAL(103,$D$4:D648)</f>
        <v>645</v>
      </c>
      <c r="B648" s="2" t="s">
        <v>1136</v>
      </c>
      <c r="C648" s="2" t="s">
        <v>1107</v>
      </c>
      <c r="D648" s="2" t="s">
        <v>1651</v>
      </c>
      <c r="E648" s="43" t="str">
        <f t="shared" si="720"/>
        <v>N/A</v>
      </c>
      <c r="F648" s="43" t="str">
        <f t="shared" si="722"/>
        <v>RES</v>
      </c>
      <c r="G648" s="43" t="str">
        <f t="shared" si="728"/>
        <v>F</v>
      </c>
      <c r="H648" s="44" t="s">
        <v>298</v>
      </c>
      <c r="I648" s="43" t="str">
        <f t="shared" si="729"/>
        <v>N/A-RES-F007</v>
      </c>
      <c r="J648" s="45" t="s">
        <v>1700</v>
      </c>
      <c r="K648" s="46" t="s">
        <v>31</v>
      </c>
      <c r="L648" s="47">
        <f t="shared" si="627"/>
        <v>45636</v>
      </c>
      <c r="M648" s="48">
        <v>45636</v>
      </c>
      <c r="N648" s="1">
        <f t="shared" ca="1" si="721"/>
        <v>436</v>
      </c>
      <c r="O648" s="3"/>
      <c r="P648" s="49" t="s">
        <v>1701</v>
      </c>
      <c r="Q648" s="46">
        <v>3</v>
      </c>
      <c r="R648" s="44" t="s">
        <v>1702</v>
      </c>
      <c r="U648" s="5"/>
      <c r="W648" s="6"/>
      <c r="X648" s="6"/>
      <c r="Y648" s="6"/>
      <c r="Z648" s="6" t="str">
        <f t="shared" si="692"/>
        <v/>
      </c>
      <c r="AA648" s="7"/>
      <c r="AB648" s="9"/>
    </row>
    <row r="649" spans="1:28" s="4" customFormat="1" ht="19.5" x14ac:dyDescent="0.3">
      <c r="A649" s="1">
        <f>+SUBTOTAL(103,$D$4:D649)</f>
        <v>646</v>
      </c>
      <c r="B649" s="2" t="s">
        <v>1136</v>
      </c>
      <c r="C649" s="2" t="s">
        <v>1107</v>
      </c>
      <c r="D649" s="2" t="s">
        <v>1651</v>
      </c>
      <c r="E649" s="43" t="str">
        <f t="shared" ref="E649:E650" si="734">+IF(C649="GESTIÓN TERRITORIAL","GET",IF(C649="DERECHOS HUMANOS","DHH",IF(C649="GESTIÓN CORPORATIVA","GCO",IF(C649="PLANEACIÓN ESTRATÉGICA","PLE",IF(C649="GERENCIA DE LA INFORMACIÓN","GDI","N/A")))))</f>
        <v>N/A</v>
      </c>
      <c r="F649" s="43" t="str">
        <f t="shared" si="722"/>
        <v>RES</v>
      </c>
      <c r="G649" s="43" t="str">
        <f t="shared" ref="G649" si="735">+IF(OR(LEN(H649)=1,LEN(H649)=2),H649,IF(LEN(H649)=4,MID(H649,1,1),MID(H649,1,2)))</f>
        <v>F</v>
      </c>
      <c r="H649" s="44" t="s">
        <v>302</v>
      </c>
      <c r="I649" s="43" t="str">
        <f t="shared" si="729"/>
        <v>N/A-RES-F008</v>
      </c>
      <c r="J649" s="45" t="s">
        <v>1703</v>
      </c>
      <c r="K649" s="46" t="s">
        <v>31</v>
      </c>
      <c r="L649" s="47">
        <f t="shared" si="627"/>
        <v>44459</v>
      </c>
      <c r="M649" s="48">
        <v>44459</v>
      </c>
      <c r="N649" s="1">
        <f t="shared" ref="N649:N650" ca="1" si="736">+IF(K649="Anulado","",IF(M649="","",DAYS360(M649,TODAY())))</f>
        <v>1596</v>
      </c>
      <c r="O649" s="3"/>
      <c r="P649" s="49" t="s">
        <v>1704</v>
      </c>
      <c r="Q649" s="46">
        <v>2</v>
      </c>
      <c r="R649" s="44"/>
      <c r="U649" s="5"/>
      <c r="W649" s="6"/>
      <c r="X649" s="6"/>
      <c r="Y649" s="6"/>
      <c r="Z649" s="6"/>
      <c r="AA649" s="7"/>
      <c r="AB649" s="9"/>
    </row>
    <row r="650" spans="1:28" s="4" customFormat="1" ht="13" x14ac:dyDescent="0.3">
      <c r="A650" s="93">
        <f>+SUBTOTAL(103,$D$4:D650)</f>
        <v>647</v>
      </c>
      <c r="B650" s="2" t="s">
        <v>1136</v>
      </c>
      <c r="C650" s="2" t="s">
        <v>1107</v>
      </c>
      <c r="D650" s="2" t="s">
        <v>1651</v>
      </c>
      <c r="E650" s="43" t="str">
        <f t="shared" si="734"/>
        <v>N/A</v>
      </c>
      <c r="F650" s="43" t="str">
        <f t="shared" si="722"/>
        <v>RES</v>
      </c>
      <c r="G650" s="43" t="s">
        <v>390</v>
      </c>
      <c r="H650" s="44" t="s">
        <v>306</v>
      </c>
      <c r="I650" s="43" t="str">
        <f t="shared" si="729"/>
        <v>N/A-RES-F009</v>
      </c>
      <c r="J650" s="45" t="s">
        <v>1705</v>
      </c>
      <c r="K650" s="46" t="s">
        <v>48</v>
      </c>
      <c r="L650" s="47">
        <f t="shared" si="627"/>
        <v>43546</v>
      </c>
      <c r="M650" s="48">
        <v>43546</v>
      </c>
      <c r="N650" s="1" t="str">
        <f t="shared" ca="1" si="736"/>
        <v/>
      </c>
      <c r="O650" s="3">
        <v>44544</v>
      </c>
      <c r="P650" s="49" t="s">
        <v>1706</v>
      </c>
      <c r="Q650" s="46">
        <v>1</v>
      </c>
      <c r="R650" s="44" t="s">
        <v>383</v>
      </c>
      <c r="U650" s="5"/>
      <c r="W650" s="6"/>
      <c r="X650" s="6"/>
      <c r="Y650" s="6"/>
      <c r="Z650" s="6"/>
      <c r="AA650" s="7"/>
      <c r="AB650" s="9"/>
    </row>
    <row r="651" spans="1:28" s="4" customFormat="1" ht="13" x14ac:dyDescent="0.3">
      <c r="A651" s="1">
        <f>+SUBTOTAL(103,$D$4:D651)</f>
        <v>648</v>
      </c>
      <c r="B651" s="2" t="s">
        <v>1136</v>
      </c>
      <c r="C651" s="2" t="s">
        <v>1107</v>
      </c>
      <c r="D651" s="2" t="s">
        <v>1651</v>
      </c>
      <c r="E651" s="43" t="str">
        <f t="shared" ref="E651" si="737">+IF(C651="GESTIÓN TERRITORIAL","GET",IF(C651="DERECHOS HUMANOS","DHH",IF(C651="GESTIÓN CORPORATIVA","GCO",IF(C651="PLANEACIÓN ESTRATÉGICA","PLE",IF(C651="GERENCIA DE LA INFORMACIÓN","GDI","N/A")))))</f>
        <v>N/A</v>
      </c>
      <c r="F651" s="43" t="str">
        <f t="shared" si="722"/>
        <v>RES</v>
      </c>
      <c r="G651" s="43" t="s">
        <v>390</v>
      </c>
      <c r="H651" s="44" t="s">
        <v>310</v>
      </c>
      <c r="I651" s="43" t="str">
        <f t="shared" ref="I651" si="738">+IF(OR(E651="",F651="",H651=""),"",CONCATENATE(E651,"-",F651,"-",H651))</f>
        <v>N/A-RES-F010</v>
      </c>
      <c r="J651" s="45" t="s">
        <v>1707</v>
      </c>
      <c r="K651" s="46" t="s">
        <v>31</v>
      </c>
      <c r="L651" s="47">
        <f t="shared" si="627"/>
        <v>44377</v>
      </c>
      <c r="M651" s="48">
        <v>44377</v>
      </c>
      <c r="N651" s="1">
        <f t="shared" ref="N651" ca="1" si="739">+IF(K651="Anulado","",IF(M651="","",DAYS360(M651,TODAY())))</f>
        <v>1676</v>
      </c>
      <c r="O651" s="3"/>
      <c r="P651" s="49" t="s">
        <v>1708</v>
      </c>
      <c r="Q651" s="46">
        <v>1</v>
      </c>
      <c r="R651" s="44"/>
      <c r="U651" s="5"/>
      <c r="W651" s="6"/>
      <c r="X651" s="6"/>
      <c r="Y651" s="6"/>
      <c r="Z651" s="6"/>
      <c r="AA651" s="7"/>
      <c r="AB651" s="9"/>
    </row>
    <row r="652" spans="1:28" s="4" customFormat="1" ht="33" x14ac:dyDescent="0.3">
      <c r="A652" s="1">
        <f>+SUBTOTAL(103,$D$4:D652)</f>
        <v>649</v>
      </c>
      <c r="B652" s="2" t="s">
        <v>1136</v>
      </c>
      <c r="C652" s="2" t="s">
        <v>1709</v>
      </c>
      <c r="D652" s="2" t="s">
        <v>1710</v>
      </c>
      <c r="E652" s="43" t="str">
        <f t="shared" si="720"/>
        <v>DHH</v>
      </c>
      <c r="F652" s="43" t="str">
        <f t="shared" si="722"/>
        <v>CDS</v>
      </c>
      <c r="G652" s="43" t="str">
        <f t="shared" si="728"/>
        <v>C</v>
      </c>
      <c r="H652" s="44" t="s">
        <v>29</v>
      </c>
      <c r="I652" s="43" t="str">
        <f t="shared" si="729"/>
        <v>DHH-CDS-C</v>
      </c>
      <c r="J652" s="45" t="s">
        <v>1711</v>
      </c>
      <c r="K652" s="46" t="s">
        <v>31</v>
      </c>
      <c r="L652" s="47">
        <f t="shared" ref="L652:L750" si="740">+IF(M652=0,"",VALUE(M652))</f>
        <v>45649</v>
      </c>
      <c r="M652" s="48">
        <v>45649</v>
      </c>
      <c r="N652" s="1">
        <f t="shared" ca="1" si="721"/>
        <v>423</v>
      </c>
      <c r="O652" s="3"/>
      <c r="P652" s="49" t="s">
        <v>1712</v>
      </c>
      <c r="Q652" s="46">
        <v>6</v>
      </c>
      <c r="R652" s="44"/>
      <c r="T652" s="34"/>
      <c r="U652" s="35"/>
      <c r="V652" s="34"/>
      <c r="W652" s="36"/>
      <c r="X652" s="36"/>
      <c r="Y652" s="36"/>
      <c r="Z652" s="36" t="str">
        <f t="shared" si="692"/>
        <v/>
      </c>
      <c r="AA652" s="37"/>
      <c r="AB652" s="9"/>
    </row>
    <row r="653" spans="1:28" s="4" customFormat="1" ht="17" x14ac:dyDescent="0.3">
      <c r="A653" s="93">
        <f>+SUBTOTAL(103,$D$4:D653)</f>
        <v>650</v>
      </c>
      <c r="B653" s="2" t="s">
        <v>1136</v>
      </c>
      <c r="C653" s="2" t="s">
        <v>1709</v>
      </c>
      <c r="D653" s="2" t="s">
        <v>1710</v>
      </c>
      <c r="E653" s="43" t="str">
        <f t="shared" si="720"/>
        <v>DHH</v>
      </c>
      <c r="F653" s="43" t="str">
        <f t="shared" si="722"/>
        <v>CDS</v>
      </c>
      <c r="G653" s="43" t="str">
        <f t="shared" si="728"/>
        <v>MR</v>
      </c>
      <c r="H653" s="44" t="s">
        <v>34</v>
      </c>
      <c r="I653" s="43" t="str">
        <f t="shared" si="729"/>
        <v>DHH-CDS-MR</v>
      </c>
      <c r="J653" s="45" t="s">
        <v>1713</v>
      </c>
      <c r="K653" s="46" t="s">
        <v>31</v>
      </c>
      <c r="L653" s="47">
        <f t="shared" si="740"/>
        <v>45252</v>
      </c>
      <c r="M653" s="48">
        <v>45252</v>
      </c>
      <c r="N653" s="1">
        <f t="shared" ca="1" si="721"/>
        <v>814</v>
      </c>
      <c r="O653" s="3"/>
      <c r="P653" s="49" t="s">
        <v>1714</v>
      </c>
      <c r="Q653" s="46">
        <v>9</v>
      </c>
      <c r="R653" s="44" t="s">
        <v>383</v>
      </c>
      <c r="T653" s="34"/>
      <c r="U653" s="35"/>
      <c r="V653" s="34"/>
      <c r="W653" s="36"/>
      <c r="X653" s="36"/>
      <c r="Y653" s="36"/>
      <c r="Z653" s="36" t="str">
        <f t="shared" si="692"/>
        <v/>
      </c>
      <c r="AA653" s="37"/>
      <c r="AB653" s="9"/>
    </row>
    <row r="654" spans="1:28" s="4" customFormat="1" ht="13" x14ac:dyDescent="0.3">
      <c r="A654" s="1">
        <f>+SUBTOTAL(103,$D$4:D654)</f>
        <v>651</v>
      </c>
      <c r="B654" s="2" t="s">
        <v>1136</v>
      </c>
      <c r="C654" s="2" t="s">
        <v>1709</v>
      </c>
      <c r="D654" s="2" t="s">
        <v>1710</v>
      </c>
      <c r="E654" s="43" t="str">
        <f t="shared" ref="E654" si="741">+IF(C654="GESTIÓN TERRITORIAL","GET",IF(C654="DERECHOS HUMANOS","DHH",IF(C654="GESTIÓN CORPORATIVA","GCO",IF(C654="PLANEACIÓN ESTRATÉGICA","PLE",IF(C654="GERENCIA DE LA INFORMACIÓN","GDI","N/A")))))</f>
        <v>DHH</v>
      </c>
      <c r="F654" s="43" t="str">
        <f t="shared" si="722"/>
        <v>CDS</v>
      </c>
      <c r="G654" s="43" t="str">
        <f t="shared" si="728"/>
        <v>M</v>
      </c>
      <c r="H654" s="44" t="s">
        <v>38</v>
      </c>
      <c r="I654" s="43" t="str">
        <f t="shared" ref="I654" si="742">+IF(OR(E654="",F654="",H654=""),"",CONCATENATE(E654,"-",F654,"-",H654))</f>
        <v>DHH-CDS-M001</v>
      </c>
      <c r="J654" s="45" t="s">
        <v>1715</v>
      </c>
      <c r="K654" s="46" t="s">
        <v>48</v>
      </c>
      <c r="L654" s="47">
        <f t="shared" si="740"/>
        <v>43707</v>
      </c>
      <c r="M654" s="48">
        <v>43707</v>
      </c>
      <c r="N654" s="1" t="str">
        <f t="shared" ca="1" si="721"/>
        <v/>
      </c>
      <c r="O654" s="3">
        <v>44523</v>
      </c>
      <c r="P654" s="49" t="s">
        <v>1716</v>
      </c>
      <c r="Q654" s="46">
        <v>1</v>
      </c>
      <c r="R654" s="44" t="s">
        <v>383</v>
      </c>
      <c r="U654" s="5"/>
      <c r="W654" s="6"/>
      <c r="X654" s="6"/>
      <c r="Y654" s="6"/>
      <c r="Z654" s="6"/>
      <c r="AA654" s="7"/>
      <c r="AB654" s="9"/>
    </row>
    <row r="655" spans="1:28" s="4" customFormat="1" ht="13" x14ac:dyDescent="0.3">
      <c r="A655" s="1">
        <f>+SUBTOTAL(103,$D$4:D655)</f>
        <v>652</v>
      </c>
      <c r="B655" s="2" t="s">
        <v>1136</v>
      </c>
      <c r="C655" s="2" t="s">
        <v>1709</v>
      </c>
      <c r="D655" s="2" t="s">
        <v>1710</v>
      </c>
      <c r="E655" s="43" t="str">
        <f t="shared" ref="E655" si="743">+IF(C655="GESTIÓN TERRITORIAL","GET",IF(C655="DERECHOS HUMANOS","DHH",IF(C655="GESTIÓN CORPORATIVA","GCO",IF(C655="PLANEACIÓN ESTRATÉGICA","PLE",IF(C655="GERENCIA DE LA INFORMACIÓN","GDI","N/A")))))</f>
        <v>DHH</v>
      </c>
      <c r="F655" s="43" t="str">
        <f t="shared" si="722"/>
        <v>CDS</v>
      </c>
      <c r="G655" s="43" t="str">
        <f t="shared" ref="G655" si="744">+IF(OR(LEN(H655)=1,LEN(H655)=2),H655,IF(LEN(H655)=4,MID(H655,1,1),MID(H655,1,2)))</f>
        <v>M</v>
      </c>
      <c r="H655" s="44" t="s">
        <v>42</v>
      </c>
      <c r="I655" s="43" t="str">
        <f t="shared" ref="I655" si="745">+IF(OR(E655="",F655="",H655=""),"",CONCATENATE(E655,"-",F655,"-",H655))</f>
        <v>DHH-CDS-M002</v>
      </c>
      <c r="J655" s="45" t="s">
        <v>1717</v>
      </c>
      <c r="K655" s="46" t="s">
        <v>31</v>
      </c>
      <c r="L655" s="47">
        <f t="shared" si="740"/>
        <v>45624</v>
      </c>
      <c r="M655" s="48">
        <v>45624</v>
      </c>
      <c r="N655" s="1">
        <f t="shared" ref="N655" ca="1" si="746">+IF(K655="Anulado","",IF(M655="","",DAYS360(M655,TODAY())))</f>
        <v>448</v>
      </c>
      <c r="O655" s="3"/>
      <c r="P655" s="49" t="s">
        <v>1718</v>
      </c>
      <c r="Q655" s="46">
        <v>4</v>
      </c>
      <c r="R655" s="44"/>
      <c r="T655" s="34"/>
      <c r="U655" s="35"/>
      <c r="V655" s="34"/>
      <c r="W655" s="36"/>
      <c r="X655" s="36"/>
      <c r="Y655" s="36"/>
      <c r="Z655" s="36"/>
      <c r="AA655" s="37"/>
      <c r="AB655" s="9"/>
    </row>
    <row r="656" spans="1:28" s="4" customFormat="1" ht="13" x14ac:dyDescent="0.3">
      <c r="A656" s="93">
        <f>+SUBTOTAL(103,$D$4:D656)</f>
        <v>653</v>
      </c>
      <c r="B656" s="2" t="s">
        <v>1136</v>
      </c>
      <c r="C656" s="2" t="s">
        <v>1709</v>
      </c>
      <c r="D656" s="2" t="s">
        <v>1710</v>
      </c>
      <c r="E656" s="43" t="str">
        <f t="shared" ref="E656" si="747">+IF(C656="GESTIÓN TERRITORIAL","GET",IF(C656="DERECHOS HUMANOS","DHH",IF(C656="GESTIÓN CORPORATIVA","GCO",IF(C656="PLANEACIÓN ESTRATÉGICA","PLE",IF(C656="GERENCIA DE LA INFORMACIÓN","GDI","N/A")))))</f>
        <v>DHH</v>
      </c>
      <c r="F656" s="43" t="str">
        <f t="shared" si="722"/>
        <v>CDS</v>
      </c>
      <c r="G656" s="43" t="str">
        <f t="shared" ref="G656" si="748">+IF(OR(LEN(H656)=1,LEN(H656)=2),H656,IF(LEN(H656)=4,MID(H656,1,1),MID(H656,1,2)))</f>
        <v>M</v>
      </c>
      <c r="H656" s="44" t="s">
        <v>46</v>
      </c>
      <c r="I656" s="43" t="str">
        <f t="shared" ref="I656" si="749">+IF(OR(E656="",F656="",H656=""),"",CONCATENATE(E656,"-",F656,"-",H656))</f>
        <v>DHH-CDS-M003</v>
      </c>
      <c r="J656" s="45" t="s">
        <v>1719</v>
      </c>
      <c r="K656" s="46" t="s">
        <v>31</v>
      </c>
      <c r="L656" s="47">
        <f t="shared" si="740"/>
        <v>45624</v>
      </c>
      <c r="M656" s="48">
        <v>45624</v>
      </c>
      <c r="N656" s="1">
        <f t="shared" ref="N656" ca="1" si="750">+IF(K656="Anulado","",IF(M656="","",DAYS360(M656,TODAY())))</f>
        <v>448</v>
      </c>
      <c r="O656" s="3"/>
      <c r="P656" s="49" t="s">
        <v>1720</v>
      </c>
      <c r="Q656" s="46">
        <v>2</v>
      </c>
      <c r="R656" s="44"/>
      <c r="U656" s="5"/>
      <c r="W656" s="6"/>
      <c r="X656" s="6"/>
      <c r="Y656" s="6"/>
      <c r="Z656" s="6"/>
      <c r="AA656" s="7"/>
      <c r="AB656" s="9"/>
    </row>
    <row r="657" spans="1:28" s="4" customFormat="1" ht="13" x14ac:dyDescent="0.3">
      <c r="A657" s="1">
        <f>+SUBTOTAL(103,$D$4:D657)</f>
        <v>654</v>
      </c>
      <c r="B657" s="2" t="s">
        <v>1136</v>
      </c>
      <c r="C657" s="2" t="s">
        <v>1709</v>
      </c>
      <c r="D657" s="2" t="s">
        <v>1710</v>
      </c>
      <c r="E657" s="43" t="str">
        <f t="shared" ref="E657" si="751">+IF(C657="GESTIÓN TERRITORIAL","GET",IF(C657="DERECHOS HUMANOS","DHH",IF(C657="GESTIÓN CORPORATIVA","GCO",IF(C657="PLANEACIÓN ESTRATÉGICA","PLE",IF(C657="GERENCIA DE LA INFORMACIÓN","GDI","N/A")))))</f>
        <v>DHH</v>
      </c>
      <c r="F657" s="43" t="str">
        <f t="shared" si="722"/>
        <v>CDS</v>
      </c>
      <c r="G657" s="43" t="str">
        <f t="shared" ref="G657" si="752">+IF(OR(LEN(H657)=1,LEN(H657)=2),H657,IF(LEN(H657)=4,MID(H657,1,1),MID(H657,1,2)))</f>
        <v>M</v>
      </c>
      <c r="H657" s="44" t="s">
        <v>51</v>
      </c>
      <c r="I657" s="43" t="str">
        <f t="shared" ref="I657" si="753">+IF(OR(E657="",F657="",H657=""),"",CONCATENATE(E657,"-",F657,"-",H657))</f>
        <v>DHH-CDS-M004</v>
      </c>
      <c r="J657" s="45" t="s">
        <v>1721</v>
      </c>
      <c r="K657" s="46" t="s">
        <v>48</v>
      </c>
      <c r="L657" s="47">
        <f t="shared" ref="L657" si="754">+IF(M657=0,"",VALUE(M657))</f>
        <v>45429</v>
      </c>
      <c r="M657" s="48">
        <v>45429</v>
      </c>
      <c r="N657" s="1" t="str">
        <f t="shared" ref="N657" ca="1" si="755">+IF(K657="Anulado","",IF(M657="","",DAYS360(M657,TODAY())))</f>
        <v/>
      </c>
      <c r="O657" s="3">
        <v>45649</v>
      </c>
      <c r="P657" s="49" t="s">
        <v>1722</v>
      </c>
      <c r="Q657" s="46">
        <v>2</v>
      </c>
      <c r="R657" s="44"/>
      <c r="S657" s="26"/>
      <c r="T657" s="26"/>
      <c r="U657" s="27"/>
      <c r="V657" s="26"/>
      <c r="W657" s="28"/>
      <c r="X657" s="28"/>
      <c r="Y657" s="28"/>
      <c r="Z657" s="28"/>
      <c r="AA657" s="29"/>
      <c r="AB657" s="9"/>
    </row>
    <row r="658" spans="1:28" s="4" customFormat="1" ht="13" x14ac:dyDescent="0.3">
      <c r="A658" s="1">
        <f>+SUBTOTAL(103,$D$4:D658)</f>
        <v>655</v>
      </c>
      <c r="B658" s="2" t="s">
        <v>1136</v>
      </c>
      <c r="C658" s="2" t="s">
        <v>1709</v>
      </c>
      <c r="D658" s="2" t="s">
        <v>1710</v>
      </c>
      <c r="E658" s="43" t="str">
        <f t="shared" ref="E658" si="756">+IF(C658="GESTIÓN TERRITORIAL","GET",IF(C658="DERECHOS HUMANOS","DHH",IF(C658="GESTIÓN CORPORATIVA","GCO",IF(C658="PLANEACIÓN ESTRATÉGICA","PLE",IF(C658="GERENCIA DE LA INFORMACIÓN","GDI","N/A")))))</f>
        <v>DHH</v>
      </c>
      <c r="F658" s="43" t="str">
        <f t="shared" si="722"/>
        <v>CDS</v>
      </c>
      <c r="G658" s="43" t="str">
        <f t="shared" ref="G658" si="757">+IF(OR(LEN(H658)=1,LEN(H658)=2),H658,IF(LEN(H658)=4,MID(H658,1,1),MID(H658,1,2)))</f>
        <v>P</v>
      </c>
      <c r="H658" s="44" t="s">
        <v>156</v>
      </c>
      <c r="I658" s="43" t="str">
        <f t="shared" ref="I658" si="758">+IF(OR(E658="",F658="",H658=""),"",CONCATENATE(E658,"-",F658,"-",H658))</f>
        <v>DHH-CDS-P001</v>
      </c>
      <c r="J658" s="45" t="s">
        <v>1723</v>
      </c>
      <c r="K658" s="46" t="s">
        <v>48</v>
      </c>
      <c r="L658" s="47">
        <f t="shared" si="740"/>
        <v>43441</v>
      </c>
      <c r="M658" s="48">
        <v>43441</v>
      </c>
      <c r="N658" s="1" t="str">
        <f t="shared" ref="N658" ca="1" si="759">+IF(K658="Anulado","",IF(M658="","",DAYS360(M658,TODAY())))</f>
        <v/>
      </c>
      <c r="O658" s="3">
        <v>44523</v>
      </c>
      <c r="P658" s="49" t="s">
        <v>1724</v>
      </c>
      <c r="Q658" s="46">
        <v>1</v>
      </c>
      <c r="R658" s="44"/>
      <c r="U658" s="5"/>
      <c r="W658" s="6"/>
      <c r="X658" s="6"/>
      <c r="Y658" s="6"/>
      <c r="Z658" s="6"/>
      <c r="AA658" s="7"/>
      <c r="AB658" s="9"/>
    </row>
    <row r="659" spans="1:28" s="4" customFormat="1" ht="13" x14ac:dyDescent="0.3">
      <c r="A659" s="93">
        <f>+SUBTOTAL(103,$D$4:D659)</f>
        <v>656</v>
      </c>
      <c r="B659" s="2" t="s">
        <v>1136</v>
      </c>
      <c r="C659" s="2" t="s">
        <v>1709</v>
      </c>
      <c r="D659" s="2" t="s">
        <v>1710</v>
      </c>
      <c r="E659" s="43" t="str">
        <f t="shared" ref="E659" si="760">+IF(C659="GESTIÓN TERRITORIAL","GET",IF(C659="DERECHOS HUMANOS","DHH",IF(C659="GESTIÓN CORPORATIVA","GCO",IF(C659="PLANEACIÓN ESTRATÉGICA","PLE",IF(C659="GERENCIA DE LA INFORMACIÓN","GDI","N/A")))))</f>
        <v>DHH</v>
      </c>
      <c r="F659" s="43" t="str">
        <f t="shared" si="722"/>
        <v>CDS</v>
      </c>
      <c r="G659" s="43" t="str">
        <f t="shared" ref="G659" si="761">+IF(OR(LEN(H659)=1,LEN(H659)=2),H659,IF(LEN(H659)=4,MID(H659,1,1),MID(H659,1,2)))</f>
        <v>P</v>
      </c>
      <c r="H659" s="44" t="s">
        <v>160</v>
      </c>
      <c r="I659" s="43" t="str">
        <f t="shared" ref="I659" si="762">+IF(OR(E659="",F659="",H659=""),"",CONCATENATE(E659,"-",F659,"-",H659))</f>
        <v>DHH-CDS-P002</v>
      </c>
      <c r="J659" s="45" t="s">
        <v>1725</v>
      </c>
      <c r="K659" s="46" t="s">
        <v>31</v>
      </c>
      <c r="L659" s="47">
        <f t="shared" si="740"/>
        <v>45832</v>
      </c>
      <c r="M659" s="48">
        <v>45832</v>
      </c>
      <c r="N659" s="1">
        <f t="shared" ref="N659" ca="1" si="763">+IF(K659="Anulado","",IF(M659="","",DAYS360(M659,TODAY())))</f>
        <v>242</v>
      </c>
      <c r="O659" s="3"/>
      <c r="P659" s="49" t="s">
        <v>1726</v>
      </c>
      <c r="Q659" s="46">
        <v>5</v>
      </c>
      <c r="R659" s="44"/>
      <c r="T659" s="34"/>
      <c r="U659" s="35"/>
      <c r="V659" s="34"/>
      <c r="W659" s="36"/>
      <c r="X659" s="36"/>
      <c r="Y659" s="36"/>
      <c r="Z659" s="36"/>
      <c r="AA659" s="37"/>
      <c r="AB659" s="9"/>
    </row>
    <row r="660" spans="1:28" s="4" customFormat="1" ht="13" x14ac:dyDescent="0.3">
      <c r="A660" s="1">
        <f>+SUBTOTAL(103,$D$4:D660)</f>
        <v>657</v>
      </c>
      <c r="B660" s="2" t="s">
        <v>1136</v>
      </c>
      <c r="C660" s="2" t="s">
        <v>1709</v>
      </c>
      <c r="D660" s="2" t="s">
        <v>1710</v>
      </c>
      <c r="E660" s="43" t="str">
        <f t="shared" ref="E660:E661" si="764">+IF(C660="GESTIÓN TERRITORIAL","GET",IF(C660="DERECHOS HUMANOS","DHH",IF(C660="GESTIÓN CORPORATIVA","GCO",IF(C660="PLANEACIÓN ESTRATÉGICA","PLE",IF(C660="GERENCIA DE LA INFORMACIÓN","GDI","N/A")))))</f>
        <v>DHH</v>
      </c>
      <c r="F660" s="43" t="str">
        <f t="shared" si="722"/>
        <v>CDS</v>
      </c>
      <c r="G660" s="43" t="str">
        <f t="shared" ref="G660:G661" si="765">+IF(OR(LEN(H660)=1,LEN(H660)=2),H660,IF(LEN(H660)=4,MID(H660,1,1),MID(H660,1,2)))</f>
        <v>P</v>
      </c>
      <c r="H660" s="44" t="s">
        <v>164</v>
      </c>
      <c r="I660" s="43" t="str">
        <f t="shared" ref="I660:I661" si="766">+IF(OR(E660="",F660="",H660=""),"",CONCATENATE(E660,"-",F660,"-",H660))</f>
        <v>DHH-CDS-P003</v>
      </c>
      <c r="J660" s="45" t="s">
        <v>1727</v>
      </c>
      <c r="K660" s="46" t="s">
        <v>31</v>
      </c>
      <c r="L660" s="47">
        <f t="shared" ref="L660:L661" si="767">+IF(M660=0,"",VALUE(M660))</f>
        <v>45832</v>
      </c>
      <c r="M660" s="48">
        <v>45832</v>
      </c>
      <c r="N660" s="1">
        <f t="shared" ref="N660:N661" ca="1" si="768">+IF(K660="Anulado","",IF(M660="","",DAYS360(M660,TODAY())))</f>
        <v>242</v>
      </c>
      <c r="O660" s="3"/>
      <c r="P660" s="49" t="s">
        <v>1728</v>
      </c>
      <c r="Q660" s="46">
        <v>4</v>
      </c>
      <c r="R660" s="44"/>
      <c r="S660" s="26"/>
      <c r="T660" s="26"/>
      <c r="U660" s="27"/>
      <c r="V660" s="26"/>
      <c r="W660" s="28"/>
      <c r="X660" s="28"/>
      <c r="Y660" s="28"/>
      <c r="Z660" s="28"/>
      <c r="AA660" s="29"/>
      <c r="AB660" s="9"/>
    </row>
    <row r="661" spans="1:28" s="4" customFormat="1" ht="13" x14ac:dyDescent="0.3">
      <c r="A661" s="1">
        <f>+SUBTOTAL(103,$D$4:D661)</f>
        <v>658</v>
      </c>
      <c r="B661" s="2" t="s">
        <v>1136</v>
      </c>
      <c r="C661" s="2" t="s">
        <v>1709</v>
      </c>
      <c r="D661" s="2" t="s">
        <v>1710</v>
      </c>
      <c r="E661" s="43" t="str">
        <f t="shared" si="764"/>
        <v>DHH</v>
      </c>
      <c r="F661" s="43" t="str">
        <f t="shared" si="722"/>
        <v>CDS</v>
      </c>
      <c r="G661" s="43" t="str">
        <f t="shared" si="765"/>
        <v>P</v>
      </c>
      <c r="H661" s="44" t="s">
        <v>168</v>
      </c>
      <c r="I661" s="43" t="str">
        <f t="shared" si="766"/>
        <v>DHH-CDS-P004</v>
      </c>
      <c r="J661" s="45" t="s">
        <v>1729</v>
      </c>
      <c r="K661" s="46" t="s">
        <v>31</v>
      </c>
      <c r="L661" s="47">
        <f t="shared" si="767"/>
        <v>45834</v>
      </c>
      <c r="M661" s="48">
        <v>45834</v>
      </c>
      <c r="N661" s="1">
        <f t="shared" ca="1" si="768"/>
        <v>240</v>
      </c>
      <c r="O661" s="3"/>
      <c r="P661" s="49" t="s">
        <v>1730</v>
      </c>
      <c r="Q661" s="46">
        <v>3</v>
      </c>
      <c r="R661" s="44"/>
      <c r="U661" s="5"/>
      <c r="W661" s="6"/>
      <c r="X661" s="6"/>
      <c r="Y661" s="6"/>
      <c r="Z661" s="6"/>
      <c r="AA661" s="7"/>
      <c r="AB661" s="9"/>
    </row>
    <row r="662" spans="1:28" s="4" customFormat="1" ht="29" x14ac:dyDescent="0.3">
      <c r="A662" s="93">
        <f>+SUBTOTAL(103,$D$4:D662)</f>
        <v>659</v>
      </c>
      <c r="B662" s="2" t="s">
        <v>1136</v>
      </c>
      <c r="C662" s="2" t="s">
        <v>1709</v>
      </c>
      <c r="D662" s="2" t="s">
        <v>1710</v>
      </c>
      <c r="E662" s="43" t="str">
        <f t="shared" ref="E662" si="769">+IF(C662="GESTIÓN TERRITORIAL","GET",IF(C662="DERECHOS HUMANOS","DHH",IF(C662="GESTIÓN CORPORATIVA","GCO",IF(C662="PLANEACIÓN ESTRATÉGICA","PLE",IF(C662="GERENCIA DE LA INFORMACIÓN","GDI","N/A")))))</f>
        <v>DHH</v>
      </c>
      <c r="F662" s="43" t="str">
        <f t="shared" si="722"/>
        <v>CDS</v>
      </c>
      <c r="G662" s="43" t="str">
        <f t="shared" ref="G662" si="770">+IF(OR(LEN(H662)=1,LEN(H662)=2),H662,IF(LEN(H662)=4,MID(H662,1,1),MID(H662,1,2)))</f>
        <v>IN</v>
      </c>
      <c r="H662" s="44" t="s">
        <v>218</v>
      </c>
      <c r="I662" s="43" t="str">
        <f t="shared" ref="I662" si="771">+IF(OR(E662="",F662="",H662=""),"",CONCATENATE(E662,"-",F662,"-",H662))</f>
        <v>DHH-CDS-IN001</v>
      </c>
      <c r="J662" s="45" t="s">
        <v>1731</v>
      </c>
      <c r="K662" s="46" t="s">
        <v>31</v>
      </c>
      <c r="L662" s="47">
        <f t="shared" si="740"/>
        <v>45930</v>
      </c>
      <c r="M662" s="48">
        <v>45930</v>
      </c>
      <c r="N662" s="1">
        <f t="shared" ref="N662" ca="1" si="772">+IF(K662="Anulado","",IF(M662="","",DAYS360(M662,TODAY())))</f>
        <v>146</v>
      </c>
      <c r="O662" s="3"/>
      <c r="P662" s="49" t="s">
        <v>1732</v>
      </c>
      <c r="Q662" s="46">
        <v>3</v>
      </c>
      <c r="R662" s="44"/>
      <c r="T662" s="34"/>
      <c r="U662" s="35"/>
      <c r="V662" s="34"/>
      <c r="W662" s="36"/>
      <c r="X662" s="36"/>
      <c r="Y662" s="36"/>
      <c r="Z662" s="36"/>
      <c r="AA662" s="37"/>
      <c r="AB662" s="9"/>
    </row>
    <row r="663" spans="1:28" s="4" customFormat="1" ht="13" x14ac:dyDescent="0.3">
      <c r="A663" s="1">
        <f>+SUBTOTAL(103,$D$4:D663)</f>
        <v>660</v>
      </c>
      <c r="B663" s="2" t="s">
        <v>1136</v>
      </c>
      <c r="C663" s="2" t="s">
        <v>1709</v>
      </c>
      <c r="D663" s="2" t="s">
        <v>1710</v>
      </c>
      <c r="E663" s="43" t="str">
        <f t="shared" ref="E663:E664" si="773">+IF(C663="GESTIÓN TERRITORIAL","GET",IF(C663="DERECHOS HUMANOS","DHH",IF(C663="GESTIÓN CORPORATIVA","GCO",IF(C663="PLANEACIÓN ESTRATÉGICA","PLE",IF(C663="GERENCIA DE LA INFORMACIÓN","GDI","N/A")))))</f>
        <v>DHH</v>
      </c>
      <c r="F663" s="43" t="str">
        <f t="shared" si="722"/>
        <v>CDS</v>
      </c>
      <c r="G663" s="43" t="str">
        <f t="shared" ref="G663:G664" si="774">+IF(OR(LEN(H663)=1,LEN(H663)=2),H663,IF(LEN(H663)=4,MID(H663,1,1),MID(H663,1,2)))</f>
        <v>IN</v>
      </c>
      <c r="H663" s="44" t="s">
        <v>222</v>
      </c>
      <c r="I663" s="43" t="str">
        <f t="shared" ref="I663:I664" si="775">+IF(OR(E663="",F663="",H663=""),"",CONCATENATE(E663,"-",F663,"-",H663))</f>
        <v>DHH-CDS-IN002</v>
      </c>
      <c r="J663" s="45" t="s">
        <v>1733</v>
      </c>
      <c r="K663" s="46" t="s">
        <v>48</v>
      </c>
      <c r="L663" s="47">
        <f t="shared" si="740"/>
        <v>43441</v>
      </c>
      <c r="M663" s="48">
        <v>43441</v>
      </c>
      <c r="N663" s="1" t="str">
        <f t="shared" ref="N663:N664" ca="1" si="776">+IF(K663="Anulado","",IF(M663="","",DAYS360(M663,TODAY())))</f>
        <v/>
      </c>
      <c r="O663" s="3">
        <v>44707</v>
      </c>
      <c r="P663" s="49" t="s">
        <v>1734</v>
      </c>
      <c r="Q663" s="46">
        <v>1</v>
      </c>
      <c r="R663" s="44"/>
      <c r="U663" s="5"/>
      <c r="W663" s="6"/>
      <c r="X663" s="6"/>
      <c r="Y663" s="6"/>
      <c r="Z663" s="6"/>
      <c r="AA663" s="7"/>
      <c r="AB663" s="9"/>
    </row>
    <row r="664" spans="1:28" s="4" customFormat="1" ht="19.5" x14ac:dyDescent="0.3">
      <c r="A664" s="1">
        <f>+SUBTOTAL(103,$D$4:D664)</f>
        <v>661</v>
      </c>
      <c r="B664" s="2" t="s">
        <v>1136</v>
      </c>
      <c r="C664" s="2" t="s">
        <v>1709</v>
      </c>
      <c r="D664" s="2" t="s">
        <v>1710</v>
      </c>
      <c r="E664" s="43" t="str">
        <f t="shared" si="773"/>
        <v>DHH</v>
      </c>
      <c r="F664" s="43" t="str">
        <f t="shared" si="722"/>
        <v>CDS</v>
      </c>
      <c r="G664" s="43" t="str">
        <f t="shared" si="774"/>
        <v>IN</v>
      </c>
      <c r="H664" s="44" t="s">
        <v>226</v>
      </c>
      <c r="I664" s="43" t="str">
        <f t="shared" si="775"/>
        <v>DHH-CDS-IN003</v>
      </c>
      <c r="J664" s="45" t="s">
        <v>1735</v>
      </c>
      <c r="K664" s="46" t="s">
        <v>31</v>
      </c>
      <c r="L664" s="47">
        <f>+IF(M664=0,"",VALUE(M664))</f>
        <v>45832</v>
      </c>
      <c r="M664" s="48">
        <v>45832</v>
      </c>
      <c r="N664" s="1">
        <f t="shared" ca="1" si="776"/>
        <v>242</v>
      </c>
      <c r="O664" s="3"/>
      <c r="P664" s="49" t="s">
        <v>1736</v>
      </c>
      <c r="Q664" s="46">
        <v>7</v>
      </c>
      <c r="R664" s="44"/>
      <c r="U664" s="5"/>
      <c r="W664" s="6"/>
      <c r="X664" s="6"/>
      <c r="Y664" s="6"/>
      <c r="Z664" s="6"/>
      <c r="AA664" s="7"/>
      <c r="AB664" s="9"/>
    </row>
    <row r="665" spans="1:28" s="4" customFormat="1" ht="19.5" x14ac:dyDescent="0.3">
      <c r="A665" s="93">
        <f>+SUBTOTAL(103,$D$4:D665)</f>
        <v>662</v>
      </c>
      <c r="B665" s="2" t="s">
        <v>1136</v>
      </c>
      <c r="C665" s="2" t="s">
        <v>1709</v>
      </c>
      <c r="D665" s="2" t="s">
        <v>1710</v>
      </c>
      <c r="E665" s="43" t="str">
        <f t="shared" ref="E665" si="777">+IF(C665="GESTIÓN TERRITORIAL","GET",IF(C665="DERECHOS HUMANOS","DHH",IF(C665="GESTIÓN CORPORATIVA","GCO",IF(C665="PLANEACIÓN ESTRATÉGICA","PLE",IF(C665="GERENCIA DE LA INFORMACIÓN","GDI","N/A")))))</f>
        <v>DHH</v>
      </c>
      <c r="F665" s="43" t="str">
        <f t="shared" si="722"/>
        <v>CDS</v>
      </c>
      <c r="G665" s="43" t="str">
        <f t="shared" ref="G665" si="778">+IF(OR(LEN(H665)=1,LEN(H665)=2),H665,IF(LEN(H665)=4,MID(H665,1,1),MID(H665,1,2)))</f>
        <v>IN</v>
      </c>
      <c r="H665" s="44" t="s">
        <v>230</v>
      </c>
      <c r="I665" s="43" t="str">
        <f t="shared" ref="I665" si="779">+IF(OR(E665="",F665="",H665=""),"",CONCATENATE(E665,"-",F665,"-",H665))</f>
        <v>DHH-CDS-IN004</v>
      </c>
      <c r="J665" s="45" t="s">
        <v>1737</v>
      </c>
      <c r="K665" s="46" t="s">
        <v>31</v>
      </c>
      <c r="L665" s="47">
        <f t="shared" si="740"/>
        <v>45832</v>
      </c>
      <c r="M665" s="48">
        <v>45832</v>
      </c>
      <c r="N665" s="1">
        <f t="shared" ref="N665" ca="1" si="780">+IF(K665="Anulado","",IF(M665="","",DAYS360(M665,TODAY())))</f>
        <v>242</v>
      </c>
      <c r="O665" s="3"/>
      <c r="P665" s="49" t="s">
        <v>1738</v>
      </c>
      <c r="Q665" s="46">
        <v>5</v>
      </c>
      <c r="R665" s="44"/>
      <c r="U665" s="5"/>
      <c r="W665" s="6"/>
      <c r="X665" s="6"/>
      <c r="Y665" s="6"/>
      <c r="Z665" s="6"/>
      <c r="AA665" s="7"/>
      <c r="AB665" s="9"/>
    </row>
    <row r="666" spans="1:28" s="4" customFormat="1" ht="20.25" customHeight="1" x14ac:dyDescent="0.3">
      <c r="A666" s="1">
        <f>+SUBTOTAL(103,$D$4:D666)</f>
        <v>663</v>
      </c>
      <c r="B666" s="2" t="s">
        <v>1136</v>
      </c>
      <c r="C666" s="2" t="s">
        <v>1709</v>
      </c>
      <c r="D666" s="2" t="s">
        <v>1710</v>
      </c>
      <c r="E666" s="43" t="str">
        <f t="shared" ref="E666" si="781">+IF(C666="GESTIÓN TERRITORIAL","GET",IF(C666="DERECHOS HUMANOS","DHH",IF(C666="GESTIÓN CORPORATIVA","GCO",IF(C666="PLANEACIÓN ESTRATÉGICA","PLE",IF(C666="GERENCIA DE LA INFORMACIÓN","GDI","N/A")))))</f>
        <v>DHH</v>
      </c>
      <c r="F666" s="43" t="str">
        <f t="shared" si="722"/>
        <v>CDS</v>
      </c>
      <c r="G666" s="43" t="str">
        <f t="shared" ref="G666" si="782">+IF(OR(LEN(H666)=1,LEN(H666)=2),H666,IF(LEN(H666)=4,MID(H666,1,1),MID(H666,1,2)))</f>
        <v>IN</v>
      </c>
      <c r="H666" s="44" t="s">
        <v>234</v>
      </c>
      <c r="I666" s="43" t="str">
        <f t="shared" ref="I666" si="783">+IF(OR(E666="",F666="",H666=""),"",CONCATENATE(E666,"-",F666,"-",H666))</f>
        <v>DHH-CDS-IN005</v>
      </c>
      <c r="J666" s="45" t="s">
        <v>1739</v>
      </c>
      <c r="K666" s="46" t="s">
        <v>31</v>
      </c>
      <c r="L666" s="47">
        <f t="shared" si="740"/>
        <v>45832</v>
      </c>
      <c r="M666" s="48">
        <v>45832</v>
      </c>
      <c r="N666" s="1">
        <f t="shared" ref="N666:N667" ca="1" si="784">+IF(K666="Anulado","",IF(M666="","",DAYS360(M666,TODAY())))</f>
        <v>242</v>
      </c>
      <c r="O666" s="3"/>
      <c r="P666" s="49" t="s">
        <v>1740</v>
      </c>
      <c r="Q666" s="46">
        <v>3</v>
      </c>
      <c r="R666" s="44"/>
      <c r="S666" s="26"/>
      <c r="T666" s="26"/>
      <c r="U666" s="27"/>
      <c r="V666" s="26"/>
      <c r="W666" s="28"/>
      <c r="X666" s="28"/>
      <c r="Y666" s="28"/>
      <c r="Z666" s="28"/>
      <c r="AA666" s="29"/>
      <c r="AB666" s="9"/>
    </row>
    <row r="667" spans="1:28" s="4" customFormat="1" ht="13" x14ac:dyDescent="0.3">
      <c r="A667" s="1">
        <f>+SUBTOTAL(103,$D$4:D667)</f>
        <v>664</v>
      </c>
      <c r="B667" s="2" t="s">
        <v>1136</v>
      </c>
      <c r="C667" s="2" t="s">
        <v>1709</v>
      </c>
      <c r="D667" s="2" t="s">
        <v>1710</v>
      </c>
      <c r="E667" s="43" t="str">
        <f t="shared" ref="E667" si="785">+IF(C667="GESTIÓN TERRITORIAL","GET",IF(C667="DERECHOS HUMANOS","DHH",IF(C667="GESTIÓN CORPORATIVA","GCO",IF(C667="PLANEACIÓN ESTRATÉGICA","PLE",IF(C667="GERENCIA DE LA INFORMACIÓN","GDI","N/A")))))</f>
        <v>DHH</v>
      </c>
      <c r="F667" s="43" t="str">
        <f t="shared" si="722"/>
        <v>CDS</v>
      </c>
      <c r="G667" s="43" t="str">
        <f t="shared" ref="G667" si="786">+IF(OR(LEN(H667)=1,LEN(H667)=2),H667,IF(LEN(H667)=4,MID(H667,1,1),MID(H667,1,2)))</f>
        <v>IN</v>
      </c>
      <c r="H667" s="44" t="s">
        <v>238</v>
      </c>
      <c r="I667" s="43" t="str">
        <f t="shared" ref="I667" si="787">+IF(OR(E667="",F667="",H667=""),"",CONCATENATE(E667,"-",F667,"-",H667))</f>
        <v>DHH-CDS-IN006</v>
      </c>
      <c r="J667" s="45" t="s">
        <v>1741</v>
      </c>
      <c r="K667" s="46" t="s">
        <v>48</v>
      </c>
      <c r="L667" s="47">
        <f t="shared" si="740"/>
        <v>44832</v>
      </c>
      <c r="M667" s="48">
        <v>44832</v>
      </c>
      <c r="N667" s="1" t="str">
        <f t="shared" ca="1" si="784"/>
        <v/>
      </c>
      <c r="O667" s="3">
        <v>45429</v>
      </c>
      <c r="P667" s="49" t="s">
        <v>1742</v>
      </c>
      <c r="Q667" s="46">
        <v>2</v>
      </c>
      <c r="R667" s="44"/>
      <c r="U667" s="5"/>
      <c r="W667" s="6"/>
      <c r="X667" s="6"/>
      <c r="Y667" s="6"/>
      <c r="Z667" s="6"/>
      <c r="AA667" s="7"/>
      <c r="AB667" s="9"/>
    </row>
    <row r="668" spans="1:28" s="4" customFormat="1" ht="13" x14ac:dyDescent="0.3">
      <c r="A668" s="93">
        <f>+SUBTOTAL(103,$D$4:D668)</f>
        <v>665</v>
      </c>
      <c r="B668" s="2" t="s">
        <v>1136</v>
      </c>
      <c r="C668" s="2" t="s">
        <v>1709</v>
      </c>
      <c r="D668" s="2" t="s">
        <v>1710</v>
      </c>
      <c r="E668" s="43" t="str">
        <f t="shared" ref="E668:E669" si="788">+IF(C668="GESTIÓN TERRITORIAL","GET",IF(C668="DERECHOS HUMANOS","DHH",IF(C668="GESTIÓN CORPORATIVA","GCO",IF(C668="PLANEACIÓN ESTRATÉGICA","PLE",IF(C668="GERENCIA DE LA INFORMACIÓN","GDI","N/A")))))</f>
        <v>DHH</v>
      </c>
      <c r="F668" s="43" t="str">
        <f t="shared" ref="F668:F689" si="789">+VLOOKUP(D668,$U$1519:$V$1538,2,FALSE)</f>
        <v>CDS</v>
      </c>
      <c r="G668" s="43" t="str">
        <f t="shared" ref="G668:G669" si="790">+IF(OR(LEN(H668)=1,LEN(H668)=2),H668,IF(LEN(H668)=4,MID(H668,1,1),MID(H668,1,2)))</f>
        <v>IN</v>
      </c>
      <c r="H668" s="44" t="s">
        <v>242</v>
      </c>
      <c r="I668" s="43" t="str">
        <f t="shared" ref="I668:I669" si="791">+IF(OR(E668="",F668="",H668=""),"",CONCATENATE(E668,"-",F668,"-",H668))</f>
        <v>DHH-CDS-IN007</v>
      </c>
      <c r="J668" s="45" t="s">
        <v>1743</v>
      </c>
      <c r="K668" s="46" t="s">
        <v>48</v>
      </c>
      <c r="L668" s="47">
        <f t="shared" ref="L668:L669" si="792">+IF(M668=0,"",VALUE(M668))</f>
        <v>45278</v>
      </c>
      <c r="M668" s="48">
        <v>45278</v>
      </c>
      <c r="N668" s="1" t="str">
        <f t="shared" ref="N668:N669" ca="1" si="793">+IF(K668="Anulado","",IF(M668="","",DAYS360(M668,TODAY())))</f>
        <v/>
      </c>
      <c r="O668" s="3">
        <v>45429</v>
      </c>
      <c r="P668" s="49" t="s">
        <v>1744</v>
      </c>
      <c r="Q668" s="46">
        <v>1</v>
      </c>
      <c r="R668" s="44"/>
      <c r="S668" s="26"/>
      <c r="T668" s="26"/>
      <c r="U668" s="27"/>
      <c r="V668" s="26"/>
      <c r="W668" s="28"/>
      <c r="X668" s="28"/>
      <c r="Y668" s="28"/>
      <c r="Z668" s="28"/>
      <c r="AA668" s="29"/>
      <c r="AB668" s="9"/>
    </row>
    <row r="669" spans="1:28" s="4" customFormat="1" ht="13" x14ac:dyDescent="0.3">
      <c r="A669" s="1">
        <f>+SUBTOTAL(103,$D$4:D669)</f>
        <v>666</v>
      </c>
      <c r="B669" s="2" t="s">
        <v>1136</v>
      </c>
      <c r="C669" s="2" t="s">
        <v>1709</v>
      </c>
      <c r="D669" s="2" t="s">
        <v>1710</v>
      </c>
      <c r="E669" s="43" t="str">
        <f t="shared" si="788"/>
        <v>DHH</v>
      </c>
      <c r="F669" s="43" t="str">
        <f t="shared" si="789"/>
        <v>CDS</v>
      </c>
      <c r="G669" s="43" t="str">
        <f t="shared" si="790"/>
        <v>IN</v>
      </c>
      <c r="H669" s="44" t="s">
        <v>246</v>
      </c>
      <c r="I669" s="43" t="str">
        <f t="shared" si="791"/>
        <v>DHH-CDS-IN008</v>
      </c>
      <c r="J669" s="45" t="s">
        <v>1745</v>
      </c>
      <c r="K669" s="46" t="s">
        <v>31</v>
      </c>
      <c r="L669" s="47">
        <f t="shared" si="792"/>
        <v>45567</v>
      </c>
      <c r="M669" s="48">
        <v>45567</v>
      </c>
      <c r="N669" s="1">
        <f t="shared" ca="1" si="793"/>
        <v>504</v>
      </c>
      <c r="O669" s="3"/>
      <c r="P669" s="49" t="s">
        <v>1746</v>
      </c>
      <c r="Q669" s="46">
        <v>3</v>
      </c>
      <c r="R669" s="44"/>
      <c r="S669" s="26"/>
      <c r="T669" s="26"/>
      <c r="U669" s="27"/>
      <c r="V669" s="26"/>
      <c r="W669" s="28"/>
      <c r="X669" s="28"/>
      <c r="Y669" s="28"/>
      <c r="Z669" s="28"/>
      <c r="AA669" s="29"/>
      <c r="AB669" s="9"/>
    </row>
    <row r="670" spans="1:28" s="4" customFormat="1" ht="13" x14ac:dyDescent="0.3">
      <c r="A670" s="1">
        <f>+SUBTOTAL(103,$D$4:D670)</f>
        <v>667</v>
      </c>
      <c r="B670" s="2" t="s">
        <v>1136</v>
      </c>
      <c r="C670" s="2" t="s">
        <v>1709</v>
      </c>
      <c r="D670" s="2" t="s">
        <v>1710</v>
      </c>
      <c r="E670" s="43" t="str">
        <f t="shared" ref="E670" si="794">+IF(C670="GESTIÓN TERRITORIAL","GET",IF(C670="DERECHOS HUMANOS","DHH",IF(C670="GESTIÓN CORPORATIVA","GCO",IF(C670="PLANEACIÓN ESTRATÉGICA","PLE",IF(C670="GERENCIA DE LA INFORMACIÓN","GDI","N/A")))))</f>
        <v>DHH</v>
      </c>
      <c r="F670" s="43" t="str">
        <f t="shared" si="789"/>
        <v>CDS</v>
      </c>
      <c r="G670" s="43" t="str">
        <f t="shared" ref="G670" si="795">+IF(OR(LEN(H670)=1,LEN(H670)=2),H670,IF(LEN(H670)=4,MID(H670,1,1),MID(H670,1,2)))</f>
        <v>IN</v>
      </c>
      <c r="H670" s="44" t="s">
        <v>249</v>
      </c>
      <c r="I670" s="43" t="str">
        <f t="shared" ref="I670" si="796">+IF(OR(E670="",F670="",H670=""),"",CONCATENATE(E670,"-",F670,"-",H670))</f>
        <v>DHH-CDS-IN009</v>
      </c>
      <c r="J670" s="45" t="s">
        <v>1747</v>
      </c>
      <c r="K670" s="46" t="s">
        <v>31</v>
      </c>
      <c r="L670" s="47">
        <f t="shared" ref="L670" si="797">+IF(M670=0,"",VALUE(M670))</f>
        <v>45930</v>
      </c>
      <c r="M670" s="48">
        <v>45930</v>
      </c>
      <c r="N670" s="1">
        <f t="shared" ref="N670" ca="1" si="798">+IF(K670="Anulado","",IF(M670="","",DAYS360(M670,TODAY())))</f>
        <v>146</v>
      </c>
      <c r="O670" s="3"/>
      <c r="P670" s="49" t="s">
        <v>1748</v>
      </c>
      <c r="Q670" s="46">
        <v>1</v>
      </c>
      <c r="R670" s="44"/>
      <c r="S670" s="26"/>
      <c r="T670" s="26"/>
      <c r="U670" s="27"/>
      <c r="V670" s="26"/>
      <c r="W670" s="28"/>
      <c r="X670" s="28"/>
      <c r="Y670" s="28"/>
      <c r="Z670" s="28"/>
      <c r="AA670" s="29"/>
      <c r="AB670" s="9"/>
    </row>
    <row r="671" spans="1:28" s="4" customFormat="1" ht="19.5" x14ac:dyDescent="0.3">
      <c r="A671" s="1">
        <f>+SUBTOTAL(103,$D$4:D671)</f>
        <v>668</v>
      </c>
      <c r="B671" s="2" t="s">
        <v>1136</v>
      </c>
      <c r="C671" s="2" t="s">
        <v>1709</v>
      </c>
      <c r="D671" s="2" t="s">
        <v>1710</v>
      </c>
      <c r="E671" s="43" t="str">
        <f t="shared" ref="E671" si="799">+IF(C671="GESTIÓN TERRITORIAL","GET",IF(C671="DERECHOS HUMANOS","DHH",IF(C671="GESTIÓN CORPORATIVA","GCO",IF(C671="PLANEACIÓN ESTRATÉGICA","PLE",IF(C671="GERENCIA DE LA INFORMACIÓN","GDI","N/A")))))</f>
        <v>DHH</v>
      </c>
      <c r="F671" s="43" t="str">
        <f t="shared" si="789"/>
        <v>CDS</v>
      </c>
      <c r="G671" s="43" t="str">
        <f t="shared" ref="G671" si="800">+IF(OR(LEN(H671)=1,LEN(H671)=2),H671,IF(LEN(H671)=4,MID(H671,1,1),MID(H671,1,2)))</f>
        <v>IN</v>
      </c>
      <c r="H671" s="44" t="s">
        <v>252</v>
      </c>
      <c r="I671" s="43" t="str">
        <f t="shared" ref="I671" si="801">+IF(OR(E671="",F671="",H671=""),"",CONCATENATE(E671,"-",F671,"-",H671))</f>
        <v>DHH-CDS-IN010</v>
      </c>
      <c r="J671" s="45" t="s">
        <v>1749</v>
      </c>
      <c r="K671" s="46" t="s">
        <v>31</v>
      </c>
      <c r="L671" s="47">
        <f t="shared" ref="L671" si="802">+IF(M671=0,"",VALUE(M671))</f>
        <v>45930</v>
      </c>
      <c r="M671" s="48">
        <v>45930</v>
      </c>
      <c r="N671" s="1">
        <f t="shared" ref="N671" ca="1" si="803">+IF(K671="Anulado","",IF(M671="","",DAYS360(M671,TODAY())))</f>
        <v>146</v>
      </c>
      <c r="O671" s="3"/>
      <c r="P671" s="49" t="s">
        <v>1748</v>
      </c>
      <c r="Q671" s="46">
        <v>1</v>
      </c>
      <c r="R671" s="44"/>
      <c r="S671" s="26"/>
      <c r="T671" s="26"/>
      <c r="U671" s="27"/>
      <c r="V671" s="26"/>
      <c r="W671" s="28"/>
      <c r="X671" s="28"/>
      <c r="Y671" s="28"/>
      <c r="Z671" s="28"/>
      <c r="AA671" s="29"/>
      <c r="AB671" s="9"/>
    </row>
    <row r="672" spans="1:28" s="4" customFormat="1" ht="13" x14ac:dyDescent="0.3">
      <c r="A672" s="1">
        <f>+SUBTOTAL(103,$D$4:D672)</f>
        <v>669</v>
      </c>
      <c r="B672" s="2" t="s">
        <v>1136</v>
      </c>
      <c r="C672" s="2" t="s">
        <v>1709</v>
      </c>
      <c r="D672" s="2" t="s">
        <v>1710</v>
      </c>
      <c r="E672" s="43" t="str">
        <f t="shared" ref="E672" si="804">+IF(C672="GESTIÓN TERRITORIAL","GET",IF(C672="DERECHOS HUMANOS","DHH",IF(C672="GESTIÓN CORPORATIVA","GCO",IF(C672="PLANEACIÓN ESTRATÉGICA","PLE",IF(C672="GERENCIA DE LA INFORMACIÓN","GDI","N/A")))))</f>
        <v>DHH</v>
      </c>
      <c r="F672" s="43" t="str">
        <f t="shared" si="789"/>
        <v>CDS</v>
      </c>
      <c r="G672" s="43" t="str">
        <f t="shared" ref="G672" si="805">+IF(OR(LEN(H672)=1,LEN(H672)=2),H672,IF(LEN(H672)=4,MID(H672,1,1),MID(H672,1,2)))</f>
        <v>F</v>
      </c>
      <c r="H672" s="44" t="s">
        <v>274</v>
      </c>
      <c r="I672" s="43" t="str">
        <f t="shared" ref="I672" si="806">+IF(OR(E672="",F672="",H672=""),"",CONCATENATE(E672,"-",F672,"-",H672))</f>
        <v>DHH-CDS-F001</v>
      </c>
      <c r="J672" s="45" t="s">
        <v>1750</v>
      </c>
      <c r="K672" s="46" t="s">
        <v>48</v>
      </c>
      <c r="L672" s="47">
        <f t="shared" si="740"/>
        <v>43441</v>
      </c>
      <c r="M672" s="48">
        <v>43441</v>
      </c>
      <c r="N672" s="1" t="str">
        <f t="shared" ref="N672" ca="1" si="807">+IF(K672="Anulado","",IF(M672="","",DAYS360(M672,TODAY())))</f>
        <v/>
      </c>
      <c r="O672" s="3">
        <v>44523</v>
      </c>
      <c r="P672" s="49" t="s">
        <v>1724</v>
      </c>
      <c r="Q672" s="46">
        <v>1</v>
      </c>
      <c r="R672" s="44"/>
      <c r="U672" s="5"/>
      <c r="W672" s="6"/>
      <c r="X672" s="6"/>
      <c r="Y672" s="6"/>
      <c r="Z672" s="6"/>
      <c r="AA672" s="7"/>
      <c r="AB672" s="9"/>
    </row>
    <row r="673" spans="1:28" s="4" customFormat="1" ht="13" x14ac:dyDescent="0.3">
      <c r="A673" s="93">
        <f>+SUBTOTAL(103,$D$4:D673)</f>
        <v>670</v>
      </c>
      <c r="B673" s="2" t="s">
        <v>1136</v>
      </c>
      <c r="C673" s="2" t="s">
        <v>1709</v>
      </c>
      <c r="D673" s="2" t="s">
        <v>1710</v>
      </c>
      <c r="E673" s="43" t="str">
        <f t="shared" ref="E673:E678" si="808">+IF(C673="GESTIÓN TERRITORIAL","GET",IF(C673="DERECHOS HUMANOS","DHH",IF(C673="GESTIÓN CORPORATIVA","GCO",IF(C673="PLANEACIÓN ESTRATÉGICA","PLE",IF(C673="GERENCIA DE LA INFORMACIÓN","GDI","N/A")))))</f>
        <v>DHH</v>
      </c>
      <c r="F673" s="43" t="str">
        <f t="shared" si="789"/>
        <v>CDS</v>
      </c>
      <c r="G673" s="43" t="str">
        <f t="shared" ref="G673:G678" si="809">+IF(OR(LEN(H673)=1,LEN(H673)=2),H673,IF(LEN(H673)=4,MID(H673,1,1),MID(H673,1,2)))</f>
        <v>F</v>
      </c>
      <c r="H673" s="44" t="s">
        <v>278</v>
      </c>
      <c r="I673" s="43" t="str">
        <f t="shared" ref="I673:I678" si="810">+IF(OR(E673="",F673="",H673=""),"",CONCATENATE(E673,"-",F673,"-",H673))</f>
        <v>DHH-CDS-F002</v>
      </c>
      <c r="J673" s="45" t="s">
        <v>1751</v>
      </c>
      <c r="K673" s="46" t="s">
        <v>48</v>
      </c>
      <c r="L673" s="47">
        <f t="shared" si="740"/>
        <v>43987</v>
      </c>
      <c r="M673" s="48">
        <v>43987</v>
      </c>
      <c r="N673" s="1" t="str">
        <f t="shared" ref="N673:N679" ca="1" si="811">+IF(K673="Anulado","",IF(M673="","",DAYS360(M673,TODAY())))</f>
        <v/>
      </c>
      <c r="O673" s="3">
        <v>44707</v>
      </c>
      <c r="P673" s="49" t="s">
        <v>1752</v>
      </c>
      <c r="Q673" s="46">
        <v>3</v>
      </c>
      <c r="R673" s="44" t="s">
        <v>383</v>
      </c>
      <c r="U673" s="5"/>
      <c r="W673" s="6"/>
      <c r="X673" s="6"/>
      <c r="Y673" s="6"/>
      <c r="Z673" s="6"/>
      <c r="AA673" s="7"/>
      <c r="AB673" s="9"/>
    </row>
    <row r="674" spans="1:28" s="4" customFormat="1" ht="13" x14ac:dyDescent="0.3">
      <c r="A674" s="1">
        <f>+SUBTOTAL(103,$D$4:D674)</f>
        <v>671</v>
      </c>
      <c r="B674" s="2" t="s">
        <v>1136</v>
      </c>
      <c r="C674" s="2" t="s">
        <v>1709</v>
      </c>
      <c r="D674" s="2" t="s">
        <v>1710</v>
      </c>
      <c r="E674" s="43" t="str">
        <f t="shared" si="808"/>
        <v>DHH</v>
      </c>
      <c r="F674" s="43" t="str">
        <f t="shared" si="789"/>
        <v>CDS</v>
      </c>
      <c r="G674" s="43" t="str">
        <f t="shared" si="809"/>
        <v>F</v>
      </c>
      <c r="H674" s="44" t="s">
        <v>282</v>
      </c>
      <c r="I674" s="43" t="str">
        <f t="shared" si="810"/>
        <v>DHH-CDS-F003</v>
      </c>
      <c r="J674" s="45" t="s">
        <v>1753</v>
      </c>
      <c r="K674" s="46" t="s">
        <v>48</v>
      </c>
      <c r="L674" s="47">
        <f t="shared" si="740"/>
        <v>43987</v>
      </c>
      <c r="M674" s="48">
        <v>43987</v>
      </c>
      <c r="N674" s="1" t="str">
        <f t="shared" ca="1" si="811"/>
        <v/>
      </c>
      <c r="O674" s="3">
        <v>44707</v>
      </c>
      <c r="P674" s="49" t="s">
        <v>1754</v>
      </c>
      <c r="Q674" s="46">
        <v>2</v>
      </c>
      <c r="R674" s="44"/>
      <c r="U674" s="5"/>
      <c r="W674" s="6"/>
      <c r="X674" s="6"/>
      <c r="Y674" s="6"/>
      <c r="Z674" s="6"/>
      <c r="AA674" s="7"/>
      <c r="AB674" s="9"/>
    </row>
    <row r="675" spans="1:28" s="4" customFormat="1" ht="13" x14ac:dyDescent="0.3">
      <c r="A675" s="1">
        <f>+SUBTOTAL(103,$D$4:D675)</f>
        <v>672</v>
      </c>
      <c r="B675" s="2" t="s">
        <v>1136</v>
      </c>
      <c r="C675" s="2" t="s">
        <v>1709</v>
      </c>
      <c r="D675" s="2" t="s">
        <v>1710</v>
      </c>
      <c r="E675" s="43" t="str">
        <f t="shared" si="808"/>
        <v>DHH</v>
      </c>
      <c r="F675" s="43" t="str">
        <f t="shared" si="789"/>
        <v>CDS</v>
      </c>
      <c r="G675" s="43" t="str">
        <f t="shared" si="809"/>
        <v>F</v>
      </c>
      <c r="H675" s="44" t="s">
        <v>286</v>
      </c>
      <c r="I675" s="43" t="str">
        <f t="shared" si="810"/>
        <v>DHH-CDS-F004</v>
      </c>
      <c r="J675" s="45" t="s">
        <v>1755</v>
      </c>
      <c r="K675" s="46" t="s">
        <v>48</v>
      </c>
      <c r="L675" s="47">
        <f t="shared" si="740"/>
        <v>43441</v>
      </c>
      <c r="M675" s="48">
        <v>43441</v>
      </c>
      <c r="N675" s="1" t="str">
        <f t="shared" ca="1" si="811"/>
        <v/>
      </c>
      <c r="O675" s="3">
        <v>44523</v>
      </c>
      <c r="P675" s="49" t="s">
        <v>1724</v>
      </c>
      <c r="Q675" s="46">
        <v>1</v>
      </c>
      <c r="R675" s="44"/>
      <c r="U675" s="5"/>
      <c r="W675" s="6"/>
      <c r="X675" s="6"/>
      <c r="Y675" s="6"/>
      <c r="Z675" s="6"/>
      <c r="AA675" s="7"/>
      <c r="AB675" s="9"/>
    </row>
    <row r="676" spans="1:28" s="4" customFormat="1" ht="13" x14ac:dyDescent="0.3">
      <c r="A676" s="93">
        <f>+SUBTOTAL(103,$D$4:D676)</f>
        <v>673</v>
      </c>
      <c r="B676" s="2" t="s">
        <v>1136</v>
      </c>
      <c r="C676" s="2" t="s">
        <v>1709</v>
      </c>
      <c r="D676" s="2" t="s">
        <v>1710</v>
      </c>
      <c r="E676" s="43" t="str">
        <f t="shared" si="808"/>
        <v>DHH</v>
      </c>
      <c r="F676" s="43" t="str">
        <f t="shared" si="789"/>
        <v>CDS</v>
      </c>
      <c r="G676" s="43" t="str">
        <f t="shared" si="809"/>
        <v>F</v>
      </c>
      <c r="H676" s="44" t="s">
        <v>290</v>
      </c>
      <c r="I676" s="43" t="str">
        <f t="shared" si="810"/>
        <v>DHH-CDS-F005</v>
      </c>
      <c r="J676" s="45" t="s">
        <v>1756</v>
      </c>
      <c r="K676" s="46" t="s">
        <v>48</v>
      </c>
      <c r="L676" s="47">
        <f t="shared" si="740"/>
        <v>43441</v>
      </c>
      <c r="M676" s="48">
        <v>43441</v>
      </c>
      <c r="N676" s="1" t="str">
        <f t="shared" ca="1" si="811"/>
        <v/>
      </c>
      <c r="O676" s="3">
        <v>44523</v>
      </c>
      <c r="P676" s="49" t="s">
        <v>1724</v>
      </c>
      <c r="Q676" s="46">
        <v>1</v>
      </c>
      <c r="R676" s="44"/>
      <c r="U676" s="5"/>
      <c r="W676" s="6"/>
      <c r="X676" s="6"/>
      <c r="Y676" s="6"/>
      <c r="Z676" s="6"/>
      <c r="AA676" s="7"/>
      <c r="AB676" s="9"/>
    </row>
    <row r="677" spans="1:28" s="4" customFormat="1" ht="13" x14ac:dyDescent="0.3">
      <c r="A677" s="1">
        <f>+SUBTOTAL(103,$D$4:D677)</f>
        <v>674</v>
      </c>
      <c r="B677" s="2" t="s">
        <v>1136</v>
      </c>
      <c r="C677" s="2" t="s">
        <v>1709</v>
      </c>
      <c r="D677" s="2" t="s">
        <v>1710</v>
      </c>
      <c r="E677" s="43" t="str">
        <f t="shared" si="808"/>
        <v>DHH</v>
      </c>
      <c r="F677" s="43" t="str">
        <f t="shared" si="789"/>
        <v>CDS</v>
      </c>
      <c r="G677" s="43" t="str">
        <f t="shared" si="809"/>
        <v>F</v>
      </c>
      <c r="H677" s="44" t="s">
        <v>294</v>
      </c>
      <c r="I677" s="43" t="str">
        <f t="shared" si="810"/>
        <v>DHH-CDS-F006</v>
      </c>
      <c r="J677" s="45" t="s">
        <v>1757</v>
      </c>
      <c r="K677" s="46" t="s">
        <v>48</v>
      </c>
      <c r="L677" s="47">
        <f t="shared" si="740"/>
        <v>44187</v>
      </c>
      <c r="M677" s="48">
        <v>44187</v>
      </c>
      <c r="N677" s="1" t="str">
        <f t="shared" ca="1" si="811"/>
        <v/>
      </c>
      <c r="O677" s="3">
        <v>44707</v>
      </c>
      <c r="P677" s="49" t="s">
        <v>1758</v>
      </c>
      <c r="Q677" s="46">
        <v>4</v>
      </c>
      <c r="R677" s="44" t="s">
        <v>383</v>
      </c>
      <c r="U677" s="5"/>
      <c r="W677" s="6"/>
      <c r="X677" s="6"/>
      <c r="Y677" s="6"/>
      <c r="Z677" s="6"/>
      <c r="AA677" s="7"/>
      <c r="AB677" s="9"/>
    </row>
    <row r="678" spans="1:28" s="4" customFormat="1" ht="19.5" x14ac:dyDescent="0.3">
      <c r="A678" s="1">
        <f>+SUBTOTAL(103,$D$4:D678)</f>
        <v>675</v>
      </c>
      <c r="B678" s="2" t="s">
        <v>1136</v>
      </c>
      <c r="C678" s="2" t="s">
        <v>1709</v>
      </c>
      <c r="D678" s="2" t="s">
        <v>1710</v>
      </c>
      <c r="E678" s="43" t="str">
        <f t="shared" si="808"/>
        <v>DHH</v>
      </c>
      <c r="F678" s="43" t="str">
        <f t="shared" si="789"/>
        <v>CDS</v>
      </c>
      <c r="G678" s="43" t="str">
        <f t="shared" si="809"/>
        <v>F</v>
      </c>
      <c r="H678" s="44" t="s">
        <v>298</v>
      </c>
      <c r="I678" s="43" t="str">
        <f t="shared" si="810"/>
        <v>DHH-CDS-F007</v>
      </c>
      <c r="J678" s="45" t="s">
        <v>1759</v>
      </c>
      <c r="K678" s="46" t="s">
        <v>48</v>
      </c>
      <c r="L678" s="47">
        <f t="shared" si="740"/>
        <v>45077</v>
      </c>
      <c r="M678" s="48">
        <v>45077</v>
      </c>
      <c r="N678" s="1" t="str">
        <f t="shared" ca="1" si="811"/>
        <v/>
      </c>
      <c r="O678" s="3">
        <v>45833</v>
      </c>
      <c r="P678" s="49" t="s">
        <v>1760</v>
      </c>
      <c r="Q678" s="46">
        <v>4</v>
      </c>
      <c r="R678" s="44"/>
      <c r="U678" s="5"/>
      <c r="W678" s="6"/>
      <c r="X678" s="6"/>
      <c r="Y678" s="6"/>
      <c r="Z678" s="6"/>
      <c r="AA678" s="7"/>
      <c r="AB678" s="9"/>
    </row>
    <row r="679" spans="1:28" s="4" customFormat="1" ht="13" x14ac:dyDescent="0.3">
      <c r="A679" s="93">
        <f>+SUBTOTAL(103,$D$4:D679)</f>
        <v>676</v>
      </c>
      <c r="B679" s="2" t="s">
        <v>1136</v>
      </c>
      <c r="C679" s="2" t="s">
        <v>1709</v>
      </c>
      <c r="D679" s="2" t="s">
        <v>1710</v>
      </c>
      <c r="E679" s="43" t="str">
        <f t="shared" ref="E679:E686" si="812">+IF(C679="GESTIÓN TERRITORIAL","GET",IF(C679="DERECHOS HUMANOS","DHH",IF(C679="GESTIÓN CORPORATIVA","GCO",IF(C679="PLANEACIÓN ESTRATÉGICA","PLE",IF(C679="GERENCIA DE LA INFORMACIÓN","GDI","N/A")))))</f>
        <v>DHH</v>
      </c>
      <c r="F679" s="43" t="str">
        <f t="shared" si="789"/>
        <v>CDS</v>
      </c>
      <c r="G679" s="43" t="str">
        <f t="shared" ref="G679:G686" si="813">+IF(OR(LEN(H679)=1,LEN(H679)=2),H679,IF(LEN(H679)=4,MID(H679,1,1),MID(H679,1,2)))</f>
        <v>F</v>
      </c>
      <c r="H679" s="44" t="s">
        <v>302</v>
      </c>
      <c r="I679" s="43" t="str">
        <f t="shared" ref="I679:I686" si="814">+IF(OR(E679="",F679="",H679=""),"",CONCATENATE(E679,"-",F679,"-",H679))</f>
        <v>DHH-CDS-F008</v>
      </c>
      <c r="J679" s="45" t="s">
        <v>1761</v>
      </c>
      <c r="K679" s="46" t="s">
        <v>48</v>
      </c>
      <c r="L679" s="47">
        <f t="shared" si="740"/>
        <v>44341</v>
      </c>
      <c r="M679" s="48">
        <v>44341</v>
      </c>
      <c r="N679" s="1" t="str">
        <f t="shared" ca="1" si="811"/>
        <v/>
      </c>
      <c r="O679" s="3">
        <v>44720</v>
      </c>
      <c r="P679" s="49" t="s">
        <v>1762</v>
      </c>
      <c r="Q679" s="46">
        <v>4</v>
      </c>
      <c r="R679" s="44"/>
      <c r="U679" s="5"/>
      <c r="W679" s="6"/>
      <c r="X679" s="6"/>
      <c r="Y679" s="6"/>
      <c r="Z679" s="6"/>
      <c r="AA679" s="7"/>
      <c r="AB679" s="9"/>
    </row>
    <row r="680" spans="1:28" s="4" customFormat="1" ht="13" x14ac:dyDescent="0.3">
      <c r="A680" s="1">
        <f>+SUBTOTAL(103,$D$4:D680)</f>
        <v>677</v>
      </c>
      <c r="B680" s="2" t="s">
        <v>1136</v>
      </c>
      <c r="C680" s="2" t="s">
        <v>1709</v>
      </c>
      <c r="D680" s="2" t="s">
        <v>1710</v>
      </c>
      <c r="E680" s="43" t="str">
        <f t="shared" si="812"/>
        <v>DHH</v>
      </c>
      <c r="F680" s="43" t="str">
        <f t="shared" si="789"/>
        <v>CDS</v>
      </c>
      <c r="G680" s="43" t="str">
        <f t="shared" si="813"/>
        <v>F</v>
      </c>
      <c r="H680" s="44" t="s">
        <v>306</v>
      </c>
      <c r="I680" s="43" t="str">
        <f t="shared" si="814"/>
        <v>DHH-CDS-F009</v>
      </c>
      <c r="J680" s="45" t="s">
        <v>1763</v>
      </c>
      <c r="K680" s="46" t="s">
        <v>31</v>
      </c>
      <c r="L680" s="47">
        <f t="shared" si="740"/>
        <v>45832</v>
      </c>
      <c r="M680" s="48">
        <v>45832</v>
      </c>
      <c r="N680" s="1">
        <f t="shared" ref="N680:N686" ca="1" si="815">+IF(K680="Anulado","",IF(M680="","",DAYS360(M680,TODAY())))</f>
        <v>242</v>
      </c>
      <c r="O680" s="3"/>
      <c r="P680" s="49" t="s">
        <v>1764</v>
      </c>
      <c r="Q680" s="46">
        <v>6</v>
      </c>
      <c r="R680" s="44"/>
      <c r="U680" s="5"/>
      <c r="W680" s="6"/>
      <c r="X680" s="6"/>
      <c r="Y680" s="6"/>
      <c r="Z680" s="6"/>
      <c r="AA680" s="7"/>
      <c r="AB680" s="9"/>
    </row>
    <row r="681" spans="1:28" s="4" customFormat="1" ht="19.5" x14ac:dyDescent="0.3">
      <c r="A681" s="1">
        <f>+SUBTOTAL(103,$D$4:D681)</f>
        <v>678</v>
      </c>
      <c r="B681" s="2" t="s">
        <v>1136</v>
      </c>
      <c r="C681" s="2" t="s">
        <v>1709</v>
      </c>
      <c r="D681" s="2" t="s">
        <v>1710</v>
      </c>
      <c r="E681" s="43" t="str">
        <f t="shared" si="812"/>
        <v>DHH</v>
      </c>
      <c r="F681" s="43" t="str">
        <f t="shared" si="789"/>
        <v>CDS</v>
      </c>
      <c r="G681" s="43" t="str">
        <f t="shared" si="813"/>
        <v>F</v>
      </c>
      <c r="H681" s="44" t="s">
        <v>310</v>
      </c>
      <c r="I681" s="43" t="str">
        <f t="shared" si="814"/>
        <v>DHH-CDS-F010</v>
      </c>
      <c r="J681" s="45" t="s">
        <v>1765</v>
      </c>
      <c r="K681" s="46" t="s">
        <v>31</v>
      </c>
      <c r="L681" s="47">
        <f t="shared" si="740"/>
        <v>44917</v>
      </c>
      <c r="M681" s="48">
        <v>44917</v>
      </c>
      <c r="N681" s="1">
        <f t="shared" ca="1" si="815"/>
        <v>1144</v>
      </c>
      <c r="O681" s="3"/>
      <c r="P681" s="49" t="s">
        <v>1766</v>
      </c>
      <c r="Q681" s="46">
        <v>2</v>
      </c>
      <c r="R681" s="44"/>
      <c r="T681" s="34"/>
      <c r="U681" s="35"/>
      <c r="V681" s="34"/>
      <c r="W681" s="36"/>
      <c r="X681" s="36"/>
      <c r="Y681" s="36"/>
      <c r="Z681" s="36"/>
      <c r="AA681" s="37"/>
      <c r="AB681" s="9"/>
    </row>
    <row r="682" spans="1:28" s="4" customFormat="1" ht="19.5" x14ac:dyDescent="0.3">
      <c r="A682" s="93">
        <f>+SUBTOTAL(103,$D$4:D682)</f>
        <v>679</v>
      </c>
      <c r="B682" s="2" t="s">
        <v>1136</v>
      </c>
      <c r="C682" s="2" t="s">
        <v>1709</v>
      </c>
      <c r="D682" s="2" t="s">
        <v>1710</v>
      </c>
      <c r="E682" s="43" t="str">
        <f t="shared" si="812"/>
        <v>DHH</v>
      </c>
      <c r="F682" s="43" t="str">
        <f t="shared" si="789"/>
        <v>CDS</v>
      </c>
      <c r="G682" s="43" t="str">
        <f t="shared" si="813"/>
        <v>F</v>
      </c>
      <c r="H682" s="44" t="s">
        <v>605</v>
      </c>
      <c r="I682" s="43" t="str">
        <f t="shared" si="814"/>
        <v>DHH-CDS-F011</v>
      </c>
      <c r="J682" s="45" t="s">
        <v>1767</v>
      </c>
      <c r="K682" s="46" t="s">
        <v>31</v>
      </c>
      <c r="L682" s="47">
        <f t="shared" si="740"/>
        <v>44917</v>
      </c>
      <c r="M682" s="48">
        <v>44917</v>
      </c>
      <c r="N682" s="1">
        <f t="shared" ca="1" si="815"/>
        <v>1144</v>
      </c>
      <c r="O682" s="3"/>
      <c r="P682" s="49" t="s">
        <v>1766</v>
      </c>
      <c r="Q682" s="46">
        <v>2</v>
      </c>
      <c r="R682" s="44"/>
      <c r="T682" s="34"/>
      <c r="U682" s="35"/>
      <c r="V682" s="34"/>
      <c r="W682" s="36"/>
      <c r="X682" s="36"/>
      <c r="Y682" s="36"/>
      <c r="Z682" s="36"/>
      <c r="AA682" s="37"/>
      <c r="AB682" s="9"/>
    </row>
    <row r="683" spans="1:28" s="4" customFormat="1" ht="13" x14ac:dyDescent="0.3">
      <c r="A683" s="1">
        <f>+SUBTOTAL(103,$D$4:D683)</f>
        <v>680</v>
      </c>
      <c r="B683" s="2" t="s">
        <v>1136</v>
      </c>
      <c r="C683" s="2" t="s">
        <v>1709</v>
      </c>
      <c r="D683" s="2" t="s">
        <v>1710</v>
      </c>
      <c r="E683" s="43" t="str">
        <f t="shared" si="812"/>
        <v>DHH</v>
      </c>
      <c r="F683" s="43" t="str">
        <f t="shared" si="789"/>
        <v>CDS</v>
      </c>
      <c r="G683" s="43" t="str">
        <f t="shared" si="813"/>
        <v>F</v>
      </c>
      <c r="H683" s="44" t="s">
        <v>314</v>
      </c>
      <c r="I683" s="43" t="str">
        <f t="shared" si="814"/>
        <v>DHH-CDS-F012</v>
      </c>
      <c r="J683" s="45" t="s">
        <v>1768</v>
      </c>
      <c r="K683" s="46" t="s">
        <v>31</v>
      </c>
      <c r="L683" s="47">
        <f t="shared" si="740"/>
        <v>45930</v>
      </c>
      <c r="M683" s="48">
        <v>45930</v>
      </c>
      <c r="N683" s="1">
        <f t="shared" ca="1" si="815"/>
        <v>146</v>
      </c>
      <c r="O683" s="3"/>
      <c r="P683" s="49" t="s">
        <v>1769</v>
      </c>
      <c r="Q683" s="46">
        <v>3</v>
      </c>
      <c r="R683" s="44"/>
      <c r="T683" s="21"/>
      <c r="U683" s="22"/>
      <c r="V683" s="21"/>
      <c r="W683" s="23"/>
      <c r="X683" s="23"/>
      <c r="Y683" s="23"/>
      <c r="Z683" s="23"/>
      <c r="AA683" s="24"/>
      <c r="AB683" s="9"/>
    </row>
    <row r="684" spans="1:28" s="4" customFormat="1" ht="38.25" customHeight="1" x14ac:dyDescent="0.3">
      <c r="A684" s="1">
        <f>+SUBTOTAL(103,$D$4:D684)</f>
        <v>681</v>
      </c>
      <c r="B684" s="2" t="s">
        <v>1136</v>
      </c>
      <c r="C684" s="2" t="s">
        <v>1709</v>
      </c>
      <c r="D684" s="2" t="s">
        <v>1710</v>
      </c>
      <c r="E684" s="43" t="str">
        <f t="shared" si="812"/>
        <v>DHH</v>
      </c>
      <c r="F684" s="43" t="str">
        <f t="shared" si="789"/>
        <v>CDS</v>
      </c>
      <c r="G684" s="43" t="str">
        <f t="shared" si="813"/>
        <v>F</v>
      </c>
      <c r="H684" s="44" t="s">
        <v>318</v>
      </c>
      <c r="I684" s="43" t="str">
        <f t="shared" si="814"/>
        <v>DHH-CDS-F013</v>
      </c>
      <c r="J684" s="45" t="s">
        <v>1770</v>
      </c>
      <c r="K684" s="46" t="s">
        <v>48</v>
      </c>
      <c r="L684" s="47">
        <f t="shared" si="740"/>
        <v>43441</v>
      </c>
      <c r="M684" s="48">
        <v>43441</v>
      </c>
      <c r="N684" s="1" t="str">
        <f t="shared" ca="1" si="815"/>
        <v/>
      </c>
      <c r="O684" s="3">
        <v>44917</v>
      </c>
      <c r="P684" s="49" t="s">
        <v>1771</v>
      </c>
      <c r="Q684" s="46">
        <v>1</v>
      </c>
      <c r="R684" s="44"/>
      <c r="T684" s="34"/>
      <c r="U684" s="35"/>
      <c r="V684" s="34"/>
      <c r="W684" s="36"/>
      <c r="X684" s="36"/>
      <c r="Y684" s="36"/>
      <c r="Z684" s="36"/>
      <c r="AA684" s="37"/>
      <c r="AB684" s="9"/>
    </row>
    <row r="685" spans="1:28" s="4" customFormat="1" ht="13" x14ac:dyDescent="0.3">
      <c r="A685" s="93">
        <f>+SUBTOTAL(103,$D$4:D685)</f>
        <v>682</v>
      </c>
      <c r="B685" s="2" t="s">
        <v>1136</v>
      </c>
      <c r="C685" s="2" t="s">
        <v>1709</v>
      </c>
      <c r="D685" s="2" t="s">
        <v>1710</v>
      </c>
      <c r="E685" s="43" t="str">
        <f t="shared" si="812"/>
        <v>DHH</v>
      </c>
      <c r="F685" s="43" t="str">
        <f t="shared" si="789"/>
        <v>CDS</v>
      </c>
      <c r="G685" s="43" t="str">
        <f t="shared" si="813"/>
        <v>F</v>
      </c>
      <c r="H685" s="44" t="s">
        <v>322</v>
      </c>
      <c r="I685" s="43" t="str">
        <f t="shared" si="814"/>
        <v>DHH-CDS-F014</v>
      </c>
      <c r="J685" s="45" t="s">
        <v>1772</v>
      </c>
      <c r="K685" s="46" t="s">
        <v>48</v>
      </c>
      <c r="L685" s="47">
        <f t="shared" si="740"/>
        <v>44341</v>
      </c>
      <c r="M685" s="48">
        <v>44341</v>
      </c>
      <c r="N685" s="1" t="str">
        <f t="shared" ca="1" si="815"/>
        <v/>
      </c>
      <c r="O685" s="3">
        <v>44720</v>
      </c>
      <c r="P685" s="49" t="s">
        <v>1773</v>
      </c>
      <c r="Q685" s="46">
        <v>3</v>
      </c>
      <c r="R685" s="44" t="s">
        <v>383</v>
      </c>
      <c r="U685" s="5"/>
      <c r="W685" s="6"/>
      <c r="X685" s="6"/>
      <c r="Y685" s="6"/>
      <c r="Z685" s="6"/>
      <c r="AA685" s="7"/>
      <c r="AB685" s="9"/>
    </row>
    <row r="686" spans="1:28" s="4" customFormat="1" ht="13" x14ac:dyDescent="0.3">
      <c r="A686" s="1">
        <f>+SUBTOTAL(103,$D$4:D686)</f>
        <v>683</v>
      </c>
      <c r="B686" s="2" t="s">
        <v>1136</v>
      </c>
      <c r="C686" s="2" t="s">
        <v>1709</v>
      </c>
      <c r="D686" s="2" t="s">
        <v>1710</v>
      </c>
      <c r="E686" s="43" t="str">
        <f t="shared" si="812"/>
        <v>DHH</v>
      </c>
      <c r="F686" s="43" t="str">
        <f t="shared" si="789"/>
        <v>CDS</v>
      </c>
      <c r="G686" s="43" t="str">
        <f t="shared" si="813"/>
        <v>F</v>
      </c>
      <c r="H686" s="44" t="s">
        <v>326</v>
      </c>
      <c r="I686" s="43" t="str">
        <f t="shared" si="814"/>
        <v>DHH-CDS-F015</v>
      </c>
      <c r="J686" s="45" t="s">
        <v>1774</v>
      </c>
      <c r="K686" s="46" t="s">
        <v>48</v>
      </c>
      <c r="L686" s="47">
        <f t="shared" si="740"/>
        <v>44729</v>
      </c>
      <c r="M686" s="48">
        <v>44729</v>
      </c>
      <c r="N686" s="1" t="str">
        <f t="shared" ca="1" si="815"/>
        <v/>
      </c>
      <c r="O686" s="3">
        <v>45077</v>
      </c>
      <c r="P686" s="49" t="s">
        <v>1775</v>
      </c>
      <c r="Q686" s="46">
        <v>4</v>
      </c>
      <c r="R686" s="44" t="s">
        <v>383</v>
      </c>
      <c r="U686" s="5"/>
      <c r="W686" s="6"/>
      <c r="X686" s="6"/>
      <c r="Y686" s="6"/>
      <c r="Z686" s="6"/>
      <c r="AA686" s="7"/>
      <c r="AB686" s="9"/>
    </row>
    <row r="687" spans="1:28" s="4" customFormat="1" ht="13" x14ac:dyDescent="0.3">
      <c r="A687" s="1">
        <f>+SUBTOTAL(103,$D$4:D687)</f>
        <v>684</v>
      </c>
      <c r="B687" s="2" t="s">
        <v>1136</v>
      </c>
      <c r="C687" s="2" t="s">
        <v>1709</v>
      </c>
      <c r="D687" s="2" t="s">
        <v>1710</v>
      </c>
      <c r="E687" s="43" t="str">
        <f t="shared" ref="E687" si="816">+IF(C687="GESTIÓN TERRITORIAL","GET",IF(C687="DERECHOS HUMANOS","DHH",IF(C687="GESTIÓN CORPORATIVA","GCO",IF(C687="PLANEACIÓN ESTRATÉGICA","PLE",IF(C687="GERENCIA DE LA INFORMACIÓN","GDI","N/A")))))</f>
        <v>DHH</v>
      </c>
      <c r="F687" s="43" t="str">
        <f t="shared" si="789"/>
        <v>CDS</v>
      </c>
      <c r="G687" s="43" t="str">
        <f t="shared" ref="G687" si="817">+IF(OR(LEN(H687)=1,LEN(H687)=2),H687,IF(LEN(H687)=4,MID(H687,1,1),MID(H687,1,2)))</f>
        <v>F</v>
      </c>
      <c r="H687" s="44" t="s">
        <v>330</v>
      </c>
      <c r="I687" s="43" t="str">
        <f t="shared" ref="I687" si="818">+IF(OR(E687="",F687="",H687=""),"",CONCATENATE(E687,"-",F687,"-",H687))</f>
        <v>DHH-CDS-F016</v>
      </c>
      <c r="J687" s="45" t="s">
        <v>1776</v>
      </c>
      <c r="K687" s="46" t="s">
        <v>31</v>
      </c>
      <c r="L687" s="47">
        <f t="shared" si="740"/>
        <v>45546</v>
      </c>
      <c r="M687" s="48">
        <v>45546</v>
      </c>
      <c r="N687" s="1">
        <f t="shared" ref="N687" ca="1" si="819">+IF(K687="Anulado","",IF(M687="","",DAYS360(M687,TODAY())))</f>
        <v>525</v>
      </c>
      <c r="O687" s="3"/>
      <c r="P687" s="49" t="s">
        <v>1777</v>
      </c>
      <c r="Q687" s="46">
        <v>3</v>
      </c>
      <c r="R687" s="44" t="s">
        <v>1778</v>
      </c>
      <c r="U687" s="5"/>
      <c r="W687" s="6"/>
      <c r="X687" s="6"/>
      <c r="Y687" s="6"/>
      <c r="Z687" s="6"/>
      <c r="AA687" s="7"/>
      <c r="AB687" s="9"/>
    </row>
    <row r="688" spans="1:28" s="4" customFormat="1" ht="13" x14ac:dyDescent="0.3">
      <c r="A688" s="93">
        <f>+SUBTOTAL(103,$D$4:D688)</f>
        <v>685</v>
      </c>
      <c r="B688" s="2" t="s">
        <v>1136</v>
      </c>
      <c r="C688" s="2" t="s">
        <v>1709</v>
      </c>
      <c r="D688" s="2" t="s">
        <v>1710</v>
      </c>
      <c r="E688" s="43" t="str">
        <f t="shared" ref="E688:E689" si="820">+IF(C688="GESTIÓN TERRITORIAL","GET",IF(C688="DERECHOS HUMANOS","DHH",IF(C688="GESTIÓN CORPORATIVA","GCO",IF(C688="PLANEACIÓN ESTRATÉGICA","PLE",IF(C688="GERENCIA DE LA INFORMACIÓN","GDI","N/A")))))</f>
        <v>DHH</v>
      </c>
      <c r="F688" s="43" t="str">
        <f t="shared" si="789"/>
        <v>CDS</v>
      </c>
      <c r="G688" s="43" t="str">
        <f t="shared" ref="G688:G689" si="821">+IF(OR(LEN(H688)=1,LEN(H688)=2),H688,IF(LEN(H688)=4,MID(H688,1,1),MID(H688,1,2)))</f>
        <v>F</v>
      </c>
      <c r="H688" s="44" t="s">
        <v>333</v>
      </c>
      <c r="I688" s="43" t="str">
        <f t="shared" ref="I688:I689" si="822">+IF(OR(E688="",F688="",H688=""),"",CONCATENATE(E688,"-",F688,"-",H688))</f>
        <v>DHH-CDS-F017</v>
      </c>
      <c r="J688" s="45" t="s">
        <v>1779</v>
      </c>
      <c r="K688" s="46" t="s">
        <v>48</v>
      </c>
      <c r="L688" s="47">
        <f t="shared" si="740"/>
        <v>43948</v>
      </c>
      <c r="M688" s="48">
        <v>43948</v>
      </c>
      <c r="N688" s="1" t="str">
        <f t="shared" ref="N688:N689" ca="1" si="823">+IF(K688="Anulado","",IF(M688="","",DAYS360(M688,TODAY())))</f>
        <v/>
      </c>
      <c r="O688" s="3">
        <v>44523</v>
      </c>
      <c r="P688" s="49" t="s">
        <v>1780</v>
      </c>
      <c r="Q688" s="46">
        <v>1</v>
      </c>
      <c r="R688" s="44" t="s">
        <v>383</v>
      </c>
      <c r="U688" s="5"/>
      <c r="W688" s="6"/>
      <c r="X688" s="6"/>
      <c r="Y688" s="6"/>
      <c r="Z688" s="6"/>
      <c r="AA688" s="7"/>
      <c r="AB688" s="9"/>
    </row>
    <row r="689" spans="1:28" s="4" customFormat="1" ht="13" x14ac:dyDescent="0.3">
      <c r="A689" s="1">
        <f>+SUBTOTAL(103,$D$4:D689)</f>
        <v>686</v>
      </c>
      <c r="B689" s="2" t="s">
        <v>1136</v>
      </c>
      <c r="C689" s="2" t="s">
        <v>1709</v>
      </c>
      <c r="D689" s="2" t="s">
        <v>1710</v>
      </c>
      <c r="E689" s="43" t="str">
        <f t="shared" si="820"/>
        <v>DHH</v>
      </c>
      <c r="F689" s="43" t="str">
        <f t="shared" si="789"/>
        <v>CDS</v>
      </c>
      <c r="G689" s="43" t="str">
        <f t="shared" si="821"/>
        <v>F</v>
      </c>
      <c r="H689" s="44" t="s">
        <v>336</v>
      </c>
      <c r="I689" s="43" t="str">
        <f t="shared" si="822"/>
        <v>DHH-CDS-F018</v>
      </c>
      <c r="J689" s="45" t="s">
        <v>1781</v>
      </c>
      <c r="K689" s="46" t="s">
        <v>48</v>
      </c>
      <c r="L689" s="47">
        <f t="shared" si="740"/>
        <v>43948</v>
      </c>
      <c r="M689" s="48">
        <v>43948</v>
      </c>
      <c r="N689" s="1" t="str">
        <f t="shared" ca="1" si="823"/>
        <v/>
      </c>
      <c r="O689" s="3">
        <v>44523</v>
      </c>
      <c r="P689" s="49" t="s">
        <v>1780</v>
      </c>
      <c r="Q689" s="46">
        <v>1</v>
      </c>
      <c r="R689" s="44" t="s">
        <v>383</v>
      </c>
      <c r="U689" s="5"/>
      <c r="W689" s="6"/>
      <c r="X689" s="6"/>
      <c r="Y689" s="6"/>
      <c r="Z689" s="6"/>
      <c r="AA689" s="7"/>
      <c r="AB689" s="9"/>
    </row>
    <row r="690" spans="1:28" s="4" customFormat="1" ht="19" x14ac:dyDescent="0.25">
      <c r="A690" s="1">
        <f>+SUBTOTAL(103,$D$4:D690)</f>
        <v>687</v>
      </c>
      <c r="B690" s="2" t="s">
        <v>1136</v>
      </c>
      <c r="C690" s="2" t="s">
        <v>1709</v>
      </c>
      <c r="D690" s="2" t="s">
        <v>1710</v>
      </c>
      <c r="E690" s="43" t="s">
        <v>1782</v>
      </c>
      <c r="F690" s="43" t="s">
        <v>1783</v>
      </c>
      <c r="G690" s="43" t="s">
        <v>390</v>
      </c>
      <c r="H690" s="44" t="s">
        <v>339</v>
      </c>
      <c r="I690" s="43" t="s">
        <v>1784</v>
      </c>
      <c r="J690" s="45" t="s">
        <v>1785</v>
      </c>
      <c r="K690" s="46" t="s">
        <v>48</v>
      </c>
      <c r="L690" s="47">
        <f t="shared" si="740"/>
        <v>44053</v>
      </c>
      <c r="M690" s="48">
        <v>44053</v>
      </c>
      <c r="N690" s="1">
        <v>132</v>
      </c>
      <c r="O690" s="3">
        <v>45429</v>
      </c>
      <c r="P690" s="49" t="s">
        <v>1786</v>
      </c>
      <c r="Q690" s="46">
        <v>1</v>
      </c>
      <c r="R690" s="44" t="s">
        <v>383</v>
      </c>
      <c r="AB690" s="9"/>
    </row>
    <row r="691" spans="1:28" s="4" customFormat="1" ht="13" x14ac:dyDescent="0.3">
      <c r="A691" s="93">
        <f>+SUBTOTAL(103,$D$4:D691)</f>
        <v>688</v>
      </c>
      <c r="B691" s="2" t="s">
        <v>1136</v>
      </c>
      <c r="C691" s="2" t="s">
        <v>1709</v>
      </c>
      <c r="D691" s="2" t="s">
        <v>1710</v>
      </c>
      <c r="E691" s="43" t="str">
        <f t="shared" ref="E691" si="824">+IF(C691="GESTIÓN TERRITORIAL","GET",IF(C691="DERECHOS HUMANOS","DHH",IF(C691="GESTIÓN CORPORATIVA","GCO",IF(C691="PLANEACIÓN ESTRATÉGICA","PLE",IF(C691="GERENCIA DE LA INFORMACIÓN","GDI","N/A")))))</f>
        <v>DHH</v>
      </c>
      <c r="F691" s="43" t="str">
        <f t="shared" ref="F691:F722" si="825">+VLOOKUP(D691,$U$1519:$V$1538,2,FALSE)</f>
        <v>CDS</v>
      </c>
      <c r="G691" s="43" t="str">
        <f t="shared" ref="G691" si="826">+IF(OR(LEN(H691)=1,LEN(H691)=2),H691,IF(LEN(H691)=4,MID(H691,1,1),MID(H691,1,2)))</f>
        <v>F</v>
      </c>
      <c r="H691" s="44" t="s">
        <v>342</v>
      </c>
      <c r="I691" s="43" t="str">
        <f t="shared" ref="I691" si="827">+IF(OR(E691="",F691="",H691=""),"",CONCATENATE(E691,"-",F691,"-",H691))</f>
        <v>DHH-CDS-F020</v>
      </c>
      <c r="J691" s="45" t="s">
        <v>1787</v>
      </c>
      <c r="K691" s="46" t="s">
        <v>48</v>
      </c>
      <c r="L691" s="47">
        <f t="shared" si="740"/>
        <v>44187</v>
      </c>
      <c r="M691" s="48">
        <v>44187</v>
      </c>
      <c r="N691" s="1" t="str">
        <f t="shared" ref="N691" ca="1" si="828">+IF(K691="Anulado","",IF(M691="","",DAYS360(M691,TODAY())))</f>
        <v/>
      </c>
      <c r="O691" s="3">
        <v>44707</v>
      </c>
      <c r="P691" s="49" t="s">
        <v>1788</v>
      </c>
      <c r="Q691" s="46">
        <v>1</v>
      </c>
      <c r="R691" s="44" t="s">
        <v>383</v>
      </c>
      <c r="U691" s="5"/>
      <c r="W691" s="6"/>
      <c r="X691" s="6"/>
      <c r="Y691" s="6"/>
      <c r="Z691" s="6"/>
      <c r="AA691" s="7"/>
      <c r="AB691" s="9"/>
    </row>
    <row r="692" spans="1:28" s="4" customFormat="1" ht="13" x14ac:dyDescent="0.3">
      <c r="A692" s="1">
        <f>+SUBTOTAL(103,$D$4:D692)</f>
        <v>689</v>
      </c>
      <c r="B692" s="2" t="s">
        <v>1136</v>
      </c>
      <c r="C692" s="2" t="s">
        <v>1709</v>
      </c>
      <c r="D692" s="2" t="s">
        <v>1710</v>
      </c>
      <c r="E692" s="43" t="str">
        <f t="shared" ref="E692:E693" si="829">+IF(C692="GESTIÓN TERRITORIAL","GET",IF(C692="DERECHOS HUMANOS","DHH",IF(C692="GESTIÓN CORPORATIVA","GCO",IF(C692="PLANEACIÓN ESTRATÉGICA","PLE",IF(C692="GERENCIA DE LA INFORMACIÓN","GDI","N/A")))))</f>
        <v>DHH</v>
      </c>
      <c r="F692" s="43" t="str">
        <f t="shared" si="825"/>
        <v>CDS</v>
      </c>
      <c r="G692" s="43" t="str">
        <f t="shared" ref="G692:G693" si="830">+IF(OR(LEN(H692)=1,LEN(H692)=2),H692,IF(LEN(H692)=4,MID(H692,1,1),MID(H692,1,2)))</f>
        <v>F</v>
      </c>
      <c r="H692" s="44" t="s">
        <v>345</v>
      </c>
      <c r="I692" s="43" t="str">
        <f t="shared" ref="I692:I693" si="831">+IF(OR(E692="",F692="",H692=""),"",CONCATENATE(E692,"-",F692,"-",H692))</f>
        <v>DHH-CDS-F021</v>
      </c>
      <c r="J692" s="45" t="s">
        <v>1789</v>
      </c>
      <c r="K692" s="46" t="s">
        <v>48</v>
      </c>
      <c r="L692" s="47">
        <f t="shared" si="740"/>
        <v>44193</v>
      </c>
      <c r="M692" s="48">
        <v>44193</v>
      </c>
      <c r="N692" s="1" t="str">
        <f t="shared" ref="N692:N693" ca="1" si="832">+IF(K692="Anulado","",IF(M692="","",DAYS360(M692,TODAY())))</f>
        <v/>
      </c>
      <c r="O692" s="3">
        <v>44720</v>
      </c>
      <c r="P692" s="49" t="s">
        <v>1790</v>
      </c>
      <c r="Q692" s="46">
        <v>1</v>
      </c>
      <c r="R692" s="44" t="s">
        <v>383</v>
      </c>
      <c r="U692" s="5"/>
      <c r="W692" s="6"/>
      <c r="X692" s="6"/>
      <c r="Y692" s="6"/>
      <c r="Z692" s="6"/>
      <c r="AA692" s="7"/>
      <c r="AB692" s="9"/>
    </row>
    <row r="693" spans="1:28" s="4" customFormat="1" ht="13" x14ac:dyDescent="0.3">
      <c r="A693" s="1">
        <f>+SUBTOTAL(103,$D$4:D693)</f>
        <v>690</v>
      </c>
      <c r="B693" s="2" t="s">
        <v>1136</v>
      </c>
      <c r="C693" s="2" t="s">
        <v>1709</v>
      </c>
      <c r="D693" s="2" t="s">
        <v>1710</v>
      </c>
      <c r="E693" s="43" t="str">
        <f t="shared" si="829"/>
        <v>DHH</v>
      </c>
      <c r="F693" s="43" t="str">
        <f t="shared" si="825"/>
        <v>CDS</v>
      </c>
      <c r="G693" s="43" t="str">
        <f t="shared" si="830"/>
        <v>F</v>
      </c>
      <c r="H693" s="44" t="s">
        <v>349</v>
      </c>
      <c r="I693" s="43" t="str">
        <f t="shared" si="831"/>
        <v>DHH-CDS-F022</v>
      </c>
      <c r="J693" s="45" t="s">
        <v>1791</v>
      </c>
      <c r="K693" s="46" t="s">
        <v>48</v>
      </c>
      <c r="L693" s="47">
        <f t="shared" si="740"/>
        <v>44729</v>
      </c>
      <c r="M693" s="48">
        <v>44729</v>
      </c>
      <c r="N693" s="1" t="str">
        <f t="shared" ca="1" si="832"/>
        <v/>
      </c>
      <c r="O693" s="3">
        <v>45833</v>
      </c>
      <c r="P693" s="49" t="s">
        <v>1792</v>
      </c>
      <c r="Q693" s="46">
        <v>2</v>
      </c>
      <c r="R693" s="44" t="s">
        <v>383</v>
      </c>
      <c r="U693" s="5"/>
      <c r="W693" s="6"/>
      <c r="X693" s="6"/>
      <c r="Y693" s="6"/>
      <c r="Z693" s="6"/>
      <c r="AA693" s="7"/>
      <c r="AB693" s="9"/>
    </row>
    <row r="694" spans="1:28" s="4" customFormat="1" ht="13" x14ac:dyDescent="0.3">
      <c r="A694" s="93">
        <f>+SUBTOTAL(103,$D$4:D694)</f>
        <v>691</v>
      </c>
      <c r="B694" s="2" t="s">
        <v>1136</v>
      </c>
      <c r="C694" s="2" t="s">
        <v>1709</v>
      </c>
      <c r="D694" s="2" t="s">
        <v>1710</v>
      </c>
      <c r="E694" s="43" t="str">
        <f t="shared" ref="E694" si="833">+IF(C694="GESTIÓN TERRITORIAL","GET",IF(C694="DERECHOS HUMANOS","DHH",IF(C694="GESTIÓN CORPORATIVA","GCO",IF(C694="PLANEACIÓN ESTRATÉGICA","PLE",IF(C694="GERENCIA DE LA INFORMACIÓN","GDI","N/A")))))</f>
        <v>DHH</v>
      </c>
      <c r="F694" s="43" t="str">
        <f t="shared" si="825"/>
        <v>CDS</v>
      </c>
      <c r="G694" s="43" t="str">
        <f t="shared" ref="G694" si="834">+IF(OR(LEN(H694)=1,LEN(H694)=2),H694,IF(LEN(H694)=4,MID(H694,1,1),MID(H694,1,2)))</f>
        <v>F</v>
      </c>
      <c r="H694" s="44" t="s">
        <v>629</v>
      </c>
      <c r="I694" s="43" t="str">
        <f t="shared" ref="I694" si="835">+IF(OR(E694="",F694="",H694=""),"",CONCATENATE(E694,"-",F694,"-",H694))</f>
        <v>DHH-CDS-F023</v>
      </c>
      <c r="J694" s="45" t="s">
        <v>1793</v>
      </c>
      <c r="K694" s="46" t="s">
        <v>48</v>
      </c>
      <c r="L694" s="47">
        <f t="shared" si="740"/>
        <v>44341</v>
      </c>
      <c r="M694" s="48">
        <v>44341</v>
      </c>
      <c r="N694" s="1" t="str">
        <f t="shared" ref="N694" ca="1" si="836">+IF(K694="Anulado","",IF(M694="","",DAYS360(M694,TODAY())))</f>
        <v/>
      </c>
      <c r="O694" s="3">
        <v>44722</v>
      </c>
      <c r="P694" s="49" t="s">
        <v>1794</v>
      </c>
      <c r="Q694" s="46">
        <v>1</v>
      </c>
      <c r="R694" s="44"/>
      <c r="U694" s="5"/>
      <c r="W694" s="6"/>
      <c r="X694" s="6"/>
      <c r="Y694" s="6"/>
      <c r="Z694" s="6"/>
      <c r="AA694" s="7"/>
      <c r="AB694" s="9"/>
    </row>
    <row r="695" spans="1:28" s="4" customFormat="1" ht="13" x14ac:dyDescent="0.3">
      <c r="A695" s="1">
        <f>+SUBTOTAL(103,$D$4:D695)</f>
        <v>692</v>
      </c>
      <c r="B695" s="2" t="s">
        <v>1136</v>
      </c>
      <c r="C695" s="2" t="s">
        <v>1709</v>
      </c>
      <c r="D695" s="2" t="s">
        <v>1710</v>
      </c>
      <c r="E695" s="43" t="str">
        <f t="shared" ref="E695" si="837">+IF(C695="GESTIÓN TERRITORIAL","GET",IF(C695="DERECHOS HUMANOS","DHH",IF(C695="GESTIÓN CORPORATIVA","GCO",IF(C695="PLANEACIÓN ESTRATÉGICA","PLE",IF(C695="GERENCIA DE LA INFORMACIÓN","GDI","N/A")))))</f>
        <v>DHH</v>
      </c>
      <c r="F695" s="43" t="str">
        <f t="shared" si="825"/>
        <v>CDS</v>
      </c>
      <c r="G695" s="43" t="str">
        <f t="shared" ref="G695" si="838">+IF(OR(LEN(H695)=1,LEN(H695)=2),H695,IF(LEN(H695)=4,MID(H695,1,1),MID(H695,1,2)))</f>
        <v>F</v>
      </c>
      <c r="H695" s="44" t="s">
        <v>632</v>
      </c>
      <c r="I695" s="43" t="str">
        <f t="shared" ref="I695" si="839">+IF(OR(E695="",F695="",H695=""),"",CONCATENATE(E695,"-",F695,"-",H695))</f>
        <v>DHH-CDS-F024</v>
      </c>
      <c r="J695" s="45" t="s">
        <v>1795</v>
      </c>
      <c r="K695" s="46" t="s">
        <v>48</v>
      </c>
      <c r="L695" s="47">
        <f t="shared" si="740"/>
        <v>44708</v>
      </c>
      <c r="M695" s="48">
        <v>44708</v>
      </c>
      <c r="N695" s="1" t="str">
        <f t="shared" ref="N695" ca="1" si="840">+IF(K695="Anulado","",IF(M695="","",DAYS360(M695,TODAY())))</f>
        <v/>
      </c>
      <c r="O695" s="3">
        <v>45833</v>
      </c>
      <c r="P695" s="49" t="s">
        <v>1796</v>
      </c>
      <c r="Q695" s="46">
        <v>2</v>
      </c>
      <c r="R695" s="44"/>
      <c r="U695" s="5"/>
      <c r="W695" s="6"/>
      <c r="X695" s="6"/>
      <c r="Y695" s="6"/>
      <c r="Z695" s="6"/>
      <c r="AA695" s="7"/>
      <c r="AB695" s="9"/>
    </row>
    <row r="696" spans="1:28" s="4" customFormat="1" ht="13" x14ac:dyDescent="0.3">
      <c r="A696" s="1">
        <f>+SUBTOTAL(103,$D$4:D696)</f>
        <v>693</v>
      </c>
      <c r="B696" s="2" t="s">
        <v>1136</v>
      </c>
      <c r="C696" s="2" t="s">
        <v>1709</v>
      </c>
      <c r="D696" s="2" t="s">
        <v>1710</v>
      </c>
      <c r="E696" s="43" t="str">
        <f t="shared" ref="E696" si="841">+IF(C696="GESTIÓN TERRITORIAL","GET",IF(C696="DERECHOS HUMANOS","DHH",IF(C696="GESTIÓN CORPORATIVA","GCO",IF(C696="PLANEACIÓN ESTRATÉGICA","PLE",IF(C696="GERENCIA DE LA INFORMACIÓN","GDI","N/A")))))</f>
        <v>DHH</v>
      </c>
      <c r="F696" s="43" t="str">
        <f t="shared" si="825"/>
        <v>CDS</v>
      </c>
      <c r="G696" s="43" t="str">
        <f t="shared" ref="G696" si="842">+IF(OR(LEN(H696)=1,LEN(H696)=2),H696,IF(LEN(H696)=4,MID(H696,1,1),MID(H696,1,2)))</f>
        <v>F</v>
      </c>
      <c r="H696" s="44" t="s">
        <v>634</v>
      </c>
      <c r="I696" s="43" t="str">
        <f t="shared" ref="I696" si="843">+IF(OR(E696="",F696="",H696=""),"",CONCATENATE(E696,"-",F696,"-",H696))</f>
        <v>DHH-CDS-F025</v>
      </c>
      <c r="J696" s="45" t="s">
        <v>1797</v>
      </c>
      <c r="K696" s="46" t="s">
        <v>48</v>
      </c>
      <c r="L696" s="47">
        <f t="shared" si="740"/>
        <v>44869</v>
      </c>
      <c r="M696" s="48">
        <v>44869</v>
      </c>
      <c r="N696" s="1" t="str">
        <f t="shared" ref="N696" ca="1" si="844">+IF(K696="Anulado","",IF(M696="","",DAYS360(M696,TODAY())))</f>
        <v/>
      </c>
      <c r="O696" s="3">
        <v>45833</v>
      </c>
      <c r="P696" s="49" t="s">
        <v>1798</v>
      </c>
      <c r="Q696" s="46">
        <v>3</v>
      </c>
      <c r="R696" s="44"/>
      <c r="T696" s="21"/>
      <c r="U696" s="22"/>
      <c r="V696" s="21"/>
      <c r="W696" s="23"/>
      <c r="X696" s="23"/>
      <c r="Y696" s="23"/>
      <c r="Z696" s="23"/>
      <c r="AA696" s="24"/>
      <c r="AB696" s="9"/>
    </row>
    <row r="697" spans="1:28" s="4" customFormat="1" ht="13" x14ac:dyDescent="0.3">
      <c r="A697" s="93">
        <f>+SUBTOTAL(103,$D$4:D697)</f>
        <v>694</v>
      </c>
      <c r="B697" s="2" t="s">
        <v>1136</v>
      </c>
      <c r="C697" s="2" t="s">
        <v>1709</v>
      </c>
      <c r="D697" s="2" t="s">
        <v>1710</v>
      </c>
      <c r="E697" s="43" t="str">
        <f t="shared" ref="E697:E698" si="845">+IF(C697="GESTIÓN TERRITORIAL","GET",IF(C697="DERECHOS HUMANOS","DHH",IF(C697="GESTIÓN CORPORATIVA","GCO",IF(C697="PLANEACIÓN ESTRATÉGICA","PLE",IF(C697="GERENCIA DE LA INFORMACIÓN","GDI","N/A")))))</f>
        <v>DHH</v>
      </c>
      <c r="F697" s="43" t="str">
        <f t="shared" si="825"/>
        <v>CDS</v>
      </c>
      <c r="G697" s="43" t="str">
        <f t="shared" ref="G697:G698" si="846">+IF(OR(LEN(H697)=1,LEN(H697)=2),H697,IF(LEN(H697)=4,MID(H697,1,1),MID(H697,1,2)))</f>
        <v>F</v>
      </c>
      <c r="H697" s="44" t="s">
        <v>352</v>
      </c>
      <c r="I697" s="43" t="str">
        <f t="shared" ref="I697:I698" si="847">+IF(OR(E697="",F697="",H697=""),"",CONCATENATE(E697,"-",F697,"-",H697))</f>
        <v>DHH-CDS-F026</v>
      </c>
      <c r="J697" s="45" t="s">
        <v>1799</v>
      </c>
      <c r="K697" s="46" t="s">
        <v>31</v>
      </c>
      <c r="L697" s="47">
        <f t="shared" si="740"/>
        <v>44834</v>
      </c>
      <c r="M697" s="48">
        <v>44834</v>
      </c>
      <c r="N697" s="1">
        <f t="shared" ref="N697:N698" ca="1" si="848">+IF(K697="Anulado","",IF(M697="","",DAYS360(M697,TODAY())))</f>
        <v>1226</v>
      </c>
      <c r="O697" s="3"/>
      <c r="P697" s="49" t="s">
        <v>1800</v>
      </c>
      <c r="Q697" s="46">
        <v>2</v>
      </c>
      <c r="R697" s="44"/>
      <c r="U697" s="5"/>
      <c r="W697" s="6"/>
      <c r="X697" s="6"/>
      <c r="Y697" s="6"/>
      <c r="Z697" s="6"/>
      <c r="AA697" s="7"/>
      <c r="AB697" s="9"/>
    </row>
    <row r="698" spans="1:28" s="4" customFormat="1" ht="13" x14ac:dyDescent="0.3">
      <c r="A698" s="1">
        <f>+SUBTOTAL(103,$D$4:D698)</f>
        <v>695</v>
      </c>
      <c r="B698" s="2" t="s">
        <v>1136</v>
      </c>
      <c r="C698" s="2" t="s">
        <v>1709</v>
      </c>
      <c r="D698" s="2" t="s">
        <v>1710</v>
      </c>
      <c r="E698" s="43" t="str">
        <f t="shared" si="845"/>
        <v>DHH</v>
      </c>
      <c r="F698" s="43" t="str">
        <f t="shared" si="825"/>
        <v>CDS</v>
      </c>
      <c r="G698" s="43" t="str">
        <f t="shared" si="846"/>
        <v>F</v>
      </c>
      <c r="H698" s="44" t="s">
        <v>356</v>
      </c>
      <c r="I698" s="43" t="str">
        <f t="shared" si="847"/>
        <v>DHH-CDS-F027</v>
      </c>
      <c r="J698" s="45" t="s">
        <v>1801</v>
      </c>
      <c r="K698" s="46" t="s">
        <v>48</v>
      </c>
      <c r="L698" s="47">
        <f t="shared" si="740"/>
        <v>44834</v>
      </c>
      <c r="M698" s="48">
        <v>44834</v>
      </c>
      <c r="N698" s="1" t="str">
        <f t="shared" ca="1" si="848"/>
        <v/>
      </c>
      <c r="O698" s="3">
        <v>45429</v>
      </c>
      <c r="P698" s="49" t="s">
        <v>1802</v>
      </c>
      <c r="Q698" s="46">
        <v>2</v>
      </c>
      <c r="R698" s="44"/>
      <c r="U698" s="5"/>
      <c r="W698" s="6"/>
      <c r="X698" s="6"/>
      <c r="Y698" s="6"/>
      <c r="Z698" s="6"/>
      <c r="AA698" s="7"/>
      <c r="AB698" s="9"/>
    </row>
    <row r="699" spans="1:28" s="4" customFormat="1" ht="13" x14ac:dyDescent="0.3">
      <c r="A699" s="1">
        <f>+SUBTOTAL(103,$D$4:D699)</f>
        <v>696</v>
      </c>
      <c r="B699" s="2" t="s">
        <v>1136</v>
      </c>
      <c r="C699" s="2" t="s">
        <v>1709</v>
      </c>
      <c r="D699" s="2" t="s">
        <v>1710</v>
      </c>
      <c r="E699" s="43" t="str">
        <f t="shared" ref="E699" si="849">+IF(C699="GESTIÓN TERRITORIAL","GET",IF(C699="DERECHOS HUMANOS","DHH",IF(C699="GESTIÓN CORPORATIVA","GCO",IF(C699="PLANEACIÓN ESTRATÉGICA","PLE",IF(C699="GERENCIA DE LA INFORMACIÓN","GDI","N/A")))))</f>
        <v>DHH</v>
      </c>
      <c r="F699" s="43" t="str">
        <f t="shared" si="825"/>
        <v>CDS</v>
      </c>
      <c r="G699" s="43" t="str">
        <f t="shared" ref="G699" si="850">+IF(OR(LEN(H699)=1,LEN(H699)=2),H699,IF(LEN(H699)=4,MID(H699,1,1),MID(H699,1,2)))</f>
        <v>F</v>
      </c>
      <c r="H699" s="44" t="s">
        <v>360</v>
      </c>
      <c r="I699" s="43" t="str">
        <f t="shared" ref="I699" si="851">+IF(OR(E699="",F699="",H699=""),"",CONCATENATE(E699,"-",F699,"-",H699))</f>
        <v>DHH-CDS-F028</v>
      </c>
      <c r="J699" s="45" t="s">
        <v>1803</v>
      </c>
      <c r="K699" s="46" t="s">
        <v>31</v>
      </c>
      <c r="L699" s="47">
        <f t="shared" si="740"/>
        <v>45930</v>
      </c>
      <c r="M699" s="48">
        <v>45930</v>
      </c>
      <c r="N699" s="1">
        <f t="shared" ref="N699" ca="1" si="852">+IF(K699="Anulado","",IF(M699="","",DAYS360(M699,TODAY())))</f>
        <v>146</v>
      </c>
      <c r="O699" s="3"/>
      <c r="P699" s="49" t="s">
        <v>1804</v>
      </c>
      <c r="Q699" s="46">
        <v>4</v>
      </c>
      <c r="R699" s="44"/>
      <c r="U699" s="5"/>
      <c r="W699" s="6"/>
      <c r="X699" s="6"/>
      <c r="Y699" s="6"/>
      <c r="Z699" s="6"/>
      <c r="AA699" s="7"/>
      <c r="AB699" s="9"/>
    </row>
    <row r="700" spans="1:28" s="4" customFormat="1" ht="19.5" x14ac:dyDescent="0.3">
      <c r="A700" s="93">
        <f>+SUBTOTAL(103,$D$4:D700)</f>
        <v>697</v>
      </c>
      <c r="B700" s="2" t="s">
        <v>1136</v>
      </c>
      <c r="C700" s="2" t="s">
        <v>1709</v>
      </c>
      <c r="D700" s="2" t="s">
        <v>1710</v>
      </c>
      <c r="E700" s="43" t="str">
        <f t="shared" ref="E700" si="853">+IF(C700="GESTIÓN TERRITORIAL","GET",IF(C700="DERECHOS HUMANOS","DHH",IF(C700="GESTIÓN CORPORATIVA","GCO",IF(C700="PLANEACIÓN ESTRATÉGICA","PLE",IF(C700="GERENCIA DE LA INFORMACIÓN","GDI","N/A")))))</f>
        <v>DHH</v>
      </c>
      <c r="F700" s="43" t="str">
        <f t="shared" si="825"/>
        <v>CDS</v>
      </c>
      <c r="G700" s="43" t="str">
        <f t="shared" ref="G700" si="854">+IF(OR(LEN(H700)=1,LEN(H700)=2),H700,IF(LEN(H700)=4,MID(H700,1,1),MID(H700,1,2)))</f>
        <v>F</v>
      </c>
      <c r="H700" s="44" t="s">
        <v>364</v>
      </c>
      <c r="I700" s="43" t="str">
        <f t="shared" ref="I700" si="855">+IF(OR(E700="",F700="",H700=""),"",CONCATENATE(E700,"-",F700,"-",H700))</f>
        <v>DHH-CDS-F029</v>
      </c>
      <c r="J700" s="45" t="s">
        <v>1805</v>
      </c>
      <c r="K700" s="46" t="s">
        <v>31</v>
      </c>
      <c r="L700" s="47">
        <f t="shared" si="740"/>
        <v>45412</v>
      </c>
      <c r="M700" s="48">
        <v>45412</v>
      </c>
      <c r="N700" s="1">
        <f t="shared" ref="N700" ca="1" si="856">+IF(K700="Anulado","",IF(M700="","",DAYS360(M700,TODAY())))</f>
        <v>656</v>
      </c>
      <c r="O700" s="3"/>
      <c r="P700" s="49" t="s">
        <v>1806</v>
      </c>
      <c r="Q700" s="46">
        <v>5</v>
      </c>
      <c r="R700" s="44"/>
      <c r="T700" s="21"/>
      <c r="U700" s="22"/>
      <c r="V700" s="21"/>
      <c r="W700" s="23"/>
      <c r="X700" s="23"/>
      <c r="Y700" s="23"/>
      <c r="Z700" s="23"/>
      <c r="AA700" s="24"/>
      <c r="AB700" s="9"/>
    </row>
    <row r="701" spans="1:28" s="4" customFormat="1" ht="13" x14ac:dyDescent="0.3">
      <c r="A701" s="1">
        <f>+SUBTOTAL(103,$D$4:D701)</f>
        <v>698</v>
      </c>
      <c r="B701" s="2" t="s">
        <v>1136</v>
      </c>
      <c r="C701" s="2" t="s">
        <v>1709</v>
      </c>
      <c r="D701" s="2" t="s">
        <v>1710</v>
      </c>
      <c r="E701" s="43" t="str">
        <f t="shared" ref="E701:E703" si="857">+IF(C701="GESTIÓN TERRITORIAL","GET",IF(C701="DERECHOS HUMANOS","DHH",IF(C701="GESTIÓN CORPORATIVA","GCO",IF(C701="PLANEACIÓN ESTRATÉGICA","PLE",IF(C701="GERENCIA DE LA INFORMACIÓN","GDI","N/A")))))</f>
        <v>DHH</v>
      </c>
      <c r="F701" s="43" t="str">
        <f t="shared" si="825"/>
        <v>CDS</v>
      </c>
      <c r="G701" s="43" t="str">
        <f t="shared" ref="G701:G703" si="858">+IF(OR(LEN(H701)=1,LEN(H701)=2),H701,IF(LEN(H701)=4,MID(H701,1,1),MID(H701,1,2)))</f>
        <v>F</v>
      </c>
      <c r="H701" s="44" t="s">
        <v>368</v>
      </c>
      <c r="I701" s="43" t="str">
        <f t="shared" ref="I701:I703" si="859">+IF(OR(E701="",F701="",H701=""),"",CONCATENATE(E701,"-",F701,"-",H701))</f>
        <v>DHH-CDS-F030</v>
      </c>
      <c r="J701" s="45" t="s">
        <v>1807</v>
      </c>
      <c r="K701" s="46" t="s">
        <v>48</v>
      </c>
      <c r="L701" s="47">
        <f t="shared" si="740"/>
        <v>44833</v>
      </c>
      <c r="M701" s="48">
        <v>44833</v>
      </c>
      <c r="N701" s="1" t="str">
        <f t="shared" ref="N701:N704" ca="1" si="860">+IF(K701="Anulado","",IF(M701="","",DAYS360(M701,TODAY())))</f>
        <v/>
      </c>
      <c r="O701" s="3">
        <v>45429</v>
      </c>
      <c r="P701" s="49" t="s">
        <v>1808</v>
      </c>
      <c r="Q701" s="46">
        <v>2</v>
      </c>
      <c r="R701" s="44"/>
      <c r="U701" s="5"/>
      <c r="W701" s="6"/>
      <c r="X701" s="6"/>
      <c r="Y701" s="6"/>
      <c r="Z701" s="6"/>
      <c r="AA701" s="7"/>
      <c r="AB701" s="9"/>
    </row>
    <row r="702" spans="1:28" s="4" customFormat="1" ht="13" x14ac:dyDescent="0.3">
      <c r="A702" s="1">
        <f>+SUBTOTAL(103,$D$4:D702)</f>
        <v>699</v>
      </c>
      <c r="B702" s="2" t="s">
        <v>1136</v>
      </c>
      <c r="C702" s="2" t="s">
        <v>1709</v>
      </c>
      <c r="D702" s="2" t="s">
        <v>1710</v>
      </c>
      <c r="E702" s="43" t="str">
        <f t="shared" si="857"/>
        <v>DHH</v>
      </c>
      <c r="F702" s="43" t="str">
        <f t="shared" si="825"/>
        <v>CDS</v>
      </c>
      <c r="G702" s="43" t="str">
        <f t="shared" si="858"/>
        <v>F</v>
      </c>
      <c r="H702" s="44" t="s">
        <v>371</v>
      </c>
      <c r="I702" s="43" t="str">
        <f t="shared" si="859"/>
        <v>DHH-CDS-F031</v>
      </c>
      <c r="J702" s="45" t="s">
        <v>1809</v>
      </c>
      <c r="K702" s="46" t="s">
        <v>48</v>
      </c>
      <c r="L702" s="47">
        <f t="shared" si="740"/>
        <v>44833</v>
      </c>
      <c r="M702" s="48">
        <v>44833</v>
      </c>
      <c r="N702" s="1" t="str">
        <f t="shared" ca="1" si="860"/>
        <v/>
      </c>
      <c r="O702" s="3">
        <v>45429</v>
      </c>
      <c r="P702" s="49" t="s">
        <v>1810</v>
      </c>
      <c r="Q702" s="46">
        <v>2</v>
      </c>
      <c r="R702" s="44"/>
      <c r="U702" s="5"/>
      <c r="W702" s="6"/>
      <c r="X702" s="6"/>
      <c r="Y702" s="6"/>
      <c r="Z702" s="6"/>
      <c r="AA702" s="7"/>
      <c r="AB702" s="9"/>
    </row>
    <row r="703" spans="1:28" s="4" customFormat="1" ht="13" x14ac:dyDescent="0.3">
      <c r="A703" s="93">
        <f>+SUBTOTAL(103,$D$4:D703)</f>
        <v>700</v>
      </c>
      <c r="B703" s="2" t="s">
        <v>1136</v>
      </c>
      <c r="C703" s="2" t="s">
        <v>1709</v>
      </c>
      <c r="D703" s="2" t="s">
        <v>1710</v>
      </c>
      <c r="E703" s="43" t="str">
        <f t="shared" si="857"/>
        <v>DHH</v>
      </c>
      <c r="F703" s="43" t="str">
        <f t="shared" si="825"/>
        <v>CDS</v>
      </c>
      <c r="G703" s="43" t="str">
        <f t="shared" si="858"/>
        <v>F</v>
      </c>
      <c r="H703" s="44" t="s">
        <v>374</v>
      </c>
      <c r="I703" s="43" t="str">
        <f t="shared" si="859"/>
        <v>DHH-CDS-F032</v>
      </c>
      <c r="J703" s="45" t="s">
        <v>1811</v>
      </c>
      <c r="K703" s="46" t="s">
        <v>48</v>
      </c>
      <c r="L703" s="47">
        <f t="shared" si="740"/>
        <v>44833</v>
      </c>
      <c r="M703" s="48">
        <v>44833</v>
      </c>
      <c r="N703" s="1" t="str">
        <f t="shared" ca="1" si="860"/>
        <v/>
      </c>
      <c r="O703" s="3">
        <v>45429</v>
      </c>
      <c r="P703" s="49" t="s">
        <v>1812</v>
      </c>
      <c r="Q703" s="46">
        <v>2</v>
      </c>
      <c r="R703" s="44"/>
      <c r="U703" s="5"/>
      <c r="W703" s="6"/>
      <c r="X703" s="6"/>
      <c r="Y703" s="6"/>
      <c r="Z703" s="6"/>
      <c r="AA703" s="7"/>
      <c r="AB703" s="9"/>
    </row>
    <row r="704" spans="1:28" s="4" customFormat="1" ht="13" x14ac:dyDescent="0.3">
      <c r="A704" s="1">
        <f>+SUBTOTAL(103,$D$4:D704)</f>
        <v>701</v>
      </c>
      <c r="B704" s="2" t="s">
        <v>1136</v>
      </c>
      <c r="C704" s="2" t="s">
        <v>1709</v>
      </c>
      <c r="D704" s="2" t="s">
        <v>1710</v>
      </c>
      <c r="E704" s="43" t="str">
        <f t="shared" ref="E704" si="861">+IF(C704="GESTIÓN TERRITORIAL","GET",IF(C704="DERECHOS HUMANOS","DHH",IF(C704="GESTIÓN CORPORATIVA","GCO",IF(C704="PLANEACIÓN ESTRATÉGICA","PLE",IF(C704="GERENCIA DE LA INFORMACIÓN","GDI","N/A")))))</f>
        <v>DHH</v>
      </c>
      <c r="F704" s="43" t="str">
        <f t="shared" si="825"/>
        <v>CDS</v>
      </c>
      <c r="G704" s="43" t="str">
        <f t="shared" ref="G704" si="862">+IF(OR(LEN(H704)=1,LEN(H704)=2),H704,IF(LEN(H704)=4,MID(H704,1,1),MID(H704,1,2)))</f>
        <v>F</v>
      </c>
      <c r="H704" s="44" t="s">
        <v>377</v>
      </c>
      <c r="I704" s="43" t="str">
        <f t="shared" ref="I704" si="863">+IF(OR(E704="",F704="",H704=""),"",CONCATENATE(E704,"-",F704,"-",H704))</f>
        <v>DHH-CDS-F033</v>
      </c>
      <c r="J704" s="45" t="s">
        <v>1813</v>
      </c>
      <c r="K704" s="46" t="s">
        <v>48</v>
      </c>
      <c r="L704" s="47">
        <f t="shared" si="740"/>
        <v>44833</v>
      </c>
      <c r="M704" s="48">
        <v>44833</v>
      </c>
      <c r="N704" s="1" t="str">
        <f t="shared" ca="1" si="860"/>
        <v/>
      </c>
      <c r="O704" s="3">
        <v>45429</v>
      </c>
      <c r="P704" s="49" t="s">
        <v>1814</v>
      </c>
      <c r="Q704" s="46">
        <v>2</v>
      </c>
      <c r="R704" s="44"/>
      <c r="U704" s="5"/>
      <c r="W704" s="6"/>
      <c r="X704" s="6"/>
      <c r="Y704" s="6"/>
      <c r="Z704" s="6"/>
      <c r="AA704" s="7"/>
      <c r="AB704" s="9"/>
    </row>
    <row r="705" spans="1:28" s="4" customFormat="1" ht="19.5" x14ac:dyDescent="0.3">
      <c r="A705" s="1">
        <f>+SUBTOTAL(103,$D$4:D705)</f>
        <v>702</v>
      </c>
      <c r="B705" s="2" t="s">
        <v>1136</v>
      </c>
      <c r="C705" s="2" t="s">
        <v>1709</v>
      </c>
      <c r="D705" s="2" t="s">
        <v>1710</v>
      </c>
      <c r="E705" s="43" t="str">
        <f t="shared" ref="E705:E706" si="864">+IF(C705="GESTIÓN TERRITORIAL","GET",IF(C705="DERECHOS HUMANOS","DHH",IF(C705="GESTIÓN CORPORATIVA","GCO",IF(C705="PLANEACIÓN ESTRATÉGICA","PLE",IF(C705="GERENCIA DE LA INFORMACIÓN","GDI","N/A")))))</f>
        <v>DHH</v>
      </c>
      <c r="F705" s="43" t="str">
        <f t="shared" si="825"/>
        <v>CDS</v>
      </c>
      <c r="G705" s="43" t="str">
        <f t="shared" ref="G705:G706" si="865">+IF(OR(LEN(H705)=1,LEN(H705)=2),H705,IF(LEN(H705)=4,MID(H705,1,1),MID(H705,1,2)))</f>
        <v>F</v>
      </c>
      <c r="H705" s="44" t="s">
        <v>380</v>
      </c>
      <c r="I705" s="43" t="str">
        <f t="shared" ref="I705:I706" si="866">+IF(OR(E705="",F705="",H705=""),"",CONCATENATE(E705,"-",F705,"-",H705))</f>
        <v>DHH-CDS-F034</v>
      </c>
      <c r="J705" s="45" t="s">
        <v>1815</v>
      </c>
      <c r="K705" s="46" t="s">
        <v>48</v>
      </c>
      <c r="L705" s="47">
        <f t="shared" ref="L705:L706" si="867">+IF(M705=0,"",VALUE(M705))</f>
        <v>44729</v>
      </c>
      <c r="M705" s="48">
        <v>44729</v>
      </c>
      <c r="N705" s="1" t="str">
        <f t="shared" ref="N705:N706" ca="1" si="868">+IF(K705="Anulado","",IF(M705="","",DAYS360(M705,TODAY())))</f>
        <v/>
      </c>
      <c r="O705" s="3">
        <v>45077</v>
      </c>
      <c r="P705" s="49" t="s">
        <v>1816</v>
      </c>
      <c r="Q705" s="46">
        <v>1</v>
      </c>
      <c r="R705" s="44"/>
      <c r="U705" s="5"/>
      <c r="W705" s="6"/>
      <c r="X705" s="6"/>
      <c r="Y705" s="6"/>
      <c r="Z705" s="6"/>
      <c r="AA705" s="7"/>
      <c r="AB705" s="9"/>
    </row>
    <row r="706" spans="1:28" s="4" customFormat="1" ht="29" x14ac:dyDescent="0.3">
      <c r="A706" s="93">
        <f>+SUBTOTAL(103,$D$4:D706)</f>
        <v>703</v>
      </c>
      <c r="B706" s="2" t="s">
        <v>1136</v>
      </c>
      <c r="C706" s="2" t="s">
        <v>1709</v>
      </c>
      <c r="D706" s="2" t="s">
        <v>1710</v>
      </c>
      <c r="E706" s="43" t="str">
        <f t="shared" si="864"/>
        <v>DHH</v>
      </c>
      <c r="F706" s="43" t="str">
        <f t="shared" si="825"/>
        <v>CDS</v>
      </c>
      <c r="G706" s="43" t="str">
        <f t="shared" si="865"/>
        <v>F</v>
      </c>
      <c r="H706" s="44" t="s">
        <v>384</v>
      </c>
      <c r="I706" s="43" t="str">
        <f t="shared" si="866"/>
        <v>DHH-CDS-F035</v>
      </c>
      <c r="J706" s="45" t="s">
        <v>1817</v>
      </c>
      <c r="K706" s="46" t="s">
        <v>48</v>
      </c>
      <c r="L706" s="47">
        <f t="shared" si="867"/>
        <v>44722</v>
      </c>
      <c r="M706" s="48">
        <v>44722</v>
      </c>
      <c r="N706" s="1" t="str">
        <f t="shared" ca="1" si="868"/>
        <v/>
      </c>
      <c r="O706" s="3">
        <v>45429</v>
      </c>
      <c r="P706" s="49" t="s">
        <v>1818</v>
      </c>
      <c r="Q706" s="46">
        <v>1</v>
      </c>
      <c r="R706" s="44"/>
      <c r="U706" s="5"/>
      <c r="W706" s="6"/>
      <c r="X706" s="6"/>
      <c r="Y706" s="6"/>
      <c r="Z706" s="6"/>
      <c r="AA706" s="7"/>
      <c r="AB706" s="9"/>
    </row>
    <row r="707" spans="1:28" s="4" customFormat="1" ht="13" x14ac:dyDescent="0.3">
      <c r="A707" s="1">
        <f>+SUBTOTAL(103,$D$4:D707)</f>
        <v>704</v>
      </c>
      <c r="B707" s="2" t="s">
        <v>1136</v>
      </c>
      <c r="C707" s="2" t="s">
        <v>1709</v>
      </c>
      <c r="D707" s="2" t="s">
        <v>1710</v>
      </c>
      <c r="E707" s="43" t="str">
        <f t="shared" ref="E707" si="869">+IF(C707="GESTIÓN TERRITORIAL","GET",IF(C707="DERECHOS HUMANOS","DHH",IF(C707="GESTIÓN CORPORATIVA","GCO",IF(C707="PLANEACIÓN ESTRATÉGICA","PLE",IF(C707="GERENCIA DE LA INFORMACIÓN","GDI","N/A")))))</f>
        <v>DHH</v>
      </c>
      <c r="F707" s="43" t="str">
        <f t="shared" si="825"/>
        <v>CDS</v>
      </c>
      <c r="G707" s="43" t="str">
        <f t="shared" ref="G707" si="870">+IF(OR(LEN(H707)=1,LEN(H707)=2),H707,IF(LEN(H707)=4,MID(H707,1,1),MID(H707,1,2)))</f>
        <v>F</v>
      </c>
      <c r="H707" s="44" t="s">
        <v>387</v>
      </c>
      <c r="I707" s="43" t="str">
        <f t="shared" ref="I707" si="871">+IF(OR(E707="",F707="",H707=""),"",CONCATENATE(E707,"-",F707,"-",H707))</f>
        <v>DHH-CDS-F036</v>
      </c>
      <c r="J707" s="45" t="s">
        <v>1819</v>
      </c>
      <c r="K707" s="46" t="s">
        <v>48</v>
      </c>
      <c r="L707" s="47">
        <f t="shared" ref="L707" si="872">+IF(M707=0,"",VALUE(M707))</f>
        <v>44729</v>
      </c>
      <c r="M707" s="48">
        <v>44729</v>
      </c>
      <c r="N707" s="1" t="str">
        <f t="shared" ref="N707" ca="1" si="873">+IF(K707="Anulado","",IF(M707="","",DAYS360(M707,TODAY())))</f>
        <v/>
      </c>
      <c r="O707" s="3">
        <v>45833</v>
      </c>
      <c r="P707" s="49" t="s">
        <v>1820</v>
      </c>
      <c r="Q707" s="46">
        <v>1</v>
      </c>
      <c r="R707" s="44"/>
      <c r="U707" s="5"/>
      <c r="W707" s="6"/>
      <c r="X707" s="6"/>
      <c r="Y707" s="6"/>
      <c r="Z707" s="6"/>
      <c r="AA707" s="7"/>
      <c r="AB707" s="9"/>
    </row>
    <row r="708" spans="1:28" s="4" customFormat="1" ht="13" x14ac:dyDescent="0.3">
      <c r="A708" s="1">
        <f>+SUBTOTAL(103,$D$4:D708)</f>
        <v>705</v>
      </c>
      <c r="B708" s="2" t="s">
        <v>1136</v>
      </c>
      <c r="C708" s="2" t="s">
        <v>1709</v>
      </c>
      <c r="D708" s="2" t="s">
        <v>1710</v>
      </c>
      <c r="E708" s="43" t="str">
        <f t="shared" ref="E708:E716" si="874">+IF(C708="GESTIÓN TERRITORIAL","GET",IF(C708="DERECHOS HUMANOS","DHH",IF(C708="GESTIÓN CORPORATIVA","GCO",IF(C708="PLANEACIÓN ESTRATÉGICA","PLE",IF(C708="GERENCIA DE LA INFORMACIÓN","GDI","N/A")))))</f>
        <v>DHH</v>
      </c>
      <c r="F708" s="43" t="str">
        <f t="shared" si="825"/>
        <v>CDS</v>
      </c>
      <c r="G708" s="43" t="str">
        <f t="shared" ref="G708:G716" si="875">+IF(OR(LEN(H708)=1,LEN(H708)=2),H708,IF(LEN(H708)=4,MID(H708,1,1),MID(H708,1,2)))</f>
        <v>F</v>
      </c>
      <c r="H708" s="44" t="s">
        <v>391</v>
      </c>
      <c r="I708" s="43" t="str">
        <f t="shared" ref="I708:I716" si="876">+IF(OR(E708="",F708="",H708=""),"",CONCATENATE(E708,"-",F708,"-",H708))</f>
        <v>DHH-CDS-F037</v>
      </c>
      <c r="J708" s="45" t="s">
        <v>1821</v>
      </c>
      <c r="K708" s="46" t="s">
        <v>48</v>
      </c>
      <c r="L708" s="47">
        <f t="shared" ref="L708:L716" si="877">+IF(M708=0,"",VALUE(M708))</f>
        <v>44831</v>
      </c>
      <c r="M708" s="48">
        <v>44831</v>
      </c>
      <c r="N708" s="1" t="str">
        <f t="shared" ref="N708:N717" ca="1" si="878">+IF(K708="Anulado","",IF(M708="","",DAYS360(M708,TODAY())))</f>
        <v/>
      </c>
      <c r="O708" s="3">
        <v>45177</v>
      </c>
      <c r="P708" s="49" t="s">
        <v>1822</v>
      </c>
      <c r="Q708" s="46">
        <v>1</v>
      </c>
      <c r="R708" s="44"/>
      <c r="U708" s="5"/>
      <c r="W708" s="6"/>
      <c r="X708" s="6"/>
      <c r="Y708" s="6"/>
      <c r="Z708" s="6"/>
      <c r="AA708" s="7"/>
      <c r="AB708" s="9"/>
    </row>
    <row r="709" spans="1:28" s="4" customFormat="1" ht="13" x14ac:dyDescent="0.3">
      <c r="A709" s="93">
        <f>+SUBTOTAL(103,$D$4:D709)</f>
        <v>706</v>
      </c>
      <c r="B709" s="2" t="s">
        <v>1136</v>
      </c>
      <c r="C709" s="2" t="s">
        <v>1709</v>
      </c>
      <c r="D709" s="2" t="s">
        <v>1710</v>
      </c>
      <c r="E709" s="43" t="str">
        <f t="shared" si="874"/>
        <v>DHH</v>
      </c>
      <c r="F709" s="43" t="str">
        <f t="shared" si="825"/>
        <v>CDS</v>
      </c>
      <c r="G709" s="43" t="str">
        <f t="shared" si="875"/>
        <v>F</v>
      </c>
      <c r="H709" s="44" t="s">
        <v>394</v>
      </c>
      <c r="I709" s="43" t="str">
        <f t="shared" si="876"/>
        <v>DHH-CDS-F038</v>
      </c>
      <c r="J709" s="45" t="s">
        <v>1823</v>
      </c>
      <c r="K709" s="46" t="s">
        <v>48</v>
      </c>
      <c r="L709" s="47">
        <f t="shared" si="877"/>
        <v>44831</v>
      </c>
      <c r="M709" s="48">
        <v>44831</v>
      </c>
      <c r="N709" s="1" t="str">
        <f t="shared" ca="1" si="878"/>
        <v/>
      </c>
      <c r="O709" s="3">
        <v>45625</v>
      </c>
      <c r="P709" s="49" t="s">
        <v>1824</v>
      </c>
      <c r="Q709" s="46">
        <v>1</v>
      </c>
      <c r="R709" s="44"/>
      <c r="U709" s="5"/>
      <c r="W709" s="6"/>
      <c r="X709" s="6"/>
      <c r="Y709" s="6"/>
      <c r="Z709" s="6"/>
      <c r="AA709" s="7"/>
    </row>
    <row r="710" spans="1:28" s="4" customFormat="1" ht="13" x14ac:dyDescent="0.3">
      <c r="A710" s="1">
        <f>+SUBTOTAL(103,$D$4:D710)</f>
        <v>707</v>
      </c>
      <c r="B710" s="2" t="s">
        <v>1136</v>
      </c>
      <c r="C710" s="2" t="s">
        <v>1709</v>
      </c>
      <c r="D710" s="2" t="s">
        <v>1710</v>
      </c>
      <c r="E710" s="43" t="str">
        <f t="shared" si="874"/>
        <v>DHH</v>
      </c>
      <c r="F710" s="43" t="str">
        <f t="shared" si="825"/>
        <v>CDS</v>
      </c>
      <c r="G710" s="43" t="str">
        <f t="shared" si="875"/>
        <v>F</v>
      </c>
      <c r="H710" s="44" t="s">
        <v>397</v>
      </c>
      <c r="I710" s="43" t="str">
        <f t="shared" si="876"/>
        <v>DHH-CDS-F039</v>
      </c>
      <c r="J710" s="45" t="s">
        <v>1825</v>
      </c>
      <c r="K710" s="46" t="s">
        <v>31</v>
      </c>
      <c r="L710" s="47">
        <f t="shared" si="877"/>
        <v>45625</v>
      </c>
      <c r="M710" s="48">
        <v>45625</v>
      </c>
      <c r="N710" s="1">
        <f t="shared" ca="1" si="878"/>
        <v>447</v>
      </c>
      <c r="O710" s="3"/>
      <c r="P710" s="49" t="s">
        <v>1826</v>
      </c>
      <c r="Q710" s="46">
        <v>3</v>
      </c>
      <c r="R710" s="44"/>
      <c r="S710" s="26"/>
      <c r="T710" s="26"/>
      <c r="U710" s="27"/>
      <c r="V710" s="26"/>
      <c r="W710" s="28"/>
      <c r="X710" s="28"/>
      <c r="Y710" s="28"/>
      <c r="Z710" s="28"/>
      <c r="AA710" s="29"/>
      <c r="AB710" s="9"/>
    </row>
    <row r="711" spans="1:28" s="4" customFormat="1" ht="13" x14ac:dyDescent="0.3">
      <c r="A711" s="1">
        <f>+SUBTOTAL(103,$D$4:D711)</f>
        <v>708</v>
      </c>
      <c r="B711" s="2" t="s">
        <v>1136</v>
      </c>
      <c r="C711" s="2" t="s">
        <v>1709</v>
      </c>
      <c r="D711" s="2" t="s">
        <v>1710</v>
      </c>
      <c r="E711" s="43" t="str">
        <f t="shared" si="874"/>
        <v>DHH</v>
      </c>
      <c r="F711" s="43" t="str">
        <f t="shared" si="825"/>
        <v>CDS</v>
      </c>
      <c r="G711" s="43" t="str">
        <f t="shared" si="875"/>
        <v>F</v>
      </c>
      <c r="H711" s="44" t="s">
        <v>400</v>
      </c>
      <c r="I711" s="43" t="str">
        <f t="shared" si="876"/>
        <v>DHH-CDS-F040</v>
      </c>
      <c r="J711" s="45" t="s">
        <v>1827</v>
      </c>
      <c r="K711" s="46" t="s">
        <v>31</v>
      </c>
      <c r="L711" s="47">
        <f t="shared" si="877"/>
        <v>45930</v>
      </c>
      <c r="M711" s="48">
        <v>45930</v>
      </c>
      <c r="N711" s="1">
        <f t="shared" ca="1" si="878"/>
        <v>146</v>
      </c>
      <c r="O711" s="3"/>
      <c r="P711" s="49" t="s">
        <v>1828</v>
      </c>
      <c r="Q711" s="46">
        <v>4</v>
      </c>
      <c r="R711" s="44"/>
      <c r="T711" s="26"/>
      <c r="U711" s="27"/>
      <c r="V711" s="26"/>
      <c r="W711" s="28"/>
      <c r="X711" s="28"/>
      <c r="Y711" s="28"/>
      <c r="Z711" s="28"/>
      <c r="AA711" s="29"/>
      <c r="AB711" s="9"/>
    </row>
    <row r="712" spans="1:28" s="4" customFormat="1" ht="19.5" x14ac:dyDescent="0.3">
      <c r="A712" s="93">
        <f>+SUBTOTAL(103,$D$4:D712)</f>
        <v>709</v>
      </c>
      <c r="B712" s="2" t="s">
        <v>1136</v>
      </c>
      <c r="C712" s="2" t="s">
        <v>1709</v>
      </c>
      <c r="D712" s="2" t="s">
        <v>1710</v>
      </c>
      <c r="E712" s="43" t="str">
        <f t="shared" si="874"/>
        <v>DHH</v>
      </c>
      <c r="F712" s="43" t="str">
        <f t="shared" si="825"/>
        <v>CDS</v>
      </c>
      <c r="G712" s="43" t="str">
        <f t="shared" si="875"/>
        <v>F</v>
      </c>
      <c r="H712" s="44" t="s">
        <v>402</v>
      </c>
      <c r="I712" s="43" t="str">
        <f t="shared" si="876"/>
        <v>DHH-CDS-F041</v>
      </c>
      <c r="J712" s="45" t="s">
        <v>1829</v>
      </c>
      <c r="K712" s="46" t="s">
        <v>48</v>
      </c>
      <c r="L712" s="47">
        <f t="shared" si="877"/>
        <v>45832</v>
      </c>
      <c r="M712" s="48">
        <v>45832</v>
      </c>
      <c r="N712" s="1" t="str">
        <f t="shared" ca="1" si="878"/>
        <v/>
      </c>
      <c r="O712" s="3">
        <v>45833</v>
      </c>
      <c r="P712" s="49" t="s">
        <v>1830</v>
      </c>
      <c r="Q712" s="46">
        <v>2</v>
      </c>
      <c r="R712" s="44"/>
      <c r="S712" s="26"/>
      <c r="T712" s="26"/>
      <c r="U712" s="27"/>
      <c r="V712" s="26"/>
      <c r="W712" s="28"/>
      <c r="X712" s="28"/>
      <c r="Y712" s="28"/>
      <c r="Z712" s="28"/>
      <c r="AA712" s="29"/>
      <c r="AB712" s="9"/>
    </row>
    <row r="713" spans="1:28" s="4" customFormat="1" ht="13" x14ac:dyDescent="0.3">
      <c r="A713" s="1">
        <f>+SUBTOTAL(103,$D$4:D713)</f>
        <v>710</v>
      </c>
      <c r="B713" s="2" t="s">
        <v>1136</v>
      </c>
      <c r="C713" s="2" t="s">
        <v>1709</v>
      </c>
      <c r="D713" s="2" t="s">
        <v>1710</v>
      </c>
      <c r="E713" s="43" t="str">
        <f t="shared" si="874"/>
        <v>DHH</v>
      </c>
      <c r="F713" s="43" t="str">
        <f t="shared" si="825"/>
        <v>CDS</v>
      </c>
      <c r="G713" s="43" t="str">
        <f t="shared" si="875"/>
        <v>F</v>
      </c>
      <c r="H713" s="44" t="s">
        <v>404</v>
      </c>
      <c r="I713" s="43" t="str">
        <f t="shared" si="876"/>
        <v>DHH-CDS-F042</v>
      </c>
      <c r="J713" s="45" t="s">
        <v>1831</v>
      </c>
      <c r="K713" s="46" t="s">
        <v>48</v>
      </c>
      <c r="L713" s="47">
        <f t="shared" si="877"/>
        <v>44834</v>
      </c>
      <c r="M713" s="48">
        <v>44834</v>
      </c>
      <c r="N713" s="1" t="str">
        <f t="shared" ca="1" si="878"/>
        <v/>
      </c>
      <c r="O713" s="3">
        <v>45429</v>
      </c>
      <c r="P713" s="49" t="s">
        <v>1832</v>
      </c>
      <c r="Q713" s="46">
        <v>1</v>
      </c>
      <c r="R713" s="44"/>
      <c r="T713" s="21"/>
      <c r="U713" s="22"/>
      <c r="V713" s="21"/>
      <c r="W713" s="23"/>
      <c r="X713" s="23"/>
      <c r="Y713" s="23"/>
      <c r="Z713" s="23"/>
      <c r="AA713" s="24"/>
      <c r="AB713" s="9"/>
    </row>
    <row r="714" spans="1:28" s="4" customFormat="1" ht="13" x14ac:dyDescent="0.3">
      <c r="A714" s="1">
        <f>+SUBTOTAL(103,$D$4:D714)</f>
        <v>711</v>
      </c>
      <c r="B714" s="2" t="s">
        <v>1136</v>
      </c>
      <c r="C714" s="2" t="s">
        <v>1709</v>
      </c>
      <c r="D714" s="2" t="s">
        <v>1710</v>
      </c>
      <c r="E714" s="43" t="str">
        <f t="shared" si="874"/>
        <v>DHH</v>
      </c>
      <c r="F714" s="43" t="str">
        <f t="shared" si="825"/>
        <v>CDS</v>
      </c>
      <c r="G714" s="43" t="str">
        <f t="shared" si="875"/>
        <v>F</v>
      </c>
      <c r="H714" s="44" t="s">
        <v>407</v>
      </c>
      <c r="I714" s="43" t="str">
        <f t="shared" si="876"/>
        <v>DHH-CDS-F043</v>
      </c>
      <c r="J714" s="45" t="s">
        <v>1833</v>
      </c>
      <c r="K714" s="46" t="s">
        <v>31</v>
      </c>
      <c r="L714" s="47">
        <f t="shared" si="877"/>
        <v>44834</v>
      </c>
      <c r="M714" s="48">
        <v>44834</v>
      </c>
      <c r="N714" s="1">
        <f t="shared" ca="1" si="878"/>
        <v>1226</v>
      </c>
      <c r="O714" s="3"/>
      <c r="P714" s="49" t="s">
        <v>1834</v>
      </c>
      <c r="Q714" s="46">
        <v>1</v>
      </c>
      <c r="R714" s="44"/>
      <c r="T714" s="26"/>
      <c r="U714" s="27"/>
      <c r="V714" s="26"/>
      <c r="W714" s="28"/>
      <c r="X714" s="28"/>
      <c r="Y714" s="28"/>
      <c r="Z714" s="28"/>
      <c r="AA714" s="29"/>
      <c r="AB714" s="9"/>
    </row>
    <row r="715" spans="1:28" s="4" customFormat="1" ht="13" x14ac:dyDescent="0.3">
      <c r="A715" s="93">
        <f>+SUBTOTAL(103,$D$4:D715)</f>
        <v>712</v>
      </c>
      <c r="B715" s="2" t="s">
        <v>1136</v>
      </c>
      <c r="C715" s="2" t="s">
        <v>1709</v>
      </c>
      <c r="D715" s="2" t="s">
        <v>1710</v>
      </c>
      <c r="E715" s="43" t="str">
        <f t="shared" si="874"/>
        <v>DHH</v>
      </c>
      <c r="F715" s="43" t="str">
        <f t="shared" si="825"/>
        <v>CDS</v>
      </c>
      <c r="G715" s="43" t="str">
        <f t="shared" si="875"/>
        <v>F</v>
      </c>
      <c r="H715" s="44" t="s">
        <v>410</v>
      </c>
      <c r="I715" s="43" t="str">
        <f t="shared" si="876"/>
        <v>DHH-CDS-F044</v>
      </c>
      <c r="J715" s="45" t="s">
        <v>1835</v>
      </c>
      <c r="K715" s="46" t="s">
        <v>31</v>
      </c>
      <c r="L715" s="47">
        <f t="shared" si="877"/>
        <v>45930</v>
      </c>
      <c r="M715" s="48">
        <v>45930</v>
      </c>
      <c r="N715" s="1">
        <f t="shared" ca="1" si="878"/>
        <v>146</v>
      </c>
      <c r="O715" s="3"/>
      <c r="P715" s="49" t="s">
        <v>1836</v>
      </c>
      <c r="Q715" s="46">
        <v>3</v>
      </c>
      <c r="R715" s="44"/>
      <c r="T715" s="26"/>
      <c r="U715" s="27"/>
      <c r="V715" s="26"/>
      <c r="W715" s="28"/>
      <c r="X715" s="28"/>
      <c r="Y715" s="28"/>
      <c r="Z715" s="28"/>
      <c r="AA715" s="29"/>
      <c r="AB715" s="9"/>
    </row>
    <row r="716" spans="1:28" s="4" customFormat="1" ht="13" x14ac:dyDescent="0.3">
      <c r="A716" s="1">
        <f>+SUBTOTAL(103,$D$4:D716)</f>
        <v>713</v>
      </c>
      <c r="B716" s="2" t="s">
        <v>1136</v>
      </c>
      <c r="C716" s="2" t="s">
        <v>1709</v>
      </c>
      <c r="D716" s="2" t="s">
        <v>1710</v>
      </c>
      <c r="E716" s="43" t="str">
        <f t="shared" si="874"/>
        <v>DHH</v>
      </c>
      <c r="F716" s="43" t="str">
        <f t="shared" si="825"/>
        <v>CDS</v>
      </c>
      <c r="G716" s="43" t="str">
        <f t="shared" si="875"/>
        <v>F</v>
      </c>
      <c r="H716" s="44" t="s">
        <v>413</v>
      </c>
      <c r="I716" s="43" t="str">
        <f t="shared" si="876"/>
        <v>DHH-CDS-F045</v>
      </c>
      <c r="J716" s="45" t="s">
        <v>1837</v>
      </c>
      <c r="K716" s="46" t="s">
        <v>31</v>
      </c>
      <c r="L716" s="47">
        <f t="shared" si="877"/>
        <v>45930</v>
      </c>
      <c r="M716" s="48">
        <v>45930</v>
      </c>
      <c r="N716" s="1">
        <f t="shared" ca="1" si="878"/>
        <v>146</v>
      </c>
      <c r="O716" s="3"/>
      <c r="P716" s="49" t="s">
        <v>1836</v>
      </c>
      <c r="Q716" s="46">
        <v>3</v>
      </c>
      <c r="R716" s="44"/>
      <c r="T716" s="26"/>
      <c r="U716" s="27"/>
      <c r="V716" s="26"/>
      <c r="W716" s="28"/>
      <c r="X716" s="28"/>
      <c r="Y716" s="28"/>
      <c r="Z716" s="28"/>
      <c r="AA716" s="29"/>
      <c r="AB716" s="9"/>
    </row>
    <row r="717" spans="1:28" s="4" customFormat="1" ht="13" x14ac:dyDescent="0.3">
      <c r="A717" s="1">
        <f>+SUBTOTAL(103,$D$4:D717)</f>
        <v>714</v>
      </c>
      <c r="B717" s="2" t="s">
        <v>1136</v>
      </c>
      <c r="C717" s="2" t="s">
        <v>1709</v>
      </c>
      <c r="D717" s="2" t="s">
        <v>1710</v>
      </c>
      <c r="E717" s="43" t="str">
        <f t="shared" ref="E717" si="879">+IF(C717="GESTIÓN TERRITORIAL","GET",IF(C717="DERECHOS HUMANOS","DHH",IF(C717="GESTIÓN CORPORATIVA","GCO",IF(C717="PLANEACIÓN ESTRATÉGICA","PLE",IF(C717="GERENCIA DE LA INFORMACIÓN","GDI","N/A")))))</f>
        <v>DHH</v>
      </c>
      <c r="F717" s="43" t="str">
        <f t="shared" si="825"/>
        <v>CDS</v>
      </c>
      <c r="G717" s="43" t="str">
        <f t="shared" ref="G717" si="880">+IF(OR(LEN(H717)=1,LEN(H717)=2),H717,IF(LEN(H717)=4,MID(H717,1,1),MID(H717,1,2)))</f>
        <v>F</v>
      </c>
      <c r="H717" s="44" t="s">
        <v>415</v>
      </c>
      <c r="I717" s="43" t="str">
        <f t="shared" ref="I717" si="881">+IF(OR(E717="",F717="",H717=""),"",CONCATENATE(E717,"-",F717,"-",H717))</f>
        <v>DHH-CDS-F046</v>
      </c>
      <c r="J717" s="45" t="s">
        <v>1838</v>
      </c>
      <c r="K717" s="46" t="s">
        <v>31</v>
      </c>
      <c r="L717" s="47">
        <f t="shared" ref="L717" si="882">+IF(M717=0,"",VALUE(M717))</f>
        <v>44834</v>
      </c>
      <c r="M717" s="48">
        <v>44834</v>
      </c>
      <c r="N717" s="1">
        <f t="shared" ca="1" si="878"/>
        <v>1226</v>
      </c>
      <c r="O717" s="3"/>
      <c r="P717" s="49" t="s">
        <v>1839</v>
      </c>
      <c r="Q717" s="46">
        <v>1</v>
      </c>
      <c r="R717" s="44"/>
      <c r="T717" s="21"/>
      <c r="U717" s="22"/>
      <c r="V717" s="21"/>
      <c r="W717" s="23"/>
      <c r="X717" s="23"/>
      <c r="Y717" s="23"/>
      <c r="Z717" s="23"/>
      <c r="AA717" s="24"/>
      <c r="AB717" s="9"/>
    </row>
    <row r="718" spans="1:28" s="4" customFormat="1" ht="19.5" x14ac:dyDescent="0.3">
      <c r="A718" s="93">
        <f>+SUBTOTAL(103,$D$4:D718)</f>
        <v>715</v>
      </c>
      <c r="B718" s="2" t="s">
        <v>1136</v>
      </c>
      <c r="C718" s="2" t="s">
        <v>1709</v>
      </c>
      <c r="D718" s="2" t="s">
        <v>1710</v>
      </c>
      <c r="E718" s="43" t="str">
        <f t="shared" ref="E718:E719" si="883">+IF(C718="GESTIÓN TERRITORIAL","GET",IF(C718="DERECHOS HUMANOS","DHH",IF(C718="GESTIÓN CORPORATIVA","GCO",IF(C718="PLANEACIÓN ESTRATÉGICA","PLE",IF(C718="GERENCIA DE LA INFORMACIÓN","GDI","N/A")))))</f>
        <v>DHH</v>
      </c>
      <c r="F718" s="43" t="str">
        <f t="shared" si="825"/>
        <v>CDS</v>
      </c>
      <c r="G718" s="43" t="str">
        <f t="shared" ref="G718:G719" si="884">+IF(OR(LEN(H718)=1,LEN(H718)=2),H718,IF(LEN(H718)=4,MID(H718,1,1),MID(H718,1,2)))</f>
        <v>F</v>
      </c>
      <c r="H718" s="44" t="s">
        <v>417</v>
      </c>
      <c r="I718" s="43" t="str">
        <f t="shared" ref="I718:I719" si="885">+IF(OR(E718="",F718="",H718=""),"",CONCATENATE(E718,"-",F718,"-",H718))</f>
        <v>DHH-CDS-F047</v>
      </c>
      <c r="J718" s="45" t="s">
        <v>1840</v>
      </c>
      <c r="K718" s="46" t="s">
        <v>48</v>
      </c>
      <c r="L718" s="47">
        <f t="shared" ref="L718:L719" si="886">+IF(M718=0,"",VALUE(M718))</f>
        <v>44917</v>
      </c>
      <c r="M718" s="48">
        <v>44917</v>
      </c>
      <c r="N718" s="1" t="str">
        <f t="shared" ref="N718:N719" ca="1" si="887">+IF(K718="Anulado","",IF(M718="","",DAYS360(M718,TODAY())))</f>
        <v/>
      </c>
      <c r="O718" s="3">
        <v>45833</v>
      </c>
      <c r="P718" s="49" t="s">
        <v>1841</v>
      </c>
      <c r="Q718" s="46">
        <v>1</v>
      </c>
      <c r="R718" s="44"/>
      <c r="T718" s="34"/>
      <c r="U718" s="35"/>
      <c r="V718" s="34"/>
      <c r="W718" s="36"/>
      <c r="X718" s="36"/>
      <c r="Y718" s="36"/>
      <c r="Z718" s="36"/>
      <c r="AA718" s="37"/>
      <c r="AB718" s="9"/>
    </row>
    <row r="719" spans="1:28" s="4" customFormat="1" ht="13" x14ac:dyDescent="0.3">
      <c r="A719" s="1">
        <f>+SUBTOTAL(103,$D$4:D719)</f>
        <v>716</v>
      </c>
      <c r="B719" s="2" t="s">
        <v>1136</v>
      </c>
      <c r="C719" s="2" t="s">
        <v>1709</v>
      </c>
      <c r="D719" s="2" t="s">
        <v>1710</v>
      </c>
      <c r="E719" s="43" t="str">
        <f t="shared" si="883"/>
        <v>DHH</v>
      </c>
      <c r="F719" s="43" t="str">
        <f t="shared" si="825"/>
        <v>CDS</v>
      </c>
      <c r="G719" s="43" t="str">
        <f t="shared" si="884"/>
        <v>F</v>
      </c>
      <c r="H719" s="44" t="s">
        <v>420</v>
      </c>
      <c r="I719" s="43" t="str">
        <f t="shared" si="885"/>
        <v>DHH-CDS-F048</v>
      </c>
      <c r="J719" s="45" t="s">
        <v>1842</v>
      </c>
      <c r="K719" s="46" t="s">
        <v>31</v>
      </c>
      <c r="L719" s="47">
        <f t="shared" si="886"/>
        <v>44917</v>
      </c>
      <c r="M719" s="48">
        <v>44917</v>
      </c>
      <c r="N719" s="1">
        <f t="shared" ca="1" si="887"/>
        <v>1144</v>
      </c>
      <c r="O719" s="3"/>
      <c r="P719" s="49" t="s">
        <v>1843</v>
      </c>
      <c r="Q719" s="46">
        <v>1</v>
      </c>
      <c r="R719" s="44"/>
      <c r="T719" s="34"/>
      <c r="U719" s="35"/>
      <c r="V719" s="34"/>
      <c r="W719" s="36"/>
      <c r="X719" s="36"/>
      <c r="Y719" s="36"/>
      <c r="Z719" s="36"/>
      <c r="AA719" s="37"/>
      <c r="AB719" s="9"/>
    </row>
    <row r="720" spans="1:28" s="4" customFormat="1" ht="13" x14ac:dyDescent="0.3">
      <c r="A720" s="1">
        <f>+SUBTOTAL(103,$D$4:D720)</f>
        <v>717</v>
      </c>
      <c r="B720" s="2" t="s">
        <v>1136</v>
      </c>
      <c r="C720" s="2" t="s">
        <v>1709</v>
      </c>
      <c r="D720" s="2" t="s">
        <v>1710</v>
      </c>
      <c r="E720" s="43" t="str">
        <f t="shared" ref="E720:E721" si="888">+IF(C720="GESTIÓN TERRITORIAL","GET",IF(C720="DERECHOS HUMANOS","DHH",IF(C720="GESTIÓN CORPORATIVA","GCO",IF(C720="PLANEACIÓN ESTRATÉGICA","PLE",IF(C720="GERENCIA DE LA INFORMACIÓN","GDI","N/A")))))</f>
        <v>DHH</v>
      </c>
      <c r="F720" s="43" t="str">
        <f t="shared" si="825"/>
        <v>CDS</v>
      </c>
      <c r="G720" s="43" t="str">
        <f t="shared" ref="G720:G721" si="889">+IF(OR(LEN(H720)=1,LEN(H720)=2),H720,IF(LEN(H720)=4,MID(H720,1,1),MID(H720,1,2)))</f>
        <v>F</v>
      </c>
      <c r="H720" s="44" t="s">
        <v>422</v>
      </c>
      <c r="I720" s="43" t="str">
        <f t="shared" ref="I720:I721" si="890">+IF(OR(E720="",F720="",H720=""),"",CONCATENATE(E720,"-",F720,"-",H720))</f>
        <v>DHH-CDS-F049</v>
      </c>
      <c r="J720" s="45" t="s">
        <v>1844</v>
      </c>
      <c r="K720" s="46" t="s">
        <v>31</v>
      </c>
      <c r="L720" s="47">
        <f t="shared" ref="L720:L721" si="891">+IF(M720=0,"",VALUE(M720))</f>
        <v>45930</v>
      </c>
      <c r="M720" s="48">
        <v>45930</v>
      </c>
      <c r="N720" s="1">
        <f t="shared" ref="N720:N721" ca="1" si="892">+IF(K720="Anulado","",IF(M720="","",DAYS360(M720,TODAY())))</f>
        <v>146</v>
      </c>
      <c r="O720" s="3"/>
      <c r="P720" s="49" t="s">
        <v>1845</v>
      </c>
      <c r="Q720" s="46">
        <v>2</v>
      </c>
      <c r="R720" s="44"/>
      <c r="T720" s="34"/>
      <c r="U720" s="35"/>
      <c r="V720" s="34"/>
      <c r="W720" s="36"/>
      <c r="X720" s="36"/>
      <c r="Y720" s="36"/>
      <c r="Z720" s="36"/>
      <c r="AA720" s="37"/>
      <c r="AB720" s="9"/>
    </row>
    <row r="721" spans="1:28" s="4" customFormat="1" ht="19.5" x14ac:dyDescent="0.3">
      <c r="A721" s="93">
        <f>+SUBTOTAL(103,$D$4:D721)</f>
        <v>718</v>
      </c>
      <c r="B721" s="2" t="s">
        <v>1136</v>
      </c>
      <c r="C721" s="2" t="s">
        <v>1709</v>
      </c>
      <c r="D721" s="2" t="s">
        <v>1710</v>
      </c>
      <c r="E721" s="43" t="str">
        <f t="shared" si="888"/>
        <v>DHH</v>
      </c>
      <c r="F721" s="43" t="str">
        <f t="shared" si="825"/>
        <v>CDS</v>
      </c>
      <c r="G721" s="43" t="str">
        <f t="shared" si="889"/>
        <v>F</v>
      </c>
      <c r="H721" s="44" t="s">
        <v>424</v>
      </c>
      <c r="I721" s="43" t="str">
        <f t="shared" si="890"/>
        <v>DHH-CDS-F050</v>
      </c>
      <c r="J721" s="45" t="s">
        <v>1846</v>
      </c>
      <c r="K721" s="46" t="s">
        <v>31</v>
      </c>
      <c r="L721" s="47">
        <f t="shared" si="891"/>
        <v>44917</v>
      </c>
      <c r="M721" s="48">
        <v>44917</v>
      </c>
      <c r="N721" s="1">
        <f t="shared" ca="1" si="892"/>
        <v>1144</v>
      </c>
      <c r="O721" s="3"/>
      <c r="P721" s="49" t="s">
        <v>1847</v>
      </c>
      <c r="Q721" s="46">
        <v>1</v>
      </c>
      <c r="R721" s="44"/>
      <c r="T721" s="34"/>
      <c r="U721" s="35"/>
      <c r="V721" s="34"/>
      <c r="W721" s="36"/>
      <c r="X721" s="36"/>
      <c r="Y721" s="36"/>
      <c r="Z721" s="36"/>
      <c r="AA721" s="37"/>
      <c r="AB721" s="9"/>
    </row>
    <row r="722" spans="1:28" s="4" customFormat="1" ht="13" x14ac:dyDescent="0.3">
      <c r="A722" s="1">
        <f>+SUBTOTAL(103,$D$4:D722)</f>
        <v>719</v>
      </c>
      <c r="B722" s="2" t="s">
        <v>1136</v>
      </c>
      <c r="C722" s="2" t="s">
        <v>1709</v>
      </c>
      <c r="D722" s="2" t="s">
        <v>1710</v>
      </c>
      <c r="E722" s="43" t="str">
        <f t="shared" ref="E722:E723" si="893">+IF(C722="GESTIÓN TERRITORIAL","GET",IF(C722="DERECHOS HUMANOS","DHH",IF(C722="GESTIÓN CORPORATIVA","GCO",IF(C722="PLANEACIÓN ESTRATÉGICA","PLE",IF(C722="GERENCIA DE LA INFORMACIÓN","GDI","N/A")))))</f>
        <v>DHH</v>
      </c>
      <c r="F722" s="43" t="str">
        <f t="shared" si="825"/>
        <v>CDS</v>
      </c>
      <c r="G722" s="43" t="str">
        <f t="shared" ref="G722:G723" si="894">+IF(OR(LEN(H722)=1,LEN(H722)=2),H722,IF(LEN(H722)=4,MID(H722,1,1),MID(H722,1,2)))</f>
        <v>F</v>
      </c>
      <c r="H722" s="44" t="s">
        <v>426</v>
      </c>
      <c r="I722" s="43" t="str">
        <f t="shared" ref="I722:I723" si="895">+IF(OR(E722="",F722="",H722=""),"",CONCATENATE(E722,"-",F722,"-",H722))</f>
        <v>DHH-CDS-F051</v>
      </c>
      <c r="J722" s="45" t="s">
        <v>1848</v>
      </c>
      <c r="K722" s="46" t="s">
        <v>31</v>
      </c>
      <c r="L722" s="47">
        <f t="shared" ref="L722:L723" si="896">+IF(M722=0,"",VALUE(M722))</f>
        <v>45832</v>
      </c>
      <c r="M722" s="48">
        <v>45832</v>
      </c>
      <c r="N722" s="1">
        <f t="shared" ref="N722:N723" ca="1" si="897">+IF(K722="Anulado","",IF(M722="","",DAYS360(M722,TODAY())))</f>
        <v>242</v>
      </c>
      <c r="O722" s="3"/>
      <c r="P722" s="49" t="s">
        <v>1849</v>
      </c>
      <c r="Q722" s="46">
        <v>4</v>
      </c>
      <c r="R722" s="44"/>
      <c r="S722" s="26"/>
      <c r="T722" s="26"/>
      <c r="U722" s="27"/>
      <c r="V722" s="26"/>
      <c r="W722" s="28"/>
      <c r="X722" s="28"/>
      <c r="Y722" s="28"/>
      <c r="Z722" s="28"/>
      <c r="AA722" s="29"/>
      <c r="AB722" s="9"/>
    </row>
    <row r="723" spans="1:28" s="4" customFormat="1" ht="13" x14ac:dyDescent="0.3">
      <c r="A723" s="1">
        <f>+SUBTOTAL(103,$D$4:D723)</f>
        <v>720</v>
      </c>
      <c r="B723" s="2" t="s">
        <v>1136</v>
      </c>
      <c r="C723" s="2" t="s">
        <v>1709</v>
      </c>
      <c r="D723" s="2" t="s">
        <v>1710</v>
      </c>
      <c r="E723" s="43" t="str">
        <f t="shared" si="893"/>
        <v>DHH</v>
      </c>
      <c r="F723" s="43" t="str">
        <f t="shared" ref="F723:F754" si="898">+VLOOKUP(D723,$U$1519:$V$1538,2,FALSE)</f>
        <v>CDS</v>
      </c>
      <c r="G723" s="43" t="str">
        <f t="shared" si="894"/>
        <v>F</v>
      </c>
      <c r="H723" s="44" t="s">
        <v>428</v>
      </c>
      <c r="I723" s="43" t="str">
        <f t="shared" si="895"/>
        <v>DHH-CDS-F052</v>
      </c>
      <c r="J723" s="45" t="s">
        <v>1850</v>
      </c>
      <c r="K723" s="46" t="s">
        <v>31</v>
      </c>
      <c r="L723" s="47">
        <f t="shared" si="896"/>
        <v>45512</v>
      </c>
      <c r="M723" s="48">
        <v>45512</v>
      </c>
      <c r="N723" s="1">
        <f t="shared" ca="1" si="897"/>
        <v>558</v>
      </c>
      <c r="O723" s="3"/>
      <c r="P723" s="49" t="s">
        <v>1851</v>
      </c>
      <c r="Q723" s="46">
        <v>2</v>
      </c>
      <c r="R723" s="44"/>
      <c r="T723" s="34"/>
      <c r="U723" s="35"/>
      <c r="V723" s="34"/>
      <c r="W723" s="36"/>
      <c r="X723" s="36"/>
      <c r="Y723" s="36"/>
      <c r="Z723" s="36"/>
      <c r="AA723" s="37"/>
      <c r="AB723" s="9"/>
    </row>
    <row r="724" spans="1:28" s="4" customFormat="1" ht="13" x14ac:dyDescent="0.3">
      <c r="A724" s="93">
        <f>+SUBTOTAL(103,$D$4:D724)</f>
        <v>721</v>
      </c>
      <c r="B724" s="2" t="s">
        <v>1136</v>
      </c>
      <c r="C724" s="2" t="s">
        <v>1709</v>
      </c>
      <c r="D724" s="2" t="s">
        <v>1710</v>
      </c>
      <c r="E724" s="43" t="str">
        <f t="shared" ref="E724:E725" si="899">+IF(C724="GESTIÓN TERRITORIAL","GET",IF(C724="DERECHOS HUMANOS","DHH",IF(C724="GESTIÓN CORPORATIVA","GCO",IF(C724="PLANEACIÓN ESTRATÉGICA","PLE",IF(C724="GERENCIA DE LA INFORMACIÓN","GDI","N/A")))))</f>
        <v>DHH</v>
      </c>
      <c r="F724" s="43" t="str">
        <f t="shared" si="898"/>
        <v>CDS</v>
      </c>
      <c r="G724" s="43" t="str">
        <f t="shared" ref="G724:G725" si="900">+IF(OR(LEN(H724)=1,LEN(H724)=2),H724,IF(LEN(H724)=4,MID(H724,1,1),MID(H724,1,2)))</f>
        <v>F</v>
      </c>
      <c r="H724" s="44" t="s">
        <v>431</v>
      </c>
      <c r="I724" s="43" t="str">
        <f t="shared" ref="I724:I725" si="901">+IF(OR(E724="",F724="",H724=""),"",CONCATENATE(E724,"-",F724,"-",H724))</f>
        <v>DHH-CDS-F053</v>
      </c>
      <c r="J724" s="45" t="s">
        <v>1852</v>
      </c>
      <c r="K724" s="46" t="s">
        <v>48</v>
      </c>
      <c r="L724" s="47">
        <f t="shared" ref="L724:L725" si="902">+IF(M724=0,"",VALUE(M724))</f>
        <v>45278</v>
      </c>
      <c r="M724" s="48">
        <v>45278</v>
      </c>
      <c r="N724" s="1" t="str">
        <f t="shared" ref="N724:N725" ca="1" si="903">+IF(K724="Anulado","",IF(M724="","",DAYS360(M724,TODAY())))</f>
        <v/>
      </c>
      <c r="O724" s="3">
        <v>45429</v>
      </c>
      <c r="P724" s="49" t="s">
        <v>1744</v>
      </c>
      <c r="Q724" s="46">
        <v>1</v>
      </c>
      <c r="R724" s="44"/>
      <c r="S724" s="26"/>
      <c r="T724" s="26"/>
      <c r="U724" s="27"/>
      <c r="V724" s="26"/>
      <c r="W724" s="28"/>
      <c r="X724" s="28"/>
      <c r="Y724" s="28"/>
      <c r="Z724" s="28"/>
      <c r="AA724" s="29"/>
      <c r="AB724" s="9"/>
    </row>
    <row r="725" spans="1:28" s="4" customFormat="1" ht="13" x14ac:dyDescent="0.3">
      <c r="A725" s="1">
        <f>+SUBTOTAL(103,$D$4:D725)</f>
        <v>722</v>
      </c>
      <c r="B725" s="2" t="s">
        <v>1136</v>
      </c>
      <c r="C725" s="2" t="s">
        <v>1709</v>
      </c>
      <c r="D725" s="2" t="s">
        <v>1710</v>
      </c>
      <c r="E725" s="43" t="str">
        <f t="shared" si="899"/>
        <v>DHH</v>
      </c>
      <c r="F725" s="43" t="str">
        <f t="shared" si="898"/>
        <v>CDS</v>
      </c>
      <c r="G725" s="43" t="str">
        <f t="shared" si="900"/>
        <v>F</v>
      </c>
      <c r="H725" s="44" t="s">
        <v>433</v>
      </c>
      <c r="I725" s="43" t="str">
        <f t="shared" si="901"/>
        <v>DHH-CDS-F054</v>
      </c>
      <c r="J725" s="45" t="s">
        <v>1853</v>
      </c>
      <c r="K725" s="46" t="s">
        <v>48</v>
      </c>
      <c r="L725" s="47">
        <f t="shared" si="902"/>
        <v>45278</v>
      </c>
      <c r="M725" s="48">
        <v>45278</v>
      </c>
      <c r="N725" s="1" t="str">
        <f t="shared" ca="1" si="903"/>
        <v/>
      </c>
      <c r="O725" s="3">
        <v>45429</v>
      </c>
      <c r="P725" s="49" t="s">
        <v>1744</v>
      </c>
      <c r="Q725" s="46">
        <v>1</v>
      </c>
      <c r="R725" s="44"/>
      <c r="S725" s="26"/>
      <c r="T725" s="26"/>
      <c r="U725" s="27"/>
      <c r="V725" s="26"/>
      <c r="W725" s="28"/>
      <c r="X725" s="28"/>
      <c r="Y725" s="28"/>
      <c r="Z725" s="28"/>
      <c r="AA725" s="29"/>
      <c r="AB725" s="9"/>
    </row>
    <row r="726" spans="1:28" s="4" customFormat="1" ht="13" x14ac:dyDescent="0.3">
      <c r="A726" s="1">
        <f>+SUBTOTAL(103,$D$4:D726)</f>
        <v>723</v>
      </c>
      <c r="B726" s="2" t="s">
        <v>1136</v>
      </c>
      <c r="C726" s="2" t="s">
        <v>1709</v>
      </c>
      <c r="D726" s="2" t="s">
        <v>1710</v>
      </c>
      <c r="E726" s="43" t="str">
        <f>+IF(C726="GESTIÓN TERRITORIAL","GET",IF(C726="DERECHOS HUMANOS","DHH",IF(C726="GESTIÓN CORPORATIVA","GCO",IF(C726="PLANEACIÓN ESTRATÉGICA","PLE",IF(C726="GERENCIA DE LA INFORMACIÓN","GDI","N/A")))))</f>
        <v>DHH</v>
      </c>
      <c r="F726" s="43" t="str">
        <f t="shared" si="898"/>
        <v>CDS</v>
      </c>
      <c r="G726" s="43" t="str">
        <f t="shared" ref="G726" si="904">+IF(OR(LEN(H726)=1,LEN(H726)=2),H726,IF(LEN(H726)=4,MID(H726,1,1),MID(H726,1,2)))</f>
        <v>F</v>
      </c>
      <c r="H726" s="44" t="s">
        <v>436</v>
      </c>
      <c r="I726" s="43" t="str">
        <f>+IF(OR(E726="",F726="",H726=""),"",CONCATENATE(E726,"-",F726,"-",H726))</f>
        <v>DHH-CDS-F055</v>
      </c>
      <c r="J726" s="45" t="s">
        <v>1854</v>
      </c>
      <c r="K726" s="46" t="s">
        <v>31</v>
      </c>
      <c r="L726" s="47">
        <f>+IF(M726=0,"",VALUE(M726))</f>
        <v>45567</v>
      </c>
      <c r="M726" s="48">
        <v>45567</v>
      </c>
      <c r="N726" s="1">
        <f ca="1">+IF(K726="Anulado","",IF(M726="","",DAYS360(M726,TODAY())))</f>
        <v>504</v>
      </c>
      <c r="O726" s="3"/>
      <c r="P726" s="49" t="s">
        <v>1855</v>
      </c>
      <c r="Q726" s="46">
        <v>1</v>
      </c>
      <c r="R726" s="44"/>
      <c r="S726" s="26"/>
      <c r="T726" s="26"/>
      <c r="U726" s="27"/>
      <c r="V726" s="26"/>
      <c r="W726" s="28"/>
      <c r="X726" s="28"/>
      <c r="Y726" s="28"/>
      <c r="Z726" s="28"/>
      <c r="AA726" s="29"/>
      <c r="AB726" s="9"/>
    </row>
    <row r="727" spans="1:28" s="4" customFormat="1" ht="13" x14ac:dyDescent="0.3">
      <c r="A727" s="93">
        <f>+SUBTOTAL(103,$D$4:D727)</f>
        <v>724</v>
      </c>
      <c r="B727" s="2" t="s">
        <v>1136</v>
      </c>
      <c r="C727" s="2" t="s">
        <v>1709</v>
      </c>
      <c r="D727" s="2" t="s">
        <v>1710</v>
      </c>
      <c r="E727" s="43" t="str">
        <f t="shared" ref="E727:E731" si="905">+IF(C727="GESTIÓN TERRITORIAL","GET",IF(C727="DERECHOS HUMANOS","DHH",IF(C727="GESTIÓN CORPORATIVA","GCO",IF(C727="PLANEACIÓN ESTRATÉGICA","PLE",IF(C727="GERENCIA DE LA INFORMACIÓN","GDI","N/A")))))</f>
        <v>DHH</v>
      </c>
      <c r="F727" s="43" t="str">
        <f t="shared" si="898"/>
        <v>CDS</v>
      </c>
      <c r="G727" s="43" t="str">
        <f t="shared" ref="G727:G731" si="906">+IF(OR(LEN(H727)=1,LEN(H727)=2),H727,IF(LEN(H727)=4,MID(H727,1,1),MID(H727,1,2)))</f>
        <v>F</v>
      </c>
      <c r="H727" s="44" t="s">
        <v>887</v>
      </c>
      <c r="I727" s="43" t="str">
        <f t="shared" ref="I727:I731" si="907">+IF(OR(E727="",F727="",H727=""),"",CONCATENATE(E727,"-",F727,"-",H727))</f>
        <v>DHH-CDS-F056</v>
      </c>
      <c r="J727" s="45" t="s">
        <v>1856</v>
      </c>
      <c r="K727" s="46" t="s">
        <v>31</v>
      </c>
      <c r="L727" s="47">
        <f t="shared" ref="L727:L731" si="908">+IF(M727=0,"",VALUE(M727))</f>
        <v>45625</v>
      </c>
      <c r="M727" s="48">
        <v>45625</v>
      </c>
      <c r="N727" s="1">
        <f t="shared" ref="N727:N731" ca="1" si="909">+IF(K727="Anulado","",IF(M727="","",DAYS360(M727,TODAY())))</f>
        <v>447</v>
      </c>
      <c r="O727" s="3"/>
      <c r="P727" s="49" t="s">
        <v>1857</v>
      </c>
      <c r="Q727" s="46">
        <v>1</v>
      </c>
      <c r="R727" s="44"/>
      <c r="S727" s="26"/>
      <c r="T727" s="26"/>
      <c r="U727" s="27"/>
      <c r="V727" s="26"/>
      <c r="W727" s="28"/>
      <c r="X727" s="28"/>
      <c r="Y727" s="28"/>
      <c r="Z727" s="28"/>
      <c r="AA727" s="29"/>
      <c r="AB727" s="9"/>
    </row>
    <row r="728" spans="1:28" s="4" customFormat="1" ht="13" x14ac:dyDescent="0.3">
      <c r="A728" s="1">
        <f>+SUBTOTAL(103,$D$4:D728)</f>
        <v>725</v>
      </c>
      <c r="B728" s="2" t="s">
        <v>1136</v>
      </c>
      <c r="C728" s="2" t="s">
        <v>1709</v>
      </c>
      <c r="D728" s="2" t="s">
        <v>1710</v>
      </c>
      <c r="E728" s="43" t="str">
        <f t="shared" si="905"/>
        <v>DHH</v>
      </c>
      <c r="F728" s="43" t="str">
        <f t="shared" si="898"/>
        <v>CDS</v>
      </c>
      <c r="G728" s="43" t="str">
        <f t="shared" si="906"/>
        <v>F</v>
      </c>
      <c r="H728" s="44" t="s">
        <v>890</v>
      </c>
      <c r="I728" s="43" t="str">
        <f t="shared" si="907"/>
        <v>DHH-CDS-F057</v>
      </c>
      <c r="J728" s="45" t="s">
        <v>1858</v>
      </c>
      <c r="K728" s="46" t="s">
        <v>31</v>
      </c>
      <c r="L728" s="47">
        <f t="shared" si="908"/>
        <v>45832</v>
      </c>
      <c r="M728" s="48">
        <v>45832</v>
      </c>
      <c r="N728" s="1">
        <f t="shared" ca="1" si="909"/>
        <v>242</v>
      </c>
      <c r="O728" s="3"/>
      <c r="P728" s="49" t="s">
        <v>1859</v>
      </c>
      <c r="Q728" s="46">
        <v>2</v>
      </c>
      <c r="R728" s="44"/>
      <c r="S728" s="26"/>
      <c r="T728" s="26"/>
      <c r="U728" s="27"/>
      <c r="V728" s="26"/>
      <c r="W728" s="28"/>
      <c r="X728" s="28"/>
      <c r="Y728" s="28"/>
      <c r="Z728" s="28"/>
      <c r="AA728" s="29"/>
      <c r="AB728" s="9"/>
    </row>
    <row r="729" spans="1:28" s="4" customFormat="1" ht="13" x14ac:dyDescent="0.3">
      <c r="A729" s="1">
        <f>+SUBTOTAL(103,$D$4:D729)</f>
        <v>726</v>
      </c>
      <c r="B729" s="2" t="s">
        <v>1136</v>
      </c>
      <c r="C729" s="2" t="s">
        <v>1709</v>
      </c>
      <c r="D729" s="2" t="s">
        <v>1710</v>
      </c>
      <c r="E729" s="43" t="str">
        <f t="shared" si="905"/>
        <v>DHH</v>
      </c>
      <c r="F729" s="43" t="str">
        <f t="shared" si="898"/>
        <v>CDS</v>
      </c>
      <c r="G729" s="43" t="str">
        <f t="shared" si="906"/>
        <v>F</v>
      </c>
      <c r="H729" s="44" t="s">
        <v>893</v>
      </c>
      <c r="I729" s="43" t="str">
        <f t="shared" si="907"/>
        <v>DHH-CDS-F058</v>
      </c>
      <c r="J729" s="45" t="s">
        <v>1860</v>
      </c>
      <c r="K729" s="46" t="s">
        <v>31</v>
      </c>
      <c r="L729" s="47">
        <f t="shared" si="908"/>
        <v>45625</v>
      </c>
      <c r="M729" s="48">
        <v>45625</v>
      </c>
      <c r="N729" s="1">
        <f t="shared" ca="1" si="909"/>
        <v>447</v>
      </c>
      <c r="O729" s="3"/>
      <c r="P729" s="49" t="s">
        <v>1857</v>
      </c>
      <c r="Q729" s="46">
        <v>1</v>
      </c>
      <c r="R729" s="44"/>
      <c r="S729" s="26"/>
      <c r="T729" s="26"/>
      <c r="U729" s="27"/>
      <c r="V729" s="26"/>
      <c r="W729" s="28"/>
      <c r="X729" s="28"/>
      <c r="Y729" s="28"/>
      <c r="Z729" s="28"/>
      <c r="AA729" s="29"/>
      <c r="AB729" s="9"/>
    </row>
    <row r="730" spans="1:28" s="4" customFormat="1" ht="13" x14ac:dyDescent="0.3">
      <c r="A730" s="93">
        <f>+SUBTOTAL(103,$D$4:D730)</f>
        <v>727</v>
      </c>
      <c r="B730" s="2" t="s">
        <v>1136</v>
      </c>
      <c r="C730" s="2" t="s">
        <v>1709</v>
      </c>
      <c r="D730" s="2" t="s">
        <v>1710</v>
      </c>
      <c r="E730" s="43" t="str">
        <f t="shared" si="905"/>
        <v>DHH</v>
      </c>
      <c r="F730" s="43" t="str">
        <f t="shared" si="898"/>
        <v>CDS</v>
      </c>
      <c r="G730" s="43" t="str">
        <f t="shared" si="906"/>
        <v>F</v>
      </c>
      <c r="H730" s="44" t="s">
        <v>896</v>
      </c>
      <c r="I730" s="43" t="str">
        <f t="shared" si="907"/>
        <v>DHH-CDS-F059</v>
      </c>
      <c r="J730" s="45" t="s">
        <v>1861</v>
      </c>
      <c r="K730" s="46" t="s">
        <v>31</v>
      </c>
      <c r="L730" s="47">
        <f t="shared" si="908"/>
        <v>45625</v>
      </c>
      <c r="M730" s="48">
        <v>45625</v>
      </c>
      <c r="N730" s="1">
        <f t="shared" ca="1" si="909"/>
        <v>447</v>
      </c>
      <c r="O730" s="3"/>
      <c r="P730" s="49" t="s">
        <v>1857</v>
      </c>
      <c r="Q730" s="46">
        <v>1</v>
      </c>
      <c r="R730" s="44"/>
      <c r="S730" s="26"/>
      <c r="T730" s="26"/>
      <c r="U730" s="27"/>
      <c r="V730" s="26"/>
      <c r="W730" s="28"/>
      <c r="X730" s="28"/>
      <c r="Y730" s="28"/>
      <c r="Z730" s="28"/>
      <c r="AA730" s="29"/>
      <c r="AB730" s="9"/>
    </row>
    <row r="731" spans="1:28" s="4" customFormat="1" ht="13" x14ac:dyDescent="0.3">
      <c r="A731" s="1">
        <f>+SUBTOTAL(103,$D$4:D731)</f>
        <v>728</v>
      </c>
      <c r="B731" s="2" t="s">
        <v>1136</v>
      </c>
      <c r="C731" s="2" t="s">
        <v>1709</v>
      </c>
      <c r="D731" s="2" t="s">
        <v>1710</v>
      </c>
      <c r="E731" s="43" t="str">
        <f t="shared" si="905"/>
        <v>DHH</v>
      </c>
      <c r="F731" s="43" t="str">
        <f t="shared" si="898"/>
        <v>CDS</v>
      </c>
      <c r="G731" s="43" t="str">
        <f t="shared" si="906"/>
        <v>F</v>
      </c>
      <c r="H731" s="44" t="s">
        <v>899</v>
      </c>
      <c r="I731" s="43" t="str">
        <f t="shared" si="907"/>
        <v>DHH-CDS-F060</v>
      </c>
      <c r="J731" s="45" t="s">
        <v>1862</v>
      </c>
      <c r="K731" s="46" t="s">
        <v>31</v>
      </c>
      <c r="L731" s="47">
        <f t="shared" si="908"/>
        <v>45625</v>
      </c>
      <c r="M731" s="48">
        <v>45625</v>
      </c>
      <c r="N731" s="1">
        <f t="shared" ca="1" si="909"/>
        <v>447</v>
      </c>
      <c r="O731" s="3"/>
      <c r="P731" s="49" t="s">
        <v>1857</v>
      </c>
      <c r="Q731" s="46">
        <v>1</v>
      </c>
      <c r="R731" s="44"/>
      <c r="S731" s="26"/>
      <c r="T731" s="26"/>
      <c r="U731" s="27"/>
      <c r="V731" s="26"/>
      <c r="W731" s="28"/>
      <c r="X731" s="28"/>
      <c r="Y731" s="28"/>
      <c r="Z731" s="28"/>
      <c r="AA731" s="29"/>
      <c r="AB731" s="9"/>
    </row>
    <row r="732" spans="1:28" s="4" customFormat="1" ht="13" x14ac:dyDescent="0.3">
      <c r="A732" s="1">
        <f>+SUBTOTAL(103,$D$4:D732)</f>
        <v>729</v>
      </c>
      <c r="B732" s="2" t="s">
        <v>1136</v>
      </c>
      <c r="C732" s="2" t="s">
        <v>1709</v>
      </c>
      <c r="D732" s="2" t="s">
        <v>1710</v>
      </c>
      <c r="E732" s="43" t="str">
        <f t="shared" ref="E732" si="910">+IF(C732="GESTIÓN TERRITORIAL","GET",IF(C732="DERECHOS HUMANOS","DHH",IF(C732="GESTIÓN CORPORATIVA","GCO",IF(C732="PLANEACIÓN ESTRATÉGICA","PLE",IF(C732="GERENCIA DE LA INFORMACIÓN","GDI","N/A")))))</f>
        <v>DHH</v>
      </c>
      <c r="F732" s="43" t="str">
        <f t="shared" si="898"/>
        <v>CDS</v>
      </c>
      <c r="G732" s="43" t="str">
        <f t="shared" ref="G732" si="911">+IF(OR(LEN(H732)=1,LEN(H732)=2),H732,IF(LEN(H732)=4,MID(H732,1,1),MID(H732,1,2)))</f>
        <v>F</v>
      </c>
      <c r="H732" s="44" t="s">
        <v>902</v>
      </c>
      <c r="I732" s="43" t="str">
        <f t="shared" ref="I732" si="912">+IF(OR(E732="",F732="",H732=""),"",CONCATENATE(E732,"-",F732,"-",H732))</f>
        <v>DHH-CDS-F061</v>
      </c>
      <c r="J732" s="45" t="s">
        <v>1863</v>
      </c>
      <c r="K732" s="46" t="s">
        <v>31</v>
      </c>
      <c r="L732" s="47">
        <f t="shared" ref="L732" si="913">+IF(M732=0,"",VALUE(M732))</f>
        <v>45832</v>
      </c>
      <c r="M732" s="48">
        <v>45832</v>
      </c>
      <c r="N732" s="1">
        <f t="shared" ref="N732" ca="1" si="914">+IF(K732="Anulado","",IF(M732="","",DAYS360(M732,TODAY())))</f>
        <v>242</v>
      </c>
      <c r="O732" s="3"/>
      <c r="P732" s="49" t="s">
        <v>1864</v>
      </c>
      <c r="Q732" s="46">
        <v>1</v>
      </c>
      <c r="R732" s="44"/>
      <c r="S732" s="26"/>
      <c r="T732" s="26"/>
      <c r="U732" s="27"/>
      <c r="V732" s="26"/>
      <c r="W732" s="28"/>
      <c r="X732" s="28"/>
      <c r="Y732" s="28"/>
      <c r="Z732" s="28"/>
      <c r="AA732" s="29"/>
      <c r="AB732" s="9"/>
    </row>
    <row r="733" spans="1:28" s="4" customFormat="1" ht="13" x14ac:dyDescent="0.3">
      <c r="A733" s="1">
        <f>+SUBTOTAL(103,$D$4:D733)</f>
        <v>730</v>
      </c>
      <c r="B733" s="2" t="s">
        <v>1136</v>
      </c>
      <c r="C733" s="2" t="s">
        <v>1709</v>
      </c>
      <c r="D733" s="2" t="s">
        <v>1865</v>
      </c>
      <c r="E733" s="43" t="str">
        <f t="shared" si="720"/>
        <v>DHH</v>
      </c>
      <c r="F733" s="43" t="str">
        <f t="shared" si="898"/>
        <v>FPD</v>
      </c>
      <c r="G733" s="43" t="str">
        <f t="shared" si="728"/>
        <v>C</v>
      </c>
      <c r="H733" s="44" t="s">
        <v>29</v>
      </c>
      <c r="I733" s="43" t="str">
        <f t="shared" si="729"/>
        <v>DHH-FPD-C</v>
      </c>
      <c r="J733" s="45" t="s">
        <v>1866</v>
      </c>
      <c r="K733" s="46" t="s">
        <v>31</v>
      </c>
      <c r="L733" s="47">
        <f t="shared" si="740"/>
        <v>45054</v>
      </c>
      <c r="M733" s="48">
        <v>45054</v>
      </c>
      <c r="N733" s="1">
        <f t="shared" ca="1" si="721"/>
        <v>1008</v>
      </c>
      <c r="O733" s="3"/>
      <c r="P733" s="49" t="s">
        <v>1867</v>
      </c>
      <c r="Q733" s="46">
        <v>4</v>
      </c>
      <c r="R733" s="44" t="s">
        <v>1868</v>
      </c>
      <c r="U733" s="5"/>
      <c r="W733" s="6"/>
      <c r="X733" s="6"/>
      <c r="Y733" s="6"/>
      <c r="Z733" s="6" t="str">
        <f t="shared" si="692"/>
        <v/>
      </c>
      <c r="AA733" s="7"/>
      <c r="AB733" s="9"/>
    </row>
    <row r="734" spans="1:28" s="4" customFormat="1" ht="19.5" x14ac:dyDescent="0.3">
      <c r="A734" s="93">
        <f>+SUBTOTAL(103,$D$4:D734)</f>
        <v>731</v>
      </c>
      <c r="B734" s="2" t="s">
        <v>1136</v>
      </c>
      <c r="C734" s="2" t="s">
        <v>1709</v>
      </c>
      <c r="D734" s="2" t="s">
        <v>1865</v>
      </c>
      <c r="E734" s="43" t="str">
        <f t="shared" si="720"/>
        <v>DHH</v>
      </c>
      <c r="F734" s="43" t="str">
        <f t="shared" si="898"/>
        <v>FPD</v>
      </c>
      <c r="G734" s="43" t="str">
        <f t="shared" si="728"/>
        <v>MR</v>
      </c>
      <c r="H734" s="44" t="s">
        <v>34</v>
      </c>
      <c r="I734" s="43" t="str">
        <f t="shared" si="729"/>
        <v>DHH-FPD-MR</v>
      </c>
      <c r="J734" s="45" t="s">
        <v>1869</v>
      </c>
      <c r="K734" s="46" t="s">
        <v>31</v>
      </c>
      <c r="L734" s="47">
        <f t="shared" si="740"/>
        <v>45252</v>
      </c>
      <c r="M734" s="48">
        <v>45252</v>
      </c>
      <c r="N734" s="1">
        <f t="shared" ca="1" si="721"/>
        <v>814</v>
      </c>
      <c r="O734" s="3"/>
      <c r="P734" s="49" t="s">
        <v>1870</v>
      </c>
      <c r="Q734" s="46">
        <v>6</v>
      </c>
      <c r="R734" s="44" t="s">
        <v>1871</v>
      </c>
      <c r="S734" s="26"/>
      <c r="T734" s="26"/>
      <c r="U734" s="27"/>
      <c r="V734" s="26"/>
      <c r="W734" s="28"/>
      <c r="X734" s="28"/>
      <c r="Y734" s="28"/>
      <c r="Z734" s="28" t="str">
        <f t="shared" si="692"/>
        <v/>
      </c>
      <c r="AA734" s="29"/>
      <c r="AB734" s="9"/>
    </row>
    <row r="735" spans="1:28" ht="15" customHeight="1" x14ac:dyDescent="0.3">
      <c r="A735" s="1">
        <f>+SUBTOTAL(103,$D$4:D735)</f>
        <v>732</v>
      </c>
      <c r="B735" s="51" t="s">
        <v>1136</v>
      </c>
      <c r="C735" s="51" t="s">
        <v>1709</v>
      </c>
      <c r="D735" s="51" t="s">
        <v>1865</v>
      </c>
      <c r="E735" s="52" t="str">
        <f t="shared" ref="E735" si="915">+IF(C735="GESTIÓN TERRITORIAL","GET",IF(C735="DERECHOS HUMANOS","DHH",IF(C735="GESTIÓN CORPORATIVA","GCO",IF(C735="PLANEACIÓN ESTRATÉGICA","PLE",IF(C735="GERENCIA DE LA INFORMACIÓN","GDI","N/A")))))</f>
        <v>DHH</v>
      </c>
      <c r="F735" s="52" t="str">
        <f t="shared" si="898"/>
        <v>FPD</v>
      </c>
      <c r="G735" s="52" t="str">
        <f t="shared" ref="G735" si="916">+IF(OR(LEN(H735)=1,LEN(H735)=2),H735,IF(LEN(H735)=4,MID(H735,1,1),MID(H735,1,2)))</f>
        <v>M</v>
      </c>
      <c r="H735" s="53" t="s">
        <v>38</v>
      </c>
      <c r="I735" s="52" t="str">
        <f t="shared" ref="I735" si="917">+IF(OR(E735="",F735="",H735=""),"",CONCATENATE(E735,"-",F735,"-",H735))</f>
        <v>DHH-FPD-M001</v>
      </c>
      <c r="J735" s="45" t="s">
        <v>1872</v>
      </c>
      <c r="K735" s="54" t="s">
        <v>31</v>
      </c>
      <c r="L735" s="47">
        <f t="shared" si="740"/>
        <v>45054</v>
      </c>
      <c r="M735" s="55">
        <v>45054</v>
      </c>
      <c r="N735" s="56">
        <f t="shared" ref="N735" ca="1" si="918">+IF(K735="Anulado","",IF(M735="","",DAYS360(M735,TODAY())))</f>
        <v>1008</v>
      </c>
      <c r="O735" s="57"/>
      <c r="P735" s="58" t="s">
        <v>1873</v>
      </c>
      <c r="Q735" s="54">
        <v>3</v>
      </c>
      <c r="R735" s="53" t="s">
        <v>383</v>
      </c>
      <c r="W735" s="15"/>
      <c r="X735" s="15" t="s">
        <v>1111</v>
      </c>
      <c r="Y735" s="15"/>
      <c r="Z735" s="15" t="str">
        <f t="shared" ref="Z735" si="919">IF(Y735=0,"",EVEN(Y735)/2)</f>
        <v/>
      </c>
      <c r="AA735" s="59" t="s">
        <v>1874</v>
      </c>
    </row>
    <row r="736" spans="1:28" s="4" customFormat="1" ht="29.25" customHeight="1" x14ac:dyDescent="0.3">
      <c r="A736" s="1">
        <f>+SUBTOTAL(103,$D$4:D736)</f>
        <v>733</v>
      </c>
      <c r="B736" s="2" t="s">
        <v>1136</v>
      </c>
      <c r="C736" s="2" t="s">
        <v>1709</v>
      </c>
      <c r="D736" s="2" t="s">
        <v>1865</v>
      </c>
      <c r="E736" s="43" t="str">
        <f t="shared" si="720"/>
        <v>DHH</v>
      </c>
      <c r="F736" s="43" t="str">
        <f t="shared" si="898"/>
        <v>FPD</v>
      </c>
      <c r="G736" s="43" t="str">
        <f t="shared" si="728"/>
        <v>P</v>
      </c>
      <c r="H736" s="44" t="s">
        <v>156</v>
      </c>
      <c r="I736" s="43" t="str">
        <f t="shared" si="729"/>
        <v>DHH-FPD-P001</v>
      </c>
      <c r="J736" s="45" t="s">
        <v>1875</v>
      </c>
      <c r="K736" s="46" t="s">
        <v>31</v>
      </c>
      <c r="L736" s="47">
        <f t="shared" si="740"/>
        <v>45565</v>
      </c>
      <c r="M736" s="48">
        <v>45565</v>
      </c>
      <c r="N736" s="1">
        <f t="shared" ca="1" si="721"/>
        <v>506</v>
      </c>
      <c r="O736" s="3"/>
      <c r="P736" s="49" t="s">
        <v>1876</v>
      </c>
      <c r="Q736" s="46">
        <v>6</v>
      </c>
      <c r="R736" s="44" t="s">
        <v>1877</v>
      </c>
      <c r="U736" s="5"/>
      <c r="W736" s="6"/>
      <c r="X736" s="6" t="s">
        <v>1111</v>
      </c>
      <c r="Y736" s="6"/>
      <c r="Z736" s="6" t="str">
        <f t="shared" si="692"/>
        <v/>
      </c>
      <c r="AA736" s="7" t="s">
        <v>1874</v>
      </c>
      <c r="AB736" s="9"/>
    </row>
    <row r="737" spans="1:28" s="4" customFormat="1" ht="33.75" customHeight="1" x14ac:dyDescent="0.3">
      <c r="A737" s="93">
        <f>+SUBTOTAL(103,$D$4:D737)</f>
        <v>734</v>
      </c>
      <c r="B737" s="2" t="s">
        <v>1136</v>
      </c>
      <c r="C737" s="2" t="s">
        <v>1709</v>
      </c>
      <c r="D737" s="2" t="s">
        <v>1865</v>
      </c>
      <c r="E737" s="43" t="str">
        <f t="shared" ref="E737" si="920">+IF(C737="GESTIÓN TERRITORIAL","GET",IF(C737="DERECHOS HUMANOS","DHH",IF(C737="GESTIÓN CORPORATIVA","GCO",IF(C737="PLANEACIÓN ESTRATÉGICA","PLE",IF(C737="GERENCIA DE LA INFORMACIÓN","GDI","N/A")))))</f>
        <v>DHH</v>
      </c>
      <c r="F737" s="43" t="str">
        <f t="shared" si="898"/>
        <v>FPD</v>
      </c>
      <c r="G737" s="43" t="str">
        <f t="shared" ref="G737" si="921">+IF(OR(LEN(H737)=1,LEN(H737)=2),H737,IF(LEN(H737)=4,MID(H737,1,1),MID(H737,1,2)))</f>
        <v>P</v>
      </c>
      <c r="H737" s="44" t="s">
        <v>160</v>
      </c>
      <c r="I737" s="43" t="str">
        <f t="shared" ref="I737" si="922">+IF(OR(E737="",F737="",H737=""),"",CONCATENATE(E737,"-",F737,"-",H737))</f>
        <v>DHH-FPD-P002</v>
      </c>
      <c r="J737" s="45" t="s">
        <v>1878</v>
      </c>
      <c r="K737" s="46" t="s">
        <v>31</v>
      </c>
      <c r="L737" s="47">
        <f t="shared" si="740"/>
        <v>45565</v>
      </c>
      <c r="M737" s="48">
        <v>45565</v>
      </c>
      <c r="N737" s="1">
        <f t="shared" ref="N737:N741" ca="1" si="923">+IF(K737="Anulado","",IF(M737="","",DAYS360(M737,TODAY())))</f>
        <v>506</v>
      </c>
      <c r="O737" s="3"/>
      <c r="P737" s="49" t="s">
        <v>1879</v>
      </c>
      <c r="Q737" s="46">
        <v>4</v>
      </c>
      <c r="R737" s="44" t="s">
        <v>383</v>
      </c>
      <c r="U737" s="5"/>
      <c r="W737" s="6"/>
      <c r="X737" s="6"/>
      <c r="Y737" s="6"/>
      <c r="Z737" s="6"/>
      <c r="AA737" s="7"/>
      <c r="AB737" s="9"/>
    </row>
    <row r="738" spans="1:28" s="4" customFormat="1" ht="19.5" x14ac:dyDescent="0.3">
      <c r="A738" s="1">
        <f>+SUBTOTAL(103,$D$4:D738)</f>
        <v>735</v>
      </c>
      <c r="B738" s="2" t="s">
        <v>1136</v>
      </c>
      <c r="C738" s="2" t="s">
        <v>1709</v>
      </c>
      <c r="D738" s="2" t="s">
        <v>1865</v>
      </c>
      <c r="E738" s="43" t="str">
        <f t="shared" ref="E738:E741" si="924">+IF(C738="GESTIÓN TERRITORIAL","GET",IF(C738="DERECHOS HUMANOS","DHH",IF(C738="GESTIÓN CORPORATIVA","GCO",IF(C738="PLANEACIÓN ESTRATÉGICA","PLE",IF(C738="GERENCIA DE LA INFORMACIÓN","GDI","N/A")))))</f>
        <v>DHH</v>
      </c>
      <c r="F738" s="43" t="str">
        <f t="shared" si="898"/>
        <v>FPD</v>
      </c>
      <c r="G738" s="43" t="str">
        <f t="shared" ref="G738:G741" si="925">+IF(OR(LEN(H738)=1,LEN(H738)=2),H738,IF(LEN(H738)=4,MID(H738,1,1),MID(H738,1,2)))</f>
        <v>P</v>
      </c>
      <c r="H738" s="44" t="s">
        <v>164</v>
      </c>
      <c r="I738" s="43" t="str">
        <f t="shared" ref="I738:I741" si="926">+IF(OR(E738="",F738="",H738=""),"",CONCATENATE(E738,"-",F738,"-",H738))</f>
        <v>DHH-FPD-P003</v>
      </c>
      <c r="J738" s="45" t="s">
        <v>1880</v>
      </c>
      <c r="K738" s="46" t="s">
        <v>48</v>
      </c>
      <c r="L738" s="47">
        <f t="shared" si="740"/>
        <v>44428</v>
      </c>
      <c r="M738" s="48">
        <v>44428</v>
      </c>
      <c r="N738" s="1" t="str">
        <f t="shared" ca="1" si="923"/>
        <v/>
      </c>
      <c r="O738" s="3">
        <v>45075</v>
      </c>
      <c r="P738" s="49" t="s">
        <v>1881</v>
      </c>
      <c r="Q738" s="46">
        <v>1</v>
      </c>
      <c r="R738" s="44" t="s">
        <v>383</v>
      </c>
      <c r="S738" s="26"/>
      <c r="T738" s="26"/>
      <c r="U738" s="27"/>
      <c r="V738" s="26"/>
      <c r="W738" s="28"/>
      <c r="X738" s="28"/>
      <c r="Y738" s="28"/>
      <c r="Z738" s="28"/>
      <c r="AA738" s="29"/>
      <c r="AB738" s="9"/>
    </row>
    <row r="739" spans="1:28" s="4" customFormat="1" ht="19.5" x14ac:dyDescent="0.3">
      <c r="A739" s="1">
        <f>+SUBTOTAL(103,$D$4:D739)</f>
        <v>736</v>
      </c>
      <c r="B739" s="2" t="s">
        <v>1136</v>
      </c>
      <c r="C739" s="2" t="s">
        <v>1709</v>
      </c>
      <c r="D739" s="2" t="s">
        <v>1865</v>
      </c>
      <c r="E739" s="43" t="str">
        <f t="shared" si="924"/>
        <v>DHH</v>
      </c>
      <c r="F739" s="43" t="str">
        <f t="shared" si="898"/>
        <v>FPD</v>
      </c>
      <c r="G739" s="43" t="str">
        <f t="shared" si="925"/>
        <v>P</v>
      </c>
      <c r="H739" s="44" t="s">
        <v>168</v>
      </c>
      <c r="I739" s="43" t="str">
        <f t="shared" si="926"/>
        <v>DHH-FPD-P004</v>
      </c>
      <c r="J739" s="45" t="s">
        <v>1882</v>
      </c>
      <c r="K739" s="46" t="s">
        <v>48</v>
      </c>
      <c r="L739" s="47">
        <f t="shared" si="740"/>
        <v>44428</v>
      </c>
      <c r="M739" s="48">
        <v>44428</v>
      </c>
      <c r="N739" s="1" t="str">
        <f t="shared" ca="1" si="923"/>
        <v/>
      </c>
      <c r="O739" s="3">
        <v>45075</v>
      </c>
      <c r="P739" s="49" t="s">
        <v>1881</v>
      </c>
      <c r="Q739" s="46">
        <v>1</v>
      </c>
      <c r="R739" s="44" t="s">
        <v>383</v>
      </c>
      <c r="S739" s="26"/>
      <c r="T739" s="26"/>
      <c r="U739" s="27"/>
      <c r="V739" s="26"/>
      <c r="W739" s="28"/>
      <c r="X739" s="28"/>
      <c r="Y739" s="28"/>
      <c r="Z739" s="28"/>
      <c r="AA739" s="29"/>
      <c r="AB739" s="9"/>
    </row>
    <row r="740" spans="1:28" s="4" customFormat="1" ht="19.5" x14ac:dyDescent="0.3">
      <c r="A740" s="93">
        <f>+SUBTOTAL(103,$D$4:D740)</f>
        <v>737</v>
      </c>
      <c r="B740" s="2" t="s">
        <v>1136</v>
      </c>
      <c r="C740" s="2" t="s">
        <v>1709</v>
      </c>
      <c r="D740" s="2" t="s">
        <v>1865</v>
      </c>
      <c r="E740" s="43" t="str">
        <f t="shared" si="924"/>
        <v>DHH</v>
      </c>
      <c r="F740" s="43" t="str">
        <f t="shared" si="898"/>
        <v>FPD</v>
      </c>
      <c r="G740" s="43" t="str">
        <f t="shared" si="925"/>
        <v>P</v>
      </c>
      <c r="H740" s="44" t="s">
        <v>172</v>
      </c>
      <c r="I740" s="43" t="str">
        <f t="shared" si="926"/>
        <v>DHH-FPD-P005</v>
      </c>
      <c r="J740" s="45" t="s">
        <v>1883</v>
      </c>
      <c r="K740" s="46" t="s">
        <v>48</v>
      </c>
      <c r="L740" s="47">
        <f t="shared" si="740"/>
        <v>44428</v>
      </c>
      <c r="M740" s="48">
        <v>44428</v>
      </c>
      <c r="N740" s="1" t="str">
        <f t="shared" ca="1" si="923"/>
        <v/>
      </c>
      <c r="O740" s="3">
        <v>45075</v>
      </c>
      <c r="P740" s="49" t="s">
        <v>1881</v>
      </c>
      <c r="Q740" s="46">
        <v>1</v>
      </c>
      <c r="R740" s="44" t="s">
        <v>383</v>
      </c>
      <c r="S740" s="26"/>
      <c r="T740" s="26"/>
      <c r="U740" s="27"/>
      <c r="V740" s="26"/>
      <c r="W740" s="28"/>
      <c r="X740" s="28"/>
      <c r="Y740" s="28"/>
      <c r="Z740" s="28"/>
      <c r="AA740" s="29"/>
      <c r="AB740" s="9"/>
    </row>
    <row r="741" spans="1:28" s="4" customFormat="1" ht="19.5" x14ac:dyDescent="0.3">
      <c r="A741" s="1">
        <f>+SUBTOTAL(103,$D$4:D741)</f>
        <v>738</v>
      </c>
      <c r="B741" s="2" t="s">
        <v>1136</v>
      </c>
      <c r="C741" s="2" t="s">
        <v>1709</v>
      </c>
      <c r="D741" s="2" t="s">
        <v>1865</v>
      </c>
      <c r="E741" s="43" t="str">
        <f t="shared" si="924"/>
        <v>DHH</v>
      </c>
      <c r="F741" s="43" t="str">
        <f t="shared" si="898"/>
        <v>FPD</v>
      </c>
      <c r="G741" s="43" t="str">
        <f t="shared" si="925"/>
        <v>P</v>
      </c>
      <c r="H741" s="44" t="s">
        <v>176</v>
      </c>
      <c r="I741" s="43" t="str">
        <f t="shared" si="926"/>
        <v>DHH-FPD-P006</v>
      </c>
      <c r="J741" s="45" t="s">
        <v>1884</v>
      </c>
      <c r="K741" s="46" t="s">
        <v>48</v>
      </c>
      <c r="L741" s="47">
        <f t="shared" si="740"/>
        <v>44811</v>
      </c>
      <c r="M741" s="48">
        <v>44811</v>
      </c>
      <c r="N741" s="1" t="str">
        <f t="shared" ca="1" si="923"/>
        <v/>
      </c>
      <c r="O741" s="3">
        <v>45075</v>
      </c>
      <c r="P741" s="49" t="s">
        <v>1885</v>
      </c>
      <c r="Q741" s="46">
        <v>2</v>
      </c>
      <c r="R741" s="44" t="s">
        <v>383</v>
      </c>
      <c r="S741" s="26"/>
      <c r="T741" s="26"/>
      <c r="U741" s="27"/>
      <c r="V741" s="26"/>
      <c r="W741" s="28"/>
      <c r="X741" s="28"/>
      <c r="Y741" s="28"/>
      <c r="Z741" s="28"/>
      <c r="AA741" s="29"/>
      <c r="AB741" s="9"/>
    </row>
    <row r="742" spans="1:28" s="4" customFormat="1" ht="19.5" x14ac:dyDescent="0.3">
      <c r="A742" s="1">
        <f>+SUBTOTAL(103,$D$4:D742)</f>
        <v>739</v>
      </c>
      <c r="B742" s="2" t="s">
        <v>1136</v>
      </c>
      <c r="C742" s="2" t="s">
        <v>1709</v>
      </c>
      <c r="D742" s="2" t="s">
        <v>1865</v>
      </c>
      <c r="E742" s="43" t="str">
        <f t="shared" ref="E742" si="927">+IF(C742="GESTIÓN TERRITORIAL","GET",IF(C742="DERECHOS HUMANOS","DHH",IF(C742="GESTIÓN CORPORATIVA","GCO",IF(C742="PLANEACIÓN ESTRATÉGICA","PLE",IF(C742="GERENCIA DE LA INFORMACIÓN","GDI","N/A")))))</f>
        <v>DHH</v>
      </c>
      <c r="F742" s="43" t="str">
        <f t="shared" si="898"/>
        <v>FPD</v>
      </c>
      <c r="G742" s="43" t="str">
        <f t="shared" ref="G742" si="928">+IF(OR(LEN(H742)=1,LEN(H742)=2),H742,IF(LEN(H742)=4,MID(H742,1,1),MID(H742,1,2)))</f>
        <v>P</v>
      </c>
      <c r="H742" s="44" t="s">
        <v>180</v>
      </c>
      <c r="I742" s="43" t="str">
        <f t="shared" ref="I742" si="929">+IF(OR(E742="",F742="",H742=""),"",CONCATENATE(E742,"-",F742,"-",H742))</f>
        <v>DHH-FPD-P007</v>
      </c>
      <c r="J742" s="45" t="s">
        <v>1886</v>
      </c>
      <c r="K742" s="46" t="s">
        <v>48</v>
      </c>
      <c r="L742" s="47">
        <f t="shared" si="740"/>
        <v>44428</v>
      </c>
      <c r="M742" s="48">
        <v>44428</v>
      </c>
      <c r="N742" s="1" t="str">
        <f t="shared" ref="N742" ca="1" si="930">+IF(K742="Anulado","",IF(M742="","",DAYS360(M742,TODAY())))</f>
        <v/>
      </c>
      <c r="O742" s="3">
        <v>45075</v>
      </c>
      <c r="P742" s="49" t="s">
        <v>1881</v>
      </c>
      <c r="Q742" s="46">
        <v>1</v>
      </c>
      <c r="R742" s="44"/>
      <c r="S742" s="26"/>
      <c r="T742" s="26"/>
      <c r="U742" s="27"/>
      <c r="V742" s="26"/>
      <c r="W742" s="28"/>
      <c r="X742" s="28"/>
      <c r="Y742" s="28"/>
      <c r="Z742" s="28"/>
      <c r="AA742" s="29"/>
      <c r="AB742" s="9"/>
    </row>
    <row r="743" spans="1:28" s="4" customFormat="1" ht="19.5" x14ac:dyDescent="0.3">
      <c r="A743" s="93">
        <f>+SUBTOTAL(103,$D$4:D743)</f>
        <v>740</v>
      </c>
      <c r="B743" s="2" t="s">
        <v>1136</v>
      </c>
      <c r="C743" s="2" t="s">
        <v>1709</v>
      </c>
      <c r="D743" s="2" t="s">
        <v>1865</v>
      </c>
      <c r="E743" s="43" t="str">
        <f t="shared" ref="E743" si="931">+IF(C743="GESTIÓN TERRITORIAL","GET",IF(C743="DERECHOS HUMANOS","DHH",IF(C743="GESTIÓN CORPORATIVA","GCO",IF(C743="PLANEACIÓN ESTRATÉGICA","PLE",IF(C743="GERENCIA DE LA INFORMACIÓN","GDI","N/A")))))</f>
        <v>DHH</v>
      </c>
      <c r="F743" s="43" t="str">
        <f t="shared" si="898"/>
        <v>FPD</v>
      </c>
      <c r="G743" s="43" t="str">
        <f t="shared" ref="G743" si="932">+IF(OR(LEN(H743)=1,LEN(H743)=2),H743,IF(LEN(H743)=4,MID(H743,1,1),MID(H743,1,2)))</f>
        <v>IN</v>
      </c>
      <c r="H743" s="44" t="s">
        <v>218</v>
      </c>
      <c r="I743" s="43" t="str">
        <f t="shared" ref="I743" si="933">+IF(OR(E743="",F743="",H743=""),"",CONCATENATE(E743,"-",F743,"-",H743))</f>
        <v>DHH-FPD-IN001</v>
      </c>
      <c r="J743" s="45" t="s">
        <v>1887</v>
      </c>
      <c r="K743" s="46" t="s">
        <v>31</v>
      </c>
      <c r="L743" s="47">
        <f t="shared" si="740"/>
        <v>44523</v>
      </c>
      <c r="M743" s="48">
        <v>44523</v>
      </c>
      <c r="N743" s="1">
        <f t="shared" ca="1" si="721"/>
        <v>1533</v>
      </c>
      <c r="O743" s="3"/>
      <c r="P743" s="49" t="s">
        <v>1888</v>
      </c>
      <c r="Q743" s="46">
        <v>2</v>
      </c>
      <c r="R743" s="44"/>
      <c r="U743" s="5"/>
      <c r="W743" s="6"/>
      <c r="X743" s="6"/>
      <c r="Y743" s="6"/>
      <c r="Z743" s="6" t="str">
        <f t="shared" ref="Z743" si="934">IF(Y743=0,"",EVEN(Y743)/2)</f>
        <v/>
      </c>
      <c r="AA743" s="7"/>
      <c r="AB743" s="9"/>
    </row>
    <row r="744" spans="1:28" s="4" customFormat="1" ht="13" x14ac:dyDescent="0.3">
      <c r="A744" s="1">
        <f>+SUBTOTAL(103,$D$4:D744)</f>
        <v>741</v>
      </c>
      <c r="B744" s="2" t="s">
        <v>1136</v>
      </c>
      <c r="C744" s="2" t="s">
        <v>1709</v>
      </c>
      <c r="D744" s="2" t="s">
        <v>1865</v>
      </c>
      <c r="E744" s="43" t="str">
        <f t="shared" si="720"/>
        <v>DHH</v>
      </c>
      <c r="F744" s="43" t="str">
        <f t="shared" si="898"/>
        <v>FPD</v>
      </c>
      <c r="G744" s="43" t="str">
        <f t="shared" si="728"/>
        <v>IN</v>
      </c>
      <c r="H744" s="44" t="s">
        <v>222</v>
      </c>
      <c r="I744" s="43" t="str">
        <f t="shared" si="729"/>
        <v>DHH-FPD-IN002</v>
      </c>
      <c r="J744" s="45" t="s">
        <v>1889</v>
      </c>
      <c r="K744" s="46" t="s">
        <v>31</v>
      </c>
      <c r="L744" s="47">
        <f t="shared" si="740"/>
        <v>44445</v>
      </c>
      <c r="M744" s="48">
        <v>44445</v>
      </c>
      <c r="N744" s="1">
        <f t="shared" ca="1" si="721"/>
        <v>1610</v>
      </c>
      <c r="O744" s="3"/>
      <c r="P744" s="49" t="s">
        <v>1890</v>
      </c>
      <c r="Q744" s="46">
        <v>2</v>
      </c>
      <c r="R744" s="44"/>
      <c r="U744" s="5"/>
      <c r="W744" s="6"/>
      <c r="X744" s="6"/>
      <c r="Y744" s="6"/>
      <c r="Z744" s="6" t="str">
        <f t="shared" si="692"/>
        <v/>
      </c>
      <c r="AA744" s="7"/>
      <c r="AB744" s="9"/>
    </row>
    <row r="745" spans="1:28" s="4" customFormat="1" ht="19.5" x14ac:dyDescent="0.3">
      <c r="A745" s="1">
        <f>+SUBTOTAL(103,$D$4:D745)</f>
        <v>742</v>
      </c>
      <c r="B745" s="2" t="s">
        <v>1136</v>
      </c>
      <c r="C745" s="2" t="s">
        <v>1709</v>
      </c>
      <c r="D745" s="2" t="s">
        <v>1865</v>
      </c>
      <c r="E745" s="43" t="str">
        <f t="shared" si="720"/>
        <v>DHH</v>
      </c>
      <c r="F745" s="43" t="str">
        <f t="shared" si="898"/>
        <v>FPD</v>
      </c>
      <c r="G745" s="43" t="str">
        <f t="shared" si="728"/>
        <v>IN</v>
      </c>
      <c r="H745" s="44" t="s">
        <v>226</v>
      </c>
      <c r="I745" s="43" t="str">
        <f t="shared" si="729"/>
        <v>DHH-FPD-IN003</v>
      </c>
      <c r="J745" s="45" t="s">
        <v>1887</v>
      </c>
      <c r="K745" s="46" t="s">
        <v>48</v>
      </c>
      <c r="L745" s="47">
        <f t="shared" si="740"/>
        <v>43038</v>
      </c>
      <c r="M745" s="48">
        <v>43038</v>
      </c>
      <c r="N745" s="1" t="str">
        <f t="shared" ca="1" si="721"/>
        <v/>
      </c>
      <c r="O745" s="3">
        <v>43339</v>
      </c>
      <c r="P745" s="49" t="s">
        <v>1891</v>
      </c>
      <c r="Q745" s="46">
        <v>1</v>
      </c>
      <c r="R745" s="44"/>
      <c r="U745" s="5"/>
      <c r="W745" s="6"/>
      <c r="X745" s="6"/>
      <c r="Y745" s="6"/>
      <c r="Z745" s="6" t="str">
        <f t="shared" si="692"/>
        <v/>
      </c>
      <c r="AA745" s="7"/>
      <c r="AB745" s="9"/>
    </row>
    <row r="746" spans="1:28" s="4" customFormat="1" ht="19.5" x14ac:dyDescent="0.3">
      <c r="A746" s="93">
        <f>+SUBTOTAL(103,$D$4:D746)</f>
        <v>743</v>
      </c>
      <c r="B746" s="2" t="s">
        <v>1136</v>
      </c>
      <c r="C746" s="2" t="s">
        <v>1709</v>
      </c>
      <c r="D746" s="2" t="s">
        <v>1865</v>
      </c>
      <c r="E746" s="43" t="str">
        <f t="shared" si="720"/>
        <v>DHH</v>
      </c>
      <c r="F746" s="43" t="str">
        <f t="shared" si="898"/>
        <v>FPD</v>
      </c>
      <c r="G746" s="43" t="str">
        <f t="shared" si="728"/>
        <v>IN</v>
      </c>
      <c r="H746" s="44" t="s">
        <v>246</v>
      </c>
      <c r="I746" s="43" t="str">
        <f t="shared" si="729"/>
        <v>DHH-FPD-IN008</v>
      </c>
      <c r="J746" s="45" t="s">
        <v>1892</v>
      </c>
      <c r="K746" s="46" t="s">
        <v>48</v>
      </c>
      <c r="L746" s="47">
        <f t="shared" si="740"/>
        <v>43300</v>
      </c>
      <c r="M746" s="48">
        <v>43300</v>
      </c>
      <c r="N746" s="1" t="str">
        <f t="shared" ca="1" si="721"/>
        <v/>
      </c>
      <c r="O746" s="3">
        <v>44435</v>
      </c>
      <c r="P746" s="49" t="s">
        <v>1893</v>
      </c>
      <c r="Q746" s="46">
        <v>2</v>
      </c>
      <c r="R746" s="44"/>
      <c r="U746" s="5"/>
      <c r="W746" s="6"/>
      <c r="X746" s="6"/>
      <c r="Y746" s="6"/>
      <c r="Z746" s="6" t="str">
        <f t="shared" si="692"/>
        <v/>
      </c>
      <c r="AA746" s="7"/>
      <c r="AB746" s="9"/>
    </row>
    <row r="747" spans="1:28" s="4" customFormat="1" ht="19.5" x14ac:dyDescent="0.3">
      <c r="A747" s="1">
        <f>+SUBTOTAL(103,$D$4:D747)</f>
        <v>744</v>
      </c>
      <c r="B747" s="2" t="s">
        <v>1136</v>
      </c>
      <c r="C747" s="2" t="s">
        <v>1709</v>
      </c>
      <c r="D747" s="2" t="s">
        <v>1865</v>
      </c>
      <c r="E747" s="43" t="str">
        <f t="shared" si="720"/>
        <v>DHH</v>
      </c>
      <c r="F747" s="43" t="str">
        <f t="shared" si="898"/>
        <v>FPD</v>
      </c>
      <c r="G747" s="43" t="str">
        <f t="shared" si="728"/>
        <v>IN</v>
      </c>
      <c r="H747" s="44" t="s">
        <v>249</v>
      </c>
      <c r="I747" s="43" t="str">
        <f t="shared" si="729"/>
        <v>DHH-FPD-IN009</v>
      </c>
      <c r="J747" s="45" t="s">
        <v>1894</v>
      </c>
      <c r="K747" s="46" t="s">
        <v>48</v>
      </c>
      <c r="L747" s="47">
        <f t="shared" si="740"/>
        <v>43300</v>
      </c>
      <c r="M747" s="48">
        <v>43300</v>
      </c>
      <c r="N747" s="1" t="str">
        <f t="shared" ca="1" si="721"/>
        <v/>
      </c>
      <c r="O747" s="3">
        <v>44435</v>
      </c>
      <c r="P747" s="49" t="s">
        <v>1895</v>
      </c>
      <c r="Q747" s="46">
        <v>2</v>
      </c>
      <c r="R747" s="44"/>
      <c r="U747" s="5"/>
      <c r="W747" s="6"/>
      <c r="X747" s="6"/>
      <c r="Y747" s="6"/>
      <c r="Z747" s="6" t="str">
        <f t="shared" si="692"/>
        <v/>
      </c>
      <c r="AA747" s="7"/>
      <c r="AB747" s="9"/>
    </row>
    <row r="748" spans="1:28" s="4" customFormat="1" ht="19.5" x14ac:dyDescent="0.3">
      <c r="A748" s="1">
        <f>+SUBTOTAL(103,$D$4:D748)</f>
        <v>745</v>
      </c>
      <c r="B748" s="2" t="s">
        <v>1136</v>
      </c>
      <c r="C748" s="2" t="s">
        <v>1709</v>
      </c>
      <c r="D748" s="2" t="s">
        <v>1865</v>
      </c>
      <c r="E748" s="43" t="str">
        <f t="shared" si="720"/>
        <v>DHH</v>
      </c>
      <c r="F748" s="43" t="str">
        <f t="shared" si="898"/>
        <v>FPD</v>
      </c>
      <c r="G748" s="43" t="str">
        <f t="shared" si="728"/>
        <v>IN</v>
      </c>
      <c r="H748" s="44" t="s">
        <v>255</v>
      </c>
      <c r="I748" s="43" t="str">
        <f t="shared" si="729"/>
        <v>DHH-FPD-IN011</v>
      </c>
      <c r="J748" s="45" t="s">
        <v>1896</v>
      </c>
      <c r="K748" s="46" t="s">
        <v>31</v>
      </c>
      <c r="L748" s="47">
        <f t="shared" si="740"/>
        <v>45835</v>
      </c>
      <c r="M748" s="48">
        <v>45835</v>
      </c>
      <c r="N748" s="1">
        <f t="shared" ca="1" si="721"/>
        <v>239</v>
      </c>
      <c r="O748" s="3"/>
      <c r="P748" s="49" t="s">
        <v>1897</v>
      </c>
      <c r="Q748" s="46">
        <v>5</v>
      </c>
      <c r="R748" s="44"/>
      <c r="U748" s="5"/>
      <c r="W748" s="6"/>
      <c r="X748" s="6"/>
      <c r="Y748" s="6"/>
      <c r="Z748" s="6" t="str">
        <f t="shared" si="692"/>
        <v/>
      </c>
      <c r="AA748" s="7"/>
      <c r="AB748" s="9"/>
    </row>
    <row r="749" spans="1:28" s="4" customFormat="1" ht="19.5" x14ac:dyDescent="0.3">
      <c r="A749" s="93">
        <f>+SUBTOTAL(103,$D$4:D749)</f>
        <v>746</v>
      </c>
      <c r="B749" s="2" t="s">
        <v>1136</v>
      </c>
      <c r="C749" s="2" t="s">
        <v>1709</v>
      </c>
      <c r="D749" s="2" t="s">
        <v>1865</v>
      </c>
      <c r="E749" s="43" t="str">
        <f t="shared" si="720"/>
        <v>DHH</v>
      </c>
      <c r="F749" s="43" t="str">
        <f t="shared" si="898"/>
        <v>FPD</v>
      </c>
      <c r="G749" s="43" t="str">
        <f t="shared" si="728"/>
        <v>IN</v>
      </c>
      <c r="H749" s="44" t="s">
        <v>258</v>
      </c>
      <c r="I749" s="43" t="str">
        <f t="shared" si="729"/>
        <v>DHH-FPD-IN012</v>
      </c>
      <c r="J749" s="45" t="s">
        <v>1898</v>
      </c>
      <c r="K749" s="46" t="s">
        <v>31</v>
      </c>
      <c r="L749" s="47">
        <f t="shared" si="740"/>
        <v>45616</v>
      </c>
      <c r="M749" s="48">
        <v>45616</v>
      </c>
      <c r="N749" s="1">
        <f t="shared" ca="1" si="721"/>
        <v>456</v>
      </c>
      <c r="O749" s="3"/>
      <c r="P749" s="49" t="s">
        <v>1899</v>
      </c>
      <c r="Q749" s="46">
        <v>4</v>
      </c>
      <c r="R749" s="44"/>
      <c r="U749" s="5"/>
      <c r="W749" s="6"/>
      <c r="X749" s="6"/>
      <c r="Y749" s="6"/>
      <c r="Z749" s="6" t="str">
        <f t="shared" si="692"/>
        <v/>
      </c>
      <c r="AA749" s="7"/>
      <c r="AB749" s="9"/>
    </row>
    <row r="750" spans="1:28" s="4" customFormat="1" ht="13" x14ac:dyDescent="0.3">
      <c r="A750" s="1">
        <f>+SUBTOTAL(103,$D$4:D750)</f>
        <v>747</v>
      </c>
      <c r="B750" s="2" t="s">
        <v>1136</v>
      </c>
      <c r="C750" s="2" t="s">
        <v>1709</v>
      </c>
      <c r="D750" s="2" t="s">
        <v>1865</v>
      </c>
      <c r="E750" s="43" t="str">
        <f t="shared" si="720"/>
        <v>DHH</v>
      </c>
      <c r="F750" s="43" t="str">
        <f t="shared" si="898"/>
        <v>FPD</v>
      </c>
      <c r="G750" s="43" t="str">
        <f t="shared" si="728"/>
        <v>IN</v>
      </c>
      <c r="H750" s="44" t="s">
        <v>262</v>
      </c>
      <c r="I750" s="43" t="str">
        <f t="shared" si="729"/>
        <v>DHH-FPD-IN013</v>
      </c>
      <c r="J750" s="45" t="s">
        <v>1900</v>
      </c>
      <c r="K750" s="46" t="s">
        <v>31</v>
      </c>
      <c r="L750" s="47">
        <f t="shared" si="740"/>
        <v>45565</v>
      </c>
      <c r="M750" s="48">
        <v>45565</v>
      </c>
      <c r="N750" s="1">
        <f t="shared" ca="1" si="721"/>
        <v>506</v>
      </c>
      <c r="O750" s="3"/>
      <c r="P750" s="49" t="s">
        <v>1901</v>
      </c>
      <c r="Q750" s="46">
        <v>5</v>
      </c>
      <c r="R750" s="44"/>
      <c r="T750" s="21"/>
      <c r="U750" s="22"/>
      <c r="V750" s="21"/>
      <c r="W750" s="23"/>
      <c r="X750" s="23"/>
      <c r="Y750" s="23"/>
      <c r="Z750" s="23" t="str">
        <f t="shared" si="692"/>
        <v/>
      </c>
      <c r="AA750" s="24"/>
      <c r="AB750" s="9"/>
    </row>
    <row r="751" spans="1:28" s="4" customFormat="1" ht="19.5" x14ac:dyDescent="0.3">
      <c r="A751" s="1">
        <f>+SUBTOTAL(103,$D$4:D751)</f>
        <v>748</v>
      </c>
      <c r="B751" s="2" t="s">
        <v>1136</v>
      </c>
      <c r="C751" s="2" t="s">
        <v>1709</v>
      </c>
      <c r="D751" s="2" t="s">
        <v>1865</v>
      </c>
      <c r="E751" s="43" t="str">
        <f t="shared" ref="E751:E752" si="935">+IF(C751="GESTIÓN TERRITORIAL","GET",IF(C751="DERECHOS HUMANOS","DHH",IF(C751="GESTIÓN CORPORATIVA","GCO",IF(C751="PLANEACIÓN ESTRATÉGICA","PLE",IF(C751="GERENCIA DE LA INFORMACIÓN","GDI","N/A")))))</f>
        <v>DHH</v>
      </c>
      <c r="F751" s="43" t="str">
        <f t="shared" si="898"/>
        <v>FPD</v>
      </c>
      <c r="G751" s="43" t="str">
        <f t="shared" ref="G751:G752" si="936">+IF(OR(LEN(H751)=1,LEN(H751)=2),H751,IF(LEN(H751)=4,MID(H751,1,1),MID(H751,1,2)))</f>
        <v>IN</v>
      </c>
      <c r="H751" s="44" t="s">
        <v>265</v>
      </c>
      <c r="I751" s="43" t="str">
        <f t="shared" ref="I751:I752" si="937">+IF(OR(E751="",F751="",H751=""),"",CONCATENATE(E751,"-",F751,"-",H751))</f>
        <v>DHH-FPD-IN014</v>
      </c>
      <c r="J751" s="45" t="s">
        <v>1902</v>
      </c>
      <c r="K751" s="46" t="s">
        <v>31</v>
      </c>
      <c r="L751" s="47">
        <f t="shared" ref="L751:L848" si="938">+IF(M751=0,"",VALUE(M751))</f>
        <v>44532</v>
      </c>
      <c r="M751" s="48">
        <v>44532</v>
      </c>
      <c r="N751" s="1">
        <f t="shared" ref="N751:N752" ca="1" si="939">+IF(K751="Anulado","",IF(M751="","",DAYS360(M751,TODAY())))</f>
        <v>1524</v>
      </c>
      <c r="O751" s="3"/>
      <c r="P751" s="49" t="s">
        <v>1903</v>
      </c>
      <c r="Q751" s="46">
        <v>2</v>
      </c>
      <c r="R751" s="44" t="s">
        <v>383</v>
      </c>
      <c r="U751" s="5"/>
      <c r="W751" s="6"/>
      <c r="X751" s="6"/>
      <c r="Y751" s="6"/>
      <c r="Z751" s="6" t="str">
        <f t="shared" ref="Z751:Z752" si="940">IF(Y751=0,"",EVEN(Y751)/2)</f>
        <v/>
      </c>
      <c r="AA751" s="7"/>
      <c r="AB751" s="9"/>
    </row>
    <row r="752" spans="1:28" s="4" customFormat="1" ht="29" x14ac:dyDescent="0.3">
      <c r="A752" s="93">
        <f>+SUBTOTAL(103,$D$4:D752)</f>
        <v>749</v>
      </c>
      <c r="B752" s="2" t="s">
        <v>1136</v>
      </c>
      <c r="C752" s="2" t="s">
        <v>1709</v>
      </c>
      <c r="D752" s="2" t="s">
        <v>1865</v>
      </c>
      <c r="E752" s="43" t="str">
        <f t="shared" si="935"/>
        <v>DHH</v>
      </c>
      <c r="F752" s="43" t="str">
        <f t="shared" si="898"/>
        <v>FPD</v>
      </c>
      <c r="G752" s="43" t="str">
        <f t="shared" si="936"/>
        <v>IN</v>
      </c>
      <c r="H752" s="44" t="s">
        <v>268</v>
      </c>
      <c r="I752" s="43" t="str">
        <f t="shared" si="937"/>
        <v>DHH-FPD-IN015</v>
      </c>
      <c r="J752" s="45" t="s">
        <v>1904</v>
      </c>
      <c r="K752" s="46" t="s">
        <v>31</v>
      </c>
      <c r="L752" s="47">
        <f t="shared" si="938"/>
        <v>45054</v>
      </c>
      <c r="M752" s="48">
        <v>45054</v>
      </c>
      <c r="N752" s="1">
        <f t="shared" ca="1" si="939"/>
        <v>1008</v>
      </c>
      <c r="O752" s="3"/>
      <c r="P752" s="49" t="s">
        <v>1905</v>
      </c>
      <c r="Q752" s="46">
        <v>3</v>
      </c>
      <c r="R752" s="44" t="s">
        <v>383</v>
      </c>
      <c r="U752" s="5"/>
      <c r="W752" s="6"/>
      <c r="X752" s="6"/>
      <c r="Y752" s="6"/>
      <c r="Z752" s="6" t="str">
        <f t="shared" si="940"/>
        <v/>
      </c>
      <c r="AA752" s="7"/>
      <c r="AB752" s="9"/>
    </row>
    <row r="753" spans="1:28" s="4" customFormat="1" ht="19.5" x14ac:dyDescent="0.3">
      <c r="A753" s="1">
        <f>+SUBTOTAL(103,$D$4:D753)</f>
        <v>750</v>
      </c>
      <c r="B753" s="2" t="s">
        <v>1136</v>
      </c>
      <c r="C753" s="2" t="s">
        <v>1709</v>
      </c>
      <c r="D753" s="2" t="s">
        <v>1865</v>
      </c>
      <c r="E753" s="43" t="str">
        <f t="shared" ref="E753" si="941">+IF(C753="GESTIÓN TERRITORIAL","GET",IF(C753="DERECHOS HUMANOS","DHH",IF(C753="GESTIÓN CORPORATIVA","GCO",IF(C753="PLANEACIÓN ESTRATÉGICA","PLE",IF(C753="GERENCIA DE LA INFORMACIÓN","GDI","N/A")))))</f>
        <v>DHH</v>
      </c>
      <c r="F753" s="43" t="str">
        <f t="shared" si="898"/>
        <v>FPD</v>
      </c>
      <c r="G753" s="43" t="str">
        <f t="shared" ref="G753" si="942">+IF(OR(LEN(H753)=1,LEN(H753)=2),H753,IF(LEN(H753)=4,MID(H753,1,1),MID(H753,1,2)))</f>
        <v>IN</v>
      </c>
      <c r="H753" s="44" t="s">
        <v>271</v>
      </c>
      <c r="I753" s="43" t="str">
        <f t="shared" ref="I753" si="943">+IF(OR(E753="",F753="",H753=""),"",CONCATENATE(E753,"-",F753,"-",H753))</f>
        <v>DHH-FPD-IN016</v>
      </c>
      <c r="J753" s="45" t="s">
        <v>1906</v>
      </c>
      <c r="K753" s="46" t="s">
        <v>31</v>
      </c>
      <c r="L753" s="47">
        <f t="shared" si="938"/>
        <v>44712</v>
      </c>
      <c r="M753" s="48">
        <v>44712</v>
      </c>
      <c r="N753" s="1">
        <f t="shared" ref="N753" ca="1" si="944">+IF(K753="Anulado","",IF(M753="","",DAYS360(M753,TODAY())))</f>
        <v>1346</v>
      </c>
      <c r="O753" s="3"/>
      <c r="P753" s="49" t="s">
        <v>1907</v>
      </c>
      <c r="Q753" s="46">
        <v>2</v>
      </c>
      <c r="R753" s="44" t="s">
        <v>383</v>
      </c>
      <c r="U753" s="5"/>
      <c r="W753" s="6"/>
      <c r="X753" s="6"/>
      <c r="Y753" s="6"/>
      <c r="Z753" s="6"/>
      <c r="AA753" s="7"/>
      <c r="AB753" s="9"/>
    </row>
    <row r="754" spans="1:28" s="4" customFormat="1" ht="19.5" x14ac:dyDescent="0.3">
      <c r="A754" s="1">
        <f>+SUBTOTAL(103,$D$4:D754)</f>
        <v>751</v>
      </c>
      <c r="B754" s="2" t="s">
        <v>1136</v>
      </c>
      <c r="C754" s="2" t="s">
        <v>1709</v>
      </c>
      <c r="D754" s="2" t="s">
        <v>1865</v>
      </c>
      <c r="E754" s="43" t="str">
        <f t="shared" ref="E754" si="945">+IF(C754="GESTIÓN TERRITORIAL","GET",IF(C754="DERECHOS HUMANOS","DHH",IF(C754="GESTIÓN CORPORATIVA","GCO",IF(C754="PLANEACIÓN ESTRATÉGICA","PLE",IF(C754="GERENCIA DE LA INFORMACIÓN","GDI","N/A")))))</f>
        <v>DHH</v>
      </c>
      <c r="F754" s="43" t="str">
        <f t="shared" si="898"/>
        <v>FPD</v>
      </c>
      <c r="G754" s="43" t="str">
        <f t="shared" ref="G754" si="946">+IF(OR(LEN(H754)=1,LEN(H754)=2),H754,IF(LEN(H754)=4,MID(H754,1,1),MID(H754,1,2)))</f>
        <v>IN</v>
      </c>
      <c r="H754" s="44" t="s">
        <v>563</v>
      </c>
      <c r="I754" s="43" t="str">
        <f t="shared" ref="I754" si="947">+IF(OR(E754="",F754="",H754=""),"",CONCATENATE(E754,"-",F754,"-",H754))</f>
        <v>DHH-FPD-IN017</v>
      </c>
      <c r="J754" s="45" t="s">
        <v>1908</v>
      </c>
      <c r="K754" s="46" t="s">
        <v>31</v>
      </c>
      <c r="L754" s="47">
        <f t="shared" si="938"/>
        <v>45565</v>
      </c>
      <c r="M754" s="48">
        <v>45565</v>
      </c>
      <c r="N754" s="1">
        <f t="shared" ref="N754:N757" ca="1" si="948">+IF(K754="Anulado","",IF(M754="","",DAYS360(M754,TODAY())))</f>
        <v>506</v>
      </c>
      <c r="O754" s="3"/>
      <c r="P754" s="49" t="s">
        <v>1909</v>
      </c>
      <c r="Q754" s="46">
        <v>4</v>
      </c>
      <c r="R754" s="44" t="s">
        <v>383</v>
      </c>
      <c r="U754" s="5"/>
      <c r="W754" s="6"/>
      <c r="X754" s="6"/>
      <c r="Y754" s="6"/>
      <c r="Z754" s="6"/>
      <c r="AA754" s="7"/>
      <c r="AB754" s="9"/>
    </row>
    <row r="755" spans="1:28" s="4" customFormat="1" ht="19.5" x14ac:dyDescent="0.3">
      <c r="A755" s="93">
        <f>+SUBTOTAL(103,$D$4:D755)</f>
        <v>752</v>
      </c>
      <c r="B755" s="2" t="s">
        <v>1136</v>
      </c>
      <c r="C755" s="2" t="s">
        <v>1709</v>
      </c>
      <c r="D755" s="2" t="s">
        <v>1865</v>
      </c>
      <c r="E755" s="43" t="str">
        <f t="shared" ref="E755" si="949">+IF(C755="GESTIÓN TERRITORIAL","GET",IF(C755="DERECHOS HUMANOS","DHH",IF(C755="GESTIÓN CORPORATIVA","GCO",IF(C755="PLANEACIÓN ESTRATÉGICA","PLE",IF(C755="GERENCIA DE LA INFORMACIÓN","GDI","N/A")))))</f>
        <v>DHH</v>
      </c>
      <c r="F755" s="43" t="str">
        <f t="shared" ref="F755:F786" si="950">+VLOOKUP(D755,$U$1519:$V$1538,2,FALSE)</f>
        <v>FPD</v>
      </c>
      <c r="G755" s="43" t="str">
        <f t="shared" ref="G755" si="951">+IF(OR(LEN(H755)=1,LEN(H755)=2),H755,IF(LEN(H755)=4,MID(H755,1,1),MID(H755,1,2)))</f>
        <v>IN</v>
      </c>
      <c r="H755" s="44" t="s">
        <v>567</v>
      </c>
      <c r="I755" s="43" t="str">
        <f t="shared" ref="I755" si="952">+IF(OR(E755="",F755="",H755=""),"",CONCATENATE(E755,"-",F755,"-",H755))</f>
        <v>DHH-FPD-IN018</v>
      </c>
      <c r="J755" s="45" t="s">
        <v>1910</v>
      </c>
      <c r="K755" s="46" t="s">
        <v>31</v>
      </c>
      <c r="L755" s="47">
        <f t="shared" si="938"/>
        <v>45835</v>
      </c>
      <c r="M755" s="48">
        <v>45835</v>
      </c>
      <c r="N755" s="1">
        <f t="shared" ca="1" si="948"/>
        <v>239</v>
      </c>
      <c r="O755" s="3"/>
      <c r="P755" s="49" t="s">
        <v>1911</v>
      </c>
      <c r="Q755" s="46">
        <v>3</v>
      </c>
      <c r="R755" s="44"/>
      <c r="U755" s="5"/>
      <c r="W755" s="6"/>
      <c r="X755" s="6"/>
      <c r="Y755" s="6"/>
      <c r="Z755" s="6"/>
      <c r="AA755" s="7"/>
      <c r="AB755" s="9"/>
    </row>
    <row r="756" spans="1:28" s="4" customFormat="1" ht="13" x14ac:dyDescent="0.3">
      <c r="A756" s="1">
        <f>+SUBTOTAL(103,$D$4:D756)</f>
        <v>753</v>
      </c>
      <c r="B756" s="2" t="s">
        <v>1136</v>
      </c>
      <c r="C756" s="2" t="s">
        <v>1709</v>
      </c>
      <c r="D756" s="2" t="s">
        <v>1865</v>
      </c>
      <c r="E756" s="43" t="str">
        <f t="shared" ref="E756" si="953">+IF(C756="GESTIÓN TERRITORIAL","GET",IF(C756="DERECHOS HUMANOS","DHH",IF(C756="GESTIÓN CORPORATIVA","GCO",IF(C756="PLANEACIÓN ESTRATÉGICA","PLE",IF(C756="GERENCIA DE LA INFORMACIÓN","GDI","N/A")))))</f>
        <v>DHH</v>
      </c>
      <c r="F756" s="43" t="str">
        <f t="shared" si="950"/>
        <v>FPD</v>
      </c>
      <c r="G756" s="43" t="str">
        <f t="shared" ref="G756" si="954">+IF(OR(LEN(H756)=1,LEN(H756)=2),H756,IF(LEN(H756)=4,MID(H756,1,1),MID(H756,1,2)))</f>
        <v>IN</v>
      </c>
      <c r="H756" s="44" t="s">
        <v>571</v>
      </c>
      <c r="I756" s="43" t="str">
        <f t="shared" ref="I756" si="955">+IF(OR(E756="",F756="",H756=""),"",CONCATENATE(E756,"-",F756,"-",H756))</f>
        <v>DHH-FPD-IN019</v>
      </c>
      <c r="J756" s="45" t="s">
        <v>1912</v>
      </c>
      <c r="K756" s="46" t="s">
        <v>31</v>
      </c>
      <c r="L756" s="47">
        <f t="shared" si="938"/>
        <v>45565</v>
      </c>
      <c r="M756" s="48">
        <v>45565</v>
      </c>
      <c r="N756" s="1">
        <f t="shared" ca="1" si="948"/>
        <v>506</v>
      </c>
      <c r="O756" s="3"/>
      <c r="P756" s="49" t="s">
        <v>1913</v>
      </c>
      <c r="Q756" s="46">
        <v>4</v>
      </c>
      <c r="R756" s="44"/>
      <c r="U756" s="5"/>
      <c r="W756" s="6"/>
      <c r="X756" s="6"/>
      <c r="Y756" s="6"/>
      <c r="Z756" s="6"/>
      <c r="AA756" s="7"/>
      <c r="AB756" s="9"/>
    </row>
    <row r="757" spans="1:28" s="4" customFormat="1" ht="57.75" customHeight="1" x14ac:dyDescent="0.3">
      <c r="A757" s="1">
        <f>+SUBTOTAL(103,$D$4:D757)</f>
        <v>754</v>
      </c>
      <c r="B757" s="2" t="s">
        <v>1136</v>
      </c>
      <c r="C757" s="2" t="s">
        <v>1709</v>
      </c>
      <c r="D757" s="2" t="s">
        <v>1865</v>
      </c>
      <c r="E757" s="43" t="str">
        <f t="shared" ref="E757" si="956">+IF(C757="GESTIÓN TERRITORIAL","GET",IF(C757="DERECHOS HUMANOS","DHH",IF(C757="GESTIÓN CORPORATIVA","GCO",IF(C757="PLANEACIÓN ESTRATÉGICA","PLE",IF(C757="GERENCIA DE LA INFORMACIÓN","GDI","N/A")))))</f>
        <v>DHH</v>
      </c>
      <c r="F757" s="43" t="str">
        <f t="shared" si="950"/>
        <v>FPD</v>
      </c>
      <c r="G757" s="43" t="str">
        <f t="shared" ref="G757" si="957">+IF(OR(LEN(H757)=1,LEN(H757)=2),H757,IF(LEN(H757)=4,MID(H757,1,1),MID(H757,1,2)))</f>
        <v>IN</v>
      </c>
      <c r="H757" s="44" t="s">
        <v>575</v>
      </c>
      <c r="I757" s="43" t="str">
        <f t="shared" ref="I757" si="958">+IF(OR(E757="",F757="",H757=""),"",CONCATENATE(E757,"-",F757,"-",H757))</f>
        <v>DHH-FPD-IN020</v>
      </c>
      <c r="J757" s="45" t="s">
        <v>1914</v>
      </c>
      <c r="K757" s="46" t="s">
        <v>31</v>
      </c>
      <c r="L757" s="47">
        <f t="shared" si="938"/>
        <v>45565</v>
      </c>
      <c r="M757" s="48">
        <v>45565</v>
      </c>
      <c r="N757" s="1">
        <f t="shared" ca="1" si="948"/>
        <v>506</v>
      </c>
      <c r="O757" s="3"/>
      <c r="P757" s="49" t="s">
        <v>1915</v>
      </c>
      <c r="Q757" s="46">
        <v>3</v>
      </c>
      <c r="R757" s="44"/>
      <c r="U757" s="5"/>
      <c r="W757" s="6"/>
      <c r="X757" s="6"/>
      <c r="Y757" s="6"/>
      <c r="Z757" s="6"/>
      <c r="AA757" s="7"/>
      <c r="AB757" s="9"/>
    </row>
    <row r="758" spans="1:28" s="4" customFormat="1" ht="19.5" x14ac:dyDescent="0.3">
      <c r="A758" s="93">
        <f>+SUBTOTAL(103,$D$4:D758)</f>
        <v>755</v>
      </c>
      <c r="B758" s="2" t="s">
        <v>1136</v>
      </c>
      <c r="C758" s="2" t="s">
        <v>1709</v>
      </c>
      <c r="D758" s="2" t="s">
        <v>1865</v>
      </c>
      <c r="E758" s="43" t="str">
        <f t="shared" ref="E758" si="959">+IF(C758="GESTIÓN TERRITORIAL","GET",IF(C758="DERECHOS HUMANOS","DHH",IF(C758="GESTIÓN CORPORATIVA","GCO",IF(C758="PLANEACIÓN ESTRATÉGICA","PLE",IF(C758="GERENCIA DE LA INFORMACIÓN","GDI","N/A")))))</f>
        <v>DHH</v>
      </c>
      <c r="F758" s="43" t="str">
        <f t="shared" si="950"/>
        <v>FPD</v>
      </c>
      <c r="G758" s="43" t="str">
        <f t="shared" ref="G758" si="960">+IF(OR(LEN(H758)=1,LEN(H758)=2),H758,IF(LEN(H758)=4,MID(H758,1,1),MID(H758,1,2)))</f>
        <v>IN</v>
      </c>
      <c r="H758" s="44" t="s">
        <v>577</v>
      </c>
      <c r="I758" s="43" t="str">
        <f t="shared" ref="I758" si="961">+IF(OR(E758="",F758="",H758=""),"",CONCATENATE(E758,"-",F758,"-",H758))</f>
        <v>DHH-FPD-IN021</v>
      </c>
      <c r="J758" s="45" t="s">
        <v>1916</v>
      </c>
      <c r="K758" s="46" t="s">
        <v>31</v>
      </c>
      <c r="L758" s="47">
        <f t="shared" ref="L758" si="962">+IF(M758=0,"",VALUE(M758))</f>
        <v>45187</v>
      </c>
      <c r="M758" s="48">
        <v>45187</v>
      </c>
      <c r="N758" s="1">
        <f t="shared" ref="N758" ca="1" si="963">+IF(K758="Anulado","",IF(M758="","",DAYS360(M758,TODAY())))</f>
        <v>878</v>
      </c>
      <c r="O758" s="3"/>
      <c r="P758" s="49" t="s">
        <v>1917</v>
      </c>
      <c r="Q758" s="46">
        <v>1</v>
      </c>
      <c r="R758" s="44"/>
      <c r="S758" s="26"/>
      <c r="T758" s="26"/>
      <c r="U758" s="27"/>
      <c r="V758" s="26"/>
      <c r="W758" s="28"/>
      <c r="X758" s="28"/>
      <c r="Y758" s="28"/>
      <c r="Z758" s="28"/>
      <c r="AA758" s="29"/>
      <c r="AB758" s="9"/>
    </row>
    <row r="759" spans="1:28" s="4" customFormat="1" ht="19.5" x14ac:dyDescent="0.3">
      <c r="A759" s="1">
        <f>+SUBTOTAL(103,$D$4:D759)</f>
        <v>756</v>
      </c>
      <c r="B759" s="2" t="s">
        <v>1136</v>
      </c>
      <c r="C759" s="2" t="s">
        <v>1709</v>
      </c>
      <c r="D759" s="2" t="s">
        <v>1865</v>
      </c>
      <c r="E759" s="43" t="str">
        <f t="shared" ref="E759" si="964">+IF(C759="GESTIÓN TERRITORIAL","GET",IF(C759="DERECHOS HUMANOS","DHH",IF(C759="GESTIÓN CORPORATIVA","GCO",IF(C759="PLANEACIÓN ESTRATÉGICA","PLE",IF(C759="GERENCIA DE LA INFORMACIÓN","GDI","N/A")))))</f>
        <v>DHH</v>
      </c>
      <c r="F759" s="43" t="str">
        <f t="shared" si="950"/>
        <v>FPD</v>
      </c>
      <c r="G759" s="43" t="str">
        <f t="shared" ref="G759" si="965">+IF(OR(LEN(H759)=1,LEN(H759)=2),H759,IF(LEN(H759)=4,MID(H759,1,1),MID(H759,1,2)))</f>
        <v>IN</v>
      </c>
      <c r="H759" s="44" t="s">
        <v>580</v>
      </c>
      <c r="I759" s="43" t="str">
        <f t="shared" ref="I759" si="966">+IF(OR(E759="",F759="",H759=""),"",CONCATENATE(E759,"-",F759,"-",H759))</f>
        <v>DHH-FPD-IN022</v>
      </c>
      <c r="J759" s="45" t="s">
        <v>1918</v>
      </c>
      <c r="K759" s="46" t="s">
        <v>31</v>
      </c>
      <c r="L759" s="47">
        <f t="shared" ref="L759" si="967">+IF(M759=0,"",VALUE(M759))</f>
        <v>45565</v>
      </c>
      <c r="M759" s="48">
        <v>45565</v>
      </c>
      <c r="N759" s="1">
        <f t="shared" ref="N759" ca="1" si="968">+IF(K759="Anulado","",IF(M759="","",DAYS360(M759,TODAY())))</f>
        <v>506</v>
      </c>
      <c r="O759" s="3"/>
      <c r="P759" s="49" t="s">
        <v>1919</v>
      </c>
      <c r="Q759" s="46">
        <v>1</v>
      </c>
      <c r="R759" s="44"/>
      <c r="S759" s="26"/>
      <c r="T759" s="26"/>
      <c r="U759" s="27"/>
      <c r="V759" s="26"/>
      <c r="W759" s="28"/>
      <c r="X759" s="28"/>
      <c r="Y759" s="28"/>
      <c r="Z759" s="28"/>
      <c r="AA759" s="29"/>
      <c r="AB759" s="9"/>
    </row>
    <row r="760" spans="1:28" s="4" customFormat="1" ht="29" x14ac:dyDescent="0.3">
      <c r="A760" s="1">
        <f>+SUBTOTAL(103,$D$4:D760)</f>
        <v>757</v>
      </c>
      <c r="B760" s="2" t="s">
        <v>1136</v>
      </c>
      <c r="C760" s="2" t="s">
        <v>1709</v>
      </c>
      <c r="D760" s="2" t="s">
        <v>1865</v>
      </c>
      <c r="E760" s="43" t="str">
        <f t="shared" ref="E760" si="969">+IF(C760="GESTIÓN TERRITORIAL","GET",IF(C760="DERECHOS HUMANOS","DHH",IF(C760="GESTIÓN CORPORATIVA","GCO",IF(C760="PLANEACIÓN ESTRATÉGICA","PLE",IF(C760="GERENCIA DE LA INFORMACIÓN","GDI","N/A")))))</f>
        <v>DHH</v>
      </c>
      <c r="F760" s="43" t="str">
        <f t="shared" si="950"/>
        <v>FPD</v>
      </c>
      <c r="G760" s="43" t="str">
        <f t="shared" ref="G760" si="970">+IF(OR(LEN(H760)=1,LEN(H760)=2),H760,IF(LEN(H760)=4,MID(H760,1,1),MID(H760,1,2)))</f>
        <v>IN</v>
      </c>
      <c r="H760" s="44" t="s">
        <v>753</v>
      </c>
      <c r="I760" s="43" t="str">
        <f t="shared" ref="I760" si="971">+IF(OR(E760="",F760="",H760=""),"",CONCATENATE(E760,"-",F760,"-",H760))</f>
        <v>DHH-FPD-IN023</v>
      </c>
      <c r="J760" s="45" t="s">
        <v>1920</v>
      </c>
      <c r="K760" s="46" t="s">
        <v>31</v>
      </c>
      <c r="L760" s="47">
        <f t="shared" ref="L760" si="972">+IF(M760=0,"",VALUE(M760))</f>
        <v>45835</v>
      </c>
      <c r="M760" s="48">
        <v>45835</v>
      </c>
      <c r="N760" s="1">
        <f t="shared" ref="N760" ca="1" si="973">+IF(K760="Anulado","",IF(M760="","",DAYS360(M760,TODAY())))</f>
        <v>239</v>
      </c>
      <c r="O760" s="3"/>
      <c r="P760" s="49" t="s">
        <v>1921</v>
      </c>
      <c r="Q760" s="46">
        <v>1</v>
      </c>
      <c r="R760" s="44"/>
      <c r="S760" s="26"/>
      <c r="T760" s="26"/>
      <c r="U760" s="27"/>
      <c r="V760" s="26"/>
      <c r="W760" s="28"/>
      <c r="X760" s="28"/>
      <c r="Y760" s="28"/>
      <c r="Z760" s="28"/>
      <c r="AA760" s="29"/>
      <c r="AB760" s="9"/>
    </row>
    <row r="761" spans="1:28" s="4" customFormat="1" ht="19.5" x14ac:dyDescent="0.3">
      <c r="A761" s="1">
        <f>+SUBTOTAL(103,$D$4:D761)</f>
        <v>758</v>
      </c>
      <c r="B761" s="2" t="s">
        <v>1136</v>
      </c>
      <c r="C761" s="2" t="s">
        <v>1709</v>
      </c>
      <c r="D761" s="2" t="s">
        <v>1865</v>
      </c>
      <c r="E761" s="43" t="str">
        <f t="shared" si="720"/>
        <v>DHH</v>
      </c>
      <c r="F761" s="43" t="str">
        <f t="shared" si="950"/>
        <v>FPD</v>
      </c>
      <c r="G761" s="43" t="str">
        <f t="shared" si="728"/>
        <v>F</v>
      </c>
      <c r="H761" s="44" t="s">
        <v>274</v>
      </c>
      <c r="I761" s="43" t="str">
        <f t="shared" si="729"/>
        <v>DHH-FPD-F001</v>
      </c>
      <c r="J761" s="45" t="s">
        <v>1922</v>
      </c>
      <c r="K761" s="46" t="s">
        <v>31</v>
      </c>
      <c r="L761" s="47">
        <f t="shared" si="938"/>
        <v>44445</v>
      </c>
      <c r="M761" s="48">
        <v>44445</v>
      </c>
      <c r="N761" s="1">
        <f t="shared" ca="1" si="721"/>
        <v>1610</v>
      </c>
      <c r="O761" s="3"/>
      <c r="P761" s="49" t="s">
        <v>1923</v>
      </c>
      <c r="Q761" s="46">
        <v>3</v>
      </c>
      <c r="R761" s="44" t="s">
        <v>1924</v>
      </c>
      <c r="U761" s="5"/>
      <c r="W761" s="6"/>
      <c r="X761" s="6"/>
      <c r="Y761" s="6"/>
      <c r="Z761" s="6" t="str">
        <f t="shared" si="692"/>
        <v/>
      </c>
      <c r="AA761" s="7"/>
      <c r="AB761" s="9"/>
    </row>
    <row r="762" spans="1:28" s="4" customFormat="1" ht="13" x14ac:dyDescent="0.3">
      <c r="A762" s="93">
        <f>+SUBTOTAL(103,$D$4:D762)</f>
        <v>759</v>
      </c>
      <c r="B762" s="2" t="s">
        <v>1136</v>
      </c>
      <c r="C762" s="2" t="s">
        <v>1709</v>
      </c>
      <c r="D762" s="2" t="s">
        <v>1865</v>
      </c>
      <c r="E762" s="43" t="str">
        <f t="shared" si="720"/>
        <v>DHH</v>
      </c>
      <c r="F762" s="43" t="str">
        <f t="shared" si="950"/>
        <v>FPD</v>
      </c>
      <c r="G762" s="43" t="str">
        <f t="shared" si="728"/>
        <v>F</v>
      </c>
      <c r="H762" s="44" t="s">
        <v>278</v>
      </c>
      <c r="I762" s="43" t="str">
        <f t="shared" si="729"/>
        <v>DHH-FPD-F002</v>
      </c>
      <c r="J762" s="45" t="s">
        <v>1925</v>
      </c>
      <c r="K762" s="46" t="s">
        <v>48</v>
      </c>
      <c r="L762" s="47">
        <f t="shared" si="938"/>
        <v>43098</v>
      </c>
      <c r="M762" s="48">
        <v>43098</v>
      </c>
      <c r="N762" s="1" t="str">
        <f t="shared" ca="1" si="721"/>
        <v/>
      </c>
      <c r="O762" s="3">
        <v>44523</v>
      </c>
      <c r="P762" s="49" t="s">
        <v>1926</v>
      </c>
      <c r="Q762" s="46">
        <v>1</v>
      </c>
      <c r="R762" s="44"/>
      <c r="U762" s="5"/>
      <c r="W762" s="6"/>
      <c r="X762" s="6"/>
      <c r="Y762" s="6"/>
      <c r="Z762" s="6" t="str">
        <f t="shared" si="692"/>
        <v/>
      </c>
      <c r="AA762" s="7"/>
      <c r="AB762" s="9"/>
    </row>
    <row r="763" spans="1:28" s="4" customFormat="1" ht="13" x14ac:dyDescent="0.3">
      <c r="A763" s="1">
        <f>+SUBTOTAL(103,$D$4:D763)</f>
        <v>760</v>
      </c>
      <c r="B763" s="2" t="s">
        <v>1136</v>
      </c>
      <c r="C763" s="2" t="s">
        <v>1709</v>
      </c>
      <c r="D763" s="2" t="s">
        <v>1865</v>
      </c>
      <c r="E763" s="43" t="str">
        <f t="shared" si="720"/>
        <v>DHH</v>
      </c>
      <c r="F763" s="43" t="str">
        <f t="shared" si="950"/>
        <v>FPD</v>
      </c>
      <c r="G763" s="43" t="str">
        <f t="shared" si="728"/>
        <v>F</v>
      </c>
      <c r="H763" s="44" t="s">
        <v>282</v>
      </c>
      <c r="I763" s="43" t="str">
        <f t="shared" si="729"/>
        <v>DHH-FPD-F003</v>
      </c>
      <c r="J763" s="45" t="s">
        <v>1927</v>
      </c>
      <c r="K763" s="46" t="s">
        <v>31</v>
      </c>
      <c r="L763" s="47">
        <f t="shared" si="938"/>
        <v>44469</v>
      </c>
      <c r="M763" s="48">
        <v>44469</v>
      </c>
      <c r="N763" s="1">
        <f t="shared" ca="1" si="721"/>
        <v>1586</v>
      </c>
      <c r="O763" s="3"/>
      <c r="P763" s="49" t="s">
        <v>1928</v>
      </c>
      <c r="Q763" s="46">
        <v>2</v>
      </c>
      <c r="R763" s="44"/>
      <c r="U763" s="5"/>
      <c r="W763" s="6"/>
      <c r="X763" s="6"/>
      <c r="Y763" s="6"/>
      <c r="Z763" s="6" t="str">
        <f t="shared" si="692"/>
        <v/>
      </c>
      <c r="AA763" s="7"/>
      <c r="AB763" s="9"/>
    </row>
    <row r="764" spans="1:28" s="4" customFormat="1" ht="13" x14ac:dyDescent="0.3">
      <c r="A764" s="1">
        <f>+SUBTOTAL(103,$D$4:D764)</f>
        <v>761</v>
      </c>
      <c r="B764" s="2" t="s">
        <v>1136</v>
      </c>
      <c r="C764" s="2" t="s">
        <v>1709</v>
      </c>
      <c r="D764" s="2" t="s">
        <v>1865</v>
      </c>
      <c r="E764" s="43" t="str">
        <f t="shared" si="720"/>
        <v>DHH</v>
      </c>
      <c r="F764" s="43" t="str">
        <f t="shared" si="950"/>
        <v>FPD</v>
      </c>
      <c r="G764" s="43" t="str">
        <f t="shared" si="728"/>
        <v>F</v>
      </c>
      <c r="H764" s="44" t="s">
        <v>286</v>
      </c>
      <c r="I764" s="43" t="str">
        <f t="shared" si="729"/>
        <v>DHH-FPD-F004</v>
      </c>
      <c r="J764" s="45" t="s">
        <v>1929</v>
      </c>
      <c r="K764" s="46" t="s">
        <v>48</v>
      </c>
      <c r="L764" s="47">
        <f t="shared" si="938"/>
        <v>43098</v>
      </c>
      <c r="M764" s="48">
        <v>43098</v>
      </c>
      <c r="N764" s="1" t="str">
        <f t="shared" ca="1" si="721"/>
        <v/>
      </c>
      <c r="O764" s="3">
        <v>44523</v>
      </c>
      <c r="P764" s="49" t="s">
        <v>1926</v>
      </c>
      <c r="Q764" s="46">
        <v>1</v>
      </c>
      <c r="R764" s="44"/>
      <c r="U764" s="5"/>
      <c r="W764" s="6"/>
      <c r="X764" s="6"/>
      <c r="Y764" s="6"/>
      <c r="Z764" s="6" t="str">
        <f t="shared" si="692"/>
        <v/>
      </c>
      <c r="AA764" s="7"/>
      <c r="AB764" s="9"/>
    </row>
    <row r="765" spans="1:28" s="4" customFormat="1" ht="13" x14ac:dyDescent="0.3">
      <c r="A765" s="93">
        <f>+SUBTOTAL(103,$D$4:D765)</f>
        <v>762</v>
      </c>
      <c r="B765" s="2" t="s">
        <v>1136</v>
      </c>
      <c r="C765" s="2" t="s">
        <v>1709</v>
      </c>
      <c r="D765" s="2" t="s">
        <v>1865</v>
      </c>
      <c r="E765" s="43" t="str">
        <f t="shared" si="720"/>
        <v>DHH</v>
      </c>
      <c r="F765" s="43" t="str">
        <f t="shared" si="950"/>
        <v>FPD</v>
      </c>
      <c r="G765" s="43" t="str">
        <f t="shared" si="728"/>
        <v>F</v>
      </c>
      <c r="H765" s="44" t="s">
        <v>290</v>
      </c>
      <c r="I765" s="43" t="str">
        <f t="shared" si="729"/>
        <v>DHH-FPD-F005</v>
      </c>
      <c r="J765" s="45" t="s">
        <v>1930</v>
      </c>
      <c r="K765" s="46" t="s">
        <v>48</v>
      </c>
      <c r="L765" s="47">
        <f t="shared" si="938"/>
        <v>43098</v>
      </c>
      <c r="M765" s="48">
        <v>43098</v>
      </c>
      <c r="N765" s="1" t="str">
        <f t="shared" ca="1" si="721"/>
        <v/>
      </c>
      <c r="O765" s="3">
        <v>44523</v>
      </c>
      <c r="P765" s="49" t="s">
        <v>1926</v>
      </c>
      <c r="Q765" s="46">
        <v>1</v>
      </c>
      <c r="R765" s="44"/>
      <c r="U765" s="5"/>
      <c r="W765" s="6"/>
      <c r="X765" s="6"/>
      <c r="Y765" s="6"/>
      <c r="Z765" s="6" t="str">
        <f t="shared" si="692"/>
        <v/>
      </c>
      <c r="AA765" s="7"/>
      <c r="AB765" s="9"/>
    </row>
    <row r="766" spans="1:28" s="4" customFormat="1" ht="13" x14ac:dyDescent="0.3">
      <c r="A766" s="1">
        <f>+SUBTOTAL(103,$D$4:D766)</f>
        <v>763</v>
      </c>
      <c r="B766" s="2" t="s">
        <v>1136</v>
      </c>
      <c r="C766" s="2" t="s">
        <v>1709</v>
      </c>
      <c r="D766" s="2" t="s">
        <v>1865</v>
      </c>
      <c r="E766" s="43" t="str">
        <f t="shared" si="720"/>
        <v>DHH</v>
      </c>
      <c r="F766" s="43" t="str">
        <f t="shared" si="950"/>
        <v>FPD</v>
      </c>
      <c r="G766" s="43" t="str">
        <f t="shared" si="728"/>
        <v>F</v>
      </c>
      <c r="H766" s="44" t="s">
        <v>294</v>
      </c>
      <c r="I766" s="43" t="str">
        <f t="shared" si="729"/>
        <v>DHH-FPD-F006</v>
      </c>
      <c r="J766" s="45" t="s">
        <v>1931</v>
      </c>
      <c r="K766" s="46" t="s">
        <v>48</v>
      </c>
      <c r="L766" s="47">
        <f t="shared" si="938"/>
        <v>44797</v>
      </c>
      <c r="M766" s="48">
        <v>44797</v>
      </c>
      <c r="N766" s="1" t="str">
        <f t="shared" ca="1" si="721"/>
        <v/>
      </c>
      <c r="O766" s="3">
        <v>45075</v>
      </c>
      <c r="P766" s="49" t="s">
        <v>1932</v>
      </c>
      <c r="Q766" s="46">
        <v>4</v>
      </c>
      <c r="R766" s="44"/>
      <c r="S766" s="26"/>
      <c r="T766" s="26"/>
      <c r="U766" s="27"/>
      <c r="V766" s="26"/>
      <c r="W766" s="28"/>
      <c r="X766" s="28"/>
      <c r="Y766" s="28"/>
      <c r="Z766" s="28" t="str">
        <f t="shared" si="692"/>
        <v/>
      </c>
      <c r="AA766" s="29"/>
      <c r="AB766" s="9"/>
    </row>
    <row r="767" spans="1:28" s="4" customFormat="1" ht="19.5" x14ac:dyDescent="0.3">
      <c r="A767" s="1">
        <f>+SUBTOTAL(103,$D$4:D767)</f>
        <v>764</v>
      </c>
      <c r="B767" s="2" t="s">
        <v>1136</v>
      </c>
      <c r="C767" s="2" t="s">
        <v>1709</v>
      </c>
      <c r="D767" s="2" t="s">
        <v>1865</v>
      </c>
      <c r="E767" s="43" t="str">
        <f t="shared" si="720"/>
        <v>DHH</v>
      </c>
      <c r="F767" s="43" t="str">
        <f t="shared" si="950"/>
        <v>FPD</v>
      </c>
      <c r="G767" s="43" t="str">
        <f t="shared" si="728"/>
        <v>F</v>
      </c>
      <c r="H767" s="44" t="s">
        <v>298</v>
      </c>
      <c r="I767" s="43" t="str">
        <f t="shared" si="729"/>
        <v>DHH-FPD-F007</v>
      </c>
      <c r="J767" s="45" t="s">
        <v>1933</v>
      </c>
      <c r="K767" s="46" t="s">
        <v>48</v>
      </c>
      <c r="L767" s="47">
        <f t="shared" si="938"/>
        <v>44811</v>
      </c>
      <c r="M767" s="48">
        <v>44811</v>
      </c>
      <c r="N767" s="1" t="str">
        <f t="shared" ca="1" si="721"/>
        <v/>
      </c>
      <c r="O767" s="3">
        <v>45075</v>
      </c>
      <c r="P767" s="49" t="s">
        <v>1934</v>
      </c>
      <c r="Q767" s="46">
        <v>5</v>
      </c>
      <c r="R767" s="44"/>
      <c r="S767" s="26"/>
      <c r="T767" s="26"/>
      <c r="U767" s="27"/>
      <c r="V767" s="26"/>
      <c r="W767" s="28"/>
      <c r="X767" s="28"/>
      <c r="Y767" s="28"/>
      <c r="Z767" s="28" t="str">
        <f t="shared" si="692"/>
        <v/>
      </c>
      <c r="AA767" s="29"/>
      <c r="AB767" s="9"/>
    </row>
    <row r="768" spans="1:28" s="4" customFormat="1" ht="13" x14ac:dyDescent="0.3">
      <c r="A768" s="93">
        <f>+SUBTOTAL(103,$D$4:D768)</f>
        <v>765</v>
      </c>
      <c r="B768" s="2" t="s">
        <v>1136</v>
      </c>
      <c r="C768" s="2" t="s">
        <v>1709</v>
      </c>
      <c r="D768" s="2" t="s">
        <v>1865</v>
      </c>
      <c r="E768" s="43" t="str">
        <f t="shared" si="720"/>
        <v>DHH</v>
      </c>
      <c r="F768" s="43" t="str">
        <f t="shared" si="950"/>
        <v>FPD</v>
      </c>
      <c r="G768" s="43" t="str">
        <f t="shared" si="728"/>
        <v>F</v>
      </c>
      <c r="H768" s="44" t="s">
        <v>302</v>
      </c>
      <c r="I768" s="43" t="str">
        <f t="shared" si="729"/>
        <v>DHH-FPD-F008</v>
      </c>
      <c r="J768" s="45" t="s">
        <v>1935</v>
      </c>
      <c r="K768" s="46" t="s">
        <v>48</v>
      </c>
      <c r="L768" s="47">
        <f t="shared" si="938"/>
        <v>44428</v>
      </c>
      <c r="M768" s="48">
        <v>44428</v>
      </c>
      <c r="N768" s="1" t="str">
        <f t="shared" ca="1" si="721"/>
        <v/>
      </c>
      <c r="O768" s="3">
        <v>45075</v>
      </c>
      <c r="P768" s="49" t="s">
        <v>1936</v>
      </c>
      <c r="Q768" s="46">
        <v>2</v>
      </c>
      <c r="R768" s="44"/>
      <c r="S768" s="26"/>
      <c r="T768" s="26"/>
      <c r="U768" s="27"/>
      <c r="V768" s="26"/>
      <c r="W768" s="28"/>
      <c r="X768" s="28"/>
      <c r="Y768" s="28"/>
      <c r="Z768" s="28" t="str">
        <f t="shared" si="692"/>
        <v/>
      </c>
      <c r="AA768" s="29"/>
      <c r="AB768" s="9"/>
    </row>
    <row r="769" spans="1:28" s="4" customFormat="1" ht="19.5" x14ac:dyDescent="0.3">
      <c r="A769" s="1">
        <f>+SUBTOTAL(103,$D$4:D769)</f>
        <v>766</v>
      </c>
      <c r="B769" s="2" t="s">
        <v>1136</v>
      </c>
      <c r="C769" s="2" t="s">
        <v>1709</v>
      </c>
      <c r="D769" s="2" t="s">
        <v>1865</v>
      </c>
      <c r="E769" s="43" t="str">
        <f t="shared" si="720"/>
        <v>DHH</v>
      </c>
      <c r="F769" s="43" t="str">
        <f t="shared" si="950"/>
        <v>FPD</v>
      </c>
      <c r="G769" s="43" t="str">
        <f t="shared" si="728"/>
        <v>F</v>
      </c>
      <c r="H769" s="44" t="s">
        <v>306</v>
      </c>
      <c r="I769" s="43" t="str">
        <f t="shared" si="729"/>
        <v>DHH-FPD-F009</v>
      </c>
      <c r="J769" s="45" t="s">
        <v>1937</v>
      </c>
      <c r="K769" s="46" t="s">
        <v>48</v>
      </c>
      <c r="L769" s="47">
        <f t="shared" si="938"/>
        <v>44428</v>
      </c>
      <c r="M769" s="48">
        <v>44428</v>
      </c>
      <c r="N769" s="1" t="str">
        <f t="shared" ca="1" si="721"/>
        <v/>
      </c>
      <c r="O769" s="3">
        <v>45075</v>
      </c>
      <c r="P769" s="49" t="s">
        <v>1936</v>
      </c>
      <c r="Q769" s="46">
        <v>2</v>
      </c>
      <c r="R769" s="44"/>
      <c r="S769" s="26"/>
      <c r="T769" s="26"/>
      <c r="U769" s="27"/>
      <c r="V769" s="26"/>
      <c r="W769" s="28"/>
      <c r="X769" s="28"/>
      <c r="Y769" s="28"/>
      <c r="Z769" s="28" t="str">
        <f t="shared" si="692"/>
        <v/>
      </c>
      <c r="AA769" s="29"/>
      <c r="AB769" s="9"/>
    </row>
    <row r="770" spans="1:28" s="4" customFormat="1" ht="13" x14ac:dyDescent="0.3">
      <c r="A770" s="1">
        <f>+SUBTOTAL(103,$D$4:D770)</f>
        <v>767</v>
      </c>
      <c r="B770" s="2" t="s">
        <v>1136</v>
      </c>
      <c r="C770" s="2" t="s">
        <v>1709</v>
      </c>
      <c r="D770" s="2" t="s">
        <v>1865</v>
      </c>
      <c r="E770" s="43" t="str">
        <f t="shared" ref="E770" si="974">+IF(C770="GESTIÓN TERRITORIAL","GET",IF(C770="DERECHOS HUMANOS","DHH",IF(C770="GESTIÓN CORPORATIVA","GCO",IF(C770="PLANEACIÓN ESTRATÉGICA","PLE",IF(C770="GERENCIA DE LA INFORMACIÓN","GDI","N/A")))))</f>
        <v>DHH</v>
      </c>
      <c r="F770" s="43" t="str">
        <f t="shared" si="950"/>
        <v>FPD</v>
      </c>
      <c r="G770" s="43" t="str">
        <f t="shared" si="728"/>
        <v>F</v>
      </c>
      <c r="H770" s="44" t="s">
        <v>310</v>
      </c>
      <c r="I770" s="43" t="str">
        <f t="shared" si="729"/>
        <v>DHH-FPD-F010</v>
      </c>
      <c r="J770" s="45" t="s">
        <v>1938</v>
      </c>
      <c r="K770" s="46" t="s">
        <v>31</v>
      </c>
      <c r="L770" s="47">
        <f t="shared" si="938"/>
        <v>44428</v>
      </c>
      <c r="M770" s="48">
        <v>44428</v>
      </c>
      <c r="N770" s="1">
        <f t="shared" ca="1" si="721"/>
        <v>1626</v>
      </c>
      <c r="O770" s="3"/>
      <c r="P770" s="49" t="s">
        <v>1939</v>
      </c>
      <c r="Q770" s="46">
        <v>2</v>
      </c>
      <c r="R770" s="44"/>
      <c r="U770" s="5"/>
      <c r="W770" s="6"/>
      <c r="X770" s="6"/>
      <c r="Y770" s="6"/>
      <c r="Z770" s="6"/>
      <c r="AA770" s="7"/>
      <c r="AB770" s="9"/>
    </row>
    <row r="771" spans="1:28" s="4" customFormat="1" ht="19.5" x14ac:dyDescent="0.3">
      <c r="A771" s="93">
        <f>+SUBTOTAL(103,$D$4:D771)</f>
        <v>768</v>
      </c>
      <c r="B771" s="2" t="s">
        <v>1136</v>
      </c>
      <c r="C771" s="2" t="s">
        <v>1709</v>
      </c>
      <c r="D771" s="2" t="s">
        <v>1865</v>
      </c>
      <c r="E771" s="43" t="str">
        <f t="shared" si="720"/>
        <v>DHH</v>
      </c>
      <c r="F771" s="43" t="str">
        <f t="shared" si="950"/>
        <v>FPD</v>
      </c>
      <c r="G771" s="43" t="str">
        <f t="shared" si="728"/>
        <v>F</v>
      </c>
      <c r="H771" s="44" t="s">
        <v>605</v>
      </c>
      <c r="I771" s="43" t="str">
        <f t="shared" si="729"/>
        <v>DHH-FPD-F011</v>
      </c>
      <c r="J771" s="45" t="s">
        <v>1940</v>
      </c>
      <c r="K771" s="46" t="s">
        <v>48</v>
      </c>
      <c r="L771" s="47">
        <f t="shared" si="938"/>
        <v>44428</v>
      </c>
      <c r="M771" s="48">
        <v>44428</v>
      </c>
      <c r="N771" s="1" t="str">
        <f t="shared" ca="1" si="721"/>
        <v/>
      </c>
      <c r="O771" s="3">
        <v>45075</v>
      </c>
      <c r="P771" s="49" t="s">
        <v>1941</v>
      </c>
      <c r="Q771" s="46">
        <v>4</v>
      </c>
      <c r="R771" s="44"/>
      <c r="S771" s="26"/>
      <c r="T771" s="26"/>
      <c r="U771" s="27"/>
      <c r="V771" s="26"/>
      <c r="W771" s="28"/>
      <c r="X771" s="28"/>
      <c r="Y771" s="28"/>
      <c r="Z771" s="28" t="str">
        <f t="shared" si="692"/>
        <v/>
      </c>
      <c r="AA771" s="29"/>
      <c r="AB771" s="9"/>
    </row>
    <row r="772" spans="1:28" s="4" customFormat="1" ht="13" x14ac:dyDescent="0.3">
      <c r="A772" s="1">
        <f>+SUBTOTAL(103,$D$4:D772)</f>
        <v>769</v>
      </c>
      <c r="B772" s="2" t="s">
        <v>1136</v>
      </c>
      <c r="C772" s="2" t="s">
        <v>1709</v>
      </c>
      <c r="D772" s="2" t="s">
        <v>1865</v>
      </c>
      <c r="E772" s="43" t="str">
        <f t="shared" ref="E772" si="975">+IF(C772="GESTIÓN TERRITORIAL","GET",IF(C772="DERECHOS HUMANOS","DHH",IF(C772="GESTIÓN CORPORATIVA","GCO",IF(C772="PLANEACIÓN ESTRATÉGICA","PLE",IF(C772="GERENCIA DE LA INFORMACIÓN","GDI","N/A")))))</f>
        <v>DHH</v>
      </c>
      <c r="F772" s="43" t="str">
        <f t="shared" si="950"/>
        <v>FPD</v>
      </c>
      <c r="G772" s="43" t="str">
        <f t="shared" si="728"/>
        <v>F</v>
      </c>
      <c r="H772" s="44" t="s">
        <v>314</v>
      </c>
      <c r="I772" s="43" t="str">
        <f t="shared" si="729"/>
        <v>DHH-FPD-F012</v>
      </c>
      <c r="J772" s="45" t="s">
        <v>1942</v>
      </c>
      <c r="K772" s="46" t="s">
        <v>31</v>
      </c>
      <c r="L772" s="47">
        <f t="shared" si="938"/>
        <v>44428</v>
      </c>
      <c r="M772" s="48">
        <v>44428</v>
      </c>
      <c r="N772" s="1">
        <f t="shared" ca="1" si="721"/>
        <v>1626</v>
      </c>
      <c r="O772" s="3"/>
      <c r="P772" s="49" t="s">
        <v>1939</v>
      </c>
      <c r="Q772" s="46">
        <v>2</v>
      </c>
      <c r="R772" s="44"/>
      <c r="U772" s="5"/>
      <c r="W772" s="6"/>
      <c r="X772" s="6"/>
      <c r="Y772" s="6"/>
      <c r="Z772" s="6"/>
      <c r="AA772" s="7"/>
      <c r="AB772" s="9"/>
    </row>
    <row r="773" spans="1:28" s="4" customFormat="1" ht="13" x14ac:dyDescent="0.3">
      <c r="A773" s="1">
        <f>+SUBTOTAL(103,$D$4:D773)</f>
        <v>770</v>
      </c>
      <c r="B773" s="2" t="s">
        <v>1136</v>
      </c>
      <c r="C773" s="2" t="s">
        <v>1709</v>
      </c>
      <c r="D773" s="2" t="s">
        <v>1865</v>
      </c>
      <c r="E773" s="43" t="str">
        <f t="shared" si="720"/>
        <v>DHH</v>
      </c>
      <c r="F773" s="43" t="str">
        <f t="shared" si="950"/>
        <v>FPD</v>
      </c>
      <c r="G773" s="43" t="str">
        <f t="shared" si="728"/>
        <v>F</v>
      </c>
      <c r="H773" s="44" t="s">
        <v>318</v>
      </c>
      <c r="I773" s="43" t="str">
        <f t="shared" si="729"/>
        <v>DHH-FPD-F013</v>
      </c>
      <c r="J773" s="45" t="s">
        <v>1943</v>
      </c>
      <c r="K773" s="46" t="s">
        <v>31</v>
      </c>
      <c r="L773" s="47">
        <f t="shared" si="938"/>
        <v>44469</v>
      </c>
      <c r="M773" s="48">
        <v>44469</v>
      </c>
      <c r="N773" s="1">
        <f t="shared" ca="1" si="721"/>
        <v>1586</v>
      </c>
      <c r="O773" s="3"/>
      <c r="P773" s="49" t="s">
        <v>1928</v>
      </c>
      <c r="Q773" s="46">
        <v>2</v>
      </c>
      <c r="R773" s="44" t="s">
        <v>383</v>
      </c>
      <c r="U773" s="5"/>
      <c r="W773" s="6"/>
      <c r="X773" s="6"/>
      <c r="Y773" s="6"/>
      <c r="Z773" s="6" t="str">
        <f t="shared" si="692"/>
        <v/>
      </c>
      <c r="AA773" s="7"/>
      <c r="AB773" s="9"/>
    </row>
    <row r="774" spans="1:28" s="4" customFormat="1" ht="13" x14ac:dyDescent="0.3">
      <c r="A774" s="93">
        <f>+SUBTOTAL(103,$D$4:D774)</f>
        <v>771</v>
      </c>
      <c r="B774" s="2" t="s">
        <v>1136</v>
      </c>
      <c r="C774" s="2" t="s">
        <v>1709</v>
      </c>
      <c r="D774" s="2" t="s">
        <v>1865</v>
      </c>
      <c r="E774" s="43" t="str">
        <f t="shared" si="720"/>
        <v>DHH</v>
      </c>
      <c r="F774" s="43" t="str">
        <f t="shared" si="950"/>
        <v>FPD</v>
      </c>
      <c r="G774" s="43" t="str">
        <f t="shared" si="728"/>
        <v>F</v>
      </c>
      <c r="H774" s="44" t="s">
        <v>322</v>
      </c>
      <c r="I774" s="43" t="str">
        <f t="shared" si="729"/>
        <v>DHH-FPD-F014</v>
      </c>
      <c r="J774" s="45" t="s">
        <v>1944</v>
      </c>
      <c r="K774" s="46" t="s">
        <v>31</v>
      </c>
      <c r="L774" s="47">
        <f t="shared" si="938"/>
        <v>45565</v>
      </c>
      <c r="M774" s="48">
        <v>45565</v>
      </c>
      <c r="N774" s="1">
        <f t="shared" ca="1" si="721"/>
        <v>506</v>
      </c>
      <c r="O774" s="3"/>
      <c r="P774" s="49" t="s">
        <v>1945</v>
      </c>
      <c r="Q774" s="46">
        <v>5</v>
      </c>
      <c r="R774" s="44" t="s">
        <v>383</v>
      </c>
      <c r="U774" s="5"/>
      <c r="W774" s="6"/>
      <c r="X774" s="6"/>
      <c r="Y774" s="6"/>
      <c r="Z774" s="6" t="str">
        <f t="shared" si="692"/>
        <v/>
      </c>
      <c r="AA774" s="7"/>
      <c r="AB774" s="9"/>
    </row>
    <row r="775" spans="1:28" s="4" customFormat="1" ht="13" x14ac:dyDescent="0.3">
      <c r="A775" s="1">
        <f>+SUBTOTAL(103,$D$4:D775)</f>
        <v>772</v>
      </c>
      <c r="B775" s="2" t="s">
        <v>1136</v>
      </c>
      <c r="C775" s="2" t="s">
        <v>1709</v>
      </c>
      <c r="D775" s="2" t="s">
        <v>1865</v>
      </c>
      <c r="E775" s="43" t="str">
        <f t="shared" si="720"/>
        <v>DHH</v>
      </c>
      <c r="F775" s="43" t="str">
        <f t="shared" si="950"/>
        <v>FPD</v>
      </c>
      <c r="G775" s="43" t="str">
        <f t="shared" si="728"/>
        <v>F</v>
      </c>
      <c r="H775" s="44" t="s">
        <v>326</v>
      </c>
      <c r="I775" s="43" t="str">
        <f t="shared" si="729"/>
        <v>DHH-FPD-F015</v>
      </c>
      <c r="J775" s="45" t="s">
        <v>1946</v>
      </c>
      <c r="K775" s="46" t="s">
        <v>48</v>
      </c>
      <c r="L775" s="47">
        <f t="shared" si="938"/>
        <v>43098</v>
      </c>
      <c r="M775" s="48">
        <v>43098</v>
      </c>
      <c r="N775" s="1" t="str">
        <f t="shared" ca="1" si="721"/>
        <v/>
      </c>
      <c r="O775" s="3">
        <v>44523</v>
      </c>
      <c r="P775" s="49" t="s">
        <v>1926</v>
      </c>
      <c r="Q775" s="46">
        <v>1</v>
      </c>
      <c r="R775" s="44" t="s">
        <v>383</v>
      </c>
      <c r="U775" s="5"/>
      <c r="W775" s="6"/>
      <c r="X775" s="6"/>
      <c r="Y775" s="6"/>
      <c r="Z775" s="6" t="str">
        <f t="shared" si="692"/>
        <v/>
      </c>
      <c r="AA775" s="7"/>
      <c r="AB775" s="9"/>
    </row>
    <row r="776" spans="1:28" s="4" customFormat="1" ht="13" x14ac:dyDescent="0.3">
      <c r="A776" s="1">
        <f>+SUBTOTAL(103,$D$4:D776)</f>
        <v>773</v>
      </c>
      <c r="B776" s="2" t="s">
        <v>1136</v>
      </c>
      <c r="C776" s="2" t="s">
        <v>1709</v>
      </c>
      <c r="D776" s="2" t="s">
        <v>1865</v>
      </c>
      <c r="E776" s="43" t="str">
        <f t="shared" si="720"/>
        <v>DHH</v>
      </c>
      <c r="F776" s="43" t="str">
        <f t="shared" si="950"/>
        <v>FPD</v>
      </c>
      <c r="G776" s="43" t="str">
        <f t="shared" si="728"/>
        <v>F</v>
      </c>
      <c r="H776" s="44" t="s">
        <v>330</v>
      </c>
      <c r="I776" s="43" t="str">
        <f t="shared" si="729"/>
        <v>DHH-FPD-F016</v>
      </c>
      <c r="J776" s="45" t="s">
        <v>1947</v>
      </c>
      <c r="K776" s="46" t="s">
        <v>48</v>
      </c>
      <c r="L776" s="47">
        <f t="shared" si="938"/>
        <v>44613</v>
      </c>
      <c r="M776" s="48">
        <v>44613</v>
      </c>
      <c r="N776" s="1" t="str">
        <f t="shared" ca="1" si="721"/>
        <v/>
      </c>
      <c r="O776" s="3">
        <v>45463</v>
      </c>
      <c r="P776" s="49" t="s">
        <v>1948</v>
      </c>
      <c r="Q776" s="46">
        <v>3</v>
      </c>
      <c r="R776" s="44" t="s">
        <v>383</v>
      </c>
      <c r="U776" s="5"/>
      <c r="W776" s="6"/>
      <c r="X776" s="6"/>
      <c r="Y776" s="6"/>
      <c r="Z776" s="6" t="str">
        <f t="shared" si="692"/>
        <v/>
      </c>
      <c r="AA776" s="7"/>
      <c r="AB776" s="9"/>
    </row>
    <row r="777" spans="1:28" s="4" customFormat="1" ht="13" x14ac:dyDescent="0.3">
      <c r="A777" s="93">
        <f>+SUBTOTAL(103,$D$4:D777)</f>
        <v>774</v>
      </c>
      <c r="B777" s="2" t="s">
        <v>1136</v>
      </c>
      <c r="C777" s="2" t="s">
        <v>1709</v>
      </c>
      <c r="D777" s="2" t="s">
        <v>1865</v>
      </c>
      <c r="E777" s="43" t="str">
        <f t="shared" si="720"/>
        <v>DHH</v>
      </c>
      <c r="F777" s="43" t="str">
        <f t="shared" si="950"/>
        <v>FPD</v>
      </c>
      <c r="G777" s="43" t="str">
        <f t="shared" si="728"/>
        <v>F</v>
      </c>
      <c r="H777" s="44" t="s">
        <v>333</v>
      </c>
      <c r="I777" s="43" t="str">
        <f t="shared" si="729"/>
        <v>DHH-FPD-F017</v>
      </c>
      <c r="J777" s="45" t="s">
        <v>1949</v>
      </c>
      <c r="K777" s="46" t="s">
        <v>31</v>
      </c>
      <c r="L777" s="47">
        <f t="shared" si="938"/>
        <v>44469</v>
      </c>
      <c r="M777" s="48">
        <v>44469</v>
      </c>
      <c r="N777" s="1">
        <f t="shared" ca="1" si="721"/>
        <v>1586</v>
      </c>
      <c r="O777" s="3"/>
      <c r="P777" s="49" t="s">
        <v>1928</v>
      </c>
      <c r="Q777" s="46">
        <v>2</v>
      </c>
      <c r="R777" s="44" t="s">
        <v>383</v>
      </c>
      <c r="U777" s="5"/>
      <c r="W777" s="6"/>
      <c r="X777" s="6"/>
      <c r="Y777" s="6"/>
      <c r="Z777" s="6" t="str">
        <f t="shared" si="692"/>
        <v/>
      </c>
      <c r="AA777" s="7"/>
      <c r="AB777" s="9"/>
    </row>
    <row r="778" spans="1:28" s="4" customFormat="1" ht="13" x14ac:dyDescent="0.3">
      <c r="A778" s="1">
        <f>+SUBTOTAL(103,$D$4:D778)</f>
        <v>775</v>
      </c>
      <c r="B778" s="2" t="s">
        <v>1136</v>
      </c>
      <c r="C778" s="2" t="s">
        <v>1709</v>
      </c>
      <c r="D778" s="2" t="s">
        <v>1865</v>
      </c>
      <c r="E778" s="43" t="str">
        <f t="shared" si="720"/>
        <v>DHH</v>
      </c>
      <c r="F778" s="43" t="str">
        <f t="shared" si="950"/>
        <v>FPD</v>
      </c>
      <c r="G778" s="43" t="str">
        <f t="shared" si="728"/>
        <v>F</v>
      </c>
      <c r="H778" s="44" t="s">
        <v>336</v>
      </c>
      <c r="I778" s="43" t="str">
        <f t="shared" si="729"/>
        <v>DHH-FPD-F018</v>
      </c>
      <c r="J778" s="45" t="s">
        <v>1950</v>
      </c>
      <c r="K778" s="46" t="s">
        <v>31</v>
      </c>
      <c r="L778" s="47">
        <f t="shared" si="938"/>
        <v>45463</v>
      </c>
      <c r="M778" s="48">
        <v>45463</v>
      </c>
      <c r="N778" s="1">
        <f t="shared" ca="1" si="721"/>
        <v>606</v>
      </c>
      <c r="O778" s="3"/>
      <c r="P778" s="49" t="s">
        <v>1951</v>
      </c>
      <c r="Q778" s="46">
        <v>4</v>
      </c>
      <c r="R778" s="44" t="s">
        <v>383</v>
      </c>
      <c r="T778" s="21"/>
      <c r="U778" s="22"/>
      <c r="V778" s="21"/>
      <c r="W778" s="23"/>
      <c r="X778" s="23"/>
      <c r="Y778" s="23"/>
      <c r="Z778" s="23" t="str">
        <f t="shared" si="692"/>
        <v/>
      </c>
      <c r="AA778" s="24"/>
      <c r="AB778" s="9"/>
    </row>
    <row r="779" spans="1:28" s="4" customFormat="1" ht="13" x14ac:dyDescent="0.3">
      <c r="A779" s="1">
        <f>+SUBTOTAL(103,$D$4:D779)</f>
        <v>776</v>
      </c>
      <c r="B779" s="2" t="s">
        <v>1136</v>
      </c>
      <c r="C779" s="2" t="s">
        <v>1709</v>
      </c>
      <c r="D779" s="2" t="s">
        <v>1865</v>
      </c>
      <c r="E779" s="43" t="str">
        <f t="shared" si="720"/>
        <v>DHH</v>
      </c>
      <c r="F779" s="43" t="str">
        <f t="shared" si="950"/>
        <v>FPD</v>
      </c>
      <c r="G779" s="43" t="str">
        <f t="shared" si="728"/>
        <v>F</v>
      </c>
      <c r="H779" s="44" t="s">
        <v>339</v>
      </c>
      <c r="I779" s="43" t="str">
        <f t="shared" si="729"/>
        <v>DHH-FPD-F019</v>
      </c>
      <c r="J779" s="45" t="s">
        <v>1952</v>
      </c>
      <c r="K779" s="46" t="s">
        <v>31</v>
      </c>
      <c r="L779" s="47">
        <f t="shared" si="938"/>
        <v>44844</v>
      </c>
      <c r="M779" s="48">
        <v>44844</v>
      </c>
      <c r="N779" s="1">
        <f t="shared" ca="1" si="721"/>
        <v>1216</v>
      </c>
      <c r="O779" s="3"/>
      <c r="P779" s="49" t="s">
        <v>1953</v>
      </c>
      <c r="Q779" s="46">
        <v>3</v>
      </c>
      <c r="R779" s="44" t="s">
        <v>383</v>
      </c>
      <c r="U779" s="5"/>
      <c r="W779" s="6"/>
      <c r="X779" s="6"/>
      <c r="Y779" s="6"/>
      <c r="Z779" s="6" t="str">
        <f t="shared" si="692"/>
        <v/>
      </c>
      <c r="AA779" s="7"/>
      <c r="AB779" s="9"/>
    </row>
    <row r="780" spans="1:28" s="4" customFormat="1" ht="13" x14ac:dyDescent="0.3">
      <c r="A780" s="93">
        <f>+SUBTOTAL(103,$D$4:D780)</f>
        <v>777</v>
      </c>
      <c r="B780" s="2" t="s">
        <v>1136</v>
      </c>
      <c r="C780" s="2" t="s">
        <v>1709</v>
      </c>
      <c r="D780" s="2" t="s">
        <v>1865</v>
      </c>
      <c r="E780" s="43" t="str">
        <f t="shared" si="720"/>
        <v>DHH</v>
      </c>
      <c r="F780" s="43" t="str">
        <f t="shared" si="950"/>
        <v>FPD</v>
      </c>
      <c r="G780" s="43" t="str">
        <f t="shared" si="728"/>
        <v>F</v>
      </c>
      <c r="H780" s="44" t="s">
        <v>342</v>
      </c>
      <c r="I780" s="43" t="str">
        <f t="shared" si="729"/>
        <v>DHH-FPD-F020</v>
      </c>
      <c r="J780" s="45" t="s">
        <v>1954</v>
      </c>
      <c r="K780" s="46" t="s">
        <v>48</v>
      </c>
      <c r="L780" s="47">
        <f t="shared" si="938"/>
        <v>43098</v>
      </c>
      <c r="M780" s="48">
        <v>43098</v>
      </c>
      <c r="N780" s="1" t="str">
        <f t="shared" ca="1" si="721"/>
        <v/>
      </c>
      <c r="O780" s="3">
        <v>44523</v>
      </c>
      <c r="P780" s="49" t="s">
        <v>1926</v>
      </c>
      <c r="Q780" s="46">
        <v>1</v>
      </c>
      <c r="R780" s="44" t="s">
        <v>383</v>
      </c>
      <c r="U780" s="5"/>
      <c r="W780" s="6"/>
      <c r="X780" s="6"/>
      <c r="Y780" s="6"/>
      <c r="Z780" s="6" t="str">
        <f t="shared" si="692"/>
        <v/>
      </c>
      <c r="AA780" s="7"/>
      <c r="AB780" s="9"/>
    </row>
    <row r="781" spans="1:28" s="4" customFormat="1" ht="13" x14ac:dyDescent="0.3">
      <c r="A781" s="1">
        <f>+SUBTOTAL(103,$D$4:D781)</f>
        <v>778</v>
      </c>
      <c r="B781" s="2" t="s">
        <v>1136</v>
      </c>
      <c r="C781" s="2" t="s">
        <v>1709</v>
      </c>
      <c r="D781" s="2" t="s">
        <v>1865</v>
      </c>
      <c r="E781" s="43" t="str">
        <f t="shared" si="720"/>
        <v>DHH</v>
      </c>
      <c r="F781" s="43" t="str">
        <f t="shared" si="950"/>
        <v>FPD</v>
      </c>
      <c r="G781" s="43" t="str">
        <f t="shared" si="728"/>
        <v>F</v>
      </c>
      <c r="H781" s="44" t="s">
        <v>345</v>
      </c>
      <c r="I781" s="43" t="str">
        <f t="shared" si="729"/>
        <v>DHH-FPD-F021</v>
      </c>
      <c r="J781" s="45" t="s">
        <v>1955</v>
      </c>
      <c r="K781" s="46" t="s">
        <v>48</v>
      </c>
      <c r="L781" s="47">
        <f t="shared" si="938"/>
        <v>43699</v>
      </c>
      <c r="M781" s="48">
        <v>43699</v>
      </c>
      <c r="N781" s="1" t="str">
        <f t="shared" ca="1" si="721"/>
        <v/>
      </c>
      <c r="O781" s="3">
        <v>44523</v>
      </c>
      <c r="P781" s="49" t="s">
        <v>1956</v>
      </c>
      <c r="Q781" s="46">
        <v>2</v>
      </c>
      <c r="R781" s="44" t="s">
        <v>383</v>
      </c>
      <c r="U781" s="5"/>
      <c r="W781" s="6"/>
      <c r="X781" s="6"/>
      <c r="Y781" s="6"/>
      <c r="Z781" s="6" t="str">
        <f t="shared" si="692"/>
        <v/>
      </c>
      <c r="AA781" s="7"/>
      <c r="AB781" s="9"/>
    </row>
    <row r="782" spans="1:28" s="4" customFormat="1" ht="13" x14ac:dyDescent="0.3">
      <c r="A782" s="1">
        <f>+SUBTOTAL(103,$D$4:D782)</f>
        <v>779</v>
      </c>
      <c r="B782" s="2" t="s">
        <v>1136</v>
      </c>
      <c r="C782" s="2" t="s">
        <v>1709</v>
      </c>
      <c r="D782" s="2" t="s">
        <v>1865</v>
      </c>
      <c r="E782" s="43" t="str">
        <f t="shared" si="720"/>
        <v>DHH</v>
      </c>
      <c r="F782" s="43" t="str">
        <f t="shared" si="950"/>
        <v>FPD</v>
      </c>
      <c r="G782" s="43" t="str">
        <f t="shared" si="728"/>
        <v>F</v>
      </c>
      <c r="H782" s="44" t="s">
        <v>349</v>
      </c>
      <c r="I782" s="43" t="str">
        <f t="shared" si="729"/>
        <v>DHH-FPD-F022</v>
      </c>
      <c r="J782" s="45" t="s">
        <v>1957</v>
      </c>
      <c r="K782" s="46" t="s">
        <v>48</v>
      </c>
      <c r="L782" s="47">
        <f t="shared" si="938"/>
        <v>43098</v>
      </c>
      <c r="M782" s="48">
        <v>43098</v>
      </c>
      <c r="N782" s="1" t="str">
        <f t="shared" ca="1" si="721"/>
        <v/>
      </c>
      <c r="O782" s="3">
        <v>44523</v>
      </c>
      <c r="P782" s="49" t="s">
        <v>1926</v>
      </c>
      <c r="Q782" s="46">
        <v>1</v>
      </c>
      <c r="R782" s="44" t="s">
        <v>383</v>
      </c>
      <c r="U782" s="5"/>
      <c r="W782" s="6"/>
      <c r="X782" s="6"/>
      <c r="Y782" s="6"/>
      <c r="Z782" s="6" t="str">
        <f t="shared" si="692"/>
        <v/>
      </c>
      <c r="AA782" s="7"/>
      <c r="AB782" s="9"/>
    </row>
    <row r="783" spans="1:28" s="4" customFormat="1" ht="13" x14ac:dyDescent="0.3">
      <c r="A783" s="93">
        <f>+SUBTOTAL(103,$D$4:D783)</f>
        <v>780</v>
      </c>
      <c r="B783" s="2" t="s">
        <v>1136</v>
      </c>
      <c r="C783" s="2" t="s">
        <v>1709</v>
      </c>
      <c r="D783" s="2" t="s">
        <v>1865</v>
      </c>
      <c r="E783" s="43" t="str">
        <f t="shared" si="720"/>
        <v>DHH</v>
      </c>
      <c r="F783" s="43" t="str">
        <f t="shared" si="950"/>
        <v>FPD</v>
      </c>
      <c r="G783" s="43" t="str">
        <f t="shared" si="728"/>
        <v>F</v>
      </c>
      <c r="H783" s="44" t="s">
        <v>629</v>
      </c>
      <c r="I783" s="43" t="str">
        <f t="shared" si="729"/>
        <v>DHH-FPD-F023</v>
      </c>
      <c r="J783" s="45" t="s">
        <v>1958</v>
      </c>
      <c r="K783" s="46" t="s">
        <v>48</v>
      </c>
      <c r="L783" s="47">
        <f t="shared" si="938"/>
        <v>45463</v>
      </c>
      <c r="M783" s="48">
        <v>45463</v>
      </c>
      <c r="N783" s="1" t="str">
        <f t="shared" ca="1" si="721"/>
        <v/>
      </c>
      <c r="O783" s="3">
        <v>45463</v>
      </c>
      <c r="P783" s="49" t="s">
        <v>1959</v>
      </c>
      <c r="Q783" s="46">
        <v>4</v>
      </c>
      <c r="R783" s="44" t="s">
        <v>383</v>
      </c>
      <c r="U783" s="5"/>
      <c r="W783" s="6"/>
      <c r="X783" s="6"/>
      <c r="Y783" s="6"/>
      <c r="Z783" s="6" t="str">
        <f t="shared" si="692"/>
        <v/>
      </c>
      <c r="AA783" s="7"/>
      <c r="AB783" s="9"/>
    </row>
    <row r="784" spans="1:28" s="4" customFormat="1" ht="13" x14ac:dyDescent="0.3">
      <c r="A784" s="1">
        <f>+SUBTOTAL(103,$D$4:D784)</f>
        <v>781</v>
      </c>
      <c r="B784" s="2" t="s">
        <v>1136</v>
      </c>
      <c r="C784" s="2" t="s">
        <v>1709</v>
      </c>
      <c r="D784" s="2" t="s">
        <v>1865</v>
      </c>
      <c r="E784" s="43" t="str">
        <f t="shared" si="720"/>
        <v>DHH</v>
      </c>
      <c r="F784" s="43" t="str">
        <f t="shared" si="950"/>
        <v>FPD</v>
      </c>
      <c r="G784" s="43" t="str">
        <f t="shared" si="728"/>
        <v>F</v>
      </c>
      <c r="H784" s="44" t="s">
        <v>632</v>
      </c>
      <c r="I784" s="43" t="str">
        <f t="shared" si="729"/>
        <v>DHH-FPD-F024</v>
      </c>
      <c r="J784" s="45" t="s">
        <v>1960</v>
      </c>
      <c r="K784" s="46" t="s">
        <v>48</v>
      </c>
      <c r="L784" s="47">
        <f t="shared" si="938"/>
        <v>43098</v>
      </c>
      <c r="M784" s="48">
        <v>43098</v>
      </c>
      <c r="N784" s="1" t="str">
        <f t="shared" ca="1" si="721"/>
        <v/>
      </c>
      <c r="O784" s="3">
        <v>44523</v>
      </c>
      <c r="P784" s="49" t="s">
        <v>1926</v>
      </c>
      <c r="Q784" s="46">
        <v>1</v>
      </c>
      <c r="R784" s="44" t="s">
        <v>383</v>
      </c>
      <c r="U784" s="5"/>
      <c r="W784" s="6"/>
      <c r="X784" s="6"/>
      <c r="Y784" s="6"/>
      <c r="Z784" s="6" t="str">
        <f t="shared" si="692"/>
        <v/>
      </c>
      <c r="AA784" s="7"/>
      <c r="AB784" s="9"/>
    </row>
    <row r="785" spans="1:28" s="4" customFormat="1" ht="13" x14ac:dyDescent="0.3">
      <c r="A785" s="1">
        <f>+SUBTOTAL(103,$D$4:D785)</f>
        <v>782</v>
      </c>
      <c r="B785" s="2" t="s">
        <v>1136</v>
      </c>
      <c r="C785" s="2" t="s">
        <v>1709</v>
      </c>
      <c r="D785" s="2" t="s">
        <v>1865</v>
      </c>
      <c r="E785" s="43" t="str">
        <f t="shared" si="720"/>
        <v>DHH</v>
      </c>
      <c r="F785" s="43" t="str">
        <f t="shared" si="950"/>
        <v>FPD</v>
      </c>
      <c r="G785" s="43" t="str">
        <f t="shared" si="728"/>
        <v>F</v>
      </c>
      <c r="H785" s="44" t="s">
        <v>634</v>
      </c>
      <c r="I785" s="43" t="str">
        <f t="shared" si="729"/>
        <v>DHH-FPD-F025</v>
      </c>
      <c r="J785" s="45" t="s">
        <v>1961</v>
      </c>
      <c r="K785" s="46" t="s">
        <v>48</v>
      </c>
      <c r="L785" s="47">
        <f t="shared" si="938"/>
        <v>43098</v>
      </c>
      <c r="M785" s="48">
        <v>43098</v>
      </c>
      <c r="N785" s="1" t="str">
        <f t="shared" ca="1" si="721"/>
        <v/>
      </c>
      <c r="O785" s="3">
        <v>44523</v>
      </c>
      <c r="P785" s="49" t="s">
        <v>1926</v>
      </c>
      <c r="Q785" s="46">
        <v>1</v>
      </c>
      <c r="R785" s="44" t="s">
        <v>383</v>
      </c>
      <c r="U785" s="5"/>
      <c r="W785" s="6"/>
      <c r="X785" s="6"/>
      <c r="Y785" s="6"/>
      <c r="Z785" s="6" t="str">
        <f t="shared" si="692"/>
        <v/>
      </c>
      <c r="AA785" s="7"/>
      <c r="AB785" s="9"/>
    </row>
    <row r="786" spans="1:28" s="4" customFormat="1" ht="13" x14ac:dyDescent="0.3">
      <c r="A786" s="93">
        <f>+SUBTOTAL(103,$D$4:D786)</f>
        <v>783</v>
      </c>
      <c r="B786" s="2" t="s">
        <v>1136</v>
      </c>
      <c r="C786" s="2" t="s">
        <v>1709</v>
      </c>
      <c r="D786" s="2" t="s">
        <v>1865</v>
      </c>
      <c r="E786" s="43" t="str">
        <f t="shared" si="720"/>
        <v>DHH</v>
      </c>
      <c r="F786" s="43" t="str">
        <f t="shared" si="950"/>
        <v>FPD</v>
      </c>
      <c r="G786" s="43" t="str">
        <f t="shared" si="728"/>
        <v>F</v>
      </c>
      <c r="H786" s="44" t="s">
        <v>352</v>
      </c>
      <c r="I786" s="43" t="str">
        <f t="shared" si="729"/>
        <v>DHH-FPD-F026</v>
      </c>
      <c r="J786" s="45" t="s">
        <v>1962</v>
      </c>
      <c r="K786" s="46" t="s">
        <v>31</v>
      </c>
      <c r="L786" s="47">
        <f t="shared" si="938"/>
        <v>45463</v>
      </c>
      <c r="M786" s="48">
        <v>45463</v>
      </c>
      <c r="N786" s="1">
        <f t="shared" ca="1" si="721"/>
        <v>606</v>
      </c>
      <c r="O786" s="3"/>
      <c r="P786" s="49" t="s">
        <v>1963</v>
      </c>
      <c r="Q786" s="46">
        <v>4</v>
      </c>
      <c r="R786" s="44" t="s">
        <v>383</v>
      </c>
      <c r="U786" s="5"/>
      <c r="W786" s="6"/>
      <c r="X786" s="6"/>
      <c r="Y786" s="6"/>
      <c r="Z786" s="6" t="str">
        <f t="shared" si="692"/>
        <v/>
      </c>
      <c r="AA786" s="7"/>
      <c r="AB786" s="9"/>
    </row>
    <row r="787" spans="1:28" s="4" customFormat="1" ht="13" x14ac:dyDescent="0.3">
      <c r="A787" s="1">
        <f>+SUBTOTAL(103,$D$4:D787)</f>
        <v>784</v>
      </c>
      <c r="B787" s="2" t="s">
        <v>1136</v>
      </c>
      <c r="C787" s="2" t="s">
        <v>1709</v>
      </c>
      <c r="D787" s="2" t="s">
        <v>1865</v>
      </c>
      <c r="E787" s="43" t="str">
        <f t="shared" si="720"/>
        <v>DHH</v>
      </c>
      <c r="F787" s="43" t="str">
        <f t="shared" ref="F787:F813" si="976">+VLOOKUP(D787,$U$1519:$V$1538,2,FALSE)</f>
        <v>FPD</v>
      </c>
      <c r="G787" s="43" t="str">
        <f t="shared" si="728"/>
        <v>F</v>
      </c>
      <c r="H787" s="44" t="s">
        <v>356</v>
      </c>
      <c r="I787" s="43" t="str">
        <f t="shared" si="729"/>
        <v>DHH-FPD-F027</v>
      </c>
      <c r="J787" s="45" t="s">
        <v>1964</v>
      </c>
      <c r="K787" s="46" t="s">
        <v>31</v>
      </c>
      <c r="L787" s="47">
        <f t="shared" si="938"/>
        <v>44844</v>
      </c>
      <c r="M787" s="48">
        <v>44844</v>
      </c>
      <c r="N787" s="1">
        <f t="shared" ca="1" si="721"/>
        <v>1216</v>
      </c>
      <c r="O787" s="3"/>
      <c r="P787" s="49" t="s">
        <v>1953</v>
      </c>
      <c r="Q787" s="46">
        <v>3</v>
      </c>
      <c r="R787" s="44" t="s">
        <v>383</v>
      </c>
      <c r="U787" s="5"/>
      <c r="W787" s="6"/>
      <c r="X787" s="6"/>
      <c r="Y787" s="6"/>
      <c r="Z787" s="6" t="str">
        <f t="shared" si="692"/>
        <v/>
      </c>
      <c r="AA787" s="7"/>
      <c r="AB787" s="9"/>
    </row>
    <row r="788" spans="1:28" s="4" customFormat="1" ht="13" x14ac:dyDescent="0.3">
      <c r="A788" s="1">
        <f>+SUBTOTAL(103,$D$4:D788)</f>
        <v>785</v>
      </c>
      <c r="B788" s="2" t="s">
        <v>1136</v>
      </c>
      <c r="C788" s="2" t="s">
        <v>1709</v>
      </c>
      <c r="D788" s="2" t="s">
        <v>1865</v>
      </c>
      <c r="E788" s="43" t="str">
        <f t="shared" si="720"/>
        <v>DHH</v>
      </c>
      <c r="F788" s="43" t="str">
        <f t="shared" si="976"/>
        <v>FPD</v>
      </c>
      <c r="G788" s="43" t="str">
        <f t="shared" si="728"/>
        <v>F</v>
      </c>
      <c r="H788" s="44" t="s">
        <v>360</v>
      </c>
      <c r="I788" s="43" t="str">
        <f t="shared" si="729"/>
        <v>DHH-FPD-F028</v>
      </c>
      <c r="J788" s="45" t="s">
        <v>1965</v>
      </c>
      <c r="K788" s="46" t="s">
        <v>31</v>
      </c>
      <c r="L788" s="47">
        <f t="shared" si="938"/>
        <v>44844</v>
      </c>
      <c r="M788" s="48">
        <v>44844</v>
      </c>
      <c r="N788" s="1">
        <f t="shared" ca="1" si="721"/>
        <v>1216</v>
      </c>
      <c r="O788" s="3"/>
      <c r="P788" s="49" t="s">
        <v>1953</v>
      </c>
      <c r="Q788" s="46">
        <v>3</v>
      </c>
      <c r="R788" s="44" t="s">
        <v>383</v>
      </c>
      <c r="U788" s="5"/>
      <c r="W788" s="6"/>
      <c r="X788" s="6"/>
      <c r="Y788" s="6"/>
      <c r="Z788" s="6" t="str">
        <f t="shared" si="692"/>
        <v/>
      </c>
      <c r="AA788" s="7"/>
      <c r="AB788" s="9"/>
    </row>
    <row r="789" spans="1:28" s="4" customFormat="1" ht="13" x14ac:dyDescent="0.3">
      <c r="A789" s="93">
        <f>+SUBTOTAL(103,$D$4:D789)</f>
        <v>786</v>
      </c>
      <c r="B789" s="2" t="s">
        <v>1136</v>
      </c>
      <c r="C789" s="2" t="s">
        <v>1709</v>
      </c>
      <c r="D789" s="2" t="s">
        <v>1865</v>
      </c>
      <c r="E789" s="43" t="str">
        <f t="shared" ref="E789:E791" si="977">+IF(C789="GESTIÓN TERRITORIAL","GET",IF(C789="DERECHOS HUMANOS","DHH",IF(C789="GESTIÓN CORPORATIVA","GCO",IF(C789="PLANEACIÓN ESTRATÉGICA","PLE",IF(C789="GERENCIA DE LA INFORMACIÓN","GDI","N/A")))))</f>
        <v>DHH</v>
      </c>
      <c r="F789" s="43" t="str">
        <f t="shared" si="976"/>
        <v>FPD</v>
      </c>
      <c r="G789" s="43" t="str">
        <f t="shared" ref="G789:G790" si="978">+IF(OR(LEN(H789)=1,LEN(H789)=2),H789,IF(LEN(H789)=4,MID(H789,1,1),MID(H789,1,2)))</f>
        <v>F</v>
      </c>
      <c r="H789" s="44" t="s">
        <v>364</v>
      </c>
      <c r="I789" s="43" t="str">
        <f t="shared" ref="I789:I791" si="979">+IF(OR(E789="",F789="",H789=""),"",CONCATENATE(E789,"-",F789,"-",H789))</f>
        <v>DHH-FPD-F029</v>
      </c>
      <c r="J789" s="45" t="s">
        <v>1966</v>
      </c>
      <c r="K789" s="46" t="s">
        <v>31</v>
      </c>
      <c r="L789" s="47">
        <f t="shared" si="938"/>
        <v>44523</v>
      </c>
      <c r="M789" s="48">
        <v>44523</v>
      </c>
      <c r="N789" s="1">
        <f t="shared" ca="1" si="721"/>
        <v>1533</v>
      </c>
      <c r="O789" s="3"/>
      <c r="P789" s="49" t="s">
        <v>1967</v>
      </c>
      <c r="Q789" s="46">
        <v>3</v>
      </c>
      <c r="R789" s="44"/>
      <c r="U789" s="5"/>
      <c r="W789" s="6"/>
      <c r="X789" s="6"/>
      <c r="Y789" s="6"/>
      <c r="Z789" s="6" t="str">
        <f t="shared" ref="Z789:Z790" si="980">IF(Y789=0,"",EVEN(Y789)/2)</f>
        <v/>
      </c>
      <c r="AA789" s="7"/>
      <c r="AB789" s="9"/>
    </row>
    <row r="790" spans="1:28" s="4" customFormat="1" ht="13" x14ac:dyDescent="0.3">
      <c r="A790" s="1">
        <f>+SUBTOTAL(103,$D$4:D790)</f>
        <v>787</v>
      </c>
      <c r="B790" s="2" t="s">
        <v>1136</v>
      </c>
      <c r="C790" s="2" t="s">
        <v>1709</v>
      </c>
      <c r="D790" s="2" t="s">
        <v>1865</v>
      </c>
      <c r="E790" s="43" t="str">
        <f t="shared" si="977"/>
        <v>DHH</v>
      </c>
      <c r="F790" s="43" t="str">
        <f t="shared" si="976"/>
        <v>FPD</v>
      </c>
      <c r="G790" s="43" t="str">
        <f t="shared" si="978"/>
        <v>F</v>
      </c>
      <c r="H790" s="44" t="s">
        <v>368</v>
      </c>
      <c r="I790" s="43" t="str">
        <f t="shared" si="979"/>
        <v>DHH-FPD-F030</v>
      </c>
      <c r="J790" s="45" t="s">
        <v>1968</v>
      </c>
      <c r="K790" s="46" t="s">
        <v>31</v>
      </c>
      <c r="L790" s="47">
        <f t="shared" si="938"/>
        <v>44523</v>
      </c>
      <c r="M790" s="48">
        <v>44523</v>
      </c>
      <c r="N790" s="1">
        <f t="shared" ca="1" si="721"/>
        <v>1533</v>
      </c>
      <c r="O790" s="3"/>
      <c r="P790" s="49" t="s">
        <v>1969</v>
      </c>
      <c r="Q790" s="46">
        <v>2</v>
      </c>
      <c r="R790" s="44"/>
      <c r="U790" s="5"/>
      <c r="W790" s="6"/>
      <c r="X790" s="6"/>
      <c r="Y790" s="6"/>
      <c r="Z790" s="6" t="str">
        <f t="shared" si="980"/>
        <v/>
      </c>
      <c r="AA790" s="7"/>
      <c r="AB790" s="9"/>
    </row>
    <row r="791" spans="1:28" s="4" customFormat="1" ht="13" x14ac:dyDescent="0.3">
      <c r="A791" s="1">
        <f>+SUBTOTAL(103,$D$4:D791)</f>
        <v>788</v>
      </c>
      <c r="B791" s="2" t="s">
        <v>1136</v>
      </c>
      <c r="C791" s="2" t="s">
        <v>1709</v>
      </c>
      <c r="D791" s="2" t="s">
        <v>1865</v>
      </c>
      <c r="E791" s="43" t="str">
        <f t="shared" si="977"/>
        <v>DHH</v>
      </c>
      <c r="F791" s="43" t="str">
        <f t="shared" si="976"/>
        <v>FPD</v>
      </c>
      <c r="G791" s="43" t="s">
        <v>390</v>
      </c>
      <c r="H791" s="44" t="s">
        <v>371</v>
      </c>
      <c r="I791" s="43" t="str">
        <f t="shared" si="979"/>
        <v>DHH-FPD-F031</v>
      </c>
      <c r="J791" s="45" t="s">
        <v>1970</v>
      </c>
      <c r="K791" s="46" t="s">
        <v>48</v>
      </c>
      <c r="L791" s="47">
        <f t="shared" si="938"/>
        <v>43626</v>
      </c>
      <c r="M791" s="48">
        <v>43626</v>
      </c>
      <c r="N791" s="1" t="str">
        <f t="shared" ca="1" si="721"/>
        <v/>
      </c>
      <c r="O791" s="3">
        <v>43598</v>
      </c>
      <c r="P791" s="49" t="s">
        <v>1971</v>
      </c>
      <c r="Q791" s="46">
        <v>1</v>
      </c>
      <c r="R791" s="44" t="s">
        <v>383</v>
      </c>
      <c r="U791" s="5"/>
      <c r="W791" s="6"/>
      <c r="X791" s="6"/>
      <c r="Y791" s="6"/>
      <c r="Z791" s="6"/>
      <c r="AA791" s="7"/>
      <c r="AB791" s="9"/>
    </row>
    <row r="792" spans="1:28" s="4" customFormat="1" ht="13" x14ac:dyDescent="0.3">
      <c r="A792" s="93">
        <f>+SUBTOTAL(103,$D$4:D792)</f>
        <v>789</v>
      </c>
      <c r="B792" s="2" t="s">
        <v>1136</v>
      </c>
      <c r="C792" s="2" t="s">
        <v>1709</v>
      </c>
      <c r="D792" s="2" t="s">
        <v>1865</v>
      </c>
      <c r="E792" s="43" t="str">
        <f t="shared" ref="E792:E796" si="981">+IF(C792="GESTIÓN TERRITORIAL","GET",IF(C792="DERECHOS HUMANOS","DHH",IF(C792="GESTIÓN CORPORATIVA","GCO",IF(C792="PLANEACIÓN ESTRATÉGICA","PLE",IF(C792="GERENCIA DE LA INFORMACIÓN","GDI","N/A")))))</f>
        <v>DHH</v>
      </c>
      <c r="F792" s="43" t="str">
        <f t="shared" si="976"/>
        <v>FPD</v>
      </c>
      <c r="G792" s="43" t="s">
        <v>390</v>
      </c>
      <c r="H792" s="44" t="s">
        <v>374</v>
      </c>
      <c r="I792" s="43" t="str">
        <f t="shared" ref="I792:I796" si="982">+IF(OR(E792="",F792="",H792=""),"",CONCATENATE(E792,"-",F792,"-",H792))</f>
        <v>DHH-FPD-F032</v>
      </c>
      <c r="J792" s="45" t="s">
        <v>1972</v>
      </c>
      <c r="K792" s="46" t="s">
        <v>48</v>
      </c>
      <c r="L792" s="47">
        <f t="shared" si="938"/>
        <v>44428</v>
      </c>
      <c r="M792" s="48">
        <v>44428</v>
      </c>
      <c r="N792" s="1" t="str">
        <f t="shared" ref="N792:N796" ca="1" si="983">+IF(K792="Anulado","",IF(M792="","",DAYS360(M792,TODAY())))</f>
        <v/>
      </c>
      <c r="O792" s="3">
        <v>45075</v>
      </c>
      <c r="P792" s="49" t="s">
        <v>1973</v>
      </c>
      <c r="Q792" s="46">
        <v>1</v>
      </c>
      <c r="R792" s="44" t="s">
        <v>383</v>
      </c>
      <c r="S792" s="26"/>
      <c r="T792" s="26"/>
      <c r="U792" s="27"/>
      <c r="V792" s="26"/>
      <c r="W792" s="28"/>
      <c r="X792" s="28"/>
      <c r="Y792" s="28"/>
      <c r="Z792" s="28"/>
      <c r="AA792" s="29"/>
      <c r="AB792" s="9"/>
    </row>
    <row r="793" spans="1:28" s="4" customFormat="1" ht="13" x14ac:dyDescent="0.3">
      <c r="A793" s="1">
        <f>+SUBTOTAL(103,$D$4:D793)</f>
        <v>790</v>
      </c>
      <c r="B793" s="2" t="s">
        <v>1136</v>
      </c>
      <c r="C793" s="2" t="s">
        <v>1709</v>
      </c>
      <c r="D793" s="2" t="s">
        <v>1865</v>
      </c>
      <c r="E793" s="43" t="str">
        <f t="shared" si="981"/>
        <v>DHH</v>
      </c>
      <c r="F793" s="43" t="str">
        <f t="shared" si="976"/>
        <v>FPD</v>
      </c>
      <c r="G793" s="43" t="s">
        <v>390</v>
      </c>
      <c r="H793" s="44" t="s">
        <v>377</v>
      </c>
      <c r="I793" s="43" t="str">
        <f t="shared" si="982"/>
        <v>DHH-FPD-F033</v>
      </c>
      <c r="J793" s="45" t="s">
        <v>1974</v>
      </c>
      <c r="K793" s="46" t="s">
        <v>48</v>
      </c>
      <c r="L793" s="47">
        <f t="shared" si="938"/>
        <v>44428</v>
      </c>
      <c r="M793" s="48">
        <v>44428</v>
      </c>
      <c r="N793" s="1" t="str">
        <f t="shared" ca="1" si="983"/>
        <v/>
      </c>
      <c r="O793" s="3">
        <v>45075</v>
      </c>
      <c r="P793" s="49" t="s">
        <v>1973</v>
      </c>
      <c r="Q793" s="46">
        <v>1</v>
      </c>
      <c r="R793" s="44" t="s">
        <v>383</v>
      </c>
      <c r="S793" s="26"/>
      <c r="T793" s="26"/>
      <c r="U793" s="27"/>
      <c r="V793" s="26"/>
      <c r="W793" s="28"/>
      <c r="X793" s="28"/>
      <c r="Y793" s="28"/>
      <c r="Z793" s="28"/>
      <c r="AA793" s="29"/>
      <c r="AB793" s="9"/>
    </row>
    <row r="794" spans="1:28" s="4" customFormat="1" ht="29" x14ac:dyDescent="0.3">
      <c r="A794" s="1">
        <f>+SUBTOTAL(103,$D$4:D794)</f>
        <v>791</v>
      </c>
      <c r="B794" s="2" t="s">
        <v>1136</v>
      </c>
      <c r="C794" s="2" t="s">
        <v>1709</v>
      </c>
      <c r="D794" s="2" t="s">
        <v>1865</v>
      </c>
      <c r="E794" s="43" t="str">
        <f t="shared" si="981"/>
        <v>DHH</v>
      </c>
      <c r="F794" s="43" t="str">
        <f t="shared" si="976"/>
        <v>FPD</v>
      </c>
      <c r="G794" s="43" t="s">
        <v>390</v>
      </c>
      <c r="H794" s="44" t="s">
        <v>380</v>
      </c>
      <c r="I794" s="43" t="str">
        <f t="shared" si="982"/>
        <v>DHH-FPD-F034</v>
      </c>
      <c r="J794" s="45" t="s">
        <v>1975</v>
      </c>
      <c r="K794" s="46" t="s">
        <v>48</v>
      </c>
      <c r="L794" s="47">
        <f t="shared" si="938"/>
        <v>44428</v>
      </c>
      <c r="M794" s="48">
        <v>44428</v>
      </c>
      <c r="N794" s="1" t="str">
        <f t="shared" ca="1" si="983"/>
        <v/>
      </c>
      <c r="O794" s="3">
        <v>45075</v>
      </c>
      <c r="P794" s="49" t="s">
        <v>1973</v>
      </c>
      <c r="Q794" s="46">
        <v>1</v>
      </c>
      <c r="R794" s="44" t="s">
        <v>383</v>
      </c>
      <c r="S794" s="26"/>
      <c r="T794" s="26"/>
      <c r="U794" s="27"/>
      <c r="V794" s="26"/>
      <c r="W794" s="28"/>
      <c r="X794" s="28"/>
      <c r="Y794" s="28"/>
      <c r="Z794" s="28"/>
      <c r="AA794" s="29"/>
      <c r="AB794" s="9"/>
    </row>
    <row r="795" spans="1:28" s="4" customFormat="1" ht="19.5" x14ac:dyDescent="0.3">
      <c r="A795" s="93">
        <f>+SUBTOTAL(103,$D$4:D795)</f>
        <v>792</v>
      </c>
      <c r="B795" s="2" t="s">
        <v>1136</v>
      </c>
      <c r="C795" s="2" t="s">
        <v>1709</v>
      </c>
      <c r="D795" s="2" t="s">
        <v>1865</v>
      </c>
      <c r="E795" s="43" t="str">
        <f t="shared" si="981"/>
        <v>DHH</v>
      </c>
      <c r="F795" s="43" t="str">
        <f t="shared" si="976"/>
        <v>FPD</v>
      </c>
      <c r="G795" s="43" t="s">
        <v>390</v>
      </c>
      <c r="H795" s="44" t="s">
        <v>384</v>
      </c>
      <c r="I795" s="43" t="str">
        <f t="shared" si="982"/>
        <v>DHH-FPD-F035</v>
      </c>
      <c r="J795" s="45" t="s">
        <v>1976</v>
      </c>
      <c r="K795" s="46" t="s">
        <v>48</v>
      </c>
      <c r="L795" s="47">
        <f t="shared" si="938"/>
        <v>44428</v>
      </c>
      <c r="M795" s="48">
        <v>44428</v>
      </c>
      <c r="N795" s="1" t="str">
        <f t="shared" ca="1" si="983"/>
        <v/>
      </c>
      <c r="O795" s="3">
        <v>45075</v>
      </c>
      <c r="P795" s="49" t="s">
        <v>1973</v>
      </c>
      <c r="Q795" s="46">
        <v>1</v>
      </c>
      <c r="R795" s="44" t="s">
        <v>383</v>
      </c>
      <c r="S795" s="26"/>
      <c r="T795" s="26"/>
      <c r="U795" s="27"/>
      <c r="V795" s="26"/>
      <c r="W795" s="28"/>
      <c r="X795" s="28"/>
      <c r="Y795" s="28"/>
      <c r="Z795" s="28"/>
      <c r="AA795" s="29"/>
      <c r="AB795" s="9"/>
    </row>
    <row r="796" spans="1:28" s="4" customFormat="1" ht="19.5" x14ac:dyDescent="0.3">
      <c r="A796" s="1">
        <f>+SUBTOTAL(103,$D$4:D796)</f>
        <v>793</v>
      </c>
      <c r="B796" s="2" t="s">
        <v>1136</v>
      </c>
      <c r="C796" s="2" t="s">
        <v>1709</v>
      </c>
      <c r="D796" s="2" t="s">
        <v>1865</v>
      </c>
      <c r="E796" s="43" t="str">
        <f t="shared" si="981"/>
        <v>DHH</v>
      </c>
      <c r="F796" s="43" t="str">
        <f t="shared" si="976"/>
        <v>FPD</v>
      </c>
      <c r="G796" s="43" t="s">
        <v>390</v>
      </c>
      <c r="H796" s="44" t="s">
        <v>387</v>
      </c>
      <c r="I796" s="43" t="str">
        <f t="shared" si="982"/>
        <v>DHH-FPD-F036</v>
      </c>
      <c r="J796" s="45" t="s">
        <v>1977</v>
      </c>
      <c r="K796" s="46" t="s">
        <v>48</v>
      </c>
      <c r="L796" s="47">
        <f t="shared" si="938"/>
        <v>44428</v>
      </c>
      <c r="M796" s="48">
        <v>44428</v>
      </c>
      <c r="N796" s="1" t="str">
        <f t="shared" ca="1" si="983"/>
        <v/>
      </c>
      <c r="O796" s="3">
        <v>45075</v>
      </c>
      <c r="P796" s="49" t="s">
        <v>1973</v>
      </c>
      <c r="Q796" s="46">
        <v>1</v>
      </c>
      <c r="R796" s="44" t="s">
        <v>383</v>
      </c>
      <c r="S796" s="26"/>
      <c r="T796" s="26"/>
      <c r="U796" s="27"/>
      <c r="V796" s="26"/>
      <c r="W796" s="28"/>
      <c r="X796" s="28"/>
      <c r="Y796" s="28"/>
      <c r="Z796" s="28"/>
      <c r="AA796" s="29"/>
      <c r="AB796" s="9"/>
    </row>
    <row r="797" spans="1:28" s="4" customFormat="1" ht="13" x14ac:dyDescent="0.3">
      <c r="A797" s="1">
        <f>+SUBTOTAL(103,$D$4:D797)</f>
        <v>794</v>
      </c>
      <c r="B797" s="2" t="s">
        <v>1136</v>
      </c>
      <c r="C797" s="2" t="s">
        <v>1709</v>
      </c>
      <c r="D797" s="2" t="s">
        <v>1865</v>
      </c>
      <c r="E797" s="43" t="str">
        <f t="shared" ref="E797:E800" si="984">+IF(C797="GESTIÓN TERRITORIAL","GET",IF(C797="DERECHOS HUMANOS","DHH",IF(C797="GESTIÓN CORPORATIVA","GCO",IF(C797="PLANEACIÓN ESTRATÉGICA","PLE",IF(C797="GERENCIA DE LA INFORMACIÓN","GDI","N/A")))))</f>
        <v>DHH</v>
      </c>
      <c r="F797" s="43" t="str">
        <f t="shared" si="976"/>
        <v>FPD</v>
      </c>
      <c r="G797" s="43" t="s">
        <v>390</v>
      </c>
      <c r="H797" s="44" t="s">
        <v>391</v>
      </c>
      <c r="I797" s="43" t="str">
        <f t="shared" ref="I797:I802" si="985">+IF(OR(E797="",F797="",H797=""),"",CONCATENATE(E797,"-",F797,"-",H797))</f>
        <v>DHH-FPD-F037</v>
      </c>
      <c r="J797" s="45" t="s">
        <v>1978</v>
      </c>
      <c r="K797" s="46" t="s">
        <v>31</v>
      </c>
      <c r="L797" s="47">
        <f t="shared" si="938"/>
        <v>44445</v>
      </c>
      <c r="M797" s="48">
        <v>44445</v>
      </c>
      <c r="N797" s="1">
        <f t="shared" ref="N797:N800" ca="1" si="986">+IF(K797="Anulado","",IF(M797="","",DAYS360(M797,TODAY())))</f>
        <v>1610</v>
      </c>
      <c r="O797" s="3"/>
      <c r="P797" s="49" t="s">
        <v>1979</v>
      </c>
      <c r="Q797" s="46">
        <v>1</v>
      </c>
      <c r="R797" s="44" t="s">
        <v>383</v>
      </c>
      <c r="U797" s="5"/>
      <c r="W797" s="6"/>
      <c r="X797" s="6"/>
      <c r="Y797" s="6"/>
      <c r="Z797" s="6"/>
      <c r="AA797" s="7"/>
      <c r="AB797" s="9"/>
    </row>
    <row r="798" spans="1:28" s="4" customFormat="1" ht="13" x14ac:dyDescent="0.3">
      <c r="A798" s="93">
        <f>+SUBTOTAL(103,$D$4:D798)</f>
        <v>795</v>
      </c>
      <c r="B798" s="2" t="s">
        <v>1136</v>
      </c>
      <c r="C798" s="2" t="s">
        <v>1709</v>
      </c>
      <c r="D798" s="2" t="s">
        <v>1865</v>
      </c>
      <c r="E798" s="43" t="str">
        <f t="shared" si="984"/>
        <v>DHH</v>
      </c>
      <c r="F798" s="43" t="str">
        <f t="shared" si="976"/>
        <v>FPD</v>
      </c>
      <c r="G798" s="43" t="s">
        <v>390</v>
      </c>
      <c r="H798" s="44" t="s">
        <v>394</v>
      </c>
      <c r="I798" s="43" t="str">
        <f t="shared" si="985"/>
        <v>DHH-FPD-F038</v>
      </c>
      <c r="J798" s="45" t="s">
        <v>1980</v>
      </c>
      <c r="K798" s="46" t="s">
        <v>31</v>
      </c>
      <c r="L798" s="47">
        <f t="shared" si="938"/>
        <v>44445</v>
      </c>
      <c r="M798" s="48">
        <v>44445</v>
      </c>
      <c r="N798" s="1">
        <f t="shared" ca="1" si="986"/>
        <v>1610</v>
      </c>
      <c r="O798" s="3"/>
      <c r="P798" s="49" t="s">
        <v>1979</v>
      </c>
      <c r="Q798" s="46">
        <v>1</v>
      </c>
      <c r="R798" s="44" t="s">
        <v>383</v>
      </c>
      <c r="U798" s="5"/>
      <c r="W798" s="6"/>
      <c r="X798" s="6"/>
      <c r="Y798" s="6"/>
      <c r="Z798" s="6"/>
      <c r="AA798" s="7"/>
      <c r="AB798" s="9"/>
    </row>
    <row r="799" spans="1:28" s="4" customFormat="1" ht="13" x14ac:dyDescent="0.3">
      <c r="A799" s="1">
        <f>+SUBTOTAL(103,$D$4:D799)</f>
        <v>796</v>
      </c>
      <c r="B799" s="2" t="s">
        <v>1136</v>
      </c>
      <c r="C799" s="2" t="s">
        <v>1709</v>
      </c>
      <c r="D799" s="2" t="s">
        <v>1865</v>
      </c>
      <c r="E799" s="43" t="str">
        <f t="shared" ref="E799" si="987">+IF(C799="GESTIÓN TERRITORIAL","GET",IF(C799="DERECHOS HUMANOS","DHH",IF(C799="GESTIÓN CORPORATIVA","GCO",IF(C799="PLANEACIÓN ESTRATÉGICA","PLE",IF(C799="GERENCIA DE LA INFORMACIÓN","GDI","N/A")))))</f>
        <v>DHH</v>
      </c>
      <c r="F799" s="43" t="str">
        <f t="shared" si="976"/>
        <v>FPD</v>
      </c>
      <c r="G799" s="43" t="s">
        <v>390</v>
      </c>
      <c r="H799" s="44" t="s">
        <v>397</v>
      </c>
      <c r="I799" s="43" t="str">
        <f t="shared" ref="I799" si="988">+IF(OR(E799="",F799="",H799=""),"",CONCATENATE(E799,"-",F799,"-",H799))</f>
        <v>DHH-FPD-F039</v>
      </c>
      <c r="J799" s="45" t="s">
        <v>1981</v>
      </c>
      <c r="K799" s="46" t="s">
        <v>31</v>
      </c>
      <c r="L799" s="47">
        <f t="shared" si="938"/>
        <v>44445</v>
      </c>
      <c r="M799" s="48">
        <v>44445</v>
      </c>
      <c r="N799" s="1">
        <f t="shared" ref="N799" ca="1" si="989">+IF(K799="Anulado","",IF(M799="","",DAYS360(M799,TODAY())))</f>
        <v>1610</v>
      </c>
      <c r="O799" s="3"/>
      <c r="P799" s="49" t="s">
        <v>1979</v>
      </c>
      <c r="Q799" s="46">
        <v>1</v>
      </c>
      <c r="R799" s="44" t="s">
        <v>383</v>
      </c>
      <c r="U799" s="5"/>
      <c r="W799" s="6"/>
      <c r="X799" s="6"/>
      <c r="Y799" s="6"/>
      <c r="Z799" s="6"/>
      <c r="AA799" s="7"/>
      <c r="AB799" s="9"/>
    </row>
    <row r="800" spans="1:28" s="4" customFormat="1" ht="13" x14ac:dyDescent="0.3">
      <c r="A800" s="1">
        <f>+SUBTOTAL(103,$D$4:D800)</f>
        <v>797</v>
      </c>
      <c r="B800" s="2" t="s">
        <v>1136</v>
      </c>
      <c r="C800" s="2" t="s">
        <v>1709</v>
      </c>
      <c r="D800" s="2" t="s">
        <v>1865</v>
      </c>
      <c r="E800" s="43" t="str">
        <f t="shared" si="984"/>
        <v>DHH</v>
      </c>
      <c r="F800" s="43" t="str">
        <f t="shared" si="976"/>
        <v>FPD</v>
      </c>
      <c r="G800" s="43" t="s">
        <v>390</v>
      </c>
      <c r="H800" s="44" t="s">
        <v>400</v>
      </c>
      <c r="I800" s="43" t="str">
        <f t="shared" si="985"/>
        <v>DHH-FPD-F040</v>
      </c>
      <c r="J800" s="45" t="s">
        <v>1982</v>
      </c>
      <c r="K800" s="46" t="s">
        <v>31</v>
      </c>
      <c r="L800" s="47">
        <f t="shared" si="938"/>
        <v>45463</v>
      </c>
      <c r="M800" s="48">
        <v>45463</v>
      </c>
      <c r="N800" s="1">
        <f t="shared" ca="1" si="986"/>
        <v>606</v>
      </c>
      <c r="O800" s="3"/>
      <c r="P800" s="49" t="s">
        <v>1983</v>
      </c>
      <c r="Q800" s="46">
        <v>3</v>
      </c>
      <c r="R800" s="44" t="s">
        <v>383</v>
      </c>
      <c r="U800" s="5"/>
      <c r="W800" s="6"/>
      <c r="X800" s="6"/>
      <c r="Y800" s="6"/>
      <c r="Z800" s="6"/>
      <c r="AA800" s="7"/>
      <c r="AB800" s="9"/>
    </row>
    <row r="801" spans="1:28" s="4" customFormat="1" ht="19.5" x14ac:dyDescent="0.3">
      <c r="A801" s="93">
        <f>+SUBTOTAL(103,$D$4:D801)</f>
        <v>798</v>
      </c>
      <c r="B801" s="2" t="s">
        <v>1136</v>
      </c>
      <c r="C801" s="2" t="s">
        <v>1709</v>
      </c>
      <c r="D801" s="2" t="s">
        <v>1865</v>
      </c>
      <c r="E801" s="43" t="str">
        <f t="shared" ref="E801:E802" si="990">+IF(C801="GESTIÓN TERRITORIAL","GET",IF(C801="DERECHOS HUMANOS","DHH",IF(C801="GESTIÓN CORPORATIVA","GCO",IF(C801="PLANEACIÓN ESTRATÉGICA","PLE",IF(C801="GERENCIA DE LA INFORMACIÓN","GDI","N/A")))))</f>
        <v>DHH</v>
      </c>
      <c r="F801" s="43" t="str">
        <f t="shared" si="976"/>
        <v>FPD</v>
      </c>
      <c r="G801" s="43" t="s">
        <v>390</v>
      </c>
      <c r="H801" s="44" t="s">
        <v>402</v>
      </c>
      <c r="I801" s="43" t="str">
        <f t="shared" si="985"/>
        <v>DHH-FPD-F041</v>
      </c>
      <c r="J801" s="45" t="s">
        <v>1984</v>
      </c>
      <c r="K801" s="46" t="s">
        <v>31</v>
      </c>
      <c r="L801" s="47">
        <f t="shared" si="938"/>
        <v>44497</v>
      </c>
      <c r="M801" s="48">
        <v>44497</v>
      </c>
      <c r="N801" s="1">
        <f t="shared" ref="N801:N804" ca="1" si="991">+IF(K801="Anulado","",IF(M801="","",DAYS360(M801,TODAY())))</f>
        <v>1558</v>
      </c>
      <c r="O801" s="3"/>
      <c r="P801" s="49" t="s">
        <v>1985</v>
      </c>
      <c r="Q801" s="46">
        <v>1</v>
      </c>
      <c r="R801" s="44"/>
      <c r="U801" s="5"/>
      <c r="W801" s="6"/>
      <c r="X801" s="6"/>
      <c r="Y801" s="6"/>
      <c r="Z801" s="6"/>
      <c r="AA801" s="7"/>
      <c r="AB801" s="9"/>
    </row>
    <row r="802" spans="1:28" s="4" customFormat="1" ht="19.5" x14ac:dyDescent="0.3">
      <c r="A802" s="1">
        <f>+SUBTOTAL(103,$D$4:D802)</f>
        <v>799</v>
      </c>
      <c r="B802" s="2" t="s">
        <v>1136</v>
      </c>
      <c r="C802" s="2" t="s">
        <v>1709</v>
      </c>
      <c r="D802" s="2" t="s">
        <v>1865</v>
      </c>
      <c r="E802" s="43" t="str">
        <f t="shared" si="990"/>
        <v>DHH</v>
      </c>
      <c r="F802" s="43" t="str">
        <f t="shared" si="976"/>
        <v>FPD</v>
      </c>
      <c r="G802" s="43" t="s">
        <v>390</v>
      </c>
      <c r="H802" s="44" t="s">
        <v>404</v>
      </c>
      <c r="I802" s="43" t="str">
        <f t="shared" si="985"/>
        <v>DHH-FPD-F042</v>
      </c>
      <c r="J802" s="45" t="s">
        <v>1986</v>
      </c>
      <c r="K802" s="46" t="s">
        <v>31</v>
      </c>
      <c r="L802" s="47">
        <f t="shared" si="938"/>
        <v>44497</v>
      </c>
      <c r="M802" s="48">
        <v>44497</v>
      </c>
      <c r="N802" s="1">
        <f t="shared" ca="1" si="991"/>
        <v>1558</v>
      </c>
      <c r="O802" s="3"/>
      <c r="P802" s="49" t="s">
        <v>1987</v>
      </c>
      <c r="Q802" s="46">
        <v>1</v>
      </c>
      <c r="R802" s="44"/>
      <c r="U802" s="5"/>
      <c r="W802" s="6"/>
      <c r="X802" s="6"/>
      <c r="Y802" s="6"/>
      <c r="Z802" s="6"/>
      <c r="AA802" s="7"/>
      <c r="AB802" s="9"/>
    </row>
    <row r="803" spans="1:28" s="4" customFormat="1" ht="19.5" x14ac:dyDescent="0.3">
      <c r="A803" s="1">
        <f>+SUBTOTAL(103,$D$4:D803)</f>
        <v>800</v>
      </c>
      <c r="B803" s="2" t="s">
        <v>1136</v>
      </c>
      <c r="C803" s="2" t="s">
        <v>1709</v>
      </c>
      <c r="D803" s="2" t="s">
        <v>1865</v>
      </c>
      <c r="E803" s="43" t="str">
        <f t="shared" ref="E803:E804" si="992">+IF(C803="GESTIÓN TERRITORIAL","GET",IF(C803="DERECHOS HUMANOS","DHH",IF(C803="GESTIÓN CORPORATIVA","GCO",IF(C803="PLANEACIÓN ESTRATÉGICA","PLE",IF(C803="GERENCIA DE LA INFORMACIÓN","GDI","N/A")))))</f>
        <v>DHH</v>
      </c>
      <c r="F803" s="43" t="str">
        <f t="shared" si="976"/>
        <v>FPD</v>
      </c>
      <c r="G803" s="43" t="s">
        <v>390</v>
      </c>
      <c r="H803" s="44" t="s">
        <v>407</v>
      </c>
      <c r="I803" s="43" t="str">
        <f t="shared" ref="I803:I804" si="993">+IF(OR(E803="",F803="",H803=""),"",CONCATENATE(E803,"-",F803,"-",H803))</f>
        <v>DHH-FPD-F043</v>
      </c>
      <c r="J803" s="45" t="s">
        <v>1988</v>
      </c>
      <c r="K803" s="46" t="s">
        <v>48</v>
      </c>
      <c r="L803" s="47">
        <f t="shared" si="938"/>
        <v>44712</v>
      </c>
      <c r="M803" s="48">
        <v>44712</v>
      </c>
      <c r="N803" s="1" t="str">
        <f t="shared" ca="1" si="991"/>
        <v/>
      </c>
      <c r="O803" s="3">
        <v>45835</v>
      </c>
      <c r="P803" s="49" t="s">
        <v>1989</v>
      </c>
      <c r="Q803" s="46">
        <v>2</v>
      </c>
      <c r="R803" s="44"/>
      <c r="U803" s="5"/>
      <c r="W803" s="6"/>
      <c r="X803" s="6"/>
      <c r="Y803" s="6"/>
      <c r="Z803" s="6"/>
      <c r="AA803" s="7"/>
      <c r="AB803" s="9"/>
    </row>
    <row r="804" spans="1:28" s="4" customFormat="1" ht="19.5" x14ac:dyDescent="0.3">
      <c r="A804" s="93">
        <f>+SUBTOTAL(103,$D$4:D804)</f>
        <v>801</v>
      </c>
      <c r="B804" s="2" t="s">
        <v>1136</v>
      </c>
      <c r="C804" s="2" t="s">
        <v>1709</v>
      </c>
      <c r="D804" s="2" t="s">
        <v>1865</v>
      </c>
      <c r="E804" s="43" t="str">
        <f t="shared" si="992"/>
        <v>DHH</v>
      </c>
      <c r="F804" s="43" t="str">
        <f t="shared" si="976"/>
        <v>FPD</v>
      </c>
      <c r="G804" s="43" t="s">
        <v>390</v>
      </c>
      <c r="H804" s="44" t="s">
        <v>410</v>
      </c>
      <c r="I804" s="43" t="str">
        <f t="shared" si="993"/>
        <v>DHH-FPD-F044</v>
      </c>
      <c r="J804" s="45" t="s">
        <v>1990</v>
      </c>
      <c r="K804" s="46" t="s">
        <v>31</v>
      </c>
      <c r="L804" s="47">
        <f t="shared" si="938"/>
        <v>44712</v>
      </c>
      <c r="M804" s="48">
        <v>44712</v>
      </c>
      <c r="N804" s="1">
        <f t="shared" ca="1" si="991"/>
        <v>1346</v>
      </c>
      <c r="O804" s="3"/>
      <c r="P804" s="49" t="s">
        <v>1991</v>
      </c>
      <c r="Q804" s="46">
        <v>2</v>
      </c>
      <c r="R804" s="44"/>
      <c r="U804" s="5"/>
      <c r="W804" s="6"/>
      <c r="X804" s="6"/>
      <c r="Y804" s="6"/>
      <c r="Z804" s="6"/>
      <c r="AA804" s="7"/>
      <c r="AB804" s="9"/>
    </row>
    <row r="805" spans="1:28" s="4" customFormat="1" ht="19.5" x14ac:dyDescent="0.3">
      <c r="A805" s="1">
        <f>+SUBTOTAL(103,$D$4:D805)</f>
        <v>802</v>
      </c>
      <c r="B805" s="2" t="s">
        <v>1136</v>
      </c>
      <c r="C805" s="2" t="s">
        <v>1709</v>
      </c>
      <c r="D805" s="2" t="s">
        <v>1865</v>
      </c>
      <c r="E805" s="43" t="str">
        <f t="shared" ref="E805" si="994">+IF(C805="GESTIÓN TERRITORIAL","GET",IF(C805="DERECHOS HUMANOS","DHH",IF(C805="GESTIÓN CORPORATIVA","GCO",IF(C805="PLANEACIÓN ESTRATÉGICA","PLE",IF(C805="GERENCIA DE LA INFORMACIÓN","GDI","N/A")))))</f>
        <v>DHH</v>
      </c>
      <c r="F805" s="43" t="str">
        <f t="shared" si="976"/>
        <v>FPD</v>
      </c>
      <c r="G805" s="43" t="s">
        <v>390</v>
      </c>
      <c r="H805" s="44" t="s">
        <v>413</v>
      </c>
      <c r="I805" s="43" t="str">
        <f t="shared" ref="I805" si="995">+IF(OR(E805="",F805="",H805=""),"",CONCATENATE(E805,"-",F805,"-",H805))</f>
        <v>DHH-FPD-F045</v>
      </c>
      <c r="J805" s="45" t="s">
        <v>1992</v>
      </c>
      <c r="K805" s="46" t="s">
        <v>48</v>
      </c>
      <c r="L805" s="47">
        <f t="shared" ref="L805" si="996">+IF(M805=0,"",VALUE(M805))</f>
        <v>44811</v>
      </c>
      <c r="M805" s="48">
        <v>44811</v>
      </c>
      <c r="N805" s="1" t="str">
        <f t="shared" ref="N805" ca="1" si="997">+IF(K805="Anulado","",IF(M805="","",DAYS360(M805,TODAY())))</f>
        <v/>
      </c>
      <c r="O805" s="3">
        <v>45075</v>
      </c>
      <c r="P805" s="49" t="s">
        <v>1993</v>
      </c>
      <c r="Q805" s="46">
        <v>1</v>
      </c>
      <c r="R805" s="44"/>
      <c r="S805" s="26"/>
      <c r="T805" s="26"/>
      <c r="U805" s="27"/>
      <c r="V805" s="26"/>
      <c r="W805" s="28"/>
      <c r="X805" s="28"/>
      <c r="Y805" s="28"/>
      <c r="Z805" s="28"/>
      <c r="AA805" s="29"/>
      <c r="AB805" s="9"/>
    </row>
    <row r="806" spans="1:28" s="4" customFormat="1" ht="13" x14ac:dyDescent="0.3">
      <c r="A806" s="1">
        <f>+SUBTOTAL(103,$D$4:D806)</f>
        <v>803</v>
      </c>
      <c r="B806" s="2" t="s">
        <v>1136</v>
      </c>
      <c r="C806" s="2" t="s">
        <v>1709</v>
      </c>
      <c r="D806" s="2" t="s">
        <v>1865</v>
      </c>
      <c r="E806" s="43" t="str">
        <f t="shared" ref="E806:E808" si="998">+IF(C806="GESTIÓN TERRITORIAL","GET",IF(C806="DERECHOS HUMANOS","DHH",IF(C806="GESTIÓN CORPORATIVA","GCO",IF(C806="PLANEACIÓN ESTRATÉGICA","PLE",IF(C806="GERENCIA DE LA INFORMACIÓN","GDI","N/A")))))</f>
        <v>DHH</v>
      </c>
      <c r="F806" s="43" t="str">
        <f t="shared" si="976"/>
        <v>FPD</v>
      </c>
      <c r="G806" s="43" t="s">
        <v>390</v>
      </c>
      <c r="H806" s="44" t="s">
        <v>415</v>
      </c>
      <c r="I806" s="43" t="str">
        <f t="shared" ref="I806:I820" si="999">+IF(OR(E806="",F806="",H806=""),"",CONCATENATE(E806,"-",F806,"-",H806))</f>
        <v>DHH-FPD-F046</v>
      </c>
      <c r="J806" s="45" t="s">
        <v>1994</v>
      </c>
      <c r="K806" s="46" t="s">
        <v>31</v>
      </c>
      <c r="L806" s="47">
        <f t="shared" ref="L806:L814" si="1000">+IF(M806=0,"",VALUE(M806))</f>
        <v>44904</v>
      </c>
      <c r="M806" s="48">
        <v>44904</v>
      </c>
      <c r="N806" s="1">
        <f t="shared" ref="N806:N814" ca="1" si="1001">+IF(K806="Anulado","",IF(M806="","",DAYS360(M806,TODAY())))</f>
        <v>1157</v>
      </c>
      <c r="O806" s="3"/>
      <c r="P806" s="49" t="s">
        <v>1995</v>
      </c>
      <c r="Q806" s="46">
        <v>1</v>
      </c>
      <c r="R806" s="44"/>
      <c r="T806" s="21"/>
      <c r="U806" s="22"/>
      <c r="V806" s="21"/>
      <c r="W806" s="23"/>
      <c r="X806" s="23"/>
      <c r="Y806" s="23"/>
      <c r="Z806" s="23"/>
      <c r="AA806" s="24"/>
      <c r="AB806" s="9"/>
    </row>
    <row r="807" spans="1:28" s="4" customFormat="1" ht="13" x14ac:dyDescent="0.3">
      <c r="A807" s="93">
        <f>+SUBTOTAL(103,$D$4:D807)</f>
        <v>804</v>
      </c>
      <c r="B807" s="2" t="s">
        <v>1136</v>
      </c>
      <c r="C807" s="2" t="s">
        <v>1709</v>
      </c>
      <c r="D807" s="2" t="s">
        <v>1865</v>
      </c>
      <c r="E807" s="43" t="str">
        <f t="shared" si="998"/>
        <v>DHH</v>
      </c>
      <c r="F807" s="43" t="str">
        <f t="shared" si="976"/>
        <v>FPD</v>
      </c>
      <c r="G807" s="43" t="s">
        <v>390</v>
      </c>
      <c r="H807" s="44" t="s">
        <v>417</v>
      </c>
      <c r="I807" s="43" t="str">
        <f t="shared" si="999"/>
        <v>DHH-FPD-F047</v>
      </c>
      <c r="J807" s="45" t="s">
        <v>1996</v>
      </c>
      <c r="K807" s="46" t="s">
        <v>31</v>
      </c>
      <c r="L807" s="47">
        <f t="shared" si="1000"/>
        <v>44904</v>
      </c>
      <c r="M807" s="48">
        <v>44904</v>
      </c>
      <c r="N807" s="1">
        <f t="shared" ca="1" si="1001"/>
        <v>1157</v>
      </c>
      <c r="O807" s="3"/>
      <c r="P807" s="49" t="s">
        <v>1995</v>
      </c>
      <c r="Q807" s="46">
        <v>1</v>
      </c>
      <c r="R807" s="44"/>
      <c r="T807" s="21"/>
      <c r="U807" s="22"/>
      <c r="V807" s="21"/>
      <c r="W807" s="23"/>
      <c r="X807" s="23"/>
      <c r="Y807" s="23"/>
      <c r="Z807" s="23"/>
      <c r="AA807" s="24"/>
      <c r="AB807" s="9"/>
    </row>
    <row r="808" spans="1:28" s="4" customFormat="1" ht="13" x14ac:dyDescent="0.3">
      <c r="A808" s="1">
        <f>+SUBTOTAL(103,$D$4:D808)</f>
        <v>805</v>
      </c>
      <c r="B808" s="2" t="s">
        <v>1136</v>
      </c>
      <c r="C808" s="2" t="s">
        <v>1709</v>
      </c>
      <c r="D808" s="2" t="s">
        <v>1865</v>
      </c>
      <c r="E808" s="43" t="str">
        <f t="shared" si="998"/>
        <v>DHH</v>
      </c>
      <c r="F808" s="43" t="str">
        <f t="shared" si="976"/>
        <v>FPD</v>
      </c>
      <c r="G808" s="43" t="s">
        <v>390</v>
      </c>
      <c r="H808" s="44" t="s">
        <v>420</v>
      </c>
      <c r="I808" s="43" t="str">
        <f t="shared" si="999"/>
        <v>DHH-FPD-F048</v>
      </c>
      <c r="J808" s="45" t="s">
        <v>1997</v>
      </c>
      <c r="K808" s="46" t="s">
        <v>31</v>
      </c>
      <c r="L808" s="47">
        <f t="shared" si="1000"/>
        <v>45463</v>
      </c>
      <c r="M808" s="48">
        <v>45463</v>
      </c>
      <c r="N808" s="1">
        <f t="shared" ca="1" si="1001"/>
        <v>606</v>
      </c>
      <c r="O808" s="3"/>
      <c r="P808" s="49" t="s">
        <v>1998</v>
      </c>
      <c r="Q808" s="46">
        <v>2</v>
      </c>
      <c r="R808" s="44"/>
      <c r="T808" s="21"/>
      <c r="U808" s="22"/>
      <c r="V808" s="21"/>
      <c r="W808" s="23"/>
      <c r="X808" s="23"/>
      <c r="Y808" s="23"/>
      <c r="Z808" s="23"/>
      <c r="AA808" s="24"/>
      <c r="AB808" s="9"/>
    </row>
    <row r="809" spans="1:28" s="4" customFormat="1" ht="19.5" x14ac:dyDescent="0.3">
      <c r="A809" s="1">
        <f>+SUBTOTAL(103,$D$4:D809)</f>
        <v>806</v>
      </c>
      <c r="B809" s="2" t="s">
        <v>1136</v>
      </c>
      <c r="C809" s="2" t="s">
        <v>1709</v>
      </c>
      <c r="D809" s="2" t="s">
        <v>1865</v>
      </c>
      <c r="E809" s="43" t="str">
        <f t="shared" ref="E809" si="1002">+IF(C809="GESTIÓN TERRITORIAL","GET",IF(C809="DERECHOS HUMANOS","DHH",IF(C809="GESTIÓN CORPORATIVA","GCO",IF(C809="PLANEACIÓN ESTRATÉGICA","PLE",IF(C809="GERENCIA DE LA INFORMACIÓN","GDI","N/A")))))</f>
        <v>DHH</v>
      </c>
      <c r="F809" s="43" t="str">
        <f t="shared" si="976"/>
        <v>FPD</v>
      </c>
      <c r="G809" s="43" t="s">
        <v>390</v>
      </c>
      <c r="H809" s="44" t="s">
        <v>422</v>
      </c>
      <c r="I809" s="43" t="str">
        <f t="shared" ref="I809" si="1003">+IF(OR(E809="",F809="",H809=""),"",CONCATENATE(E809,"-",F809,"-",H809))</f>
        <v>DHH-FPD-F049</v>
      </c>
      <c r="J809" s="45" t="s">
        <v>1999</v>
      </c>
      <c r="K809" s="46" t="s">
        <v>31</v>
      </c>
      <c r="L809" s="47">
        <f t="shared" ref="L809" si="1004">+IF(M809=0,"",VALUE(M809))</f>
        <v>45187</v>
      </c>
      <c r="M809" s="48">
        <v>45187</v>
      </c>
      <c r="N809" s="1">
        <f t="shared" ref="N809" ca="1" si="1005">+IF(K809="Anulado","",IF(M809="","",DAYS360(M809,TODAY())))</f>
        <v>878</v>
      </c>
      <c r="O809" s="3"/>
      <c r="P809" s="49" t="s">
        <v>1917</v>
      </c>
      <c r="Q809" s="46">
        <v>1</v>
      </c>
      <c r="R809" s="44"/>
      <c r="S809" s="26"/>
      <c r="T809" s="26"/>
      <c r="U809" s="27"/>
      <c r="V809" s="26"/>
      <c r="W809" s="28"/>
      <c r="X809" s="28"/>
      <c r="Y809" s="28"/>
      <c r="Z809" s="28"/>
      <c r="AA809" s="29"/>
      <c r="AB809" s="9"/>
    </row>
    <row r="810" spans="1:28" s="4" customFormat="1" ht="13" x14ac:dyDescent="0.3">
      <c r="A810" s="93">
        <f>+SUBTOTAL(103,$D$4:D810)</f>
        <v>807</v>
      </c>
      <c r="B810" s="2" t="s">
        <v>1136</v>
      </c>
      <c r="C810" s="2" t="s">
        <v>1709</v>
      </c>
      <c r="D810" s="2" t="s">
        <v>1865</v>
      </c>
      <c r="E810" s="43" t="str">
        <f t="shared" ref="E810:E811" si="1006">+IF(C810="GESTIÓN TERRITORIAL","GET",IF(C810="DERECHOS HUMANOS","DHH",IF(C810="GESTIÓN CORPORATIVA","GCO",IF(C810="PLANEACIÓN ESTRATÉGICA","PLE",IF(C810="GERENCIA DE LA INFORMACIÓN","GDI","N/A")))))</f>
        <v>DHH</v>
      </c>
      <c r="F810" s="43" t="str">
        <f t="shared" si="976"/>
        <v>FPD</v>
      </c>
      <c r="G810" s="43" t="s">
        <v>390</v>
      </c>
      <c r="H810" s="44" t="s">
        <v>424</v>
      </c>
      <c r="I810" s="43" t="str">
        <f t="shared" ref="I810:I811" si="1007">+IF(OR(E810="",F810="",H810=""),"",CONCATENATE(E810,"-",F810,"-",H810))</f>
        <v>DHH-FPD-F050</v>
      </c>
      <c r="J810" s="45" t="s">
        <v>2000</v>
      </c>
      <c r="K810" s="46" t="s">
        <v>31</v>
      </c>
      <c r="L810" s="47">
        <f t="shared" ref="L810:L811" si="1008">+IF(M810=0,"",VALUE(M810))</f>
        <v>45835</v>
      </c>
      <c r="M810" s="48">
        <v>45835</v>
      </c>
      <c r="N810" s="1">
        <f t="shared" ref="N810:N811" ca="1" si="1009">+IF(K810="Anulado","",IF(M810="","",DAYS360(M810,TODAY())))</f>
        <v>239</v>
      </c>
      <c r="O810" s="3"/>
      <c r="P810" s="49" t="s">
        <v>2001</v>
      </c>
      <c r="Q810" s="46">
        <v>2</v>
      </c>
      <c r="R810" s="44"/>
      <c r="S810" s="26"/>
      <c r="T810" s="26"/>
      <c r="U810" s="27"/>
      <c r="V810" s="26"/>
      <c r="W810" s="28"/>
      <c r="X810" s="28"/>
      <c r="Y810" s="28"/>
      <c r="Z810" s="28"/>
      <c r="AA810" s="29"/>
      <c r="AB810" s="9"/>
    </row>
    <row r="811" spans="1:28" s="4" customFormat="1" ht="19.5" x14ac:dyDescent="0.3">
      <c r="A811" s="1">
        <f>+SUBTOTAL(103,$D$4:D811)</f>
        <v>808</v>
      </c>
      <c r="B811" s="2" t="s">
        <v>1136</v>
      </c>
      <c r="C811" s="2" t="s">
        <v>1709</v>
      </c>
      <c r="D811" s="2" t="s">
        <v>1865</v>
      </c>
      <c r="E811" s="43" t="str">
        <f t="shared" si="1006"/>
        <v>DHH</v>
      </c>
      <c r="F811" s="43" t="str">
        <f t="shared" si="976"/>
        <v>FPD</v>
      </c>
      <c r="G811" s="43" t="s">
        <v>390</v>
      </c>
      <c r="H811" s="44" t="s">
        <v>426</v>
      </c>
      <c r="I811" s="43" t="str">
        <f t="shared" si="1007"/>
        <v>DHH-FPD-F051</v>
      </c>
      <c r="J811" s="45" t="s">
        <v>2002</v>
      </c>
      <c r="K811" s="46" t="s">
        <v>31</v>
      </c>
      <c r="L811" s="47">
        <f t="shared" si="1008"/>
        <v>45565</v>
      </c>
      <c r="M811" s="48">
        <v>45565</v>
      </c>
      <c r="N811" s="1">
        <f t="shared" ca="1" si="1009"/>
        <v>506</v>
      </c>
      <c r="O811" s="3"/>
      <c r="P811" s="49" t="s">
        <v>1919</v>
      </c>
      <c r="Q811" s="46">
        <v>1</v>
      </c>
      <c r="R811" s="44"/>
      <c r="S811" s="26"/>
      <c r="T811" s="26"/>
      <c r="U811" s="27"/>
      <c r="V811" s="26"/>
      <c r="W811" s="28"/>
      <c r="X811" s="28"/>
      <c r="Y811" s="28"/>
      <c r="Z811" s="28"/>
      <c r="AA811" s="29"/>
      <c r="AB811" s="9"/>
    </row>
    <row r="812" spans="1:28" s="4" customFormat="1" ht="13" x14ac:dyDescent="0.3">
      <c r="A812" s="1">
        <f>+SUBTOTAL(103,$D$4:D812)</f>
        <v>809</v>
      </c>
      <c r="B812" s="2" t="s">
        <v>1136</v>
      </c>
      <c r="C812" s="2" t="s">
        <v>1709</v>
      </c>
      <c r="D812" s="2" t="s">
        <v>1865</v>
      </c>
      <c r="E812" s="43" t="str">
        <f t="shared" ref="E812:E813" si="1010">+IF(C812="GESTIÓN TERRITORIAL","GET",IF(C812="DERECHOS HUMANOS","DHH",IF(C812="GESTIÓN CORPORATIVA","GCO",IF(C812="PLANEACIÓN ESTRATÉGICA","PLE",IF(C812="GERENCIA DE LA INFORMACIÓN","GDI","N/A")))))</f>
        <v>DHH</v>
      </c>
      <c r="F812" s="43" t="str">
        <f t="shared" si="976"/>
        <v>FPD</v>
      </c>
      <c r="G812" s="43" t="s">
        <v>390</v>
      </c>
      <c r="H812" s="44" t="s">
        <v>428</v>
      </c>
      <c r="I812" s="43" t="str">
        <f t="shared" ref="I812:I813" si="1011">+IF(OR(E812="",F812="",H812=""),"",CONCATENATE(E812,"-",F812,"-",H812))</f>
        <v>DHH-FPD-F052</v>
      </c>
      <c r="J812" s="45" t="s">
        <v>2003</v>
      </c>
      <c r="K812" s="46" t="s">
        <v>31</v>
      </c>
      <c r="L812" s="47">
        <f t="shared" ref="L812:L813" si="1012">+IF(M812=0,"",VALUE(M812))</f>
        <v>45835</v>
      </c>
      <c r="M812" s="48">
        <v>45835</v>
      </c>
      <c r="N812" s="1">
        <f t="shared" ref="N812:N813" ca="1" si="1013">+IF(K812="Anulado","",IF(M812="","",DAYS360(M812,TODAY())))</f>
        <v>239</v>
      </c>
      <c r="O812" s="3"/>
      <c r="P812" s="49" t="s">
        <v>1921</v>
      </c>
      <c r="Q812" s="46">
        <v>1</v>
      </c>
      <c r="R812" s="44"/>
      <c r="S812" s="26"/>
      <c r="T812" s="26"/>
      <c r="U812" s="27"/>
      <c r="V812" s="26"/>
      <c r="W812" s="28"/>
      <c r="X812" s="28"/>
      <c r="Y812" s="28"/>
      <c r="Z812" s="28"/>
      <c r="AA812" s="29"/>
      <c r="AB812" s="9"/>
    </row>
    <row r="813" spans="1:28" s="4" customFormat="1" ht="19.5" x14ac:dyDescent="0.3">
      <c r="A813" s="1">
        <f>+SUBTOTAL(103,$D$4:D813)</f>
        <v>810</v>
      </c>
      <c r="B813" s="2" t="s">
        <v>1136</v>
      </c>
      <c r="C813" s="2" t="s">
        <v>1709</v>
      </c>
      <c r="D813" s="2" t="s">
        <v>1865</v>
      </c>
      <c r="E813" s="43" t="str">
        <f t="shared" si="1010"/>
        <v>DHH</v>
      </c>
      <c r="F813" s="43" t="str">
        <f t="shared" si="976"/>
        <v>FPD</v>
      </c>
      <c r="G813" s="43" t="s">
        <v>390</v>
      </c>
      <c r="H813" s="44" t="s">
        <v>431</v>
      </c>
      <c r="I813" s="43" t="str">
        <f t="shared" si="1011"/>
        <v>DHH-FPD-F053</v>
      </c>
      <c r="J813" s="45" t="s">
        <v>2004</v>
      </c>
      <c r="K813" s="46" t="s">
        <v>31</v>
      </c>
      <c r="L813" s="47">
        <f t="shared" si="1012"/>
        <v>45835</v>
      </c>
      <c r="M813" s="48">
        <v>45835</v>
      </c>
      <c r="N813" s="1">
        <f t="shared" ca="1" si="1013"/>
        <v>239</v>
      </c>
      <c r="O813" s="3"/>
      <c r="P813" s="49" t="s">
        <v>1921</v>
      </c>
      <c r="Q813" s="46">
        <v>1</v>
      </c>
      <c r="R813" s="44"/>
      <c r="S813" s="26"/>
      <c r="T813" s="26"/>
      <c r="U813" s="27"/>
      <c r="V813" s="26"/>
      <c r="W813" s="28"/>
      <c r="X813" s="28"/>
      <c r="Y813" s="28"/>
      <c r="Z813" s="28"/>
      <c r="AA813" s="29"/>
      <c r="AB813" s="9"/>
    </row>
    <row r="814" spans="1:28" s="4" customFormat="1" ht="21.75" customHeight="1" x14ac:dyDescent="0.3">
      <c r="A814" s="1">
        <f>+SUBTOTAL(103,$D$4:D814)</f>
        <v>811</v>
      </c>
      <c r="B814" s="80" t="s">
        <v>1136</v>
      </c>
      <c r="C814" s="80" t="s">
        <v>1709</v>
      </c>
      <c r="D814" s="80" t="s">
        <v>2005</v>
      </c>
      <c r="E814" s="81" t="str">
        <f t="shared" ref="E814" si="1014">+IF(C814="GESTIÓN TERRITORIAL","GET",IF(C814="DERECHOS HUMANOS","DHH",IF(C814="GESTIÓN CORPORATIVA","GCO",IF(C814="PLANEACIÓN ESTRATÉGICA","PLE",IF(C814="GERENCIA DE LA INFORMACIÓN","GDI","N/A")))))</f>
        <v>DHH</v>
      </c>
      <c r="F814" s="81" t="s">
        <v>2006</v>
      </c>
      <c r="G814" s="81" t="s">
        <v>29</v>
      </c>
      <c r="H814" s="82" t="s">
        <v>29</v>
      </c>
      <c r="I814" s="43" t="str">
        <f t="shared" si="999"/>
        <v>DHH-ETN-C</v>
      </c>
      <c r="J814" s="83" t="s">
        <v>2007</v>
      </c>
      <c r="K814" s="84" t="s">
        <v>31</v>
      </c>
      <c r="L814" s="85">
        <f t="shared" si="1000"/>
        <v>45064</v>
      </c>
      <c r="M814" s="86">
        <v>45064</v>
      </c>
      <c r="N814" s="79">
        <f t="shared" ca="1" si="1001"/>
        <v>998</v>
      </c>
      <c r="O814" s="87"/>
      <c r="P814" s="49" t="s">
        <v>2008</v>
      </c>
      <c r="Q814" s="84">
        <v>1</v>
      </c>
      <c r="R814" s="44"/>
      <c r="U814" s="5"/>
      <c r="W814" s="6"/>
      <c r="X814" s="6"/>
      <c r="Y814" s="6"/>
      <c r="Z814" s="6"/>
      <c r="AA814" s="7"/>
      <c r="AB814" s="9"/>
    </row>
    <row r="815" spans="1:28" s="4" customFormat="1" ht="21.75" customHeight="1" x14ac:dyDescent="0.3">
      <c r="A815" s="93">
        <f>+SUBTOTAL(103,$D$4:D815)</f>
        <v>812</v>
      </c>
      <c r="B815" s="80" t="s">
        <v>1136</v>
      </c>
      <c r="C815" s="80" t="s">
        <v>1709</v>
      </c>
      <c r="D815" s="80" t="s">
        <v>2005</v>
      </c>
      <c r="E815" s="81" t="str">
        <f t="shared" ref="E815" si="1015">+IF(C815="GESTIÓN TERRITORIAL","GET",IF(C815="DERECHOS HUMANOS","DHH",IF(C815="GESTIÓN CORPORATIVA","GCO",IF(C815="PLANEACIÓN ESTRATÉGICA","PLE",IF(C815="GERENCIA DE LA INFORMACIÓN","GDI","N/A")))))</f>
        <v>DHH</v>
      </c>
      <c r="F815" s="81" t="s">
        <v>2006</v>
      </c>
      <c r="G815" s="81" t="s">
        <v>34</v>
      </c>
      <c r="H815" s="82" t="s">
        <v>34</v>
      </c>
      <c r="I815" s="43" t="str">
        <f t="shared" ref="I815" si="1016">+IF(OR(E815="",F815="",H815=""),"",CONCATENATE(E815,"-",F815,"-",H815))</f>
        <v>DHH-ETN-MR</v>
      </c>
      <c r="J815" s="83" t="s">
        <v>2009</v>
      </c>
      <c r="K815" s="84" t="s">
        <v>31</v>
      </c>
      <c r="L815" s="85">
        <f t="shared" ref="L815" si="1017">+IF(M815=0,"",VALUE(M815))</f>
        <v>45133</v>
      </c>
      <c r="M815" s="86">
        <v>45133</v>
      </c>
      <c r="N815" s="79">
        <f t="shared" ref="N815" ca="1" si="1018">+IF(K815="Anulado","",IF(M815="","",DAYS360(M815,TODAY())))</f>
        <v>930</v>
      </c>
      <c r="O815" s="87"/>
      <c r="P815" s="49" t="s">
        <v>2010</v>
      </c>
      <c r="Q815" s="84">
        <v>1</v>
      </c>
      <c r="R815" s="44"/>
      <c r="S815" s="26"/>
      <c r="T815" s="26"/>
      <c r="U815" s="27"/>
      <c r="V815" s="26"/>
      <c r="W815" s="28"/>
      <c r="X815" s="28"/>
      <c r="Y815" s="28"/>
      <c r="Z815" s="28"/>
      <c r="AA815" s="29"/>
      <c r="AB815" s="9"/>
    </row>
    <row r="816" spans="1:28" s="4" customFormat="1" ht="21.75" customHeight="1" x14ac:dyDescent="0.3">
      <c r="A816" s="1">
        <f>+SUBTOTAL(103,$D$4:D816)</f>
        <v>813</v>
      </c>
      <c r="B816" s="80" t="s">
        <v>1136</v>
      </c>
      <c r="C816" s="80" t="s">
        <v>1709</v>
      </c>
      <c r="D816" s="80" t="s">
        <v>2005</v>
      </c>
      <c r="E816" s="81" t="str">
        <f t="shared" ref="E816:E820" si="1019">+IF(C816="GESTIÓN TERRITORIAL","GET",IF(C816="DERECHOS HUMANOS","DHH",IF(C816="GESTIÓN CORPORATIVA","GCO",IF(C816="PLANEACIÓN ESTRATÉGICA","PLE",IF(C816="GERENCIA DE LA INFORMACIÓN","GDI","N/A")))))</f>
        <v>DHH</v>
      </c>
      <c r="F816" s="81" t="s">
        <v>2006</v>
      </c>
      <c r="G816" s="81" t="s">
        <v>2011</v>
      </c>
      <c r="H816" s="82" t="s">
        <v>156</v>
      </c>
      <c r="I816" s="43" t="str">
        <f t="shared" si="999"/>
        <v>DHH-ETN-P001</v>
      </c>
      <c r="J816" s="83" t="s">
        <v>2012</v>
      </c>
      <c r="K816" s="84" t="s">
        <v>31</v>
      </c>
      <c r="L816" s="85">
        <f t="shared" ref="L816:L820" si="1020">+IF(M816=0,"",VALUE(M816))</f>
        <v>45930</v>
      </c>
      <c r="M816" s="86">
        <v>45930</v>
      </c>
      <c r="N816" s="79">
        <f t="shared" ref="N816:N820" ca="1" si="1021">+IF(K816="Anulado","",IF(M816="","",DAYS360(M816,TODAY())))</f>
        <v>146</v>
      </c>
      <c r="O816" s="87"/>
      <c r="P816" s="49" t="s">
        <v>2013</v>
      </c>
      <c r="Q816" s="84">
        <v>2</v>
      </c>
      <c r="R816" s="44"/>
      <c r="S816" s="26"/>
      <c r="T816" s="26"/>
      <c r="U816" s="27"/>
      <c r="V816" s="26"/>
      <c r="W816" s="28"/>
      <c r="X816" s="28"/>
      <c r="Y816" s="28"/>
      <c r="Z816" s="28"/>
      <c r="AA816" s="29"/>
      <c r="AB816" s="9"/>
    </row>
    <row r="817" spans="1:28" s="4" customFormat="1" ht="21.75" customHeight="1" x14ac:dyDescent="0.3">
      <c r="A817" s="1">
        <f>+SUBTOTAL(103,$D$4:D817)</f>
        <v>814</v>
      </c>
      <c r="B817" s="80" t="s">
        <v>1136</v>
      </c>
      <c r="C817" s="80" t="s">
        <v>1709</v>
      </c>
      <c r="D817" s="80" t="s">
        <v>2005</v>
      </c>
      <c r="E817" s="81" t="str">
        <f t="shared" si="1019"/>
        <v>DHH</v>
      </c>
      <c r="F817" s="81" t="s">
        <v>2006</v>
      </c>
      <c r="G817" s="81" t="s">
        <v>2011</v>
      </c>
      <c r="H817" s="82" t="s">
        <v>160</v>
      </c>
      <c r="I817" s="43" t="str">
        <f t="shared" si="999"/>
        <v>DHH-ETN-P002</v>
      </c>
      <c r="J817" s="83" t="s">
        <v>2014</v>
      </c>
      <c r="K817" s="84" t="s">
        <v>31</v>
      </c>
      <c r="L817" s="85">
        <f t="shared" si="1020"/>
        <v>45930</v>
      </c>
      <c r="M817" s="86">
        <v>45930</v>
      </c>
      <c r="N817" s="79">
        <f t="shared" ca="1" si="1021"/>
        <v>146</v>
      </c>
      <c r="O817" s="87"/>
      <c r="P817" s="49" t="s">
        <v>2013</v>
      </c>
      <c r="Q817" s="84">
        <v>2</v>
      </c>
      <c r="R817" s="44"/>
      <c r="S817" s="26"/>
      <c r="T817" s="26"/>
      <c r="U817" s="27"/>
      <c r="V817" s="26"/>
      <c r="W817" s="28"/>
      <c r="X817" s="28"/>
      <c r="Y817" s="28"/>
      <c r="Z817" s="28"/>
      <c r="AA817" s="29"/>
      <c r="AB817" s="9"/>
    </row>
    <row r="818" spans="1:28" s="4" customFormat="1" ht="21.75" customHeight="1" x14ac:dyDescent="0.3">
      <c r="A818" s="93">
        <f>+SUBTOTAL(103,$D$4:D818)</f>
        <v>815</v>
      </c>
      <c r="B818" s="80" t="s">
        <v>1136</v>
      </c>
      <c r="C818" s="80" t="s">
        <v>1709</v>
      </c>
      <c r="D818" s="80" t="s">
        <v>2005</v>
      </c>
      <c r="E818" s="81" t="str">
        <f t="shared" si="1019"/>
        <v>DHH</v>
      </c>
      <c r="F818" s="81" t="s">
        <v>2006</v>
      </c>
      <c r="G818" s="81" t="s">
        <v>2011</v>
      </c>
      <c r="H818" s="82" t="s">
        <v>164</v>
      </c>
      <c r="I818" s="43" t="str">
        <f t="shared" si="999"/>
        <v>DHH-ETN-P003</v>
      </c>
      <c r="J818" s="83" t="s">
        <v>2015</v>
      </c>
      <c r="K818" s="84" t="s">
        <v>31</v>
      </c>
      <c r="L818" s="85">
        <f t="shared" si="1020"/>
        <v>45930</v>
      </c>
      <c r="M818" s="86">
        <v>45930</v>
      </c>
      <c r="N818" s="79">
        <f t="shared" ca="1" si="1021"/>
        <v>146</v>
      </c>
      <c r="O818" s="87"/>
      <c r="P818" s="49" t="s">
        <v>2013</v>
      </c>
      <c r="Q818" s="84">
        <v>2</v>
      </c>
      <c r="R818" s="44"/>
      <c r="S818" s="26"/>
      <c r="T818" s="26"/>
      <c r="U818" s="27"/>
      <c r="V818" s="26"/>
      <c r="W818" s="28"/>
      <c r="X818" s="28"/>
      <c r="Y818" s="28"/>
      <c r="Z818" s="28"/>
      <c r="AA818" s="29"/>
      <c r="AB818" s="9"/>
    </row>
    <row r="819" spans="1:28" s="4" customFormat="1" ht="30" customHeight="1" x14ac:dyDescent="0.3">
      <c r="A819" s="1">
        <f>+SUBTOTAL(103,$D$4:D819)</f>
        <v>816</v>
      </c>
      <c r="B819" s="80" t="s">
        <v>1136</v>
      </c>
      <c r="C819" s="80" t="s">
        <v>1709</v>
      </c>
      <c r="D819" s="80" t="s">
        <v>2005</v>
      </c>
      <c r="E819" s="81" t="str">
        <f t="shared" si="1019"/>
        <v>DHH</v>
      </c>
      <c r="F819" s="81" t="s">
        <v>2006</v>
      </c>
      <c r="G819" s="81" t="s">
        <v>2011</v>
      </c>
      <c r="H819" s="82" t="s">
        <v>168</v>
      </c>
      <c r="I819" s="43" t="str">
        <f t="shared" si="999"/>
        <v>DHH-ETN-P004</v>
      </c>
      <c r="J819" s="83" t="s">
        <v>2016</v>
      </c>
      <c r="K819" s="84" t="s">
        <v>31</v>
      </c>
      <c r="L819" s="85">
        <f t="shared" si="1020"/>
        <v>45930</v>
      </c>
      <c r="M819" s="86">
        <v>45930</v>
      </c>
      <c r="N819" s="79">
        <f t="shared" ca="1" si="1021"/>
        <v>146</v>
      </c>
      <c r="O819" s="87"/>
      <c r="P819" s="49" t="s">
        <v>2013</v>
      </c>
      <c r="Q819" s="84">
        <v>2</v>
      </c>
      <c r="R819" s="44"/>
      <c r="S819" s="26"/>
      <c r="T819" s="26"/>
      <c r="U819" s="27"/>
      <c r="V819" s="26"/>
      <c r="W819" s="28"/>
      <c r="X819" s="28"/>
      <c r="Y819" s="28"/>
      <c r="Z819" s="28"/>
      <c r="AA819" s="29"/>
      <c r="AB819" s="9"/>
    </row>
    <row r="820" spans="1:28" s="4" customFormat="1" ht="21.75" customHeight="1" x14ac:dyDescent="0.3">
      <c r="A820" s="1">
        <f>+SUBTOTAL(103,$D$4:D820)</f>
        <v>817</v>
      </c>
      <c r="B820" s="80" t="s">
        <v>1136</v>
      </c>
      <c r="C820" s="80" t="s">
        <v>1709</v>
      </c>
      <c r="D820" s="80" t="s">
        <v>2005</v>
      </c>
      <c r="E820" s="81" t="str">
        <f t="shared" si="1019"/>
        <v>DHH</v>
      </c>
      <c r="F820" s="81" t="s">
        <v>2006</v>
      </c>
      <c r="G820" s="81" t="s">
        <v>2011</v>
      </c>
      <c r="H820" s="82" t="s">
        <v>172</v>
      </c>
      <c r="I820" s="43" t="str">
        <f t="shared" si="999"/>
        <v>DHH-ETN-P005</v>
      </c>
      <c r="J820" s="83" t="s">
        <v>2017</v>
      </c>
      <c r="K820" s="84" t="s">
        <v>31</v>
      </c>
      <c r="L820" s="85">
        <f t="shared" si="1020"/>
        <v>45930</v>
      </c>
      <c r="M820" s="86">
        <v>45930</v>
      </c>
      <c r="N820" s="79">
        <f t="shared" ca="1" si="1021"/>
        <v>146</v>
      </c>
      <c r="O820" s="87"/>
      <c r="P820" s="49" t="s">
        <v>2013</v>
      </c>
      <c r="Q820" s="84">
        <v>2</v>
      </c>
      <c r="R820" s="44"/>
      <c r="S820" s="26"/>
      <c r="T820" s="26"/>
      <c r="U820" s="27"/>
      <c r="V820" s="26"/>
      <c r="W820" s="28"/>
      <c r="X820" s="28"/>
      <c r="Y820" s="28"/>
      <c r="Z820" s="28"/>
      <c r="AA820" s="29"/>
      <c r="AB820" s="9"/>
    </row>
    <row r="821" spans="1:28" s="4" customFormat="1" ht="21.75" customHeight="1" x14ac:dyDescent="0.3">
      <c r="A821" s="93">
        <f>+SUBTOTAL(103,$D$4:D821)</f>
        <v>818</v>
      </c>
      <c r="B821" s="80" t="s">
        <v>1136</v>
      </c>
      <c r="C821" s="80" t="s">
        <v>1709</v>
      </c>
      <c r="D821" s="80" t="s">
        <v>2005</v>
      </c>
      <c r="E821" s="81" t="str">
        <f t="shared" ref="E821" si="1022">+IF(C821="GESTIÓN TERRITORIAL","GET",IF(C821="DERECHOS HUMANOS","DHH",IF(C821="GESTIÓN CORPORATIVA","GCO",IF(C821="PLANEACIÓN ESTRATÉGICA","PLE",IF(C821="GERENCIA DE LA INFORMACIÓN","GDI","N/A")))))</f>
        <v>DHH</v>
      </c>
      <c r="F821" s="81" t="s">
        <v>2006</v>
      </c>
      <c r="G821" s="81" t="s">
        <v>2011</v>
      </c>
      <c r="H821" s="82" t="s">
        <v>176</v>
      </c>
      <c r="I821" s="81" t="str">
        <f t="shared" ref="I821:I822" si="1023">+IF(OR(E821="",F821="",H821=""),"",CONCATENATE(E821,"-",F821,"-",H821))</f>
        <v>DHH-ETN-P006</v>
      </c>
      <c r="J821" s="83" t="s">
        <v>2018</v>
      </c>
      <c r="K821" s="84" t="s">
        <v>31</v>
      </c>
      <c r="L821" s="85">
        <f t="shared" ref="L821" si="1024">+IF(M821=0,"",VALUE(M821))</f>
        <v>45558</v>
      </c>
      <c r="M821" s="86">
        <v>45558</v>
      </c>
      <c r="N821" s="79">
        <f t="shared" ref="N821" ca="1" si="1025">+IF(K821="Anulado","",IF(M821="","",DAYS360(M821,TODAY())))</f>
        <v>513</v>
      </c>
      <c r="O821" s="87"/>
      <c r="P821" s="49" t="s">
        <v>2019</v>
      </c>
      <c r="Q821" s="84">
        <v>2</v>
      </c>
      <c r="R821" s="44"/>
      <c r="S821" s="26"/>
      <c r="T821" s="26"/>
      <c r="U821" s="27"/>
      <c r="V821" s="26"/>
      <c r="W821" s="28"/>
      <c r="X821" s="28"/>
      <c r="Y821" s="28"/>
      <c r="Z821" s="28"/>
      <c r="AA821" s="29"/>
      <c r="AB821" s="9"/>
    </row>
    <row r="822" spans="1:28" s="4" customFormat="1" ht="30.75" customHeight="1" x14ac:dyDescent="0.3">
      <c r="A822" s="1">
        <f>+SUBTOTAL(103,$D$4:D822)</f>
        <v>819</v>
      </c>
      <c r="B822" s="80" t="s">
        <v>1136</v>
      </c>
      <c r="C822" s="80" t="s">
        <v>1709</v>
      </c>
      <c r="D822" s="80" t="s">
        <v>2005</v>
      </c>
      <c r="E822" s="81" t="str">
        <f t="shared" ref="E822" si="1026">+IF(C822="GESTIÓN TERRITORIAL","GET",IF(C822="DERECHOS HUMANOS","DHH",IF(C822="GESTIÓN CORPORATIVA","GCO",IF(C822="PLANEACIÓN ESTRATÉGICA","PLE",IF(C822="GERENCIA DE LA INFORMACIÓN","GDI","N/A")))))</f>
        <v>DHH</v>
      </c>
      <c r="F822" s="81" t="s">
        <v>2006</v>
      </c>
      <c r="G822" s="81" t="s">
        <v>261</v>
      </c>
      <c r="H822" s="82" t="s">
        <v>218</v>
      </c>
      <c r="I822" s="81" t="str">
        <f t="shared" si="1023"/>
        <v>DHH-ETN-IN001</v>
      </c>
      <c r="J822" s="83" t="s">
        <v>2020</v>
      </c>
      <c r="K822" s="84" t="s">
        <v>31</v>
      </c>
      <c r="L822" s="85">
        <f t="shared" ref="L822" si="1027">+IF(M822=0,"",VALUE(M822))</f>
        <v>45558</v>
      </c>
      <c r="M822" s="86">
        <v>45558</v>
      </c>
      <c r="N822" s="79">
        <f t="shared" ref="N822" ca="1" si="1028">+IF(K822="Anulado","",IF(M822="","",DAYS360(M822,TODAY())))</f>
        <v>513</v>
      </c>
      <c r="O822" s="87"/>
      <c r="P822" s="49" t="s">
        <v>2021</v>
      </c>
      <c r="Q822" s="84">
        <v>1</v>
      </c>
      <c r="R822" s="44"/>
      <c r="S822" s="26"/>
      <c r="T822" s="26"/>
      <c r="U822" s="27"/>
      <c r="V822" s="26"/>
      <c r="W822" s="28"/>
      <c r="X822" s="28"/>
      <c r="Y822" s="28"/>
      <c r="Z822" s="28"/>
      <c r="AA822" s="29"/>
      <c r="AB822" s="9"/>
    </row>
    <row r="823" spans="1:28" s="4" customFormat="1" ht="21.75" customHeight="1" x14ac:dyDescent="0.3">
      <c r="A823" s="1">
        <f>+SUBTOTAL(103,$D$4:D823)</f>
        <v>820</v>
      </c>
      <c r="B823" s="80" t="s">
        <v>1136</v>
      </c>
      <c r="C823" s="80" t="s">
        <v>1709</v>
      </c>
      <c r="D823" s="80" t="s">
        <v>2005</v>
      </c>
      <c r="E823" s="81" t="str">
        <f t="shared" ref="E823:E833" si="1029">+IF(C823="GESTIÓN TERRITORIAL","GET",IF(C823="DERECHOS HUMANOS","DHH",IF(C823="GESTIÓN CORPORATIVA","GCO",IF(C823="PLANEACIÓN ESTRATÉGICA","PLE",IF(C823="GERENCIA DE LA INFORMACIÓN","GDI","N/A")))))</f>
        <v>DHH</v>
      </c>
      <c r="F823" s="81" t="s">
        <v>2006</v>
      </c>
      <c r="G823" s="81" t="s">
        <v>390</v>
      </c>
      <c r="H823" s="82" t="s">
        <v>274</v>
      </c>
      <c r="I823" s="43" t="str">
        <f t="shared" ref="I823:I833" si="1030">+IF(OR(E823="",F823="",H823=""),"",CONCATENATE(E823,"-",F823,"-",H823))</f>
        <v>DHH-ETN-F001</v>
      </c>
      <c r="J823" s="83" t="s">
        <v>2022</v>
      </c>
      <c r="K823" s="84" t="s">
        <v>31</v>
      </c>
      <c r="L823" s="85">
        <f t="shared" ref="L823:L833" si="1031">+IF(M823=0,"",VALUE(M823))</f>
        <v>45930</v>
      </c>
      <c r="M823" s="86">
        <v>45930</v>
      </c>
      <c r="N823" s="79">
        <f t="shared" ref="N823:N833" ca="1" si="1032">+IF(K823="Anulado","",IF(M823="","",DAYS360(M823,TODAY())))</f>
        <v>146</v>
      </c>
      <c r="O823" s="87"/>
      <c r="P823" s="49" t="s">
        <v>2013</v>
      </c>
      <c r="Q823" s="84">
        <v>2</v>
      </c>
      <c r="R823" s="44"/>
      <c r="S823" s="26"/>
      <c r="T823" s="26"/>
      <c r="U823" s="27"/>
      <c r="V823" s="26"/>
      <c r="W823" s="28"/>
      <c r="X823" s="28"/>
      <c r="Y823" s="28"/>
      <c r="Z823" s="28"/>
      <c r="AA823" s="29"/>
      <c r="AB823" s="9"/>
    </row>
    <row r="824" spans="1:28" s="4" customFormat="1" ht="21.75" customHeight="1" x14ac:dyDescent="0.3">
      <c r="A824" s="93">
        <f>+SUBTOTAL(103,$D$4:D824)</f>
        <v>821</v>
      </c>
      <c r="B824" s="80" t="s">
        <v>1136</v>
      </c>
      <c r="C824" s="80" t="s">
        <v>1709</v>
      </c>
      <c r="D824" s="80" t="s">
        <v>2005</v>
      </c>
      <c r="E824" s="81" t="str">
        <f t="shared" si="1029"/>
        <v>DHH</v>
      </c>
      <c r="F824" s="81" t="s">
        <v>2006</v>
      </c>
      <c r="G824" s="81" t="s">
        <v>390</v>
      </c>
      <c r="H824" s="82" t="s">
        <v>278</v>
      </c>
      <c r="I824" s="43" t="str">
        <f t="shared" si="1030"/>
        <v>DHH-ETN-F002</v>
      </c>
      <c r="J824" s="83" t="s">
        <v>1992</v>
      </c>
      <c r="K824" s="84" t="s">
        <v>31</v>
      </c>
      <c r="L824" s="85">
        <f t="shared" si="1031"/>
        <v>45075</v>
      </c>
      <c r="M824" s="86">
        <v>45075</v>
      </c>
      <c r="N824" s="79">
        <f t="shared" ca="1" si="1032"/>
        <v>987</v>
      </c>
      <c r="O824" s="87"/>
      <c r="P824" s="49" t="s">
        <v>2023</v>
      </c>
      <c r="Q824" s="84">
        <v>1</v>
      </c>
      <c r="R824" s="44"/>
      <c r="S824" s="26"/>
      <c r="T824" s="26"/>
      <c r="U824" s="27"/>
      <c r="V824" s="26"/>
      <c r="W824" s="28"/>
      <c r="X824" s="28"/>
      <c r="Y824" s="28"/>
      <c r="Z824" s="28"/>
      <c r="AA824" s="29"/>
      <c r="AB824" s="9"/>
    </row>
    <row r="825" spans="1:28" s="4" customFormat="1" ht="21.75" customHeight="1" x14ac:dyDescent="0.3">
      <c r="A825" s="1">
        <f>+SUBTOTAL(103,$D$4:D825)</f>
        <v>822</v>
      </c>
      <c r="B825" s="80" t="s">
        <v>1136</v>
      </c>
      <c r="C825" s="80" t="s">
        <v>1709</v>
      </c>
      <c r="D825" s="80" t="s">
        <v>2005</v>
      </c>
      <c r="E825" s="81" t="str">
        <f t="shared" si="1029"/>
        <v>DHH</v>
      </c>
      <c r="F825" s="81" t="s">
        <v>2006</v>
      </c>
      <c r="G825" s="81" t="s">
        <v>390</v>
      </c>
      <c r="H825" s="82" t="s">
        <v>282</v>
      </c>
      <c r="I825" s="43" t="str">
        <f t="shared" si="1030"/>
        <v>DHH-ETN-F003</v>
      </c>
      <c r="J825" s="83" t="s">
        <v>2024</v>
      </c>
      <c r="K825" s="84" t="s">
        <v>48</v>
      </c>
      <c r="L825" s="85">
        <f t="shared" si="1031"/>
        <v>45075</v>
      </c>
      <c r="M825" s="86">
        <v>45075</v>
      </c>
      <c r="N825" s="79" t="str">
        <f t="shared" ca="1" si="1032"/>
        <v/>
      </c>
      <c r="O825" s="87">
        <v>45930</v>
      </c>
      <c r="P825" s="49" t="s">
        <v>2025</v>
      </c>
      <c r="Q825" s="84">
        <v>1</v>
      </c>
      <c r="R825" s="44"/>
      <c r="S825" s="119"/>
      <c r="T825" s="119"/>
      <c r="U825" s="120"/>
      <c r="V825" s="119"/>
      <c r="W825" s="121"/>
      <c r="X825" s="121"/>
      <c r="Y825" s="121"/>
      <c r="Z825" s="121"/>
      <c r="AA825" s="122"/>
      <c r="AB825" s="9"/>
    </row>
    <row r="826" spans="1:28" s="4" customFormat="1" ht="21.75" customHeight="1" x14ac:dyDescent="0.3">
      <c r="A826" s="1">
        <f>+SUBTOTAL(103,$D$4:D826)</f>
        <v>823</v>
      </c>
      <c r="B826" s="80" t="s">
        <v>1136</v>
      </c>
      <c r="C826" s="80" t="s">
        <v>1709</v>
      </c>
      <c r="D826" s="80" t="s">
        <v>2005</v>
      </c>
      <c r="E826" s="81" t="str">
        <f t="shared" si="1029"/>
        <v>DHH</v>
      </c>
      <c r="F826" s="81" t="s">
        <v>2006</v>
      </c>
      <c r="G826" s="81" t="s">
        <v>390</v>
      </c>
      <c r="H826" s="82" t="s">
        <v>286</v>
      </c>
      <c r="I826" s="43" t="str">
        <f t="shared" si="1030"/>
        <v>DHH-ETN-F004</v>
      </c>
      <c r="J826" s="83" t="s">
        <v>2026</v>
      </c>
      <c r="K826" s="84" t="s">
        <v>48</v>
      </c>
      <c r="L826" s="85">
        <f t="shared" si="1031"/>
        <v>45075</v>
      </c>
      <c r="M826" s="86">
        <v>45075</v>
      </c>
      <c r="N826" s="79" t="str">
        <f t="shared" ca="1" si="1032"/>
        <v/>
      </c>
      <c r="O826" s="87">
        <v>45930</v>
      </c>
      <c r="P826" s="49" t="s">
        <v>2025</v>
      </c>
      <c r="Q826" s="84">
        <v>1</v>
      </c>
      <c r="R826" s="44"/>
      <c r="S826" s="26"/>
      <c r="T826" s="26"/>
      <c r="U826" s="27"/>
      <c r="V826" s="26"/>
      <c r="W826" s="28"/>
      <c r="X826" s="28"/>
      <c r="Y826" s="28"/>
      <c r="Z826" s="28"/>
      <c r="AA826" s="29"/>
      <c r="AB826" s="9"/>
    </row>
    <row r="827" spans="1:28" s="4" customFormat="1" ht="21.75" customHeight="1" x14ac:dyDescent="0.3">
      <c r="A827" s="93">
        <f>+SUBTOTAL(103,$D$4:D827)</f>
        <v>824</v>
      </c>
      <c r="B827" s="80" t="s">
        <v>1136</v>
      </c>
      <c r="C827" s="80" t="s">
        <v>1709</v>
      </c>
      <c r="D827" s="80" t="s">
        <v>2005</v>
      </c>
      <c r="E827" s="81" t="str">
        <f t="shared" si="1029"/>
        <v>DHH</v>
      </c>
      <c r="F827" s="81" t="s">
        <v>2006</v>
      </c>
      <c r="G827" s="81" t="s">
        <v>390</v>
      </c>
      <c r="H827" s="82" t="s">
        <v>290</v>
      </c>
      <c r="I827" s="43" t="str">
        <f t="shared" si="1030"/>
        <v>DHH-ETN-F005</v>
      </c>
      <c r="J827" s="83" t="s">
        <v>1940</v>
      </c>
      <c r="K827" s="84" t="s">
        <v>48</v>
      </c>
      <c r="L827" s="85">
        <f t="shared" si="1031"/>
        <v>45075</v>
      </c>
      <c r="M827" s="86">
        <v>45075</v>
      </c>
      <c r="N827" s="79" t="str">
        <f t="shared" ca="1" si="1032"/>
        <v/>
      </c>
      <c r="O827" s="87">
        <v>45930</v>
      </c>
      <c r="P827" s="49" t="s">
        <v>2025</v>
      </c>
      <c r="Q827" s="84">
        <v>1</v>
      </c>
      <c r="R827" s="44"/>
      <c r="S827" s="26"/>
      <c r="T827" s="26"/>
      <c r="U827" s="27"/>
      <c r="V827" s="26"/>
      <c r="W827" s="28"/>
      <c r="X827" s="28"/>
      <c r="Y827" s="28"/>
      <c r="Z827" s="28"/>
      <c r="AA827" s="29"/>
      <c r="AB827" s="9"/>
    </row>
    <row r="828" spans="1:28" s="4" customFormat="1" ht="21.75" customHeight="1" x14ac:dyDescent="0.3">
      <c r="A828" s="1">
        <f>+SUBTOTAL(103,$D$4:D828)</f>
        <v>825</v>
      </c>
      <c r="B828" s="80" t="s">
        <v>1136</v>
      </c>
      <c r="C828" s="80" t="s">
        <v>1709</v>
      </c>
      <c r="D828" s="80" t="s">
        <v>2005</v>
      </c>
      <c r="E828" s="81" t="str">
        <f t="shared" si="1029"/>
        <v>DHH</v>
      </c>
      <c r="F828" s="81" t="s">
        <v>2006</v>
      </c>
      <c r="G828" s="81" t="s">
        <v>390</v>
      </c>
      <c r="H828" s="82" t="s">
        <v>294</v>
      </c>
      <c r="I828" s="43" t="str">
        <f t="shared" si="1030"/>
        <v>DHH-ETN-F006</v>
      </c>
      <c r="J828" s="83" t="s">
        <v>1976</v>
      </c>
      <c r="K828" s="84" t="s">
        <v>31</v>
      </c>
      <c r="L828" s="85">
        <f t="shared" si="1031"/>
        <v>45075</v>
      </c>
      <c r="M828" s="86">
        <v>45075</v>
      </c>
      <c r="N828" s="79">
        <f t="shared" ca="1" si="1032"/>
        <v>987</v>
      </c>
      <c r="O828" s="87"/>
      <c r="P828" s="49" t="s">
        <v>2023</v>
      </c>
      <c r="Q828" s="84">
        <v>1</v>
      </c>
      <c r="R828" s="44"/>
      <c r="S828" s="26"/>
      <c r="T828" s="26"/>
      <c r="U828" s="27"/>
      <c r="V828" s="26"/>
      <c r="W828" s="28"/>
      <c r="X828" s="28"/>
      <c r="Y828" s="28"/>
      <c r="Z828" s="28"/>
      <c r="AA828" s="29"/>
      <c r="AB828" s="9"/>
    </row>
    <row r="829" spans="1:28" s="4" customFormat="1" ht="21.75" customHeight="1" x14ac:dyDescent="0.3">
      <c r="A829" s="1">
        <f>+SUBTOTAL(103,$D$4:D829)</f>
        <v>826</v>
      </c>
      <c r="B829" s="80" t="s">
        <v>1136</v>
      </c>
      <c r="C829" s="80" t="s">
        <v>1709</v>
      </c>
      <c r="D829" s="80" t="s">
        <v>2005</v>
      </c>
      <c r="E829" s="81" t="str">
        <f t="shared" si="1029"/>
        <v>DHH</v>
      </c>
      <c r="F829" s="81" t="s">
        <v>2006</v>
      </c>
      <c r="G829" s="81" t="s">
        <v>390</v>
      </c>
      <c r="H829" s="82" t="s">
        <v>298</v>
      </c>
      <c r="I829" s="43" t="str">
        <f t="shared" si="1030"/>
        <v>DHH-ETN-F007</v>
      </c>
      <c r="J829" s="83" t="s">
        <v>1977</v>
      </c>
      <c r="K829" s="84" t="s">
        <v>31</v>
      </c>
      <c r="L829" s="85">
        <f t="shared" si="1031"/>
        <v>45075</v>
      </c>
      <c r="M829" s="86">
        <v>45075</v>
      </c>
      <c r="N829" s="79">
        <f t="shared" ca="1" si="1032"/>
        <v>987</v>
      </c>
      <c r="O829" s="87"/>
      <c r="P829" s="49" t="s">
        <v>2023</v>
      </c>
      <c r="Q829" s="84">
        <v>1</v>
      </c>
      <c r="R829" s="44"/>
      <c r="S829" s="26"/>
      <c r="T829" s="26"/>
      <c r="U829" s="27"/>
      <c r="V829" s="26"/>
      <c r="W829" s="28"/>
      <c r="X829" s="28"/>
      <c r="Y829" s="28"/>
      <c r="Z829" s="28"/>
      <c r="AA829" s="29"/>
      <c r="AB829" s="9"/>
    </row>
    <row r="830" spans="1:28" s="4" customFormat="1" ht="21.75" customHeight="1" x14ac:dyDescent="0.3">
      <c r="A830" s="93">
        <f>+SUBTOTAL(103,$D$4:D830)</f>
        <v>827</v>
      </c>
      <c r="B830" s="80" t="s">
        <v>1136</v>
      </c>
      <c r="C830" s="80" t="s">
        <v>1709</v>
      </c>
      <c r="D830" s="80" t="s">
        <v>2005</v>
      </c>
      <c r="E830" s="81" t="str">
        <f t="shared" si="1029"/>
        <v>DHH</v>
      </c>
      <c r="F830" s="81" t="s">
        <v>2006</v>
      </c>
      <c r="G830" s="81" t="s">
        <v>390</v>
      </c>
      <c r="H830" s="82" t="s">
        <v>302</v>
      </c>
      <c r="I830" s="43" t="str">
        <f t="shared" si="1030"/>
        <v>DHH-ETN-F008</v>
      </c>
      <c r="J830" s="83" t="s">
        <v>1974</v>
      </c>
      <c r="K830" s="84" t="s">
        <v>48</v>
      </c>
      <c r="L830" s="85">
        <f t="shared" si="1031"/>
        <v>45075</v>
      </c>
      <c r="M830" s="86">
        <v>45075</v>
      </c>
      <c r="N830" s="79" t="str">
        <f t="shared" ca="1" si="1032"/>
        <v/>
      </c>
      <c r="O830" s="87">
        <v>45930</v>
      </c>
      <c r="P830" s="49" t="s">
        <v>2025</v>
      </c>
      <c r="Q830" s="84">
        <v>1</v>
      </c>
      <c r="R830" s="44"/>
      <c r="S830" s="26"/>
      <c r="T830" s="26"/>
      <c r="U830" s="27"/>
      <c r="V830" s="26"/>
      <c r="W830" s="28"/>
      <c r="X830" s="28"/>
      <c r="Y830" s="28"/>
      <c r="Z830" s="28"/>
      <c r="AA830" s="29"/>
      <c r="AB830" s="9"/>
    </row>
    <row r="831" spans="1:28" s="4" customFormat="1" ht="21.75" customHeight="1" x14ac:dyDescent="0.3">
      <c r="A831" s="1">
        <f>+SUBTOTAL(103,$D$4:D831)</f>
        <v>828</v>
      </c>
      <c r="B831" s="80" t="s">
        <v>1136</v>
      </c>
      <c r="C831" s="80" t="s">
        <v>1709</v>
      </c>
      <c r="D831" s="80" t="s">
        <v>2005</v>
      </c>
      <c r="E831" s="81" t="str">
        <f t="shared" si="1029"/>
        <v>DHH</v>
      </c>
      <c r="F831" s="81" t="s">
        <v>2006</v>
      </c>
      <c r="G831" s="81" t="s">
        <v>390</v>
      </c>
      <c r="H831" s="82" t="s">
        <v>306</v>
      </c>
      <c r="I831" s="43" t="str">
        <f t="shared" si="1030"/>
        <v>DHH-ETN-F009</v>
      </c>
      <c r="J831" s="83" t="s">
        <v>2027</v>
      </c>
      <c r="K831" s="84" t="s">
        <v>31</v>
      </c>
      <c r="L831" s="85">
        <f t="shared" si="1031"/>
        <v>45930</v>
      </c>
      <c r="M831" s="86">
        <v>45930</v>
      </c>
      <c r="N831" s="79">
        <f t="shared" ca="1" si="1032"/>
        <v>146</v>
      </c>
      <c r="O831" s="87"/>
      <c r="P831" s="49" t="s">
        <v>2013</v>
      </c>
      <c r="Q831" s="84">
        <v>2</v>
      </c>
      <c r="R831" s="44"/>
      <c r="S831" s="26"/>
      <c r="T831" s="26"/>
      <c r="U831" s="27"/>
      <c r="V831" s="26"/>
      <c r="W831" s="28"/>
      <c r="X831" s="28"/>
      <c r="Y831" s="28"/>
      <c r="Z831" s="28"/>
      <c r="AA831" s="29"/>
      <c r="AB831" s="9"/>
    </row>
    <row r="832" spans="1:28" s="4" customFormat="1" ht="21.75" customHeight="1" x14ac:dyDescent="0.3">
      <c r="A832" s="1">
        <f>+SUBTOTAL(103,$D$4:D832)</f>
        <v>829</v>
      </c>
      <c r="B832" s="80" t="s">
        <v>1136</v>
      </c>
      <c r="C832" s="80" t="s">
        <v>1709</v>
      </c>
      <c r="D832" s="80" t="s">
        <v>2005</v>
      </c>
      <c r="E832" s="81" t="str">
        <f t="shared" si="1029"/>
        <v>DHH</v>
      </c>
      <c r="F832" s="81" t="s">
        <v>2006</v>
      </c>
      <c r="G832" s="81" t="s">
        <v>390</v>
      </c>
      <c r="H832" s="82" t="s">
        <v>310</v>
      </c>
      <c r="I832" s="43" t="str">
        <f t="shared" si="1030"/>
        <v>DHH-ETN-F010</v>
      </c>
      <c r="J832" s="83" t="s">
        <v>1972</v>
      </c>
      <c r="K832" s="84" t="s">
        <v>48</v>
      </c>
      <c r="L832" s="85">
        <f t="shared" si="1031"/>
        <v>45075</v>
      </c>
      <c r="M832" s="86">
        <v>45075</v>
      </c>
      <c r="N832" s="79" t="str">
        <f t="shared" ca="1" si="1032"/>
        <v/>
      </c>
      <c r="O832" s="87">
        <v>45930</v>
      </c>
      <c r="P832" s="49" t="s">
        <v>2025</v>
      </c>
      <c r="Q832" s="84">
        <v>1</v>
      </c>
      <c r="R832" s="44"/>
      <c r="S832" s="26"/>
      <c r="T832" s="26"/>
      <c r="U832" s="27"/>
      <c r="V832" s="26"/>
      <c r="W832" s="28"/>
      <c r="X832" s="28"/>
      <c r="Y832" s="28"/>
      <c r="Z832" s="28"/>
      <c r="AA832" s="29"/>
      <c r="AB832" s="9"/>
    </row>
    <row r="833" spans="1:28" s="4" customFormat="1" ht="27" customHeight="1" x14ac:dyDescent="0.3">
      <c r="A833" s="93">
        <f>+SUBTOTAL(103,$D$4:D833)</f>
        <v>830</v>
      </c>
      <c r="B833" s="80" t="s">
        <v>1136</v>
      </c>
      <c r="C833" s="80" t="s">
        <v>1709</v>
      </c>
      <c r="D833" s="80" t="s">
        <v>2005</v>
      </c>
      <c r="E833" s="81" t="str">
        <f t="shared" si="1029"/>
        <v>DHH</v>
      </c>
      <c r="F833" s="81" t="s">
        <v>2006</v>
      </c>
      <c r="G833" s="81" t="s">
        <v>390</v>
      </c>
      <c r="H833" s="82" t="s">
        <v>605</v>
      </c>
      <c r="I833" s="43" t="str">
        <f t="shared" si="1030"/>
        <v>DHH-ETN-F011</v>
      </c>
      <c r="J833" s="83" t="s">
        <v>1975</v>
      </c>
      <c r="K833" s="84" t="s">
        <v>31</v>
      </c>
      <c r="L833" s="85">
        <f t="shared" si="1031"/>
        <v>45075</v>
      </c>
      <c r="M833" s="86">
        <v>45075</v>
      </c>
      <c r="N833" s="79">
        <f t="shared" ca="1" si="1032"/>
        <v>987</v>
      </c>
      <c r="O833" s="87"/>
      <c r="P833" s="49" t="s">
        <v>2023</v>
      </c>
      <c r="Q833" s="84">
        <v>1</v>
      </c>
      <c r="R833" s="44"/>
      <c r="S833" s="26"/>
      <c r="T833" s="26"/>
      <c r="U833" s="27"/>
      <c r="V833" s="26"/>
      <c r="W833" s="28"/>
      <c r="X833" s="28"/>
      <c r="Y833" s="28"/>
      <c r="Z833" s="28"/>
      <c r="AA833" s="29"/>
      <c r="AB833" s="9"/>
    </row>
    <row r="834" spans="1:28" s="4" customFormat="1" ht="14.25" customHeight="1" x14ac:dyDescent="0.3">
      <c r="A834" s="1">
        <f>+SUBTOTAL(103,$D$4:D834)</f>
        <v>831</v>
      </c>
      <c r="B834" s="2" t="s">
        <v>2028</v>
      </c>
      <c r="C834" s="2" t="s">
        <v>1107</v>
      </c>
      <c r="D834" s="2" t="s">
        <v>2029</v>
      </c>
      <c r="E834" s="43" t="str">
        <f t="shared" si="720"/>
        <v>N/A</v>
      </c>
      <c r="F834" s="43" t="str">
        <f t="shared" ref="F834:F865" si="1033">+VLOOKUP(D834,$U$1519:$V$1538,2,FALSE)</f>
        <v>GJR</v>
      </c>
      <c r="G834" s="43" t="str">
        <f t="shared" si="728"/>
        <v>C</v>
      </c>
      <c r="H834" s="44" t="s">
        <v>29</v>
      </c>
      <c r="I834" s="43" t="str">
        <f t="shared" si="729"/>
        <v>N/A-GJR-C</v>
      </c>
      <c r="J834" s="45" t="s">
        <v>2030</v>
      </c>
      <c r="K834" s="46" t="s">
        <v>31</v>
      </c>
      <c r="L834" s="47">
        <f t="shared" si="938"/>
        <v>45056</v>
      </c>
      <c r="M834" s="48">
        <v>45056</v>
      </c>
      <c r="N834" s="1">
        <f t="shared" ca="1" si="721"/>
        <v>1006</v>
      </c>
      <c r="O834" s="3"/>
      <c r="P834" s="49" t="s">
        <v>2031</v>
      </c>
      <c r="Q834" s="46">
        <v>3</v>
      </c>
      <c r="R834" s="44" t="s">
        <v>2032</v>
      </c>
      <c r="U834" s="5"/>
      <c r="W834" s="6"/>
      <c r="X834" s="6"/>
      <c r="Y834" s="6"/>
      <c r="Z834" s="6" t="str">
        <f t="shared" si="692"/>
        <v/>
      </c>
      <c r="AA834" s="7"/>
      <c r="AB834" s="9"/>
    </row>
    <row r="835" spans="1:28" s="4" customFormat="1" ht="13" x14ac:dyDescent="0.3">
      <c r="A835" s="1">
        <f>+SUBTOTAL(103,$D$4:D835)</f>
        <v>832</v>
      </c>
      <c r="B835" s="2" t="s">
        <v>2028</v>
      </c>
      <c r="C835" s="2" t="s">
        <v>1107</v>
      </c>
      <c r="D835" s="2" t="s">
        <v>2029</v>
      </c>
      <c r="E835" s="43" t="str">
        <f t="shared" si="720"/>
        <v>N/A</v>
      </c>
      <c r="F835" s="43" t="str">
        <f t="shared" si="1033"/>
        <v>GJR</v>
      </c>
      <c r="G835" s="43" t="str">
        <f t="shared" si="728"/>
        <v>MR</v>
      </c>
      <c r="H835" s="44" t="s">
        <v>34</v>
      </c>
      <c r="I835" s="43" t="str">
        <f t="shared" si="729"/>
        <v>N/A-GJR-MR</v>
      </c>
      <c r="J835" s="45" t="s">
        <v>2033</v>
      </c>
      <c r="K835" s="46" t="s">
        <v>31</v>
      </c>
      <c r="L835" s="47">
        <f t="shared" si="938"/>
        <v>44678</v>
      </c>
      <c r="M835" s="48">
        <v>44678</v>
      </c>
      <c r="N835" s="1">
        <f t="shared" ca="1" si="721"/>
        <v>1379</v>
      </c>
      <c r="O835" s="3"/>
      <c r="P835" s="49" t="s">
        <v>2034</v>
      </c>
      <c r="Q835" s="46">
        <v>4</v>
      </c>
      <c r="R835" s="44" t="s">
        <v>2035</v>
      </c>
      <c r="U835" s="5"/>
      <c r="W835" s="6"/>
      <c r="X835" s="6"/>
      <c r="Y835" s="6"/>
      <c r="Z835" s="6" t="str">
        <f t="shared" si="692"/>
        <v/>
      </c>
      <c r="AA835" s="7"/>
      <c r="AB835" s="9"/>
    </row>
    <row r="836" spans="1:28" s="4" customFormat="1" ht="19.5" x14ac:dyDescent="0.3">
      <c r="A836" s="93">
        <f>+SUBTOTAL(103,$D$4:D836)</f>
        <v>833</v>
      </c>
      <c r="B836" s="2" t="s">
        <v>2028</v>
      </c>
      <c r="C836" s="2" t="s">
        <v>1107</v>
      </c>
      <c r="D836" s="2" t="s">
        <v>2029</v>
      </c>
      <c r="E836" s="43" t="str">
        <f t="shared" si="720"/>
        <v>N/A</v>
      </c>
      <c r="F836" s="43" t="str">
        <f t="shared" si="1033"/>
        <v>GJR</v>
      </c>
      <c r="G836" s="43" t="str">
        <f t="shared" si="728"/>
        <v>P</v>
      </c>
      <c r="H836" s="44" t="s">
        <v>156</v>
      </c>
      <c r="I836" s="43" t="str">
        <f t="shared" si="729"/>
        <v>N/A-GJR-P001</v>
      </c>
      <c r="J836" s="45" t="s">
        <v>2036</v>
      </c>
      <c r="K836" s="46" t="s">
        <v>31</v>
      </c>
      <c r="L836" s="47">
        <f t="shared" si="938"/>
        <v>45908</v>
      </c>
      <c r="M836" s="48">
        <v>45908</v>
      </c>
      <c r="N836" s="1">
        <f t="shared" ca="1" si="721"/>
        <v>168</v>
      </c>
      <c r="O836" s="3"/>
      <c r="P836" s="49" t="s">
        <v>2037</v>
      </c>
      <c r="Q836" s="46">
        <v>4</v>
      </c>
      <c r="R836" s="44" t="s">
        <v>2038</v>
      </c>
      <c r="U836" s="5"/>
      <c r="W836" s="6"/>
      <c r="X836" s="6"/>
      <c r="Y836" s="6"/>
      <c r="Z836" s="6" t="str">
        <f>IF(Y836=0,"",EVEN(Y836)/2)</f>
        <v/>
      </c>
      <c r="AA836" s="7"/>
      <c r="AB836" s="9"/>
    </row>
    <row r="837" spans="1:28" s="4" customFormat="1" ht="19.5" x14ac:dyDescent="0.3">
      <c r="A837" s="1">
        <f>+SUBTOTAL(103,$D$4:D837)</f>
        <v>834</v>
      </c>
      <c r="B837" s="2" t="s">
        <v>2028</v>
      </c>
      <c r="C837" s="2" t="s">
        <v>1107</v>
      </c>
      <c r="D837" s="2" t="s">
        <v>2029</v>
      </c>
      <c r="E837" s="43" t="str">
        <f t="shared" si="720"/>
        <v>N/A</v>
      </c>
      <c r="F837" s="43" t="str">
        <f t="shared" si="1033"/>
        <v>GJR</v>
      </c>
      <c r="G837" s="43" t="str">
        <f t="shared" si="728"/>
        <v>P</v>
      </c>
      <c r="H837" s="44" t="s">
        <v>160</v>
      </c>
      <c r="I837" s="43" t="str">
        <f t="shared" si="729"/>
        <v>N/A-GJR-P002</v>
      </c>
      <c r="J837" s="45" t="s">
        <v>2039</v>
      </c>
      <c r="K837" s="46" t="s">
        <v>31</v>
      </c>
      <c r="L837" s="47">
        <f t="shared" si="938"/>
        <v>45555</v>
      </c>
      <c r="M837" s="48">
        <v>45555</v>
      </c>
      <c r="N837" s="1">
        <f t="shared" ca="1" si="721"/>
        <v>516</v>
      </c>
      <c r="O837" s="3"/>
      <c r="P837" s="49" t="s">
        <v>2040</v>
      </c>
      <c r="Q837" s="46">
        <v>3</v>
      </c>
      <c r="R837" s="44"/>
      <c r="U837" s="5"/>
      <c r="W837" s="6"/>
      <c r="X837" s="6"/>
      <c r="Y837" s="6"/>
      <c r="Z837" s="6"/>
      <c r="AA837" s="7"/>
      <c r="AB837" s="9"/>
    </row>
    <row r="838" spans="1:28" s="4" customFormat="1" ht="13" x14ac:dyDescent="0.3">
      <c r="A838" s="1">
        <f>+SUBTOTAL(103,$D$4:D838)</f>
        <v>835</v>
      </c>
      <c r="B838" s="2" t="s">
        <v>2028</v>
      </c>
      <c r="C838" s="2" t="s">
        <v>1107</v>
      </c>
      <c r="D838" s="2" t="s">
        <v>2029</v>
      </c>
      <c r="E838" s="43" t="str">
        <f t="shared" ref="E838" si="1034">+IF(C838="GESTIÓN TERRITORIAL","GET",IF(C838="DERECHOS HUMANOS","DHH",IF(C838="GESTIÓN CORPORATIVA","GCO",IF(C838="PLANEACIÓN ESTRATÉGICA","PLE",IF(C838="GERENCIA DE LA INFORMACIÓN","GDI","N/A")))))</f>
        <v>N/A</v>
      </c>
      <c r="F838" s="43" t="str">
        <f t="shared" si="1033"/>
        <v>GJR</v>
      </c>
      <c r="G838" s="43" t="str">
        <f t="shared" ref="G838" si="1035">+IF(OR(LEN(H838)=1,LEN(H838)=2),H838,IF(LEN(H838)=4,MID(H838,1,1),MID(H838,1,2)))</f>
        <v>P</v>
      </c>
      <c r="H838" s="44" t="s">
        <v>164</v>
      </c>
      <c r="I838" s="43" t="str">
        <f t="shared" ref="I838" si="1036">+IF(OR(E838="",F838="",H838=""),"",CONCATENATE(E838,"-",F838,"-",H838))</f>
        <v>N/A-GJR-P003</v>
      </c>
      <c r="J838" s="45" t="s">
        <v>2041</v>
      </c>
      <c r="K838" s="46" t="s">
        <v>31</v>
      </c>
      <c r="L838" s="47">
        <f t="shared" ref="L838" si="1037">+IF(M838=0,"",VALUE(M838))</f>
        <v>46006</v>
      </c>
      <c r="M838" s="48">
        <v>46006</v>
      </c>
      <c r="N838" s="1">
        <f t="shared" ref="N838" ca="1" si="1038">+IF(K838="Anulado","",IF(M838="","",DAYS360(M838,TODAY())))</f>
        <v>71</v>
      </c>
      <c r="O838" s="3"/>
      <c r="P838" s="49" t="s">
        <v>2042</v>
      </c>
      <c r="Q838" s="46">
        <v>3</v>
      </c>
      <c r="R838" s="44"/>
      <c r="T838" s="21"/>
      <c r="U838" s="22"/>
      <c r="V838" s="21"/>
      <c r="W838" s="23"/>
      <c r="X838" s="23"/>
      <c r="Y838" s="23"/>
      <c r="Z838" s="23"/>
      <c r="AA838" s="24"/>
      <c r="AB838" s="9"/>
    </row>
    <row r="839" spans="1:28" s="4" customFormat="1" ht="19.5" x14ac:dyDescent="0.3">
      <c r="A839" s="1">
        <f>+SUBTOTAL(103,$D$4:D839)</f>
        <v>836</v>
      </c>
      <c r="B839" s="2" t="s">
        <v>2028</v>
      </c>
      <c r="C839" s="2" t="s">
        <v>1107</v>
      </c>
      <c r="D839" s="2" t="s">
        <v>2029</v>
      </c>
      <c r="E839" s="43" t="str">
        <f t="shared" ref="E839" si="1039">+IF(C839="GESTIÓN TERRITORIAL","GET",IF(C839="DERECHOS HUMANOS","DHH",IF(C839="GESTIÓN CORPORATIVA","GCO",IF(C839="PLANEACIÓN ESTRATÉGICA","PLE",IF(C839="GERENCIA DE LA INFORMACIÓN","GDI","N/A")))))</f>
        <v>N/A</v>
      </c>
      <c r="F839" s="43" t="str">
        <f t="shared" si="1033"/>
        <v>GJR</v>
      </c>
      <c r="G839" s="43" t="str">
        <f t="shared" ref="G839" si="1040">+IF(OR(LEN(H839)=1,LEN(H839)=2),H839,IF(LEN(H839)=4,MID(H839,1,1),MID(H839,1,2)))</f>
        <v>P</v>
      </c>
      <c r="H839" s="44" t="s">
        <v>168</v>
      </c>
      <c r="I839" s="43" t="str">
        <f t="shared" ref="I839" si="1041">+IF(OR(E839="",F839="",H839=""),"",CONCATENATE(E839,"-",F839,"-",H839))</f>
        <v>N/A-GJR-P004</v>
      </c>
      <c r="J839" s="45" t="s">
        <v>2043</v>
      </c>
      <c r="K839" s="46" t="s">
        <v>31</v>
      </c>
      <c r="L839" s="47">
        <f t="shared" ref="L839" si="1042">+IF(M839=0,"",VALUE(M839))</f>
        <v>45902</v>
      </c>
      <c r="M839" s="48">
        <v>45902</v>
      </c>
      <c r="N839" s="1">
        <f t="shared" ref="N839" ca="1" si="1043">+IF(K839="Anulado","",IF(M839="","",DAYS360(M839,TODAY())))</f>
        <v>174</v>
      </c>
      <c r="O839" s="3"/>
      <c r="P839" s="49" t="s">
        <v>2044</v>
      </c>
      <c r="Q839" s="46">
        <v>1</v>
      </c>
      <c r="R839" s="44"/>
      <c r="U839" s="5"/>
      <c r="W839" s="6"/>
      <c r="X839" s="6"/>
      <c r="Y839" s="6"/>
      <c r="Z839" s="6"/>
      <c r="AA839" s="7"/>
      <c r="AB839" s="9"/>
    </row>
    <row r="840" spans="1:28" s="4" customFormat="1" ht="13" x14ac:dyDescent="0.3">
      <c r="A840" s="93">
        <f>+SUBTOTAL(103,$D$4:D840)</f>
        <v>837</v>
      </c>
      <c r="B840" s="2" t="s">
        <v>2028</v>
      </c>
      <c r="C840" s="2" t="s">
        <v>1107</v>
      </c>
      <c r="D840" s="2" t="s">
        <v>2029</v>
      </c>
      <c r="E840" s="43" t="str">
        <f t="shared" si="720"/>
        <v>N/A</v>
      </c>
      <c r="F840" s="43" t="str">
        <f t="shared" si="1033"/>
        <v>GJR</v>
      </c>
      <c r="G840" s="43" t="str">
        <f t="shared" si="728"/>
        <v>IN</v>
      </c>
      <c r="H840" s="44" t="s">
        <v>218</v>
      </c>
      <c r="I840" s="43" t="str">
        <f t="shared" si="729"/>
        <v>N/A-GJR-IN001</v>
      </c>
      <c r="J840" s="45" t="s">
        <v>2045</v>
      </c>
      <c r="K840" s="46" t="s">
        <v>31</v>
      </c>
      <c r="L840" s="47">
        <f t="shared" si="938"/>
        <v>45908</v>
      </c>
      <c r="M840" s="48">
        <v>45908</v>
      </c>
      <c r="N840" s="1">
        <f t="shared" ca="1" si="721"/>
        <v>168</v>
      </c>
      <c r="O840" s="3"/>
      <c r="P840" s="49" t="s">
        <v>2046</v>
      </c>
      <c r="Q840" s="46">
        <v>4</v>
      </c>
      <c r="R840" s="44" t="s">
        <v>2047</v>
      </c>
      <c r="U840" s="5"/>
      <c r="W840" s="6"/>
      <c r="X840" s="6"/>
      <c r="Y840" s="6"/>
      <c r="Z840" s="6" t="str">
        <f t="shared" ref="Z840:Z913" si="1044">IF(Y840=0,"",EVEN(Y840)/2)</f>
        <v/>
      </c>
      <c r="AA840" s="7"/>
      <c r="AB840" s="9"/>
    </row>
    <row r="841" spans="1:28" s="4" customFormat="1" ht="19.5" x14ac:dyDescent="0.3">
      <c r="A841" s="1">
        <f>+SUBTOTAL(103,$D$4:D841)</f>
        <v>838</v>
      </c>
      <c r="B841" s="2" t="s">
        <v>2028</v>
      </c>
      <c r="C841" s="2" t="s">
        <v>1107</v>
      </c>
      <c r="D841" s="2" t="s">
        <v>2029</v>
      </c>
      <c r="E841" s="43" t="str">
        <f t="shared" si="720"/>
        <v>N/A</v>
      </c>
      <c r="F841" s="43" t="str">
        <f t="shared" si="1033"/>
        <v>GJR</v>
      </c>
      <c r="G841" s="43" t="str">
        <f t="shared" si="728"/>
        <v>IN</v>
      </c>
      <c r="H841" s="44" t="s">
        <v>222</v>
      </c>
      <c r="I841" s="43" t="str">
        <f t="shared" si="729"/>
        <v>N/A-GJR-IN002</v>
      </c>
      <c r="J841" s="45" t="s">
        <v>2048</v>
      </c>
      <c r="K841" s="46" t="s">
        <v>31</v>
      </c>
      <c r="L841" s="47">
        <f t="shared" si="938"/>
        <v>45883</v>
      </c>
      <c r="M841" s="48">
        <v>45883</v>
      </c>
      <c r="N841" s="1">
        <f t="shared" ca="1" si="721"/>
        <v>192</v>
      </c>
      <c r="O841" s="3"/>
      <c r="P841" s="49" t="s">
        <v>2049</v>
      </c>
      <c r="Q841" s="46">
        <v>4</v>
      </c>
      <c r="R841" s="44" t="s">
        <v>2050</v>
      </c>
      <c r="U841" s="5"/>
      <c r="W841" s="6"/>
      <c r="X841" s="6"/>
      <c r="Y841" s="6"/>
      <c r="Z841" s="6" t="str">
        <f t="shared" si="1044"/>
        <v/>
      </c>
      <c r="AA841" s="7"/>
      <c r="AB841" s="9"/>
    </row>
    <row r="842" spans="1:28" s="4" customFormat="1" ht="13" x14ac:dyDescent="0.3">
      <c r="A842" s="1">
        <f>+SUBTOTAL(103,$D$4:D842)</f>
        <v>839</v>
      </c>
      <c r="B842" s="2" t="s">
        <v>2028</v>
      </c>
      <c r="C842" s="2" t="s">
        <v>1107</v>
      </c>
      <c r="D842" s="2" t="s">
        <v>2029</v>
      </c>
      <c r="E842" s="43" t="str">
        <f t="shared" si="720"/>
        <v>N/A</v>
      </c>
      <c r="F842" s="43" t="str">
        <f t="shared" si="1033"/>
        <v>GJR</v>
      </c>
      <c r="G842" s="43" t="str">
        <f t="shared" si="728"/>
        <v>IN</v>
      </c>
      <c r="H842" s="44" t="s">
        <v>226</v>
      </c>
      <c r="I842" s="43" t="str">
        <f t="shared" si="729"/>
        <v>N/A-GJR-IN003</v>
      </c>
      <c r="J842" s="45" t="s">
        <v>2051</v>
      </c>
      <c r="K842" s="46" t="s">
        <v>31</v>
      </c>
      <c r="L842" s="47">
        <f t="shared" si="938"/>
        <v>45372</v>
      </c>
      <c r="M842" s="48">
        <v>45372</v>
      </c>
      <c r="N842" s="1">
        <f t="shared" ca="1" si="721"/>
        <v>695</v>
      </c>
      <c r="O842" s="3"/>
      <c r="P842" s="49" t="s">
        <v>2052</v>
      </c>
      <c r="Q842" s="46">
        <v>5</v>
      </c>
      <c r="R842" s="44" t="s">
        <v>2053</v>
      </c>
      <c r="U842" s="5"/>
      <c r="W842" s="6"/>
      <c r="X842" s="6"/>
      <c r="Y842" s="6"/>
      <c r="Z842" s="6" t="str">
        <f t="shared" si="1044"/>
        <v/>
      </c>
      <c r="AA842" s="7"/>
      <c r="AB842" s="9"/>
    </row>
    <row r="843" spans="1:28" s="4" customFormat="1" ht="19.5" x14ac:dyDescent="0.3">
      <c r="A843" s="93">
        <f>+SUBTOTAL(103,$D$4:D843)</f>
        <v>840</v>
      </c>
      <c r="B843" s="2" t="s">
        <v>2028</v>
      </c>
      <c r="C843" s="2" t="s">
        <v>1107</v>
      </c>
      <c r="D843" s="2" t="s">
        <v>2029</v>
      </c>
      <c r="E843" s="43" t="str">
        <f t="shared" si="720"/>
        <v>N/A</v>
      </c>
      <c r="F843" s="43" t="str">
        <f t="shared" si="1033"/>
        <v>GJR</v>
      </c>
      <c r="G843" s="43" t="str">
        <f t="shared" si="728"/>
        <v>IN</v>
      </c>
      <c r="H843" s="44" t="s">
        <v>230</v>
      </c>
      <c r="I843" s="43" t="str">
        <f t="shared" si="729"/>
        <v>N/A-GJR-IN004</v>
      </c>
      <c r="J843" s="45" t="s">
        <v>2054</v>
      </c>
      <c r="K843" s="46" t="s">
        <v>31</v>
      </c>
      <c r="L843" s="47">
        <f t="shared" si="938"/>
        <v>45457</v>
      </c>
      <c r="M843" s="48">
        <v>45457</v>
      </c>
      <c r="N843" s="1">
        <f t="shared" ca="1" si="721"/>
        <v>612</v>
      </c>
      <c r="O843" s="3"/>
      <c r="P843" s="49" t="s">
        <v>2055</v>
      </c>
      <c r="Q843" s="46">
        <v>5</v>
      </c>
      <c r="R843" s="44" t="s">
        <v>2056</v>
      </c>
      <c r="U843" s="5"/>
      <c r="W843" s="6"/>
      <c r="X843" s="6"/>
      <c r="Y843" s="6"/>
      <c r="Z843" s="6" t="str">
        <f t="shared" si="1044"/>
        <v/>
      </c>
      <c r="AA843" s="7"/>
      <c r="AB843" s="9"/>
    </row>
    <row r="844" spans="1:28" s="4" customFormat="1" ht="13" x14ac:dyDescent="0.3">
      <c r="A844" s="1">
        <f>+SUBTOTAL(103,$D$4:D844)</f>
        <v>841</v>
      </c>
      <c r="B844" s="2" t="s">
        <v>2028</v>
      </c>
      <c r="C844" s="2" t="s">
        <v>1107</v>
      </c>
      <c r="D844" s="2" t="s">
        <v>2029</v>
      </c>
      <c r="E844" s="43" t="str">
        <f t="shared" si="720"/>
        <v>N/A</v>
      </c>
      <c r="F844" s="43" t="str">
        <f t="shared" si="1033"/>
        <v>GJR</v>
      </c>
      <c r="G844" s="43" t="str">
        <f t="shared" si="728"/>
        <v>IN</v>
      </c>
      <c r="H844" s="44" t="s">
        <v>234</v>
      </c>
      <c r="I844" s="43" t="str">
        <f t="shared" si="729"/>
        <v>N/A-GJR-IN005</v>
      </c>
      <c r="J844" s="45" t="s">
        <v>2057</v>
      </c>
      <c r="K844" s="46" t="s">
        <v>31</v>
      </c>
      <c r="L844" s="47">
        <f t="shared" si="938"/>
        <v>45099</v>
      </c>
      <c r="M844" s="48">
        <v>45099</v>
      </c>
      <c r="N844" s="1">
        <f t="shared" ref="N844:N917" ca="1" si="1045">+IF(K844="Anulado","",IF(M844="","",DAYS360(M844,TODAY())))</f>
        <v>964</v>
      </c>
      <c r="O844" s="3"/>
      <c r="P844" s="49" t="s">
        <v>2058</v>
      </c>
      <c r="Q844" s="46">
        <v>3</v>
      </c>
      <c r="R844" s="44" t="s">
        <v>2059</v>
      </c>
      <c r="U844" s="5"/>
      <c r="W844" s="6"/>
      <c r="X844" s="6"/>
      <c r="Y844" s="6"/>
      <c r="Z844" s="6" t="str">
        <f t="shared" si="1044"/>
        <v/>
      </c>
      <c r="AA844" s="7"/>
      <c r="AB844" s="9"/>
    </row>
    <row r="845" spans="1:28" s="4" customFormat="1" ht="13" x14ac:dyDescent="0.3">
      <c r="A845" s="1">
        <f>+SUBTOTAL(103,$D$4:D845)</f>
        <v>842</v>
      </c>
      <c r="B845" s="2" t="s">
        <v>2028</v>
      </c>
      <c r="C845" s="2" t="s">
        <v>1107</v>
      </c>
      <c r="D845" s="2" t="s">
        <v>2029</v>
      </c>
      <c r="E845" s="43" t="str">
        <f t="shared" si="720"/>
        <v>N/A</v>
      </c>
      <c r="F845" s="43" t="str">
        <f t="shared" si="1033"/>
        <v>GJR</v>
      </c>
      <c r="G845" s="43" t="str">
        <f t="shared" si="728"/>
        <v>IN</v>
      </c>
      <c r="H845" s="44" t="s">
        <v>238</v>
      </c>
      <c r="I845" s="43" t="str">
        <f t="shared" si="729"/>
        <v>N/A-GJR-IN006</v>
      </c>
      <c r="J845" s="45" t="s">
        <v>2060</v>
      </c>
      <c r="K845" s="46" t="s">
        <v>31</v>
      </c>
      <c r="L845" s="47">
        <f t="shared" si="938"/>
        <v>45909</v>
      </c>
      <c r="M845" s="48">
        <v>45909</v>
      </c>
      <c r="N845" s="1">
        <f t="shared" ca="1" si="1045"/>
        <v>167</v>
      </c>
      <c r="O845" s="3"/>
      <c r="P845" s="49" t="s">
        <v>2061</v>
      </c>
      <c r="Q845" s="46">
        <v>4</v>
      </c>
      <c r="R845" s="44" t="s">
        <v>2062</v>
      </c>
      <c r="U845" s="5"/>
      <c r="W845" s="6"/>
      <c r="X845" s="6"/>
      <c r="Y845" s="6"/>
      <c r="Z845" s="6" t="str">
        <f t="shared" si="1044"/>
        <v/>
      </c>
      <c r="AA845" s="7"/>
      <c r="AB845" s="9"/>
    </row>
    <row r="846" spans="1:28" s="4" customFormat="1" ht="13" x14ac:dyDescent="0.3">
      <c r="A846" s="93">
        <f>+SUBTOTAL(103,$D$4:D846)</f>
        <v>843</v>
      </c>
      <c r="B846" s="2" t="s">
        <v>2028</v>
      </c>
      <c r="C846" s="2" t="s">
        <v>1107</v>
      </c>
      <c r="D846" s="2" t="s">
        <v>2029</v>
      </c>
      <c r="E846" s="43" t="str">
        <f t="shared" si="720"/>
        <v>N/A</v>
      </c>
      <c r="F846" s="43" t="str">
        <f t="shared" si="1033"/>
        <v>GJR</v>
      </c>
      <c r="G846" s="43" t="str">
        <f t="shared" si="728"/>
        <v>IN</v>
      </c>
      <c r="H846" s="44" t="s">
        <v>242</v>
      </c>
      <c r="I846" s="43" t="str">
        <f t="shared" si="729"/>
        <v>N/A-GJR-IN007</v>
      </c>
      <c r="J846" s="45" t="s">
        <v>2063</v>
      </c>
      <c r="K846" s="46" t="s">
        <v>31</v>
      </c>
      <c r="L846" s="47">
        <f t="shared" si="938"/>
        <v>45806</v>
      </c>
      <c r="M846" s="48">
        <v>45806</v>
      </c>
      <c r="N846" s="1">
        <f t="shared" ca="1" si="1045"/>
        <v>267</v>
      </c>
      <c r="O846" s="3"/>
      <c r="P846" s="49" t="s">
        <v>2064</v>
      </c>
      <c r="Q846" s="46">
        <v>4</v>
      </c>
      <c r="R846" s="44" t="s">
        <v>2065</v>
      </c>
      <c r="U846" s="5"/>
      <c r="W846" s="6"/>
      <c r="X846" s="6"/>
      <c r="Y846" s="6"/>
      <c r="Z846" s="6" t="str">
        <f t="shared" si="1044"/>
        <v/>
      </c>
      <c r="AA846" s="7"/>
      <c r="AB846" s="9"/>
    </row>
    <row r="847" spans="1:28" s="4" customFormat="1" ht="29" x14ac:dyDescent="0.3">
      <c r="A847" s="1">
        <f>+SUBTOTAL(103,$D$4:D847)</f>
        <v>844</v>
      </c>
      <c r="B847" s="2" t="s">
        <v>2028</v>
      </c>
      <c r="C847" s="2" t="s">
        <v>1107</v>
      </c>
      <c r="D847" s="2" t="s">
        <v>2029</v>
      </c>
      <c r="E847" s="43" t="str">
        <f t="shared" si="720"/>
        <v>N/A</v>
      </c>
      <c r="F847" s="43" t="str">
        <f t="shared" si="1033"/>
        <v>GJR</v>
      </c>
      <c r="G847" s="43" t="str">
        <f t="shared" si="728"/>
        <v>IN</v>
      </c>
      <c r="H847" s="44" t="s">
        <v>246</v>
      </c>
      <c r="I847" s="43" t="str">
        <f t="shared" si="729"/>
        <v>N/A-GJR-IN008</v>
      </c>
      <c r="J847" s="45" t="s">
        <v>2066</v>
      </c>
      <c r="K847" s="46" t="s">
        <v>31</v>
      </c>
      <c r="L847" s="47">
        <f t="shared" si="938"/>
        <v>45806</v>
      </c>
      <c r="M847" s="48">
        <v>45806</v>
      </c>
      <c r="N847" s="1">
        <f t="shared" ca="1" si="1045"/>
        <v>267</v>
      </c>
      <c r="O847" s="3"/>
      <c r="P847" s="49" t="s">
        <v>2067</v>
      </c>
      <c r="Q847" s="46">
        <v>4</v>
      </c>
      <c r="R847" s="44" t="s">
        <v>2068</v>
      </c>
      <c r="U847" s="5"/>
      <c r="W847" s="6"/>
      <c r="X847" s="6"/>
      <c r="Y847" s="6"/>
      <c r="Z847" s="6" t="str">
        <f t="shared" si="1044"/>
        <v/>
      </c>
      <c r="AA847" s="7"/>
      <c r="AB847" s="9"/>
    </row>
    <row r="848" spans="1:28" s="4" customFormat="1" ht="13" x14ac:dyDescent="0.3">
      <c r="A848" s="1">
        <f>+SUBTOTAL(103,$D$4:D848)</f>
        <v>845</v>
      </c>
      <c r="B848" s="2" t="s">
        <v>2028</v>
      </c>
      <c r="C848" s="2" t="s">
        <v>1107</v>
      </c>
      <c r="D848" s="2" t="s">
        <v>2029</v>
      </c>
      <c r="E848" s="43" t="str">
        <f t="shared" si="720"/>
        <v>N/A</v>
      </c>
      <c r="F848" s="43" t="str">
        <f t="shared" si="1033"/>
        <v>GJR</v>
      </c>
      <c r="G848" s="43" t="str">
        <f t="shared" si="728"/>
        <v>IN</v>
      </c>
      <c r="H848" s="44" t="s">
        <v>249</v>
      </c>
      <c r="I848" s="43" t="str">
        <f t="shared" si="729"/>
        <v>N/A-GJR-IN009</v>
      </c>
      <c r="J848" s="45" t="s">
        <v>2069</v>
      </c>
      <c r="K848" s="46" t="s">
        <v>31</v>
      </c>
      <c r="L848" s="47">
        <f t="shared" si="938"/>
        <v>45555</v>
      </c>
      <c r="M848" s="48">
        <v>45555</v>
      </c>
      <c r="N848" s="1">
        <f t="shared" ca="1" si="1045"/>
        <v>516</v>
      </c>
      <c r="O848" s="3"/>
      <c r="P848" s="49" t="s">
        <v>2070</v>
      </c>
      <c r="Q848" s="46">
        <v>4</v>
      </c>
      <c r="R848" s="44" t="s">
        <v>2071</v>
      </c>
      <c r="U848" s="5"/>
      <c r="W848" s="6"/>
      <c r="X848" s="6"/>
      <c r="Y848" s="6"/>
      <c r="Z848" s="6" t="str">
        <f t="shared" si="1044"/>
        <v/>
      </c>
      <c r="AA848" s="7"/>
      <c r="AB848" s="9"/>
    </row>
    <row r="849" spans="1:28" s="4" customFormat="1" ht="19.5" x14ac:dyDescent="0.3">
      <c r="A849" s="93">
        <f>+SUBTOTAL(103,$D$4:D849)</f>
        <v>846</v>
      </c>
      <c r="B849" s="2" t="s">
        <v>2028</v>
      </c>
      <c r="C849" s="2" t="s">
        <v>1107</v>
      </c>
      <c r="D849" s="2" t="s">
        <v>2029</v>
      </c>
      <c r="E849" s="43" t="str">
        <f t="shared" ref="E849" si="1046">+IF(C849="GESTIÓN TERRITORIAL","GET",IF(C849="DERECHOS HUMANOS","DHH",IF(C849="GESTIÓN CORPORATIVA","GCO",IF(C849="PLANEACIÓN ESTRATÉGICA","PLE",IF(C849="GERENCIA DE LA INFORMACIÓN","GDI","N/A")))))</f>
        <v>N/A</v>
      </c>
      <c r="F849" s="43" t="str">
        <f t="shared" si="1033"/>
        <v>GJR</v>
      </c>
      <c r="G849" s="43" t="s">
        <v>390</v>
      </c>
      <c r="H849" s="44" t="s">
        <v>274</v>
      </c>
      <c r="I849" s="43" t="str">
        <f t="shared" ref="I849" si="1047">+IF(OR(E849="",F849="",H849=""),"",CONCATENATE(E849,"-",F849,"-",H849))</f>
        <v>N/A-GJR-F001</v>
      </c>
      <c r="J849" s="45" t="s">
        <v>2072</v>
      </c>
      <c r="K849" s="46" t="s">
        <v>31</v>
      </c>
      <c r="L849" s="47">
        <f t="shared" ref="L849:L921" si="1048">+IF(M849=0,"",VALUE(M849))</f>
        <v>44553</v>
      </c>
      <c r="M849" s="48">
        <v>44553</v>
      </c>
      <c r="N849" s="1">
        <f t="shared" ca="1" si="1045"/>
        <v>1503</v>
      </c>
      <c r="O849" s="3"/>
      <c r="P849" s="49" t="s">
        <v>2073</v>
      </c>
      <c r="Q849" s="46">
        <v>1</v>
      </c>
      <c r="R849" s="44"/>
      <c r="U849" s="5"/>
      <c r="W849" s="6"/>
      <c r="X849" s="6"/>
      <c r="Y849" s="6"/>
      <c r="Z849" s="6"/>
      <c r="AA849" s="7"/>
      <c r="AB849" s="9"/>
    </row>
    <row r="850" spans="1:28" s="4" customFormat="1" ht="13" x14ac:dyDescent="0.3">
      <c r="A850" s="1">
        <f>+SUBTOTAL(103,$D$4:D850)</f>
        <v>847</v>
      </c>
      <c r="B850" s="2" t="s">
        <v>2028</v>
      </c>
      <c r="C850" s="2" t="s">
        <v>1107</v>
      </c>
      <c r="D850" s="2" t="s">
        <v>2029</v>
      </c>
      <c r="E850" s="43" t="str">
        <f t="shared" ref="E850:E856" si="1049">+IF(C850="GESTIÓN TERRITORIAL","GET",IF(C850="DERECHOS HUMANOS","DHH",IF(C850="GESTIÓN CORPORATIVA","GCO",IF(C850="PLANEACIÓN ESTRATÉGICA","PLE",IF(C850="GERENCIA DE LA INFORMACIÓN","GDI","N/A")))))</f>
        <v>N/A</v>
      </c>
      <c r="F850" s="43" t="str">
        <f t="shared" si="1033"/>
        <v>GJR</v>
      </c>
      <c r="G850" s="43" t="s">
        <v>390</v>
      </c>
      <c r="H850" s="44" t="s">
        <v>278</v>
      </c>
      <c r="I850" s="43" t="str">
        <f t="shared" ref="I850:I856" si="1050">+IF(OR(E850="",F850="",H850=""),"",CONCATENATE(E850,"-",F850,"-",H850))</f>
        <v>N/A-GJR-F002</v>
      </c>
      <c r="J850" s="45" t="s">
        <v>2074</v>
      </c>
      <c r="K850" s="46" t="s">
        <v>31</v>
      </c>
      <c r="L850" s="47">
        <f t="shared" ref="L850:L856" si="1051">+IF(M850=0,"",VALUE(M850))</f>
        <v>44831</v>
      </c>
      <c r="M850" s="48">
        <v>44831</v>
      </c>
      <c r="N850" s="1">
        <f t="shared" ref="N850:N856" ca="1" si="1052">+IF(K850="Anulado","",IF(M850="","",DAYS360(M850,TODAY())))</f>
        <v>1229</v>
      </c>
      <c r="O850" s="3"/>
      <c r="P850" s="49" t="s">
        <v>2075</v>
      </c>
      <c r="Q850" s="46">
        <v>1</v>
      </c>
      <c r="R850" s="44"/>
      <c r="T850" s="21"/>
      <c r="U850" s="22"/>
      <c r="V850" s="21"/>
      <c r="W850" s="23"/>
      <c r="X850" s="23"/>
      <c r="Y850" s="23"/>
      <c r="Z850" s="23"/>
      <c r="AA850" s="24"/>
      <c r="AB850" s="9"/>
    </row>
    <row r="851" spans="1:28" s="4" customFormat="1" ht="13" x14ac:dyDescent="0.3">
      <c r="A851" s="1">
        <f>+SUBTOTAL(103,$D$4:D851)</f>
        <v>848</v>
      </c>
      <c r="B851" s="2" t="s">
        <v>2028</v>
      </c>
      <c r="C851" s="2" t="s">
        <v>1107</v>
      </c>
      <c r="D851" s="2" t="s">
        <v>2029</v>
      </c>
      <c r="E851" s="43" t="str">
        <f t="shared" si="1049"/>
        <v>N/A</v>
      </c>
      <c r="F851" s="43" t="str">
        <f t="shared" si="1033"/>
        <v>GJR</v>
      </c>
      <c r="G851" s="43" t="s">
        <v>390</v>
      </c>
      <c r="H851" s="44" t="s">
        <v>282</v>
      </c>
      <c r="I851" s="43" t="str">
        <f t="shared" si="1050"/>
        <v>N/A-GJR-F003</v>
      </c>
      <c r="J851" s="45" t="s">
        <v>2076</v>
      </c>
      <c r="K851" s="46" t="s">
        <v>31</v>
      </c>
      <c r="L851" s="47">
        <f t="shared" si="1051"/>
        <v>44831</v>
      </c>
      <c r="M851" s="48">
        <v>44831</v>
      </c>
      <c r="N851" s="1">
        <f t="shared" ca="1" si="1052"/>
        <v>1229</v>
      </c>
      <c r="O851" s="3"/>
      <c r="P851" s="49" t="s">
        <v>2075</v>
      </c>
      <c r="Q851" s="46">
        <v>1</v>
      </c>
      <c r="R851" s="44"/>
      <c r="T851" s="21"/>
      <c r="U851" s="22"/>
      <c r="V851" s="21"/>
      <c r="W851" s="23"/>
      <c r="X851" s="23"/>
      <c r="Y851" s="23"/>
      <c r="Z851" s="23"/>
      <c r="AA851" s="24"/>
      <c r="AB851" s="9"/>
    </row>
    <row r="852" spans="1:28" s="4" customFormat="1" ht="13" x14ac:dyDescent="0.3">
      <c r="A852" s="93">
        <f>+SUBTOTAL(103,$D$4:D852)</f>
        <v>849</v>
      </c>
      <c r="B852" s="2" t="s">
        <v>2028</v>
      </c>
      <c r="C852" s="2" t="s">
        <v>1107</v>
      </c>
      <c r="D852" s="2" t="s">
        <v>2029</v>
      </c>
      <c r="E852" s="43" t="str">
        <f t="shared" si="1049"/>
        <v>N/A</v>
      </c>
      <c r="F852" s="43" t="str">
        <f t="shared" si="1033"/>
        <v>GJR</v>
      </c>
      <c r="G852" s="43" t="s">
        <v>390</v>
      </c>
      <c r="H852" s="44" t="s">
        <v>286</v>
      </c>
      <c r="I852" s="43" t="str">
        <f t="shared" si="1050"/>
        <v>N/A-GJR-F004</v>
      </c>
      <c r="J852" s="45" t="s">
        <v>2077</v>
      </c>
      <c r="K852" s="46" t="s">
        <v>31</v>
      </c>
      <c r="L852" s="47">
        <f t="shared" si="1051"/>
        <v>44831</v>
      </c>
      <c r="M852" s="48">
        <v>44831</v>
      </c>
      <c r="N852" s="1">
        <f t="shared" ca="1" si="1052"/>
        <v>1229</v>
      </c>
      <c r="O852" s="3"/>
      <c r="P852" s="49" t="s">
        <v>2075</v>
      </c>
      <c r="Q852" s="46">
        <v>1</v>
      </c>
      <c r="R852" s="44"/>
      <c r="T852" s="21"/>
      <c r="U852" s="22"/>
      <c r="V852" s="21"/>
      <c r="W852" s="23"/>
      <c r="X852" s="23"/>
      <c r="Y852" s="23"/>
      <c r="Z852" s="23"/>
      <c r="AA852" s="24"/>
      <c r="AB852" s="9"/>
    </row>
    <row r="853" spans="1:28" s="4" customFormat="1" ht="13" x14ac:dyDescent="0.3">
      <c r="A853" s="1">
        <f>+SUBTOTAL(103,$D$4:D853)</f>
        <v>850</v>
      </c>
      <c r="B853" s="2" t="s">
        <v>2028</v>
      </c>
      <c r="C853" s="2" t="s">
        <v>1107</v>
      </c>
      <c r="D853" s="2" t="s">
        <v>2029</v>
      </c>
      <c r="E853" s="43" t="str">
        <f t="shared" si="1049"/>
        <v>N/A</v>
      </c>
      <c r="F853" s="43" t="str">
        <f t="shared" si="1033"/>
        <v>GJR</v>
      </c>
      <c r="G853" s="43" t="s">
        <v>390</v>
      </c>
      <c r="H853" s="44" t="s">
        <v>290</v>
      </c>
      <c r="I853" s="43" t="str">
        <f t="shared" si="1050"/>
        <v>N/A-GJR-F005</v>
      </c>
      <c r="J853" s="45" t="s">
        <v>2078</v>
      </c>
      <c r="K853" s="46" t="s">
        <v>31</v>
      </c>
      <c r="L853" s="47">
        <f t="shared" si="1051"/>
        <v>44831</v>
      </c>
      <c r="M853" s="48">
        <v>44831</v>
      </c>
      <c r="N853" s="1">
        <f t="shared" ca="1" si="1052"/>
        <v>1229</v>
      </c>
      <c r="O853" s="3"/>
      <c r="P853" s="49" t="s">
        <v>2075</v>
      </c>
      <c r="Q853" s="46">
        <v>1</v>
      </c>
      <c r="R853" s="44"/>
      <c r="T853" s="21"/>
      <c r="U853" s="22"/>
      <c r="V853" s="21"/>
      <c r="W853" s="23"/>
      <c r="X853" s="23"/>
      <c r="Y853" s="23"/>
      <c r="Z853" s="23"/>
      <c r="AA853" s="24"/>
      <c r="AB853" s="9"/>
    </row>
    <row r="854" spans="1:28" s="4" customFormat="1" ht="13" x14ac:dyDescent="0.3">
      <c r="A854" s="1">
        <f>+SUBTOTAL(103,$D$4:D854)</f>
        <v>851</v>
      </c>
      <c r="B854" s="2" t="s">
        <v>2028</v>
      </c>
      <c r="C854" s="2" t="s">
        <v>1107</v>
      </c>
      <c r="D854" s="2" t="s">
        <v>2029</v>
      </c>
      <c r="E854" s="43" t="str">
        <f t="shared" si="1049"/>
        <v>N/A</v>
      </c>
      <c r="F854" s="43" t="str">
        <f t="shared" si="1033"/>
        <v>GJR</v>
      </c>
      <c r="G854" s="43" t="s">
        <v>390</v>
      </c>
      <c r="H854" s="44" t="s">
        <v>294</v>
      </c>
      <c r="I854" s="43" t="str">
        <f t="shared" si="1050"/>
        <v>N/A-GJR-F006</v>
      </c>
      <c r="J854" s="45" t="s">
        <v>2079</v>
      </c>
      <c r="K854" s="46" t="s">
        <v>31</v>
      </c>
      <c r="L854" s="47">
        <f t="shared" si="1051"/>
        <v>44831</v>
      </c>
      <c r="M854" s="48">
        <v>44831</v>
      </c>
      <c r="N854" s="1">
        <f t="shared" ca="1" si="1052"/>
        <v>1229</v>
      </c>
      <c r="O854" s="3"/>
      <c r="P854" s="49" t="s">
        <v>2075</v>
      </c>
      <c r="Q854" s="46">
        <v>1</v>
      </c>
      <c r="R854" s="44"/>
      <c r="T854" s="21"/>
      <c r="U854" s="22"/>
      <c r="V854" s="21"/>
      <c r="W854" s="23"/>
      <c r="X854" s="23"/>
      <c r="Y854" s="23"/>
      <c r="Z854" s="23"/>
      <c r="AA854" s="24"/>
      <c r="AB854" s="9"/>
    </row>
    <row r="855" spans="1:28" s="4" customFormat="1" ht="13" x14ac:dyDescent="0.3">
      <c r="A855" s="93">
        <f>+SUBTOTAL(103,$D$4:D855)</f>
        <v>852</v>
      </c>
      <c r="B855" s="2" t="s">
        <v>2028</v>
      </c>
      <c r="C855" s="2" t="s">
        <v>1107</v>
      </c>
      <c r="D855" s="2" t="s">
        <v>2029</v>
      </c>
      <c r="E855" s="43" t="str">
        <f t="shared" si="1049"/>
        <v>N/A</v>
      </c>
      <c r="F855" s="43" t="str">
        <f t="shared" si="1033"/>
        <v>GJR</v>
      </c>
      <c r="G855" s="43" t="s">
        <v>390</v>
      </c>
      <c r="H855" s="44" t="s">
        <v>298</v>
      </c>
      <c r="I855" s="43" t="str">
        <f t="shared" si="1050"/>
        <v>N/A-GJR-F007</v>
      </c>
      <c r="J855" s="45" t="s">
        <v>1582</v>
      </c>
      <c r="K855" s="46" t="s">
        <v>31</v>
      </c>
      <c r="L855" s="47">
        <f t="shared" si="1051"/>
        <v>44831</v>
      </c>
      <c r="M855" s="48">
        <v>44831</v>
      </c>
      <c r="N855" s="1">
        <f t="shared" ca="1" si="1052"/>
        <v>1229</v>
      </c>
      <c r="O855" s="3"/>
      <c r="P855" s="49" t="s">
        <v>2075</v>
      </c>
      <c r="Q855" s="46">
        <v>1</v>
      </c>
      <c r="R855" s="44"/>
      <c r="T855" s="21"/>
      <c r="U855" s="22"/>
      <c r="V855" s="21"/>
      <c r="W855" s="23"/>
      <c r="X855" s="23"/>
      <c r="Y855" s="23"/>
      <c r="Z855" s="23"/>
      <c r="AA855" s="24"/>
      <c r="AB855" s="9"/>
    </row>
    <row r="856" spans="1:28" s="4" customFormat="1" ht="13" x14ac:dyDescent="0.3">
      <c r="A856" s="1">
        <f>+SUBTOTAL(103,$D$4:D856)</f>
        <v>853</v>
      </c>
      <c r="B856" s="2" t="s">
        <v>2028</v>
      </c>
      <c r="C856" s="2" t="s">
        <v>1107</v>
      </c>
      <c r="D856" s="2" t="s">
        <v>2029</v>
      </c>
      <c r="E856" s="43" t="str">
        <f t="shared" si="1049"/>
        <v>N/A</v>
      </c>
      <c r="F856" s="43" t="str">
        <f t="shared" si="1033"/>
        <v>GJR</v>
      </c>
      <c r="G856" s="43" t="s">
        <v>390</v>
      </c>
      <c r="H856" s="44" t="s">
        <v>302</v>
      </c>
      <c r="I856" s="43" t="str">
        <f t="shared" si="1050"/>
        <v>N/A-GJR-F008</v>
      </c>
      <c r="J856" s="45" t="s">
        <v>1483</v>
      </c>
      <c r="K856" s="46" t="s">
        <v>31</v>
      </c>
      <c r="L856" s="47">
        <f t="shared" si="1051"/>
        <v>44831</v>
      </c>
      <c r="M856" s="48">
        <v>44831</v>
      </c>
      <c r="N856" s="1">
        <f t="shared" ca="1" si="1052"/>
        <v>1229</v>
      </c>
      <c r="O856" s="3"/>
      <c r="P856" s="49" t="s">
        <v>2075</v>
      </c>
      <c r="Q856" s="46">
        <v>1</v>
      </c>
      <c r="R856" s="44"/>
      <c r="T856" s="21"/>
      <c r="U856" s="22"/>
      <c r="V856" s="21"/>
      <c r="W856" s="23"/>
      <c r="X856" s="23"/>
      <c r="Y856" s="23"/>
      <c r="Z856" s="23"/>
      <c r="AA856" s="24"/>
      <c r="AB856" s="9"/>
    </row>
    <row r="857" spans="1:28" s="4" customFormat="1" ht="13" x14ac:dyDescent="0.3">
      <c r="A857" s="1">
        <f>+SUBTOTAL(103,$D$4:D857)</f>
        <v>854</v>
      </c>
      <c r="B857" s="2" t="s">
        <v>2028</v>
      </c>
      <c r="C857" s="2" t="s">
        <v>1107</v>
      </c>
      <c r="D857" s="2" t="s">
        <v>2029</v>
      </c>
      <c r="E857" s="43" t="str">
        <f t="shared" ref="E857" si="1053">+IF(C857="GESTIÓN TERRITORIAL","GET",IF(C857="DERECHOS HUMANOS","DHH",IF(C857="GESTIÓN CORPORATIVA","GCO",IF(C857="PLANEACIÓN ESTRATÉGICA","PLE",IF(C857="GERENCIA DE LA INFORMACIÓN","GDI","N/A")))))</f>
        <v>N/A</v>
      </c>
      <c r="F857" s="43" t="str">
        <f t="shared" si="1033"/>
        <v>GJR</v>
      </c>
      <c r="G857" s="43" t="s">
        <v>390</v>
      </c>
      <c r="H857" s="44" t="s">
        <v>306</v>
      </c>
      <c r="I857" s="43" t="str">
        <f t="shared" ref="I857" si="1054">+IF(OR(E857="",F857="",H857=""),"",CONCATENATE(E857,"-",F857,"-",H857))</f>
        <v>N/A-GJR-F009</v>
      </c>
      <c r="J857" s="45" t="s">
        <v>2080</v>
      </c>
      <c r="K857" s="46" t="s">
        <v>31</v>
      </c>
      <c r="L857" s="47">
        <f t="shared" ref="L857" si="1055">+IF(M857=0,"",VALUE(M857))</f>
        <v>45909</v>
      </c>
      <c r="M857" s="48">
        <v>45909</v>
      </c>
      <c r="N857" s="1">
        <f t="shared" ref="N857" ca="1" si="1056">+IF(K857="Anulado","",IF(M857="","",DAYS360(M857,TODAY())))</f>
        <v>167</v>
      </c>
      <c r="O857" s="3"/>
      <c r="P857" s="49" t="s">
        <v>2081</v>
      </c>
      <c r="Q857" s="46">
        <v>1</v>
      </c>
      <c r="R857" s="44"/>
      <c r="S857" s="34"/>
      <c r="T857" s="34"/>
      <c r="U857" s="35"/>
      <c r="V857" s="34"/>
      <c r="W857" s="36"/>
      <c r="X857" s="36"/>
      <c r="Y857" s="36"/>
      <c r="Z857" s="36"/>
      <c r="AA857" s="37"/>
      <c r="AB857" s="9"/>
    </row>
    <row r="858" spans="1:28" s="4" customFormat="1" ht="13" x14ac:dyDescent="0.3">
      <c r="A858" s="1">
        <f>+SUBTOTAL(103,$D$4:D858)</f>
        <v>855</v>
      </c>
      <c r="B858" s="2" t="s">
        <v>2028</v>
      </c>
      <c r="C858" s="2" t="s">
        <v>1107</v>
      </c>
      <c r="D858" s="2" t="s">
        <v>2029</v>
      </c>
      <c r="E858" s="43" t="str">
        <f t="shared" ref="E858" si="1057">+IF(C858="GESTIÓN TERRITORIAL","GET",IF(C858="DERECHOS HUMANOS","DHH",IF(C858="GESTIÓN CORPORATIVA","GCO",IF(C858="PLANEACIÓN ESTRATÉGICA","PLE",IF(C858="GERENCIA DE LA INFORMACIÓN","GDI","N/A")))))</f>
        <v>N/A</v>
      </c>
      <c r="F858" s="43" t="str">
        <f t="shared" si="1033"/>
        <v>GJR</v>
      </c>
      <c r="G858" s="43" t="s">
        <v>125</v>
      </c>
      <c r="H858" s="44" t="s">
        <v>68</v>
      </c>
      <c r="I858" s="43" t="str">
        <f t="shared" ref="I858" si="1058">+IF(OR(E858="",F858="",H858=""),"",CONCATENATE(E858,"-",F858,"-",H858))</f>
        <v>N/A-GJR-PL001</v>
      </c>
      <c r="J858" s="45" t="s">
        <v>2082</v>
      </c>
      <c r="K858" s="46" t="s">
        <v>31</v>
      </c>
      <c r="L858" s="47">
        <f t="shared" ref="L858" si="1059">+IF(M858=0,"",VALUE(M858))</f>
        <v>45959</v>
      </c>
      <c r="M858" s="48">
        <v>45959</v>
      </c>
      <c r="N858" s="1">
        <f t="shared" ref="N858" ca="1" si="1060">+IF(K858="Anulado","",IF(M858="","",DAYS360(M858,TODAY())))</f>
        <v>117</v>
      </c>
      <c r="O858" s="3"/>
      <c r="P858" s="49" t="s">
        <v>2083</v>
      </c>
      <c r="Q858" s="46">
        <v>1</v>
      </c>
      <c r="R858" s="44"/>
      <c r="U858" s="5"/>
      <c r="W858" s="6"/>
      <c r="X858" s="6"/>
      <c r="Y858" s="6"/>
      <c r="Z858" s="6"/>
      <c r="AA858" s="7"/>
      <c r="AB858" s="9"/>
    </row>
    <row r="859" spans="1:28" s="4" customFormat="1" ht="13" x14ac:dyDescent="0.3">
      <c r="A859" s="1">
        <f>+SUBTOTAL(103,$D$4:D859)</f>
        <v>856</v>
      </c>
      <c r="B859" s="2" t="s">
        <v>2028</v>
      </c>
      <c r="C859" s="2" t="s">
        <v>2084</v>
      </c>
      <c r="D859" s="2" t="s">
        <v>2085</v>
      </c>
      <c r="E859" s="43" t="str">
        <f t="shared" ref="E859:E922" si="1061">+IF(C859="GESTIÓN TERRITORIAL","GET",IF(C859="DERECHOS HUMANOS","DHH",IF(C859="GESTIÓN CORPORATIVA","GCO",IF(C859="PLANEACIÓN ESTRATÉGICA","PLE",IF(C859="GERENCIA DE LA INFORMACIÓN","GDI","N/A")))))</f>
        <v>GCO</v>
      </c>
      <c r="F859" s="43" t="str">
        <f t="shared" si="1033"/>
        <v>GCL</v>
      </c>
      <c r="G859" s="43" t="str">
        <f t="shared" si="728"/>
        <v>C</v>
      </c>
      <c r="H859" s="44" t="s">
        <v>29</v>
      </c>
      <c r="I859" s="43" t="str">
        <f t="shared" si="729"/>
        <v>GCO-GCL-C</v>
      </c>
      <c r="J859" s="45" t="s">
        <v>2086</v>
      </c>
      <c r="K859" s="46" t="s">
        <v>48</v>
      </c>
      <c r="L859" s="47">
        <f t="shared" si="1048"/>
        <v>43147</v>
      </c>
      <c r="M859" s="48">
        <v>43147</v>
      </c>
      <c r="N859" s="1" t="str">
        <f t="shared" ca="1" si="1045"/>
        <v/>
      </c>
      <c r="O859" s="3">
        <v>43761</v>
      </c>
      <c r="P859" s="49" t="s">
        <v>2087</v>
      </c>
      <c r="Q859" s="46">
        <v>1</v>
      </c>
      <c r="R859" s="44" t="s">
        <v>664</v>
      </c>
      <c r="U859" s="5"/>
      <c r="W859" s="6"/>
      <c r="X859" s="6"/>
      <c r="Y859" s="6"/>
      <c r="Z859" s="6" t="str">
        <f t="shared" si="1044"/>
        <v/>
      </c>
      <c r="AA859" s="7"/>
      <c r="AB859" s="9"/>
    </row>
    <row r="860" spans="1:28" s="4" customFormat="1" ht="13" x14ac:dyDescent="0.3">
      <c r="A860" s="93">
        <f>+SUBTOTAL(103,$D$4:D860)</f>
        <v>857</v>
      </c>
      <c r="B860" s="2" t="s">
        <v>2028</v>
      </c>
      <c r="C860" s="2" t="s">
        <v>2084</v>
      </c>
      <c r="D860" s="2" t="s">
        <v>2085</v>
      </c>
      <c r="E860" s="43" t="str">
        <f t="shared" si="1061"/>
        <v>GCO</v>
      </c>
      <c r="F860" s="43" t="str">
        <f t="shared" si="1033"/>
        <v>GCL</v>
      </c>
      <c r="G860" s="43" t="str">
        <f t="shared" si="728"/>
        <v>MR</v>
      </c>
      <c r="H860" s="44" t="s">
        <v>34</v>
      </c>
      <c r="I860" s="43" t="str">
        <f t="shared" si="729"/>
        <v>GCO-GCL-MR</v>
      </c>
      <c r="J860" s="45" t="s">
        <v>2088</v>
      </c>
      <c r="K860" s="46" t="s">
        <v>48</v>
      </c>
      <c r="L860" s="47">
        <f t="shared" si="1048"/>
        <v>43096</v>
      </c>
      <c r="M860" s="48">
        <v>43096</v>
      </c>
      <c r="N860" s="1" t="str">
        <f t="shared" ca="1" si="1045"/>
        <v/>
      </c>
      <c r="O860" s="3">
        <v>43782</v>
      </c>
      <c r="P860" s="49" t="s">
        <v>2089</v>
      </c>
      <c r="Q860" s="46">
        <v>1</v>
      </c>
      <c r="R860" s="44" t="s">
        <v>667</v>
      </c>
      <c r="U860" s="5"/>
      <c r="W860" s="6"/>
      <c r="X860" s="6"/>
      <c r="Y860" s="6"/>
      <c r="Z860" s="6" t="str">
        <f t="shared" si="1044"/>
        <v/>
      </c>
      <c r="AA860" s="7"/>
      <c r="AB860" s="9"/>
    </row>
    <row r="861" spans="1:28" s="4" customFormat="1" ht="13" x14ac:dyDescent="0.3">
      <c r="A861" s="1">
        <f>+SUBTOTAL(103,$D$4:D861)</f>
        <v>858</v>
      </c>
      <c r="B861" s="2" t="s">
        <v>2028</v>
      </c>
      <c r="C861" s="2" t="s">
        <v>2084</v>
      </c>
      <c r="D861" s="2" t="s">
        <v>2085</v>
      </c>
      <c r="E861" s="43" t="str">
        <f t="shared" si="1061"/>
        <v>GCO</v>
      </c>
      <c r="F861" s="43" t="str">
        <f t="shared" si="1033"/>
        <v>GCL</v>
      </c>
      <c r="G861" s="43" t="str">
        <f t="shared" si="728"/>
        <v>M</v>
      </c>
      <c r="H861" s="44" t="s">
        <v>38</v>
      </c>
      <c r="I861" s="43" t="str">
        <f t="shared" si="729"/>
        <v>GCO-GCL-M001</v>
      </c>
      <c r="J861" s="45" t="s">
        <v>2090</v>
      </c>
      <c r="K861" s="46" t="s">
        <v>48</v>
      </c>
      <c r="L861" s="47">
        <f t="shared" si="1048"/>
        <v>43056</v>
      </c>
      <c r="M861" s="48">
        <v>43056</v>
      </c>
      <c r="N861" s="1" t="str">
        <f t="shared" ca="1" si="1045"/>
        <v/>
      </c>
      <c r="O861" s="3">
        <v>43297</v>
      </c>
      <c r="P861" s="49" t="s">
        <v>2091</v>
      </c>
      <c r="Q861" s="46">
        <v>1</v>
      </c>
      <c r="R861" s="44" t="s">
        <v>2092</v>
      </c>
      <c r="U861" s="5"/>
      <c r="W861" s="6"/>
      <c r="X861" s="6"/>
      <c r="Y861" s="6"/>
      <c r="Z861" s="6" t="str">
        <f t="shared" si="1044"/>
        <v/>
      </c>
      <c r="AA861" s="7"/>
      <c r="AB861" s="9"/>
    </row>
    <row r="862" spans="1:28" s="4" customFormat="1" ht="13" x14ac:dyDescent="0.3">
      <c r="A862" s="1">
        <f>+SUBTOTAL(103,$D$4:D862)</f>
        <v>859</v>
      </c>
      <c r="B862" s="2" t="s">
        <v>2028</v>
      </c>
      <c r="C862" s="2" t="s">
        <v>2084</v>
      </c>
      <c r="D862" s="2" t="s">
        <v>2085</v>
      </c>
      <c r="E862" s="43" t="str">
        <f t="shared" si="1061"/>
        <v>GCO</v>
      </c>
      <c r="F862" s="43" t="str">
        <f t="shared" si="1033"/>
        <v>GCL</v>
      </c>
      <c r="G862" s="43" t="str">
        <f t="shared" ref="G862:G925" si="1062">+IF(OR(LEN(H862)=1,LEN(H862)=2),H862,IF(LEN(H862)=4,MID(H862,1,1),MID(H862,1,2)))</f>
        <v>M</v>
      </c>
      <c r="H862" s="44" t="s">
        <v>42</v>
      </c>
      <c r="I862" s="43" t="str">
        <f t="shared" ref="I862:I925" si="1063">+IF(OR(E862="",F862="",H862=""),"",CONCATENATE(E862,"-",F862,"-",H862))</f>
        <v>GCO-GCL-M002</v>
      </c>
      <c r="J862" s="45" t="s">
        <v>2093</v>
      </c>
      <c r="K862" s="46" t="s">
        <v>48</v>
      </c>
      <c r="L862" s="47">
        <f t="shared" si="1048"/>
        <v>43056</v>
      </c>
      <c r="M862" s="48">
        <v>43056</v>
      </c>
      <c r="N862" s="1" t="str">
        <f t="shared" ca="1" si="1045"/>
        <v/>
      </c>
      <c r="O862" s="3">
        <v>43269</v>
      </c>
      <c r="P862" s="49" t="s">
        <v>2094</v>
      </c>
      <c r="Q862" s="46">
        <v>1</v>
      </c>
      <c r="R862" s="44" t="s">
        <v>2095</v>
      </c>
      <c r="U862" s="5"/>
      <c r="W862" s="6"/>
      <c r="X862" s="6"/>
      <c r="Y862" s="6"/>
      <c r="Z862" s="6" t="str">
        <f t="shared" si="1044"/>
        <v/>
      </c>
      <c r="AA862" s="7"/>
      <c r="AB862" s="9"/>
    </row>
    <row r="863" spans="1:28" s="4" customFormat="1" ht="13" x14ac:dyDescent="0.3">
      <c r="A863" s="93">
        <f>+SUBTOTAL(103,$D$4:D863)</f>
        <v>860</v>
      </c>
      <c r="B863" s="2" t="s">
        <v>2028</v>
      </c>
      <c r="C863" s="2" t="s">
        <v>2084</v>
      </c>
      <c r="D863" s="2" t="s">
        <v>2085</v>
      </c>
      <c r="E863" s="43" t="str">
        <f t="shared" si="1061"/>
        <v>GCO</v>
      </c>
      <c r="F863" s="43" t="str">
        <f t="shared" si="1033"/>
        <v>GCL</v>
      </c>
      <c r="G863" s="43" t="str">
        <f t="shared" si="1062"/>
        <v>M</v>
      </c>
      <c r="H863" s="44" t="s">
        <v>46</v>
      </c>
      <c r="I863" s="43" t="str">
        <f t="shared" si="1063"/>
        <v>GCO-GCL-M003</v>
      </c>
      <c r="J863" s="45" t="s">
        <v>2096</v>
      </c>
      <c r="K863" s="46" t="s">
        <v>48</v>
      </c>
      <c r="L863" s="47">
        <f t="shared" si="1048"/>
        <v>43056</v>
      </c>
      <c r="M863" s="48">
        <v>43056</v>
      </c>
      <c r="N863" s="1" t="str">
        <f t="shared" ca="1" si="1045"/>
        <v/>
      </c>
      <c r="O863" s="3">
        <v>43403</v>
      </c>
      <c r="P863" s="49" t="s">
        <v>2097</v>
      </c>
      <c r="Q863" s="46">
        <v>1</v>
      </c>
      <c r="R863" s="44" t="s">
        <v>2098</v>
      </c>
      <c r="U863" s="5"/>
      <c r="W863" s="6"/>
      <c r="X863" s="6"/>
      <c r="Y863" s="6"/>
      <c r="Z863" s="6" t="str">
        <f t="shared" si="1044"/>
        <v/>
      </c>
      <c r="AA863" s="7"/>
      <c r="AB863" s="9"/>
    </row>
    <row r="864" spans="1:28" s="4" customFormat="1" ht="19.5" x14ac:dyDescent="0.3">
      <c r="A864" s="1">
        <f>+SUBTOTAL(103,$D$4:D864)</f>
        <v>861</v>
      </c>
      <c r="B864" s="2" t="s">
        <v>2028</v>
      </c>
      <c r="C864" s="2" t="s">
        <v>2084</v>
      </c>
      <c r="D864" s="2" t="s">
        <v>2085</v>
      </c>
      <c r="E864" s="43" t="str">
        <f t="shared" si="1061"/>
        <v>GCO</v>
      </c>
      <c r="F864" s="43" t="str">
        <f t="shared" si="1033"/>
        <v>GCL</v>
      </c>
      <c r="G864" s="43" t="str">
        <f t="shared" si="1062"/>
        <v>P</v>
      </c>
      <c r="H864" s="44" t="s">
        <v>156</v>
      </c>
      <c r="I864" s="43" t="str">
        <f t="shared" si="1063"/>
        <v>GCO-GCL-P001</v>
      </c>
      <c r="J864" s="45" t="s">
        <v>2099</v>
      </c>
      <c r="K864" s="46" t="s">
        <v>48</v>
      </c>
      <c r="L864" s="47">
        <f t="shared" si="1048"/>
        <v>43453</v>
      </c>
      <c r="M864" s="48">
        <v>43453</v>
      </c>
      <c r="N864" s="1" t="str">
        <f t="shared" ca="1" si="1045"/>
        <v/>
      </c>
      <c r="O864" s="3">
        <v>43669</v>
      </c>
      <c r="P864" s="49" t="s">
        <v>2100</v>
      </c>
      <c r="Q864" s="46">
        <v>2</v>
      </c>
      <c r="R864" s="44" t="s">
        <v>2101</v>
      </c>
      <c r="U864" s="5"/>
      <c r="W864" s="6"/>
      <c r="X864" s="6"/>
      <c r="Y864" s="6"/>
      <c r="Z864" s="6" t="str">
        <f t="shared" si="1044"/>
        <v/>
      </c>
      <c r="AA864" s="7"/>
      <c r="AB864" s="9"/>
    </row>
    <row r="865" spans="1:28" s="4" customFormat="1" ht="19.5" x14ac:dyDescent="0.3">
      <c r="A865" s="1">
        <f>+SUBTOTAL(103,$D$4:D865)</f>
        <v>862</v>
      </c>
      <c r="B865" s="2" t="s">
        <v>2028</v>
      </c>
      <c r="C865" s="2" t="s">
        <v>2084</v>
      </c>
      <c r="D865" s="2" t="s">
        <v>2085</v>
      </c>
      <c r="E865" s="43" t="str">
        <f t="shared" si="1061"/>
        <v>GCO</v>
      </c>
      <c r="F865" s="43" t="str">
        <f t="shared" si="1033"/>
        <v>GCL</v>
      </c>
      <c r="G865" s="43" t="str">
        <f t="shared" si="1062"/>
        <v>IN</v>
      </c>
      <c r="H865" s="44" t="s">
        <v>218</v>
      </c>
      <c r="I865" s="43" t="str">
        <f t="shared" si="1063"/>
        <v>GCO-GCL-IN001</v>
      </c>
      <c r="J865" s="45" t="s">
        <v>2102</v>
      </c>
      <c r="K865" s="46" t="s">
        <v>48</v>
      </c>
      <c r="L865" s="47">
        <f t="shared" si="1048"/>
        <v>43063</v>
      </c>
      <c r="M865" s="48">
        <v>43063</v>
      </c>
      <c r="N865" s="1" t="str">
        <f t="shared" ca="1" si="1045"/>
        <v/>
      </c>
      <c r="O865" s="3">
        <v>43761</v>
      </c>
      <c r="P865" s="49" t="s">
        <v>2103</v>
      </c>
      <c r="Q865" s="46">
        <v>1</v>
      </c>
      <c r="R865" s="44" t="s">
        <v>2104</v>
      </c>
      <c r="U865" s="5"/>
      <c r="W865" s="6"/>
      <c r="X865" s="6"/>
      <c r="Y865" s="6"/>
      <c r="Z865" s="6" t="str">
        <f t="shared" si="1044"/>
        <v/>
      </c>
      <c r="AA865" s="7"/>
      <c r="AB865" s="9"/>
    </row>
    <row r="866" spans="1:28" s="4" customFormat="1" ht="13" x14ac:dyDescent="0.3">
      <c r="A866" s="93">
        <f>+SUBTOTAL(103,$D$4:D866)</f>
        <v>863</v>
      </c>
      <c r="B866" s="2" t="s">
        <v>2028</v>
      </c>
      <c r="C866" s="2" t="s">
        <v>2084</v>
      </c>
      <c r="D866" s="2" t="s">
        <v>2085</v>
      </c>
      <c r="E866" s="43" t="str">
        <f t="shared" si="1061"/>
        <v>GCO</v>
      </c>
      <c r="F866" s="43" t="str">
        <f t="shared" ref="F866:F897" si="1064">+VLOOKUP(D866,$U$1519:$V$1538,2,FALSE)</f>
        <v>GCL</v>
      </c>
      <c r="G866" s="43" t="str">
        <f t="shared" si="1062"/>
        <v>IN</v>
      </c>
      <c r="H866" s="44" t="s">
        <v>222</v>
      </c>
      <c r="I866" s="43" t="str">
        <f t="shared" si="1063"/>
        <v>GCO-GCL-IN002</v>
      </c>
      <c r="J866" s="45" t="s">
        <v>2105</v>
      </c>
      <c r="K866" s="46" t="s">
        <v>48</v>
      </c>
      <c r="L866" s="47">
        <f t="shared" si="1048"/>
        <v>43056</v>
      </c>
      <c r="M866" s="48">
        <v>43056</v>
      </c>
      <c r="N866" s="1" t="str">
        <f t="shared" ca="1" si="1045"/>
        <v/>
      </c>
      <c r="O866" s="3">
        <v>43453</v>
      </c>
      <c r="P866" s="49" t="s">
        <v>2106</v>
      </c>
      <c r="Q866" s="46">
        <v>1</v>
      </c>
      <c r="R866" s="44" t="s">
        <v>2107</v>
      </c>
      <c r="U866" s="5"/>
      <c r="W866" s="6"/>
      <c r="X866" s="6"/>
      <c r="Y866" s="6"/>
      <c r="Z866" s="6" t="str">
        <f t="shared" si="1044"/>
        <v/>
      </c>
      <c r="AA866" s="7"/>
      <c r="AB866" s="9"/>
    </row>
    <row r="867" spans="1:28" s="4" customFormat="1" ht="13" x14ac:dyDescent="0.3">
      <c r="A867" s="1">
        <f>+SUBTOTAL(103,$D$4:D867)</f>
        <v>864</v>
      </c>
      <c r="B867" s="2" t="s">
        <v>2028</v>
      </c>
      <c r="C867" s="2" t="s">
        <v>2084</v>
      </c>
      <c r="D867" s="2" t="s">
        <v>2085</v>
      </c>
      <c r="E867" s="43" t="str">
        <f t="shared" si="1061"/>
        <v>GCO</v>
      </c>
      <c r="F867" s="43" t="str">
        <f t="shared" si="1064"/>
        <v>GCL</v>
      </c>
      <c r="G867" s="43" t="str">
        <f t="shared" si="1062"/>
        <v>IN</v>
      </c>
      <c r="H867" s="44" t="s">
        <v>226</v>
      </c>
      <c r="I867" s="43" t="str">
        <f t="shared" si="1063"/>
        <v>GCO-GCL-IN003</v>
      </c>
      <c r="J867" s="45" t="s">
        <v>2108</v>
      </c>
      <c r="K867" s="46" t="s">
        <v>48</v>
      </c>
      <c r="L867" s="47">
        <f t="shared" si="1048"/>
        <v>43056</v>
      </c>
      <c r="M867" s="48">
        <v>43056</v>
      </c>
      <c r="N867" s="1" t="str">
        <f t="shared" ca="1" si="1045"/>
        <v/>
      </c>
      <c r="O867" s="3">
        <v>43453</v>
      </c>
      <c r="P867" s="49" t="s">
        <v>2106</v>
      </c>
      <c r="Q867" s="46">
        <v>1</v>
      </c>
      <c r="R867" s="44" t="s">
        <v>2109</v>
      </c>
      <c r="U867" s="5"/>
      <c r="W867" s="6"/>
      <c r="X867" s="6"/>
      <c r="Y867" s="6"/>
      <c r="Z867" s="6" t="str">
        <f t="shared" si="1044"/>
        <v/>
      </c>
      <c r="AA867" s="7"/>
      <c r="AB867" s="9"/>
    </row>
    <row r="868" spans="1:28" s="4" customFormat="1" ht="13" x14ac:dyDescent="0.3">
      <c r="A868" s="1">
        <f>+SUBTOTAL(103,$D$4:D868)</f>
        <v>865</v>
      </c>
      <c r="B868" s="2" t="s">
        <v>2028</v>
      </c>
      <c r="C868" s="2" t="s">
        <v>2084</v>
      </c>
      <c r="D868" s="2" t="s">
        <v>2085</v>
      </c>
      <c r="E868" s="43" t="str">
        <f t="shared" si="1061"/>
        <v>GCO</v>
      </c>
      <c r="F868" s="43" t="str">
        <f t="shared" si="1064"/>
        <v>GCL</v>
      </c>
      <c r="G868" s="43" t="str">
        <f t="shared" si="1062"/>
        <v>IN</v>
      </c>
      <c r="H868" s="44" t="s">
        <v>230</v>
      </c>
      <c r="I868" s="43" t="str">
        <f t="shared" si="1063"/>
        <v>GCO-GCL-IN004</v>
      </c>
      <c r="J868" s="45" t="s">
        <v>2110</v>
      </c>
      <c r="K868" s="46" t="s">
        <v>48</v>
      </c>
      <c r="L868" s="47">
        <f t="shared" si="1048"/>
        <v>43056</v>
      </c>
      <c r="M868" s="48">
        <v>43056</v>
      </c>
      <c r="N868" s="1" t="str">
        <f t="shared" ca="1" si="1045"/>
        <v/>
      </c>
      <c r="O868" s="3">
        <v>43453</v>
      </c>
      <c r="P868" s="49" t="s">
        <v>2106</v>
      </c>
      <c r="Q868" s="46">
        <v>1</v>
      </c>
      <c r="R868" s="44" t="s">
        <v>2111</v>
      </c>
      <c r="U868" s="5"/>
      <c r="W868" s="6"/>
      <c r="X868" s="6"/>
      <c r="Y868" s="6"/>
      <c r="Z868" s="6" t="str">
        <f t="shared" si="1044"/>
        <v/>
      </c>
      <c r="AA868" s="7"/>
      <c r="AB868" s="9"/>
    </row>
    <row r="869" spans="1:28" s="4" customFormat="1" ht="19.5" x14ac:dyDescent="0.3">
      <c r="A869" s="93">
        <f>+SUBTOTAL(103,$D$4:D869)</f>
        <v>866</v>
      </c>
      <c r="B869" s="2" t="s">
        <v>2028</v>
      </c>
      <c r="C869" s="2" t="s">
        <v>2084</v>
      </c>
      <c r="D869" s="2" t="s">
        <v>2085</v>
      </c>
      <c r="E869" s="43" t="str">
        <f t="shared" si="1061"/>
        <v>GCO</v>
      </c>
      <c r="F869" s="43" t="str">
        <f t="shared" si="1064"/>
        <v>GCL</v>
      </c>
      <c r="G869" s="43" t="str">
        <f t="shared" si="1062"/>
        <v>IN</v>
      </c>
      <c r="H869" s="44" t="s">
        <v>234</v>
      </c>
      <c r="I869" s="43" t="str">
        <f t="shared" si="1063"/>
        <v>GCO-GCL-IN005</v>
      </c>
      <c r="J869" s="45" t="s">
        <v>2112</v>
      </c>
      <c r="K869" s="46" t="s">
        <v>48</v>
      </c>
      <c r="L869" s="47">
        <f t="shared" si="1048"/>
        <v>43056</v>
      </c>
      <c r="M869" s="48">
        <v>43056</v>
      </c>
      <c r="N869" s="1" t="str">
        <f t="shared" ca="1" si="1045"/>
        <v/>
      </c>
      <c r="O869" s="3">
        <v>43453</v>
      </c>
      <c r="P869" s="49" t="s">
        <v>2106</v>
      </c>
      <c r="Q869" s="46">
        <v>1</v>
      </c>
      <c r="R869" s="44" t="s">
        <v>2113</v>
      </c>
      <c r="U869" s="5"/>
      <c r="W869" s="6"/>
      <c r="X869" s="6"/>
      <c r="Y869" s="6"/>
      <c r="Z869" s="6" t="str">
        <f t="shared" si="1044"/>
        <v/>
      </c>
      <c r="AA869" s="7"/>
      <c r="AB869" s="9"/>
    </row>
    <row r="870" spans="1:28" s="4" customFormat="1" ht="13" x14ac:dyDescent="0.3">
      <c r="A870" s="1">
        <f>+SUBTOTAL(103,$D$4:D870)</f>
        <v>867</v>
      </c>
      <c r="B870" s="2" t="s">
        <v>2028</v>
      </c>
      <c r="C870" s="2" t="s">
        <v>2084</v>
      </c>
      <c r="D870" s="2" t="s">
        <v>2085</v>
      </c>
      <c r="E870" s="43" t="str">
        <f t="shared" si="1061"/>
        <v>GCO</v>
      </c>
      <c r="F870" s="43" t="str">
        <f t="shared" si="1064"/>
        <v>GCL</v>
      </c>
      <c r="G870" s="43" t="str">
        <f t="shared" si="1062"/>
        <v>IN</v>
      </c>
      <c r="H870" s="44" t="s">
        <v>238</v>
      </c>
      <c r="I870" s="43" t="str">
        <f t="shared" si="1063"/>
        <v>GCO-GCL-IN006</v>
      </c>
      <c r="J870" s="45" t="s">
        <v>2114</v>
      </c>
      <c r="K870" s="46" t="s">
        <v>48</v>
      </c>
      <c r="L870" s="47">
        <f t="shared" si="1048"/>
        <v>43056</v>
      </c>
      <c r="M870" s="48">
        <v>43056</v>
      </c>
      <c r="N870" s="1" t="str">
        <f t="shared" ca="1" si="1045"/>
        <v/>
      </c>
      <c r="O870" s="3">
        <v>43453</v>
      </c>
      <c r="P870" s="49" t="s">
        <v>2106</v>
      </c>
      <c r="Q870" s="46">
        <v>1</v>
      </c>
      <c r="R870" s="44" t="s">
        <v>2115</v>
      </c>
      <c r="U870" s="5"/>
      <c r="W870" s="6"/>
      <c r="X870" s="6"/>
      <c r="Y870" s="6"/>
      <c r="Z870" s="6" t="str">
        <f t="shared" si="1044"/>
        <v/>
      </c>
      <c r="AA870" s="7"/>
      <c r="AB870" s="9"/>
    </row>
    <row r="871" spans="1:28" s="4" customFormat="1" ht="13" x14ac:dyDescent="0.3">
      <c r="A871" s="1">
        <f>+SUBTOTAL(103,$D$4:D871)</f>
        <v>868</v>
      </c>
      <c r="B871" s="2" t="s">
        <v>2028</v>
      </c>
      <c r="C871" s="2" t="s">
        <v>2084</v>
      </c>
      <c r="D871" s="2" t="s">
        <v>2085</v>
      </c>
      <c r="E871" s="43" t="str">
        <f t="shared" si="1061"/>
        <v>GCO</v>
      </c>
      <c r="F871" s="43" t="str">
        <f t="shared" si="1064"/>
        <v>GCL</v>
      </c>
      <c r="G871" s="43" t="str">
        <f t="shared" si="1062"/>
        <v>IN</v>
      </c>
      <c r="H871" s="44" t="s">
        <v>242</v>
      </c>
      <c r="I871" s="43" t="str">
        <f t="shared" si="1063"/>
        <v>GCO-GCL-IN007</v>
      </c>
      <c r="J871" s="45" t="s">
        <v>2116</v>
      </c>
      <c r="K871" s="46" t="s">
        <v>48</v>
      </c>
      <c r="L871" s="47">
        <f t="shared" si="1048"/>
        <v>43056</v>
      </c>
      <c r="M871" s="48">
        <v>43056</v>
      </c>
      <c r="N871" s="1" t="str">
        <f t="shared" ca="1" si="1045"/>
        <v/>
      </c>
      <c r="O871" s="3">
        <v>43461</v>
      </c>
      <c r="P871" s="49" t="s">
        <v>2117</v>
      </c>
      <c r="Q871" s="46">
        <v>1</v>
      </c>
      <c r="R871" s="44" t="s">
        <v>2118</v>
      </c>
      <c r="U871" s="5"/>
      <c r="W871" s="6"/>
      <c r="X871" s="6"/>
      <c r="Y871" s="6"/>
      <c r="Z871" s="6" t="str">
        <f t="shared" si="1044"/>
        <v/>
      </c>
      <c r="AA871" s="7"/>
      <c r="AB871" s="9"/>
    </row>
    <row r="872" spans="1:28" s="4" customFormat="1" ht="13" x14ac:dyDescent="0.3">
      <c r="A872" s="93">
        <f>+SUBTOTAL(103,$D$4:D872)</f>
        <v>869</v>
      </c>
      <c r="B872" s="2" t="s">
        <v>2028</v>
      </c>
      <c r="C872" s="2" t="s">
        <v>2084</v>
      </c>
      <c r="D872" s="2" t="s">
        <v>2085</v>
      </c>
      <c r="E872" s="43" t="str">
        <f t="shared" si="1061"/>
        <v>GCO</v>
      </c>
      <c r="F872" s="43" t="str">
        <f t="shared" si="1064"/>
        <v>GCL</v>
      </c>
      <c r="G872" s="43" t="str">
        <f t="shared" si="1062"/>
        <v>IN</v>
      </c>
      <c r="H872" s="44" t="s">
        <v>246</v>
      </c>
      <c r="I872" s="43" t="str">
        <f t="shared" si="1063"/>
        <v>GCO-GCL-IN008</v>
      </c>
      <c r="J872" s="45" t="s">
        <v>2119</v>
      </c>
      <c r="K872" s="46" t="s">
        <v>48</v>
      </c>
      <c r="L872" s="47">
        <f t="shared" si="1048"/>
        <v>43056</v>
      </c>
      <c r="M872" s="48">
        <v>43056</v>
      </c>
      <c r="N872" s="1" t="str">
        <f t="shared" ca="1" si="1045"/>
        <v/>
      </c>
      <c r="O872" s="3">
        <v>43453</v>
      </c>
      <c r="P872" s="49" t="s">
        <v>2106</v>
      </c>
      <c r="Q872" s="46">
        <v>1</v>
      </c>
      <c r="R872" s="44" t="s">
        <v>2120</v>
      </c>
      <c r="U872" s="5"/>
      <c r="W872" s="6"/>
      <c r="X872" s="6"/>
      <c r="Y872" s="6"/>
      <c r="Z872" s="6" t="str">
        <f t="shared" si="1044"/>
        <v/>
      </c>
      <c r="AA872" s="7"/>
      <c r="AB872" s="9"/>
    </row>
    <row r="873" spans="1:28" s="4" customFormat="1" ht="13" x14ac:dyDescent="0.3">
      <c r="A873" s="1">
        <f>+SUBTOTAL(103,$D$4:D873)</f>
        <v>870</v>
      </c>
      <c r="B873" s="2" t="s">
        <v>2028</v>
      </c>
      <c r="C873" s="2" t="s">
        <v>2084</v>
      </c>
      <c r="D873" s="2" t="s">
        <v>2085</v>
      </c>
      <c r="E873" s="43" t="str">
        <f t="shared" si="1061"/>
        <v>GCO</v>
      </c>
      <c r="F873" s="43" t="str">
        <f t="shared" si="1064"/>
        <v>GCL</v>
      </c>
      <c r="G873" s="43" t="str">
        <f t="shared" si="1062"/>
        <v>IN</v>
      </c>
      <c r="H873" s="44" t="s">
        <v>249</v>
      </c>
      <c r="I873" s="43" t="str">
        <f t="shared" si="1063"/>
        <v>GCO-GCL-IN009</v>
      </c>
      <c r="J873" s="45" t="s">
        <v>2121</v>
      </c>
      <c r="K873" s="46" t="s">
        <v>48</v>
      </c>
      <c r="L873" s="47">
        <f t="shared" si="1048"/>
        <v>43056</v>
      </c>
      <c r="M873" s="48">
        <v>43056</v>
      </c>
      <c r="N873" s="1" t="str">
        <f t="shared" ca="1" si="1045"/>
        <v/>
      </c>
      <c r="O873" s="3">
        <v>43461</v>
      </c>
      <c r="P873" s="49" t="s">
        <v>2122</v>
      </c>
      <c r="Q873" s="46">
        <v>1</v>
      </c>
      <c r="R873" s="44" t="s">
        <v>2123</v>
      </c>
      <c r="U873" s="5"/>
      <c r="W873" s="6"/>
      <c r="X873" s="6"/>
      <c r="Y873" s="6"/>
      <c r="Z873" s="6" t="str">
        <f t="shared" si="1044"/>
        <v/>
      </c>
      <c r="AA873" s="7"/>
      <c r="AB873" s="9"/>
    </row>
    <row r="874" spans="1:28" s="4" customFormat="1" ht="13" x14ac:dyDescent="0.3">
      <c r="A874" s="1">
        <f>+SUBTOTAL(103,$D$4:D874)</f>
        <v>871</v>
      </c>
      <c r="B874" s="2" t="s">
        <v>2028</v>
      </c>
      <c r="C874" s="2" t="s">
        <v>2084</v>
      </c>
      <c r="D874" s="2" t="s">
        <v>2085</v>
      </c>
      <c r="E874" s="43" t="str">
        <f t="shared" si="1061"/>
        <v>GCO</v>
      </c>
      <c r="F874" s="43" t="str">
        <f t="shared" si="1064"/>
        <v>GCL</v>
      </c>
      <c r="G874" s="43" t="str">
        <f t="shared" si="1062"/>
        <v>IN</v>
      </c>
      <c r="H874" s="44" t="s">
        <v>252</v>
      </c>
      <c r="I874" s="43" t="str">
        <f t="shared" si="1063"/>
        <v>GCO-GCL-IN010</v>
      </c>
      <c r="J874" s="45" t="s">
        <v>2124</v>
      </c>
      <c r="K874" s="46" t="s">
        <v>48</v>
      </c>
      <c r="L874" s="47">
        <f t="shared" si="1048"/>
        <v>43353</v>
      </c>
      <c r="M874" s="48">
        <v>43353</v>
      </c>
      <c r="N874" s="1" t="str">
        <f t="shared" ca="1" si="1045"/>
        <v/>
      </c>
      <c r="O874" s="3">
        <v>43761</v>
      </c>
      <c r="P874" s="49" t="s">
        <v>2125</v>
      </c>
      <c r="Q874" s="46">
        <v>2</v>
      </c>
      <c r="R874" s="44" t="s">
        <v>2126</v>
      </c>
      <c r="U874" s="5"/>
      <c r="W874" s="6"/>
      <c r="X874" s="6"/>
      <c r="Y874" s="6"/>
      <c r="Z874" s="6" t="str">
        <f t="shared" si="1044"/>
        <v/>
      </c>
      <c r="AA874" s="7"/>
      <c r="AB874" s="9"/>
    </row>
    <row r="875" spans="1:28" s="4" customFormat="1" ht="13" x14ac:dyDescent="0.3">
      <c r="A875" s="93">
        <f>+SUBTOTAL(103,$D$4:D875)</f>
        <v>872</v>
      </c>
      <c r="B875" s="2" t="s">
        <v>2028</v>
      </c>
      <c r="C875" s="2" t="s">
        <v>2084</v>
      </c>
      <c r="D875" s="2" t="s">
        <v>2085</v>
      </c>
      <c r="E875" s="43" t="str">
        <f t="shared" si="1061"/>
        <v>GCO</v>
      </c>
      <c r="F875" s="43" t="str">
        <f t="shared" si="1064"/>
        <v>GCL</v>
      </c>
      <c r="G875" s="43" t="str">
        <f t="shared" si="1062"/>
        <v>IN</v>
      </c>
      <c r="H875" s="44" t="s">
        <v>255</v>
      </c>
      <c r="I875" s="43" t="str">
        <f t="shared" si="1063"/>
        <v>GCO-GCL-IN011</v>
      </c>
      <c r="J875" s="45" t="s">
        <v>2127</v>
      </c>
      <c r="K875" s="46" t="s">
        <v>48</v>
      </c>
      <c r="L875" s="47">
        <f t="shared" si="1048"/>
        <v>43353</v>
      </c>
      <c r="M875" s="48">
        <v>43353</v>
      </c>
      <c r="N875" s="1" t="str">
        <f t="shared" ca="1" si="1045"/>
        <v/>
      </c>
      <c r="O875" s="3">
        <v>43669</v>
      </c>
      <c r="P875" s="49" t="s">
        <v>2128</v>
      </c>
      <c r="Q875" s="46">
        <v>2</v>
      </c>
      <c r="R875" s="44" t="s">
        <v>2129</v>
      </c>
      <c r="U875" s="5"/>
      <c r="W875" s="6"/>
      <c r="X875" s="6"/>
      <c r="Y875" s="6"/>
      <c r="Z875" s="6" t="str">
        <f t="shared" si="1044"/>
        <v/>
      </c>
      <c r="AA875" s="7"/>
      <c r="AB875" s="9"/>
    </row>
    <row r="876" spans="1:28" s="4" customFormat="1" ht="13" x14ac:dyDescent="0.3">
      <c r="A876" s="1">
        <f>+SUBTOTAL(103,$D$4:D876)</f>
        <v>873</v>
      </c>
      <c r="B876" s="2" t="s">
        <v>2028</v>
      </c>
      <c r="C876" s="2" t="s">
        <v>2084</v>
      </c>
      <c r="D876" s="2" t="s">
        <v>2085</v>
      </c>
      <c r="E876" s="43" t="str">
        <f t="shared" si="1061"/>
        <v>GCO</v>
      </c>
      <c r="F876" s="43" t="str">
        <f t="shared" si="1064"/>
        <v>GCL</v>
      </c>
      <c r="G876" s="43" t="str">
        <f t="shared" si="1062"/>
        <v>IN</v>
      </c>
      <c r="H876" s="44" t="s">
        <v>258</v>
      </c>
      <c r="I876" s="43" t="str">
        <f t="shared" si="1063"/>
        <v>GCO-GCL-IN012</v>
      </c>
      <c r="J876" s="45" t="s">
        <v>2130</v>
      </c>
      <c r="K876" s="46" t="s">
        <v>48</v>
      </c>
      <c r="L876" s="47">
        <f t="shared" si="1048"/>
        <v>43353</v>
      </c>
      <c r="M876" s="48">
        <v>43353</v>
      </c>
      <c r="N876" s="1" t="str">
        <f t="shared" ca="1" si="1045"/>
        <v/>
      </c>
      <c r="O876" s="3">
        <v>43761</v>
      </c>
      <c r="P876" s="49" t="s">
        <v>2125</v>
      </c>
      <c r="Q876" s="46">
        <v>2</v>
      </c>
      <c r="R876" s="44" t="s">
        <v>2131</v>
      </c>
      <c r="U876" s="5"/>
      <c r="W876" s="6"/>
      <c r="X876" s="6"/>
      <c r="Y876" s="6"/>
      <c r="Z876" s="6" t="str">
        <f t="shared" si="1044"/>
        <v/>
      </c>
      <c r="AA876" s="7"/>
      <c r="AB876" s="9"/>
    </row>
    <row r="877" spans="1:28" s="4" customFormat="1" ht="19.5" x14ac:dyDescent="0.3">
      <c r="A877" s="1">
        <f>+SUBTOTAL(103,$D$4:D877)</f>
        <v>874</v>
      </c>
      <c r="B877" s="2" t="s">
        <v>2028</v>
      </c>
      <c r="C877" s="2" t="s">
        <v>2084</v>
      </c>
      <c r="D877" s="2" t="s">
        <v>2085</v>
      </c>
      <c r="E877" s="43" t="str">
        <f t="shared" si="1061"/>
        <v>GCO</v>
      </c>
      <c r="F877" s="43" t="str">
        <f t="shared" si="1064"/>
        <v>GCL</v>
      </c>
      <c r="G877" s="43" t="str">
        <f t="shared" si="1062"/>
        <v>IN</v>
      </c>
      <c r="H877" s="44" t="s">
        <v>262</v>
      </c>
      <c r="I877" s="43" t="str">
        <f t="shared" si="1063"/>
        <v>GCO-GCL-IN013</v>
      </c>
      <c r="J877" s="45" t="s">
        <v>2132</v>
      </c>
      <c r="K877" s="46" t="s">
        <v>48</v>
      </c>
      <c r="L877" s="47">
        <f t="shared" si="1048"/>
        <v>43231</v>
      </c>
      <c r="M877" s="48">
        <v>43231</v>
      </c>
      <c r="N877" s="1" t="str">
        <f t="shared" ca="1" si="1045"/>
        <v/>
      </c>
      <c r="O877" s="3">
        <v>43761</v>
      </c>
      <c r="P877" s="49" t="s">
        <v>2133</v>
      </c>
      <c r="Q877" s="46">
        <v>3</v>
      </c>
      <c r="R877" s="44" t="s">
        <v>2134</v>
      </c>
      <c r="U877" s="5"/>
      <c r="W877" s="6"/>
      <c r="X877" s="6"/>
      <c r="Y877" s="6"/>
      <c r="Z877" s="6" t="str">
        <f t="shared" si="1044"/>
        <v/>
      </c>
      <c r="AA877" s="7"/>
      <c r="AB877" s="9"/>
    </row>
    <row r="878" spans="1:28" s="4" customFormat="1" ht="13" x14ac:dyDescent="0.3">
      <c r="A878" s="93">
        <f>+SUBTOTAL(103,$D$4:D878)</f>
        <v>875</v>
      </c>
      <c r="B878" s="2" t="s">
        <v>2028</v>
      </c>
      <c r="C878" s="2" t="s">
        <v>2084</v>
      </c>
      <c r="D878" s="2" t="s">
        <v>2085</v>
      </c>
      <c r="E878" s="43" t="str">
        <f t="shared" si="1061"/>
        <v>GCO</v>
      </c>
      <c r="F878" s="43" t="str">
        <f t="shared" si="1064"/>
        <v>GCL</v>
      </c>
      <c r="G878" s="43" t="str">
        <f t="shared" si="1062"/>
        <v>IN</v>
      </c>
      <c r="H878" s="44" t="s">
        <v>265</v>
      </c>
      <c r="I878" s="43" t="str">
        <f t="shared" si="1063"/>
        <v>GCO-GCL-IN014</v>
      </c>
      <c r="J878" s="45" t="s">
        <v>2135</v>
      </c>
      <c r="K878" s="46" t="s">
        <v>48</v>
      </c>
      <c r="L878" s="47">
        <f t="shared" si="1048"/>
        <v>43353</v>
      </c>
      <c r="M878" s="48">
        <v>43353</v>
      </c>
      <c r="N878" s="1" t="str">
        <f t="shared" ca="1" si="1045"/>
        <v/>
      </c>
      <c r="O878" s="3">
        <v>43762</v>
      </c>
      <c r="P878" s="49" t="s">
        <v>2136</v>
      </c>
      <c r="Q878" s="46">
        <v>2</v>
      </c>
      <c r="R878" s="44" t="s">
        <v>2137</v>
      </c>
      <c r="U878" s="5"/>
      <c r="W878" s="6"/>
      <c r="X878" s="6"/>
      <c r="Y878" s="6"/>
      <c r="Z878" s="6" t="str">
        <f t="shared" si="1044"/>
        <v/>
      </c>
      <c r="AA878" s="7"/>
      <c r="AB878" s="9"/>
    </row>
    <row r="879" spans="1:28" s="4" customFormat="1" ht="13" x14ac:dyDescent="0.3">
      <c r="A879" s="1">
        <f>+SUBTOTAL(103,$D$4:D879)</f>
        <v>876</v>
      </c>
      <c r="B879" s="2" t="s">
        <v>2028</v>
      </c>
      <c r="C879" s="2" t="s">
        <v>2084</v>
      </c>
      <c r="D879" s="2" t="s">
        <v>2085</v>
      </c>
      <c r="E879" s="43" t="str">
        <f t="shared" si="1061"/>
        <v>GCO</v>
      </c>
      <c r="F879" s="43" t="str">
        <f t="shared" si="1064"/>
        <v>GCL</v>
      </c>
      <c r="G879" s="43" t="str">
        <f t="shared" si="1062"/>
        <v>IN</v>
      </c>
      <c r="H879" s="44" t="s">
        <v>268</v>
      </c>
      <c r="I879" s="43" t="str">
        <f t="shared" si="1063"/>
        <v>GCO-GCL-IN015</v>
      </c>
      <c r="J879" s="45" t="s">
        <v>2138</v>
      </c>
      <c r="K879" s="46" t="s">
        <v>48</v>
      </c>
      <c r="L879" s="47">
        <f t="shared" si="1048"/>
        <v>43460</v>
      </c>
      <c r="M879" s="48">
        <v>43460</v>
      </c>
      <c r="N879" s="1" t="str">
        <f t="shared" ca="1" si="1045"/>
        <v/>
      </c>
      <c r="O879" s="3">
        <v>43761</v>
      </c>
      <c r="P879" s="49" t="s">
        <v>2139</v>
      </c>
      <c r="Q879" s="46">
        <v>2</v>
      </c>
      <c r="R879" s="44" t="s">
        <v>2140</v>
      </c>
      <c r="U879" s="5"/>
      <c r="W879" s="6"/>
      <c r="X879" s="6"/>
      <c r="Y879" s="6"/>
      <c r="Z879" s="6" t="str">
        <f t="shared" si="1044"/>
        <v/>
      </c>
      <c r="AA879" s="7"/>
      <c r="AB879" s="9"/>
    </row>
    <row r="880" spans="1:28" s="4" customFormat="1" ht="13" x14ac:dyDescent="0.3">
      <c r="A880" s="1">
        <f>+SUBTOTAL(103,$D$4:D880)</f>
        <v>877</v>
      </c>
      <c r="B880" s="2" t="s">
        <v>2028</v>
      </c>
      <c r="C880" s="2" t="s">
        <v>2084</v>
      </c>
      <c r="D880" s="2" t="s">
        <v>2085</v>
      </c>
      <c r="E880" s="43" t="str">
        <f t="shared" si="1061"/>
        <v>GCO</v>
      </c>
      <c r="F880" s="43" t="str">
        <f t="shared" si="1064"/>
        <v>GCL</v>
      </c>
      <c r="G880" s="43" t="str">
        <f t="shared" si="1062"/>
        <v>IN</v>
      </c>
      <c r="H880" s="44" t="s">
        <v>271</v>
      </c>
      <c r="I880" s="43" t="str">
        <f t="shared" si="1063"/>
        <v>GCO-GCL-IN016</v>
      </c>
      <c r="J880" s="45" t="s">
        <v>2141</v>
      </c>
      <c r="K880" s="46" t="s">
        <v>48</v>
      </c>
      <c r="L880" s="47">
        <f t="shared" si="1048"/>
        <v>43461</v>
      </c>
      <c r="M880" s="48">
        <v>43461</v>
      </c>
      <c r="N880" s="1" t="str">
        <f t="shared" ca="1" si="1045"/>
        <v/>
      </c>
      <c r="O880" s="3">
        <v>43761</v>
      </c>
      <c r="P880" s="49" t="s">
        <v>2142</v>
      </c>
      <c r="Q880" s="46">
        <v>2</v>
      </c>
      <c r="R880" s="44" t="s">
        <v>2143</v>
      </c>
      <c r="U880" s="5"/>
      <c r="W880" s="6"/>
      <c r="X880" s="6"/>
      <c r="Y880" s="6"/>
      <c r="Z880" s="6" t="str">
        <f t="shared" si="1044"/>
        <v/>
      </c>
      <c r="AA880" s="7"/>
      <c r="AB880" s="9"/>
    </row>
    <row r="881" spans="1:28" s="4" customFormat="1" ht="19.5" x14ac:dyDescent="0.3">
      <c r="A881" s="93">
        <f>+SUBTOTAL(103,$D$4:D881)</f>
        <v>878</v>
      </c>
      <c r="B881" s="2" t="s">
        <v>2028</v>
      </c>
      <c r="C881" s="2" t="s">
        <v>2084</v>
      </c>
      <c r="D881" s="2" t="s">
        <v>2085</v>
      </c>
      <c r="E881" s="43" t="str">
        <f t="shared" si="1061"/>
        <v>GCO</v>
      </c>
      <c r="F881" s="43" t="str">
        <f t="shared" si="1064"/>
        <v>GCL</v>
      </c>
      <c r="G881" s="43" t="str">
        <f t="shared" si="1062"/>
        <v>IN</v>
      </c>
      <c r="H881" s="44" t="s">
        <v>563</v>
      </c>
      <c r="I881" s="43" t="str">
        <f t="shared" si="1063"/>
        <v>GCO-GCL-IN017</v>
      </c>
      <c r="J881" s="45" t="s">
        <v>2144</v>
      </c>
      <c r="K881" s="46" t="s">
        <v>48</v>
      </c>
      <c r="L881" s="47">
        <f t="shared" si="1048"/>
        <v>43056</v>
      </c>
      <c r="M881" s="48">
        <v>43056</v>
      </c>
      <c r="N881" s="1" t="str">
        <f t="shared" ca="1" si="1045"/>
        <v/>
      </c>
      <c r="O881" s="3">
        <v>43297</v>
      </c>
      <c r="P881" s="49" t="s">
        <v>2145</v>
      </c>
      <c r="Q881" s="46">
        <v>1</v>
      </c>
      <c r="R881" s="44" t="s">
        <v>2146</v>
      </c>
      <c r="U881" s="5"/>
      <c r="W881" s="6"/>
      <c r="X881" s="6"/>
      <c r="Y881" s="6"/>
      <c r="Z881" s="6" t="str">
        <f t="shared" si="1044"/>
        <v/>
      </c>
      <c r="AA881" s="7"/>
      <c r="AB881" s="9"/>
    </row>
    <row r="882" spans="1:28" s="4" customFormat="1" ht="19.5" x14ac:dyDescent="0.3">
      <c r="A882" s="1">
        <f>+SUBTOTAL(103,$D$4:D882)</f>
        <v>879</v>
      </c>
      <c r="B882" s="2" t="s">
        <v>2028</v>
      </c>
      <c r="C882" s="2" t="s">
        <v>2084</v>
      </c>
      <c r="D882" s="2" t="s">
        <v>2085</v>
      </c>
      <c r="E882" s="43" t="str">
        <f t="shared" si="1061"/>
        <v>GCO</v>
      </c>
      <c r="F882" s="43" t="str">
        <f t="shared" si="1064"/>
        <v>GCL</v>
      </c>
      <c r="G882" s="43" t="str">
        <f t="shared" si="1062"/>
        <v>IN</v>
      </c>
      <c r="H882" s="44" t="s">
        <v>567</v>
      </c>
      <c r="I882" s="43" t="str">
        <f t="shared" si="1063"/>
        <v>GCO-GCL-IN018</v>
      </c>
      <c r="J882" s="45" t="s">
        <v>2147</v>
      </c>
      <c r="K882" s="46" t="s">
        <v>48</v>
      </c>
      <c r="L882" s="47">
        <f t="shared" si="1048"/>
        <v>43353</v>
      </c>
      <c r="M882" s="48">
        <v>43353</v>
      </c>
      <c r="N882" s="1" t="str">
        <f t="shared" ca="1" si="1045"/>
        <v/>
      </c>
      <c r="O882" s="3">
        <v>43762</v>
      </c>
      <c r="P882" s="49" t="s">
        <v>2136</v>
      </c>
      <c r="Q882" s="46">
        <v>2</v>
      </c>
      <c r="R882" s="44" t="s">
        <v>2148</v>
      </c>
      <c r="U882" s="5"/>
      <c r="W882" s="6"/>
      <c r="X882" s="6"/>
      <c r="Y882" s="6"/>
      <c r="Z882" s="6" t="str">
        <f t="shared" si="1044"/>
        <v/>
      </c>
      <c r="AA882" s="7"/>
      <c r="AB882" s="9"/>
    </row>
    <row r="883" spans="1:28" s="4" customFormat="1" ht="13" x14ac:dyDescent="0.3">
      <c r="A883" s="1">
        <f>+SUBTOTAL(103,$D$4:D883)</f>
        <v>880</v>
      </c>
      <c r="B883" s="2" t="s">
        <v>2028</v>
      </c>
      <c r="C883" s="2" t="s">
        <v>2084</v>
      </c>
      <c r="D883" s="2" t="s">
        <v>2085</v>
      </c>
      <c r="E883" s="43" t="str">
        <f t="shared" si="1061"/>
        <v>GCO</v>
      </c>
      <c r="F883" s="43" t="str">
        <f t="shared" si="1064"/>
        <v>GCL</v>
      </c>
      <c r="G883" s="43" t="str">
        <f t="shared" si="1062"/>
        <v>F</v>
      </c>
      <c r="H883" s="44" t="s">
        <v>274</v>
      </c>
      <c r="I883" s="43" t="str">
        <f t="shared" si="1063"/>
        <v>GCO-GCL-F001</v>
      </c>
      <c r="J883" s="45" t="s">
        <v>2149</v>
      </c>
      <c r="K883" s="46" t="s">
        <v>48</v>
      </c>
      <c r="L883" s="47">
        <f t="shared" si="1048"/>
        <v>43063</v>
      </c>
      <c r="M883" s="48">
        <v>43063</v>
      </c>
      <c r="N883" s="1" t="str">
        <f t="shared" ca="1" si="1045"/>
        <v/>
      </c>
      <c r="O883" s="3">
        <v>43759</v>
      </c>
      <c r="P883" s="49" t="s">
        <v>2150</v>
      </c>
      <c r="Q883" s="46">
        <v>1</v>
      </c>
      <c r="R883" s="44" t="s">
        <v>2151</v>
      </c>
      <c r="U883" s="5"/>
      <c r="W883" s="6"/>
      <c r="X883" s="6"/>
      <c r="Y883" s="6"/>
      <c r="Z883" s="6" t="str">
        <f t="shared" si="1044"/>
        <v/>
      </c>
      <c r="AA883" s="7"/>
      <c r="AB883" s="9"/>
    </row>
    <row r="884" spans="1:28" s="4" customFormat="1" ht="13" x14ac:dyDescent="0.3">
      <c r="A884" s="93">
        <f>+SUBTOTAL(103,$D$4:D884)</f>
        <v>881</v>
      </c>
      <c r="B884" s="2" t="s">
        <v>2028</v>
      </c>
      <c r="C884" s="2" t="s">
        <v>2084</v>
      </c>
      <c r="D884" s="2" t="s">
        <v>2085</v>
      </c>
      <c r="E884" s="43" t="str">
        <f t="shared" si="1061"/>
        <v>GCO</v>
      </c>
      <c r="F884" s="43" t="str">
        <f t="shared" si="1064"/>
        <v>GCL</v>
      </c>
      <c r="G884" s="43" t="str">
        <f t="shared" si="1062"/>
        <v>F</v>
      </c>
      <c r="H884" s="44" t="s">
        <v>278</v>
      </c>
      <c r="I884" s="43" t="str">
        <f t="shared" si="1063"/>
        <v>GCO-GCL-F002</v>
      </c>
      <c r="J884" s="45" t="s">
        <v>2152</v>
      </c>
      <c r="K884" s="46" t="s">
        <v>48</v>
      </c>
      <c r="L884" s="47">
        <f t="shared" si="1048"/>
        <v>43063</v>
      </c>
      <c r="M884" s="48">
        <v>43063</v>
      </c>
      <c r="N884" s="1" t="str">
        <f t="shared" ca="1" si="1045"/>
        <v/>
      </c>
      <c r="O884" s="3">
        <v>43759</v>
      </c>
      <c r="P884" s="49" t="s">
        <v>2150</v>
      </c>
      <c r="Q884" s="46">
        <v>1</v>
      </c>
      <c r="R884" s="44" t="s">
        <v>2153</v>
      </c>
      <c r="U884" s="5"/>
      <c r="W884" s="6"/>
      <c r="X884" s="6"/>
      <c r="Y884" s="6"/>
      <c r="Z884" s="6" t="str">
        <f t="shared" si="1044"/>
        <v/>
      </c>
      <c r="AA884" s="7"/>
      <c r="AB884" s="9"/>
    </row>
    <row r="885" spans="1:28" s="4" customFormat="1" ht="13" x14ac:dyDescent="0.3">
      <c r="A885" s="1">
        <f>+SUBTOTAL(103,$D$4:D885)</f>
        <v>882</v>
      </c>
      <c r="B885" s="2" t="s">
        <v>2028</v>
      </c>
      <c r="C885" s="2" t="s">
        <v>2084</v>
      </c>
      <c r="D885" s="2" t="s">
        <v>2085</v>
      </c>
      <c r="E885" s="43" t="str">
        <f t="shared" si="1061"/>
        <v>GCO</v>
      </c>
      <c r="F885" s="43" t="str">
        <f t="shared" si="1064"/>
        <v>GCL</v>
      </c>
      <c r="G885" s="43" t="str">
        <f t="shared" si="1062"/>
        <v>F</v>
      </c>
      <c r="H885" s="44" t="s">
        <v>282</v>
      </c>
      <c r="I885" s="43" t="str">
        <f t="shared" si="1063"/>
        <v>GCO-GCL-F003</v>
      </c>
      <c r="J885" s="45" t="s">
        <v>2154</v>
      </c>
      <c r="K885" s="46" t="s">
        <v>48</v>
      </c>
      <c r="L885" s="47">
        <f t="shared" si="1048"/>
        <v>43063</v>
      </c>
      <c r="M885" s="48">
        <v>43063</v>
      </c>
      <c r="N885" s="1" t="str">
        <f t="shared" ca="1" si="1045"/>
        <v/>
      </c>
      <c r="O885" s="3">
        <v>43759</v>
      </c>
      <c r="P885" s="49" t="s">
        <v>2150</v>
      </c>
      <c r="Q885" s="46">
        <v>1</v>
      </c>
      <c r="R885" s="44" t="s">
        <v>2155</v>
      </c>
      <c r="U885" s="5"/>
      <c r="W885" s="6"/>
      <c r="X885" s="6"/>
      <c r="Y885" s="6"/>
      <c r="Z885" s="6" t="str">
        <f t="shared" si="1044"/>
        <v/>
      </c>
      <c r="AA885" s="7"/>
      <c r="AB885" s="9"/>
    </row>
    <row r="886" spans="1:28" s="4" customFormat="1" ht="13" x14ac:dyDescent="0.3">
      <c r="A886" s="1">
        <f>+SUBTOTAL(103,$D$4:D886)</f>
        <v>883</v>
      </c>
      <c r="B886" s="2" t="s">
        <v>2028</v>
      </c>
      <c r="C886" s="2" t="s">
        <v>2084</v>
      </c>
      <c r="D886" s="2" t="s">
        <v>2085</v>
      </c>
      <c r="E886" s="43" t="str">
        <f t="shared" si="1061"/>
        <v>GCO</v>
      </c>
      <c r="F886" s="43" t="str">
        <f t="shared" si="1064"/>
        <v>GCL</v>
      </c>
      <c r="G886" s="43" t="str">
        <f t="shared" si="1062"/>
        <v>F</v>
      </c>
      <c r="H886" s="44" t="s">
        <v>286</v>
      </c>
      <c r="I886" s="43" t="str">
        <f t="shared" si="1063"/>
        <v>GCO-GCL-F004</v>
      </c>
      <c r="J886" s="45" t="s">
        <v>2156</v>
      </c>
      <c r="K886" s="46" t="s">
        <v>48</v>
      </c>
      <c r="L886" s="47">
        <f t="shared" si="1048"/>
        <v>43056</v>
      </c>
      <c r="M886" s="48">
        <v>43056</v>
      </c>
      <c r="N886" s="1" t="str">
        <f t="shared" ca="1" si="1045"/>
        <v/>
      </c>
      <c r="O886" s="3">
        <v>43336</v>
      </c>
      <c r="P886" s="49" t="s">
        <v>2157</v>
      </c>
      <c r="Q886" s="46">
        <v>1</v>
      </c>
      <c r="R886" s="44" t="s">
        <v>383</v>
      </c>
      <c r="U886" s="5"/>
      <c r="W886" s="6"/>
      <c r="X886" s="6"/>
      <c r="Y886" s="6"/>
      <c r="Z886" s="6" t="str">
        <f t="shared" si="1044"/>
        <v/>
      </c>
      <c r="AA886" s="7"/>
      <c r="AB886" s="9"/>
    </row>
    <row r="887" spans="1:28" s="4" customFormat="1" ht="13" x14ac:dyDescent="0.3">
      <c r="A887" s="93">
        <f>+SUBTOTAL(103,$D$4:D887)</f>
        <v>884</v>
      </c>
      <c r="B887" s="2" t="s">
        <v>2028</v>
      </c>
      <c r="C887" s="2" t="s">
        <v>2084</v>
      </c>
      <c r="D887" s="2" t="s">
        <v>2085</v>
      </c>
      <c r="E887" s="43" t="str">
        <f t="shared" si="1061"/>
        <v>GCO</v>
      </c>
      <c r="F887" s="43" t="str">
        <f t="shared" si="1064"/>
        <v>GCL</v>
      </c>
      <c r="G887" s="43" t="str">
        <f t="shared" si="1062"/>
        <v>F</v>
      </c>
      <c r="H887" s="44" t="s">
        <v>290</v>
      </c>
      <c r="I887" s="43" t="str">
        <f t="shared" si="1063"/>
        <v>GCO-GCL-F005</v>
      </c>
      <c r="J887" s="45" t="s">
        <v>2158</v>
      </c>
      <c r="K887" s="46" t="s">
        <v>48</v>
      </c>
      <c r="L887" s="47">
        <f t="shared" si="1048"/>
        <v>43056</v>
      </c>
      <c r="M887" s="48">
        <v>43056</v>
      </c>
      <c r="N887" s="1" t="str">
        <f t="shared" ca="1" si="1045"/>
        <v/>
      </c>
      <c r="O887" s="3">
        <v>43336</v>
      </c>
      <c r="P887" s="49" t="s">
        <v>2157</v>
      </c>
      <c r="Q887" s="46">
        <v>1</v>
      </c>
      <c r="R887" s="44" t="s">
        <v>383</v>
      </c>
      <c r="U887" s="5"/>
      <c r="W887" s="6"/>
      <c r="X887" s="6"/>
      <c r="Y887" s="6"/>
      <c r="Z887" s="6" t="str">
        <f t="shared" si="1044"/>
        <v/>
      </c>
      <c r="AA887" s="7"/>
      <c r="AB887" s="9"/>
    </row>
    <row r="888" spans="1:28" s="4" customFormat="1" ht="13" x14ac:dyDescent="0.3">
      <c r="A888" s="1">
        <f>+SUBTOTAL(103,$D$4:D888)</f>
        <v>885</v>
      </c>
      <c r="B888" s="2" t="s">
        <v>2028</v>
      </c>
      <c r="C888" s="2" t="s">
        <v>2084</v>
      </c>
      <c r="D888" s="2" t="s">
        <v>2085</v>
      </c>
      <c r="E888" s="43" t="str">
        <f t="shared" si="1061"/>
        <v>GCO</v>
      </c>
      <c r="F888" s="43" t="str">
        <f t="shared" si="1064"/>
        <v>GCL</v>
      </c>
      <c r="G888" s="43" t="str">
        <f t="shared" si="1062"/>
        <v>F</v>
      </c>
      <c r="H888" s="44" t="s">
        <v>294</v>
      </c>
      <c r="I888" s="43" t="str">
        <f t="shared" si="1063"/>
        <v>GCO-GCL-F006</v>
      </c>
      <c r="J888" s="45" t="s">
        <v>2159</v>
      </c>
      <c r="K888" s="46" t="s">
        <v>48</v>
      </c>
      <c r="L888" s="47">
        <f t="shared" si="1048"/>
        <v>43056</v>
      </c>
      <c r="M888" s="48">
        <v>43056</v>
      </c>
      <c r="N888" s="1" t="str">
        <f t="shared" ca="1" si="1045"/>
        <v/>
      </c>
      <c r="O888" s="3">
        <v>43336</v>
      </c>
      <c r="P888" s="49" t="s">
        <v>2157</v>
      </c>
      <c r="Q888" s="46">
        <v>1</v>
      </c>
      <c r="R888" s="44" t="s">
        <v>383</v>
      </c>
      <c r="U888" s="5"/>
      <c r="W888" s="6"/>
      <c r="X888" s="6"/>
      <c r="Y888" s="6"/>
      <c r="Z888" s="6" t="str">
        <f t="shared" si="1044"/>
        <v/>
      </c>
      <c r="AA888" s="7"/>
      <c r="AB888" s="9"/>
    </row>
    <row r="889" spans="1:28" s="4" customFormat="1" ht="19.5" x14ac:dyDescent="0.3">
      <c r="A889" s="1">
        <f>+SUBTOTAL(103,$D$4:D889)</f>
        <v>886</v>
      </c>
      <c r="B889" s="2" t="s">
        <v>2028</v>
      </c>
      <c r="C889" s="2" t="s">
        <v>2084</v>
      </c>
      <c r="D889" s="2" t="s">
        <v>2085</v>
      </c>
      <c r="E889" s="43" t="str">
        <f t="shared" si="1061"/>
        <v>GCO</v>
      </c>
      <c r="F889" s="43" t="str">
        <f t="shared" si="1064"/>
        <v>GCL</v>
      </c>
      <c r="G889" s="43" t="str">
        <f t="shared" si="1062"/>
        <v>F</v>
      </c>
      <c r="H889" s="44" t="s">
        <v>298</v>
      </c>
      <c r="I889" s="43" t="str">
        <f t="shared" si="1063"/>
        <v>GCO-GCL-F007</v>
      </c>
      <c r="J889" s="45" t="s">
        <v>2160</v>
      </c>
      <c r="K889" s="46" t="s">
        <v>48</v>
      </c>
      <c r="L889" s="47">
        <f t="shared" si="1048"/>
        <v>43056</v>
      </c>
      <c r="M889" s="48">
        <v>43056</v>
      </c>
      <c r="N889" s="1" t="str">
        <f t="shared" ca="1" si="1045"/>
        <v/>
      </c>
      <c r="O889" s="3">
        <v>43336</v>
      </c>
      <c r="P889" s="49" t="s">
        <v>2157</v>
      </c>
      <c r="Q889" s="46">
        <v>1</v>
      </c>
      <c r="R889" s="44" t="s">
        <v>383</v>
      </c>
      <c r="U889" s="5"/>
      <c r="W889" s="6"/>
      <c r="X889" s="6"/>
      <c r="Y889" s="6"/>
      <c r="Z889" s="6" t="str">
        <f t="shared" si="1044"/>
        <v/>
      </c>
      <c r="AA889" s="7"/>
      <c r="AB889" s="9"/>
    </row>
    <row r="890" spans="1:28" s="4" customFormat="1" ht="13" x14ac:dyDescent="0.3">
      <c r="A890" s="93">
        <f>+SUBTOTAL(103,$D$4:D890)</f>
        <v>887</v>
      </c>
      <c r="B890" s="2" t="s">
        <v>2028</v>
      </c>
      <c r="C890" s="2" t="s">
        <v>2084</v>
      </c>
      <c r="D890" s="2" t="s">
        <v>2085</v>
      </c>
      <c r="E890" s="43" t="str">
        <f t="shared" si="1061"/>
        <v>GCO</v>
      </c>
      <c r="F890" s="43" t="str">
        <f t="shared" si="1064"/>
        <v>GCL</v>
      </c>
      <c r="G890" s="43" t="str">
        <f t="shared" si="1062"/>
        <v>F</v>
      </c>
      <c r="H890" s="44" t="s">
        <v>302</v>
      </c>
      <c r="I890" s="43" t="str">
        <f t="shared" si="1063"/>
        <v>GCO-GCL-F008</v>
      </c>
      <c r="J890" s="45" t="s">
        <v>2161</v>
      </c>
      <c r="K890" s="46" t="s">
        <v>48</v>
      </c>
      <c r="L890" s="47">
        <f t="shared" si="1048"/>
        <v>43056</v>
      </c>
      <c r="M890" s="48">
        <v>43056</v>
      </c>
      <c r="N890" s="1" t="str">
        <f t="shared" ca="1" si="1045"/>
        <v/>
      </c>
      <c r="O890" s="3">
        <v>43336</v>
      </c>
      <c r="P890" s="49" t="s">
        <v>2157</v>
      </c>
      <c r="Q890" s="46">
        <v>1</v>
      </c>
      <c r="R890" s="44" t="s">
        <v>383</v>
      </c>
      <c r="U890" s="5"/>
      <c r="W890" s="6"/>
      <c r="X890" s="6"/>
      <c r="Y890" s="6"/>
      <c r="Z890" s="6" t="str">
        <f t="shared" si="1044"/>
        <v/>
      </c>
      <c r="AA890" s="7"/>
      <c r="AB890" s="9"/>
    </row>
    <row r="891" spans="1:28" s="4" customFormat="1" ht="13" x14ac:dyDescent="0.3">
      <c r="A891" s="1">
        <f>+SUBTOTAL(103,$D$4:D891)</f>
        <v>888</v>
      </c>
      <c r="B891" s="2" t="s">
        <v>2028</v>
      </c>
      <c r="C891" s="2" t="s">
        <v>2084</v>
      </c>
      <c r="D891" s="2" t="s">
        <v>2085</v>
      </c>
      <c r="E891" s="43" t="str">
        <f t="shared" si="1061"/>
        <v>GCO</v>
      </c>
      <c r="F891" s="43" t="str">
        <f t="shared" si="1064"/>
        <v>GCL</v>
      </c>
      <c r="G891" s="43" t="str">
        <f t="shared" si="1062"/>
        <v>F</v>
      </c>
      <c r="H891" s="44" t="s">
        <v>306</v>
      </c>
      <c r="I891" s="43" t="str">
        <f t="shared" si="1063"/>
        <v>GCO-GCL-F009</v>
      </c>
      <c r="J891" s="45" t="s">
        <v>2162</v>
      </c>
      <c r="K891" s="46" t="s">
        <v>48</v>
      </c>
      <c r="L891" s="47">
        <f t="shared" si="1048"/>
        <v>43056</v>
      </c>
      <c r="M891" s="48">
        <v>43056</v>
      </c>
      <c r="N891" s="1" t="str">
        <f t="shared" ca="1" si="1045"/>
        <v/>
      </c>
      <c r="O891" s="3">
        <v>43761</v>
      </c>
      <c r="P891" s="49" t="s">
        <v>2163</v>
      </c>
      <c r="Q891" s="46">
        <v>1</v>
      </c>
      <c r="R891" s="44" t="s">
        <v>383</v>
      </c>
      <c r="U891" s="5"/>
      <c r="W891" s="6"/>
      <c r="X891" s="6"/>
      <c r="Y891" s="6"/>
      <c r="Z891" s="6" t="str">
        <f t="shared" si="1044"/>
        <v/>
      </c>
      <c r="AA891" s="7"/>
      <c r="AB891" s="9"/>
    </row>
    <row r="892" spans="1:28" s="4" customFormat="1" ht="13" x14ac:dyDescent="0.3">
      <c r="A892" s="1">
        <f>+SUBTOTAL(103,$D$4:D892)</f>
        <v>889</v>
      </c>
      <c r="B892" s="2" t="s">
        <v>2028</v>
      </c>
      <c r="C892" s="2" t="s">
        <v>2084</v>
      </c>
      <c r="D892" s="2" t="s">
        <v>2085</v>
      </c>
      <c r="E892" s="43" t="str">
        <f t="shared" si="1061"/>
        <v>GCO</v>
      </c>
      <c r="F892" s="43" t="str">
        <f t="shared" si="1064"/>
        <v>GCL</v>
      </c>
      <c r="G892" s="43" t="str">
        <f t="shared" si="1062"/>
        <v>F</v>
      </c>
      <c r="H892" s="44" t="s">
        <v>310</v>
      </c>
      <c r="I892" s="43" t="str">
        <f t="shared" si="1063"/>
        <v>GCO-GCL-F010</v>
      </c>
      <c r="J892" s="45" t="s">
        <v>2164</v>
      </c>
      <c r="K892" s="46" t="s">
        <v>48</v>
      </c>
      <c r="L892" s="47">
        <f t="shared" si="1048"/>
        <v>43056</v>
      </c>
      <c r="M892" s="48">
        <v>43056</v>
      </c>
      <c r="N892" s="1" t="str">
        <f t="shared" ca="1" si="1045"/>
        <v/>
      </c>
      <c r="O892" s="3">
        <v>43336</v>
      </c>
      <c r="P892" s="49" t="s">
        <v>2157</v>
      </c>
      <c r="Q892" s="46">
        <v>1</v>
      </c>
      <c r="R892" s="44" t="s">
        <v>383</v>
      </c>
      <c r="U892" s="5"/>
      <c r="W892" s="6"/>
      <c r="X892" s="6"/>
      <c r="Y892" s="6"/>
      <c r="Z892" s="6" t="str">
        <f t="shared" si="1044"/>
        <v/>
      </c>
      <c r="AA892" s="7"/>
      <c r="AB892" s="9"/>
    </row>
    <row r="893" spans="1:28" s="4" customFormat="1" ht="13" x14ac:dyDescent="0.3">
      <c r="A893" s="93">
        <f>+SUBTOTAL(103,$D$4:D893)</f>
        <v>890</v>
      </c>
      <c r="B893" s="2" t="s">
        <v>2028</v>
      </c>
      <c r="C893" s="2" t="s">
        <v>2084</v>
      </c>
      <c r="D893" s="2" t="s">
        <v>2085</v>
      </c>
      <c r="E893" s="43" t="str">
        <f t="shared" si="1061"/>
        <v>GCO</v>
      </c>
      <c r="F893" s="43" t="str">
        <f t="shared" si="1064"/>
        <v>GCL</v>
      </c>
      <c r="G893" s="43" t="str">
        <f t="shared" si="1062"/>
        <v>F</v>
      </c>
      <c r="H893" s="44" t="s">
        <v>605</v>
      </c>
      <c r="I893" s="43" t="str">
        <f t="shared" si="1063"/>
        <v>GCO-GCL-F011</v>
      </c>
      <c r="J893" s="45" t="s">
        <v>2165</v>
      </c>
      <c r="K893" s="46" t="s">
        <v>48</v>
      </c>
      <c r="L893" s="47">
        <f t="shared" si="1048"/>
        <v>43056</v>
      </c>
      <c r="M893" s="48">
        <v>43056</v>
      </c>
      <c r="N893" s="1" t="str">
        <f t="shared" ca="1" si="1045"/>
        <v/>
      </c>
      <c r="O893" s="3">
        <v>43663</v>
      </c>
      <c r="P893" s="49" t="s">
        <v>2166</v>
      </c>
      <c r="Q893" s="46">
        <v>1</v>
      </c>
      <c r="R893" s="44" t="s">
        <v>2167</v>
      </c>
      <c r="U893" s="5"/>
      <c r="W893" s="6"/>
      <c r="X893" s="6"/>
      <c r="Y893" s="6"/>
      <c r="Z893" s="6" t="str">
        <f t="shared" si="1044"/>
        <v/>
      </c>
      <c r="AA893" s="7"/>
      <c r="AB893" s="9"/>
    </row>
    <row r="894" spans="1:28" s="4" customFormat="1" ht="13" x14ac:dyDescent="0.3">
      <c r="A894" s="1">
        <f>+SUBTOTAL(103,$D$4:D894)</f>
        <v>891</v>
      </c>
      <c r="B894" s="2" t="s">
        <v>2028</v>
      </c>
      <c r="C894" s="2" t="s">
        <v>2084</v>
      </c>
      <c r="D894" s="2" t="s">
        <v>2085</v>
      </c>
      <c r="E894" s="43" t="str">
        <f t="shared" si="1061"/>
        <v>GCO</v>
      </c>
      <c r="F894" s="43" t="str">
        <f t="shared" si="1064"/>
        <v>GCL</v>
      </c>
      <c r="G894" s="43" t="str">
        <f t="shared" si="1062"/>
        <v>F</v>
      </c>
      <c r="H894" s="44" t="s">
        <v>314</v>
      </c>
      <c r="I894" s="43" t="str">
        <f t="shared" si="1063"/>
        <v>GCO-GCL-F012</v>
      </c>
      <c r="J894" s="45" t="s">
        <v>2168</v>
      </c>
      <c r="K894" s="46" t="s">
        <v>48</v>
      </c>
      <c r="L894" s="47">
        <f t="shared" si="1048"/>
        <v>43056</v>
      </c>
      <c r="M894" s="48">
        <v>43056</v>
      </c>
      <c r="N894" s="1" t="str">
        <f t="shared" ca="1" si="1045"/>
        <v/>
      </c>
      <c r="O894" s="3">
        <v>43761</v>
      </c>
      <c r="P894" s="49" t="s">
        <v>2169</v>
      </c>
      <c r="Q894" s="46">
        <v>1</v>
      </c>
      <c r="R894" s="44" t="s">
        <v>2170</v>
      </c>
      <c r="U894" s="5"/>
      <c r="W894" s="6"/>
      <c r="X894" s="6"/>
      <c r="Y894" s="6"/>
      <c r="Z894" s="6" t="str">
        <f t="shared" si="1044"/>
        <v/>
      </c>
      <c r="AA894" s="7"/>
      <c r="AB894" s="9"/>
    </row>
    <row r="895" spans="1:28" s="4" customFormat="1" ht="13" x14ac:dyDescent="0.3">
      <c r="A895" s="1">
        <f>+SUBTOTAL(103,$D$4:D895)</f>
        <v>892</v>
      </c>
      <c r="B895" s="2" t="s">
        <v>2028</v>
      </c>
      <c r="C895" s="2" t="s">
        <v>2084</v>
      </c>
      <c r="D895" s="2" t="s">
        <v>2085</v>
      </c>
      <c r="E895" s="43" t="str">
        <f t="shared" si="1061"/>
        <v>GCO</v>
      </c>
      <c r="F895" s="43" t="str">
        <f t="shared" si="1064"/>
        <v>GCL</v>
      </c>
      <c r="G895" s="43" t="str">
        <f t="shared" si="1062"/>
        <v>F</v>
      </c>
      <c r="H895" s="44" t="s">
        <v>318</v>
      </c>
      <c r="I895" s="43" t="str">
        <f t="shared" si="1063"/>
        <v>GCO-GCL-F013</v>
      </c>
      <c r="J895" s="45" t="s">
        <v>2171</v>
      </c>
      <c r="K895" s="46" t="s">
        <v>48</v>
      </c>
      <c r="L895" s="47">
        <f t="shared" si="1048"/>
        <v>43056</v>
      </c>
      <c r="M895" s="48">
        <v>43056</v>
      </c>
      <c r="N895" s="1" t="str">
        <f t="shared" ca="1" si="1045"/>
        <v/>
      </c>
      <c r="O895" s="3">
        <v>43761</v>
      </c>
      <c r="P895" s="49" t="s">
        <v>2169</v>
      </c>
      <c r="Q895" s="46">
        <v>1</v>
      </c>
      <c r="R895" s="44" t="s">
        <v>2172</v>
      </c>
      <c r="U895" s="5"/>
      <c r="W895" s="6"/>
      <c r="X895" s="6"/>
      <c r="Y895" s="6"/>
      <c r="Z895" s="6" t="str">
        <f t="shared" si="1044"/>
        <v/>
      </c>
      <c r="AA895" s="7"/>
      <c r="AB895" s="9"/>
    </row>
    <row r="896" spans="1:28" s="4" customFormat="1" ht="13" x14ac:dyDescent="0.3">
      <c r="A896" s="93">
        <f>+SUBTOTAL(103,$D$4:D896)</f>
        <v>893</v>
      </c>
      <c r="B896" s="2" t="s">
        <v>2028</v>
      </c>
      <c r="C896" s="2" t="s">
        <v>2084</v>
      </c>
      <c r="D896" s="2" t="s">
        <v>2085</v>
      </c>
      <c r="E896" s="43" t="str">
        <f t="shared" si="1061"/>
        <v>GCO</v>
      </c>
      <c r="F896" s="43" t="str">
        <f t="shared" si="1064"/>
        <v>GCL</v>
      </c>
      <c r="G896" s="43" t="str">
        <f t="shared" si="1062"/>
        <v>F</v>
      </c>
      <c r="H896" s="44" t="s">
        <v>322</v>
      </c>
      <c r="I896" s="43" t="str">
        <f t="shared" si="1063"/>
        <v>GCO-GCL-F014</v>
      </c>
      <c r="J896" s="45" t="s">
        <v>2173</v>
      </c>
      <c r="K896" s="46" t="s">
        <v>48</v>
      </c>
      <c r="L896" s="47">
        <f t="shared" si="1048"/>
        <v>43056</v>
      </c>
      <c r="M896" s="48">
        <v>43056</v>
      </c>
      <c r="N896" s="1" t="str">
        <f t="shared" ca="1" si="1045"/>
        <v/>
      </c>
      <c r="O896" s="3">
        <v>43759</v>
      </c>
      <c r="P896" s="49" t="s">
        <v>2174</v>
      </c>
      <c r="Q896" s="46">
        <v>1</v>
      </c>
      <c r="R896" s="44" t="s">
        <v>2175</v>
      </c>
      <c r="U896" s="5"/>
      <c r="W896" s="6"/>
      <c r="X896" s="6"/>
      <c r="Y896" s="6"/>
      <c r="Z896" s="6" t="str">
        <f t="shared" si="1044"/>
        <v/>
      </c>
      <c r="AA896" s="7"/>
      <c r="AB896" s="9"/>
    </row>
    <row r="897" spans="1:28" s="4" customFormat="1" ht="13" x14ac:dyDescent="0.3">
      <c r="A897" s="1">
        <f>+SUBTOTAL(103,$D$4:D897)</f>
        <v>894</v>
      </c>
      <c r="B897" s="2" t="s">
        <v>2028</v>
      </c>
      <c r="C897" s="2" t="s">
        <v>2084</v>
      </c>
      <c r="D897" s="2" t="s">
        <v>2085</v>
      </c>
      <c r="E897" s="43" t="str">
        <f t="shared" si="1061"/>
        <v>GCO</v>
      </c>
      <c r="F897" s="43" t="str">
        <f t="shared" si="1064"/>
        <v>GCL</v>
      </c>
      <c r="G897" s="43" t="str">
        <f t="shared" si="1062"/>
        <v>F</v>
      </c>
      <c r="H897" s="44" t="s">
        <v>326</v>
      </c>
      <c r="I897" s="43" t="str">
        <f t="shared" si="1063"/>
        <v>GCO-GCL-F015</v>
      </c>
      <c r="J897" s="45" t="s">
        <v>2176</v>
      </c>
      <c r="K897" s="46" t="s">
        <v>48</v>
      </c>
      <c r="L897" s="47">
        <f t="shared" si="1048"/>
        <v>43056</v>
      </c>
      <c r="M897" s="48">
        <v>43056</v>
      </c>
      <c r="N897" s="1" t="str">
        <f t="shared" ca="1" si="1045"/>
        <v/>
      </c>
      <c r="O897" s="3">
        <v>43269</v>
      </c>
      <c r="P897" s="49" t="s">
        <v>2094</v>
      </c>
      <c r="Q897" s="46">
        <v>1</v>
      </c>
      <c r="R897" s="44" t="s">
        <v>2177</v>
      </c>
      <c r="U897" s="5"/>
      <c r="W897" s="6"/>
      <c r="X897" s="6"/>
      <c r="Y897" s="6"/>
      <c r="Z897" s="6" t="str">
        <f t="shared" si="1044"/>
        <v/>
      </c>
      <c r="AA897" s="7"/>
      <c r="AB897" s="9"/>
    </row>
    <row r="898" spans="1:28" s="4" customFormat="1" ht="13" x14ac:dyDescent="0.3">
      <c r="A898" s="1">
        <f>+SUBTOTAL(103,$D$4:D898)</f>
        <v>895</v>
      </c>
      <c r="B898" s="2" t="s">
        <v>2028</v>
      </c>
      <c r="C898" s="2" t="s">
        <v>2084</v>
      </c>
      <c r="D898" s="2" t="s">
        <v>2085</v>
      </c>
      <c r="E898" s="43" t="str">
        <f t="shared" si="1061"/>
        <v>GCO</v>
      </c>
      <c r="F898" s="43" t="str">
        <f t="shared" ref="F898:F933" si="1065">+VLOOKUP(D898,$U$1519:$V$1538,2,FALSE)</f>
        <v>GCL</v>
      </c>
      <c r="G898" s="43" t="str">
        <f t="shared" si="1062"/>
        <v>F</v>
      </c>
      <c r="H898" s="44" t="s">
        <v>330</v>
      </c>
      <c r="I898" s="43" t="str">
        <f t="shared" si="1063"/>
        <v>GCO-GCL-F016</v>
      </c>
      <c r="J898" s="45" t="s">
        <v>2178</v>
      </c>
      <c r="K898" s="46" t="s">
        <v>48</v>
      </c>
      <c r="L898" s="47">
        <f t="shared" si="1048"/>
        <v>43056</v>
      </c>
      <c r="M898" s="48">
        <v>43056</v>
      </c>
      <c r="N898" s="1" t="str">
        <f t="shared" ca="1" si="1045"/>
        <v/>
      </c>
      <c r="O898" s="3">
        <v>43269</v>
      </c>
      <c r="P898" s="49" t="s">
        <v>2094</v>
      </c>
      <c r="Q898" s="46">
        <v>1</v>
      </c>
      <c r="R898" s="44" t="s">
        <v>2179</v>
      </c>
      <c r="U898" s="5"/>
      <c r="W898" s="6"/>
      <c r="X898" s="6"/>
      <c r="Y898" s="6"/>
      <c r="Z898" s="6" t="str">
        <f t="shared" si="1044"/>
        <v/>
      </c>
      <c r="AA898" s="7"/>
      <c r="AB898" s="9"/>
    </row>
    <row r="899" spans="1:28" s="4" customFormat="1" ht="13" x14ac:dyDescent="0.3">
      <c r="A899" s="93">
        <f>+SUBTOTAL(103,$D$4:D899)</f>
        <v>896</v>
      </c>
      <c r="B899" s="2" t="s">
        <v>2028</v>
      </c>
      <c r="C899" s="2" t="s">
        <v>2084</v>
      </c>
      <c r="D899" s="2" t="s">
        <v>2085</v>
      </c>
      <c r="E899" s="43" t="str">
        <f t="shared" si="1061"/>
        <v>GCO</v>
      </c>
      <c r="F899" s="43" t="str">
        <f t="shared" si="1065"/>
        <v>GCL</v>
      </c>
      <c r="G899" s="43" t="str">
        <f t="shared" si="1062"/>
        <v>F</v>
      </c>
      <c r="H899" s="44" t="s">
        <v>333</v>
      </c>
      <c r="I899" s="43" t="str">
        <f t="shared" si="1063"/>
        <v>GCO-GCL-F017</v>
      </c>
      <c r="J899" s="45" t="s">
        <v>2180</v>
      </c>
      <c r="K899" s="46" t="s">
        <v>48</v>
      </c>
      <c r="L899" s="47">
        <f t="shared" si="1048"/>
        <v>43056</v>
      </c>
      <c r="M899" s="48">
        <v>43056</v>
      </c>
      <c r="N899" s="1" t="str">
        <f t="shared" ca="1" si="1045"/>
        <v/>
      </c>
      <c r="O899" s="3">
        <v>43290</v>
      </c>
      <c r="P899" s="49" t="s">
        <v>2181</v>
      </c>
      <c r="Q899" s="46">
        <v>1</v>
      </c>
      <c r="R899" s="44" t="s">
        <v>2182</v>
      </c>
      <c r="U899" s="5"/>
      <c r="W899" s="6"/>
      <c r="X899" s="6"/>
      <c r="Y899" s="6"/>
      <c r="Z899" s="6" t="str">
        <f t="shared" si="1044"/>
        <v/>
      </c>
      <c r="AA899" s="7"/>
      <c r="AB899" s="9"/>
    </row>
    <row r="900" spans="1:28" s="4" customFormat="1" ht="13" x14ac:dyDescent="0.3">
      <c r="A900" s="1">
        <f>+SUBTOTAL(103,$D$4:D900)</f>
        <v>897</v>
      </c>
      <c r="B900" s="2" t="s">
        <v>2028</v>
      </c>
      <c r="C900" s="2" t="s">
        <v>2084</v>
      </c>
      <c r="D900" s="2" t="s">
        <v>2085</v>
      </c>
      <c r="E900" s="43" t="str">
        <f t="shared" si="1061"/>
        <v>GCO</v>
      </c>
      <c r="F900" s="43" t="str">
        <f t="shared" si="1065"/>
        <v>GCL</v>
      </c>
      <c r="G900" s="43" t="str">
        <f t="shared" si="1062"/>
        <v>F</v>
      </c>
      <c r="H900" s="44" t="s">
        <v>336</v>
      </c>
      <c r="I900" s="43" t="str">
        <f t="shared" si="1063"/>
        <v>GCO-GCL-F018</v>
      </c>
      <c r="J900" s="45" t="s">
        <v>2183</v>
      </c>
      <c r="K900" s="46" t="s">
        <v>48</v>
      </c>
      <c r="L900" s="47">
        <f t="shared" si="1048"/>
        <v>43056</v>
      </c>
      <c r="M900" s="48">
        <v>43056</v>
      </c>
      <c r="N900" s="1" t="str">
        <f t="shared" ca="1" si="1045"/>
        <v/>
      </c>
      <c r="O900" s="3">
        <v>43759</v>
      </c>
      <c r="P900" s="49" t="s">
        <v>2184</v>
      </c>
      <c r="Q900" s="46">
        <v>1</v>
      </c>
      <c r="R900" s="44" t="s">
        <v>2185</v>
      </c>
      <c r="U900" s="5"/>
      <c r="W900" s="6"/>
      <c r="X900" s="6"/>
      <c r="Y900" s="6"/>
      <c r="Z900" s="6" t="str">
        <f t="shared" si="1044"/>
        <v/>
      </c>
      <c r="AA900" s="7"/>
      <c r="AB900" s="9"/>
    </row>
    <row r="901" spans="1:28" s="4" customFormat="1" ht="13" x14ac:dyDescent="0.3">
      <c r="A901" s="1">
        <f>+SUBTOTAL(103,$D$4:D901)</f>
        <v>898</v>
      </c>
      <c r="B901" s="2" t="s">
        <v>2028</v>
      </c>
      <c r="C901" s="2" t="s">
        <v>2084</v>
      </c>
      <c r="D901" s="2" t="s">
        <v>2085</v>
      </c>
      <c r="E901" s="43" t="str">
        <f t="shared" si="1061"/>
        <v>GCO</v>
      </c>
      <c r="F901" s="43" t="str">
        <f t="shared" si="1065"/>
        <v>GCL</v>
      </c>
      <c r="G901" s="43" t="str">
        <f t="shared" si="1062"/>
        <v>F</v>
      </c>
      <c r="H901" s="44" t="s">
        <v>339</v>
      </c>
      <c r="I901" s="43" t="str">
        <f t="shared" si="1063"/>
        <v>GCO-GCL-F019</v>
      </c>
      <c r="J901" s="45" t="s">
        <v>2186</v>
      </c>
      <c r="K901" s="46" t="s">
        <v>48</v>
      </c>
      <c r="L901" s="47">
        <f t="shared" si="1048"/>
        <v>43056</v>
      </c>
      <c r="M901" s="48">
        <v>43056</v>
      </c>
      <c r="N901" s="1" t="str">
        <f t="shared" ca="1" si="1045"/>
        <v/>
      </c>
      <c r="O901" s="3">
        <v>43269</v>
      </c>
      <c r="P901" s="49" t="s">
        <v>2094</v>
      </c>
      <c r="Q901" s="46">
        <v>1</v>
      </c>
      <c r="R901" s="44" t="s">
        <v>2187</v>
      </c>
      <c r="U901" s="5"/>
      <c r="W901" s="6"/>
      <c r="X901" s="6"/>
      <c r="Y901" s="6"/>
      <c r="Z901" s="6" t="str">
        <f t="shared" si="1044"/>
        <v/>
      </c>
      <c r="AA901" s="7"/>
      <c r="AB901" s="9"/>
    </row>
    <row r="902" spans="1:28" s="4" customFormat="1" ht="13" x14ac:dyDescent="0.3">
      <c r="A902" s="93">
        <f>+SUBTOTAL(103,$D$4:D902)</f>
        <v>899</v>
      </c>
      <c r="B902" s="2" t="s">
        <v>2028</v>
      </c>
      <c r="C902" s="2" t="s">
        <v>2084</v>
      </c>
      <c r="D902" s="2" t="s">
        <v>2085</v>
      </c>
      <c r="E902" s="43" t="str">
        <f t="shared" si="1061"/>
        <v>GCO</v>
      </c>
      <c r="F902" s="43" t="str">
        <f t="shared" si="1065"/>
        <v>GCL</v>
      </c>
      <c r="G902" s="43" t="str">
        <f t="shared" si="1062"/>
        <v>F</v>
      </c>
      <c r="H902" s="44" t="s">
        <v>342</v>
      </c>
      <c r="I902" s="43" t="str">
        <f t="shared" si="1063"/>
        <v>GCO-GCL-F020</v>
      </c>
      <c r="J902" s="45" t="s">
        <v>2188</v>
      </c>
      <c r="K902" s="46" t="s">
        <v>48</v>
      </c>
      <c r="L902" s="47">
        <f t="shared" si="1048"/>
        <v>43056</v>
      </c>
      <c r="M902" s="48">
        <v>43056</v>
      </c>
      <c r="N902" s="1" t="str">
        <f t="shared" ca="1" si="1045"/>
        <v/>
      </c>
      <c r="O902" s="3">
        <v>43269</v>
      </c>
      <c r="P902" s="49" t="s">
        <v>2094</v>
      </c>
      <c r="Q902" s="46">
        <v>1</v>
      </c>
      <c r="R902" s="44" t="s">
        <v>2189</v>
      </c>
      <c r="U902" s="5"/>
      <c r="W902" s="6"/>
      <c r="X902" s="6"/>
      <c r="Y902" s="6"/>
      <c r="Z902" s="6" t="str">
        <f t="shared" si="1044"/>
        <v/>
      </c>
      <c r="AA902" s="7"/>
      <c r="AB902" s="9"/>
    </row>
    <row r="903" spans="1:28" s="4" customFormat="1" ht="13" x14ac:dyDescent="0.3">
      <c r="A903" s="1">
        <f>+SUBTOTAL(103,$D$4:D903)</f>
        <v>900</v>
      </c>
      <c r="B903" s="2" t="s">
        <v>2028</v>
      </c>
      <c r="C903" s="2" t="s">
        <v>2084</v>
      </c>
      <c r="D903" s="2" t="s">
        <v>2085</v>
      </c>
      <c r="E903" s="43" t="str">
        <f t="shared" si="1061"/>
        <v>GCO</v>
      </c>
      <c r="F903" s="43" t="str">
        <f t="shared" si="1065"/>
        <v>GCL</v>
      </c>
      <c r="G903" s="43" t="str">
        <f t="shared" si="1062"/>
        <v>F</v>
      </c>
      <c r="H903" s="44" t="s">
        <v>345</v>
      </c>
      <c r="I903" s="43" t="str">
        <f t="shared" si="1063"/>
        <v>GCO-GCL-F021</v>
      </c>
      <c r="J903" s="45" t="s">
        <v>2190</v>
      </c>
      <c r="K903" s="46" t="s">
        <v>48</v>
      </c>
      <c r="L903" s="47">
        <f t="shared" si="1048"/>
        <v>43056</v>
      </c>
      <c r="M903" s="48">
        <v>43056</v>
      </c>
      <c r="N903" s="1" t="str">
        <f t="shared" ca="1" si="1045"/>
        <v/>
      </c>
      <c r="O903" s="3">
        <v>43269</v>
      </c>
      <c r="P903" s="49" t="s">
        <v>2094</v>
      </c>
      <c r="Q903" s="46">
        <v>1</v>
      </c>
      <c r="R903" s="44" t="s">
        <v>2191</v>
      </c>
      <c r="U903" s="5"/>
      <c r="W903" s="6"/>
      <c r="X903" s="6"/>
      <c r="Y903" s="6"/>
      <c r="Z903" s="6" t="str">
        <f t="shared" si="1044"/>
        <v/>
      </c>
      <c r="AA903" s="7"/>
      <c r="AB903" s="9"/>
    </row>
    <row r="904" spans="1:28" s="4" customFormat="1" ht="13" x14ac:dyDescent="0.3">
      <c r="A904" s="1">
        <f>+SUBTOTAL(103,$D$4:D904)</f>
        <v>901</v>
      </c>
      <c r="B904" s="2" t="s">
        <v>2028</v>
      </c>
      <c r="C904" s="2" t="s">
        <v>2084</v>
      </c>
      <c r="D904" s="2" t="s">
        <v>2085</v>
      </c>
      <c r="E904" s="43" t="str">
        <f t="shared" si="1061"/>
        <v>GCO</v>
      </c>
      <c r="F904" s="43" t="str">
        <f t="shared" si="1065"/>
        <v>GCL</v>
      </c>
      <c r="G904" s="43" t="str">
        <f t="shared" si="1062"/>
        <v>F</v>
      </c>
      <c r="H904" s="44" t="s">
        <v>349</v>
      </c>
      <c r="I904" s="43" t="str">
        <f t="shared" si="1063"/>
        <v>GCO-GCL-F022</v>
      </c>
      <c r="J904" s="45" t="s">
        <v>2192</v>
      </c>
      <c r="K904" s="46" t="s">
        <v>48</v>
      </c>
      <c r="L904" s="47">
        <f t="shared" si="1048"/>
        <v>43056</v>
      </c>
      <c r="M904" s="48">
        <v>43056</v>
      </c>
      <c r="N904" s="1" t="str">
        <f t="shared" ca="1" si="1045"/>
        <v/>
      </c>
      <c r="O904" s="3">
        <v>43269</v>
      </c>
      <c r="P904" s="49" t="s">
        <v>2094</v>
      </c>
      <c r="Q904" s="46">
        <v>1</v>
      </c>
      <c r="R904" s="44" t="s">
        <v>2193</v>
      </c>
      <c r="U904" s="5"/>
      <c r="W904" s="6"/>
      <c r="X904" s="6"/>
      <c r="Y904" s="6"/>
      <c r="Z904" s="6" t="str">
        <f t="shared" si="1044"/>
        <v/>
      </c>
      <c r="AA904" s="7"/>
      <c r="AB904" s="9"/>
    </row>
    <row r="905" spans="1:28" s="4" customFormat="1" ht="13" x14ac:dyDescent="0.3">
      <c r="A905" s="93">
        <f>+SUBTOTAL(103,$D$4:D905)</f>
        <v>902</v>
      </c>
      <c r="B905" s="2" t="s">
        <v>2028</v>
      </c>
      <c r="C905" s="2" t="s">
        <v>2084</v>
      </c>
      <c r="D905" s="2" t="s">
        <v>2085</v>
      </c>
      <c r="E905" s="43" t="str">
        <f t="shared" si="1061"/>
        <v>GCO</v>
      </c>
      <c r="F905" s="43" t="str">
        <f t="shared" si="1065"/>
        <v>GCL</v>
      </c>
      <c r="G905" s="43" t="str">
        <f t="shared" si="1062"/>
        <v>F</v>
      </c>
      <c r="H905" s="44" t="s">
        <v>629</v>
      </c>
      <c r="I905" s="43" t="str">
        <f t="shared" si="1063"/>
        <v>GCO-GCL-F023</v>
      </c>
      <c r="J905" s="45" t="s">
        <v>2194</v>
      </c>
      <c r="K905" s="46" t="s">
        <v>48</v>
      </c>
      <c r="L905" s="47">
        <f t="shared" si="1048"/>
        <v>43056</v>
      </c>
      <c r="M905" s="48">
        <v>43056</v>
      </c>
      <c r="N905" s="1" t="str">
        <f t="shared" ca="1" si="1045"/>
        <v/>
      </c>
      <c r="O905" s="3">
        <v>43290</v>
      </c>
      <c r="P905" s="49" t="s">
        <v>2181</v>
      </c>
      <c r="Q905" s="46">
        <v>1</v>
      </c>
      <c r="R905" s="44" t="s">
        <v>2195</v>
      </c>
      <c r="U905" s="5"/>
      <c r="W905" s="6"/>
      <c r="X905" s="6"/>
      <c r="Y905" s="6"/>
      <c r="Z905" s="6" t="str">
        <f t="shared" si="1044"/>
        <v/>
      </c>
      <c r="AA905" s="7"/>
      <c r="AB905" s="9"/>
    </row>
    <row r="906" spans="1:28" s="4" customFormat="1" ht="13" x14ac:dyDescent="0.3">
      <c r="A906" s="1">
        <f>+SUBTOTAL(103,$D$4:D906)</f>
        <v>903</v>
      </c>
      <c r="B906" s="2" t="s">
        <v>2028</v>
      </c>
      <c r="C906" s="2" t="s">
        <v>2084</v>
      </c>
      <c r="D906" s="2" t="s">
        <v>2085</v>
      </c>
      <c r="E906" s="43" t="str">
        <f t="shared" si="1061"/>
        <v>GCO</v>
      </c>
      <c r="F906" s="43" t="str">
        <f t="shared" si="1065"/>
        <v>GCL</v>
      </c>
      <c r="G906" s="43" t="str">
        <f t="shared" si="1062"/>
        <v>F</v>
      </c>
      <c r="H906" s="44" t="s">
        <v>632</v>
      </c>
      <c r="I906" s="43" t="str">
        <f t="shared" si="1063"/>
        <v>GCO-GCL-F024</v>
      </c>
      <c r="J906" s="45" t="s">
        <v>2196</v>
      </c>
      <c r="K906" s="46" t="s">
        <v>48</v>
      </c>
      <c r="L906" s="47">
        <f t="shared" si="1048"/>
        <v>43056</v>
      </c>
      <c r="M906" s="48">
        <v>43056</v>
      </c>
      <c r="N906" s="1" t="str">
        <f t="shared" ca="1" si="1045"/>
        <v/>
      </c>
      <c r="O906" s="3">
        <v>43269</v>
      </c>
      <c r="P906" s="49" t="s">
        <v>2094</v>
      </c>
      <c r="Q906" s="46">
        <v>1</v>
      </c>
      <c r="R906" s="44" t="s">
        <v>2197</v>
      </c>
      <c r="U906" s="5"/>
      <c r="W906" s="6"/>
      <c r="X906" s="6"/>
      <c r="Y906" s="6"/>
      <c r="Z906" s="6" t="str">
        <f t="shared" si="1044"/>
        <v/>
      </c>
      <c r="AA906" s="7"/>
      <c r="AB906" s="9"/>
    </row>
    <row r="907" spans="1:28" s="4" customFormat="1" ht="13" x14ac:dyDescent="0.3">
      <c r="A907" s="1">
        <f>+SUBTOTAL(103,$D$4:D907)</f>
        <v>904</v>
      </c>
      <c r="B907" s="2" t="s">
        <v>2028</v>
      </c>
      <c r="C907" s="2" t="s">
        <v>2084</v>
      </c>
      <c r="D907" s="2" t="s">
        <v>2085</v>
      </c>
      <c r="E907" s="43" t="str">
        <f t="shared" si="1061"/>
        <v>GCO</v>
      </c>
      <c r="F907" s="43" t="str">
        <f t="shared" si="1065"/>
        <v>GCL</v>
      </c>
      <c r="G907" s="43" t="str">
        <f t="shared" si="1062"/>
        <v>F</v>
      </c>
      <c r="H907" s="44" t="s">
        <v>634</v>
      </c>
      <c r="I907" s="43" t="str">
        <f t="shared" si="1063"/>
        <v>GCO-GCL-F025</v>
      </c>
      <c r="J907" s="45" t="s">
        <v>2198</v>
      </c>
      <c r="K907" s="46" t="s">
        <v>48</v>
      </c>
      <c r="L907" s="47">
        <f t="shared" si="1048"/>
        <v>43056</v>
      </c>
      <c r="M907" s="48">
        <v>43056</v>
      </c>
      <c r="N907" s="1" t="str">
        <f t="shared" ca="1" si="1045"/>
        <v/>
      </c>
      <c r="O907" s="3">
        <v>43290</v>
      </c>
      <c r="P907" s="49" t="s">
        <v>2181</v>
      </c>
      <c r="Q907" s="46">
        <v>1</v>
      </c>
      <c r="R907" s="44" t="s">
        <v>2199</v>
      </c>
      <c r="U907" s="5"/>
      <c r="W907" s="6"/>
      <c r="X907" s="6"/>
      <c r="Y907" s="6"/>
      <c r="Z907" s="6" t="str">
        <f t="shared" si="1044"/>
        <v/>
      </c>
      <c r="AA907" s="7"/>
      <c r="AB907" s="9"/>
    </row>
    <row r="908" spans="1:28" s="4" customFormat="1" ht="13" x14ac:dyDescent="0.3">
      <c r="A908" s="93">
        <f>+SUBTOTAL(103,$D$4:D908)</f>
        <v>905</v>
      </c>
      <c r="B908" s="2" t="s">
        <v>2028</v>
      </c>
      <c r="C908" s="2" t="s">
        <v>2084</v>
      </c>
      <c r="D908" s="2" t="s">
        <v>2085</v>
      </c>
      <c r="E908" s="43" t="str">
        <f t="shared" si="1061"/>
        <v>GCO</v>
      </c>
      <c r="F908" s="43" t="str">
        <f t="shared" si="1065"/>
        <v>GCL</v>
      </c>
      <c r="G908" s="43" t="str">
        <f t="shared" si="1062"/>
        <v>F</v>
      </c>
      <c r="H908" s="44" t="s">
        <v>352</v>
      </c>
      <c r="I908" s="43" t="str">
        <f t="shared" si="1063"/>
        <v>GCO-GCL-F026</v>
      </c>
      <c r="J908" s="45" t="s">
        <v>2200</v>
      </c>
      <c r="K908" s="46" t="s">
        <v>48</v>
      </c>
      <c r="L908" s="47">
        <f t="shared" si="1048"/>
        <v>43056</v>
      </c>
      <c r="M908" s="48">
        <v>43056</v>
      </c>
      <c r="N908" s="1" t="str">
        <f t="shared" ca="1" si="1045"/>
        <v/>
      </c>
      <c r="O908" s="3">
        <v>43290</v>
      </c>
      <c r="P908" s="49" t="s">
        <v>2181</v>
      </c>
      <c r="Q908" s="46">
        <v>1</v>
      </c>
      <c r="R908" s="44" t="s">
        <v>2201</v>
      </c>
      <c r="U908" s="5"/>
      <c r="W908" s="6"/>
      <c r="X908" s="6"/>
      <c r="Y908" s="6"/>
      <c r="Z908" s="6" t="str">
        <f t="shared" si="1044"/>
        <v/>
      </c>
      <c r="AA908" s="7"/>
      <c r="AB908" s="9"/>
    </row>
    <row r="909" spans="1:28" s="4" customFormat="1" ht="13" x14ac:dyDescent="0.3">
      <c r="A909" s="1">
        <f>+SUBTOTAL(103,$D$4:D909)</f>
        <v>906</v>
      </c>
      <c r="B909" s="2" t="s">
        <v>2028</v>
      </c>
      <c r="C909" s="2" t="s">
        <v>2084</v>
      </c>
      <c r="D909" s="2" t="s">
        <v>2085</v>
      </c>
      <c r="E909" s="43" t="str">
        <f t="shared" si="1061"/>
        <v>GCO</v>
      </c>
      <c r="F909" s="43" t="str">
        <f t="shared" si="1065"/>
        <v>GCL</v>
      </c>
      <c r="G909" s="43" t="str">
        <f t="shared" si="1062"/>
        <v>F</v>
      </c>
      <c r="H909" s="44" t="s">
        <v>356</v>
      </c>
      <c r="I909" s="43" t="str">
        <f t="shared" si="1063"/>
        <v>GCO-GCL-F027</v>
      </c>
      <c r="J909" s="45" t="s">
        <v>2202</v>
      </c>
      <c r="K909" s="46" t="s">
        <v>48</v>
      </c>
      <c r="L909" s="47">
        <f t="shared" si="1048"/>
        <v>43269</v>
      </c>
      <c r="M909" s="48">
        <v>43269</v>
      </c>
      <c r="N909" s="1" t="str">
        <f t="shared" ca="1" si="1045"/>
        <v/>
      </c>
      <c r="O909" s="3">
        <v>43269</v>
      </c>
      <c r="P909" s="49" t="s">
        <v>2094</v>
      </c>
      <c r="Q909" s="46">
        <v>1</v>
      </c>
      <c r="R909" s="44" t="s">
        <v>2203</v>
      </c>
      <c r="U909" s="5"/>
      <c r="W909" s="6"/>
      <c r="X909" s="6"/>
      <c r="Y909" s="6"/>
      <c r="Z909" s="6" t="str">
        <f t="shared" si="1044"/>
        <v/>
      </c>
      <c r="AA909" s="7"/>
      <c r="AB909" s="9"/>
    </row>
    <row r="910" spans="1:28" s="4" customFormat="1" ht="13" x14ac:dyDescent="0.3">
      <c r="A910" s="1">
        <f>+SUBTOTAL(103,$D$4:D910)</f>
        <v>907</v>
      </c>
      <c r="B910" s="2" t="s">
        <v>2028</v>
      </c>
      <c r="C910" s="2" t="s">
        <v>2084</v>
      </c>
      <c r="D910" s="2" t="s">
        <v>2085</v>
      </c>
      <c r="E910" s="43" t="str">
        <f t="shared" si="1061"/>
        <v>GCO</v>
      </c>
      <c r="F910" s="43" t="str">
        <f t="shared" si="1065"/>
        <v>GCL</v>
      </c>
      <c r="G910" s="43" t="str">
        <f t="shared" si="1062"/>
        <v>F</v>
      </c>
      <c r="H910" s="44" t="s">
        <v>360</v>
      </c>
      <c r="I910" s="43" t="str">
        <f t="shared" si="1063"/>
        <v>GCO-GCL-F028</v>
      </c>
      <c r="J910" s="45" t="s">
        <v>2204</v>
      </c>
      <c r="K910" s="46" t="s">
        <v>48</v>
      </c>
      <c r="L910" s="47">
        <f t="shared" si="1048"/>
        <v>43056</v>
      </c>
      <c r="M910" s="48">
        <v>43056</v>
      </c>
      <c r="N910" s="1" t="str">
        <f t="shared" ca="1" si="1045"/>
        <v/>
      </c>
      <c r="O910" s="3">
        <v>43290</v>
      </c>
      <c r="P910" s="49" t="s">
        <v>2181</v>
      </c>
      <c r="Q910" s="46">
        <v>1</v>
      </c>
      <c r="R910" s="44" t="s">
        <v>2205</v>
      </c>
      <c r="U910" s="5"/>
      <c r="W910" s="6"/>
      <c r="X910" s="6"/>
      <c r="Y910" s="6"/>
      <c r="Z910" s="6" t="str">
        <f t="shared" si="1044"/>
        <v/>
      </c>
      <c r="AA910" s="7"/>
      <c r="AB910" s="9"/>
    </row>
    <row r="911" spans="1:28" s="4" customFormat="1" ht="13" x14ac:dyDescent="0.3">
      <c r="A911" s="93">
        <f>+SUBTOTAL(103,$D$4:D911)</f>
        <v>908</v>
      </c>
      <c r="B911" s="2" t="s">
        <v>2028</v>
      </c>
      <c r="C911" s="2" t="s">
        <v>2084</v>
      </c>
      <c r="D911" s="2" t="s">
        <v>2085</v>
      </c>
      <c r="E911" s="43" t="str">
        <f t="shared" si="1061"/>
        <v>GCO</v>
      </c>
      <c r="F911" s="43" t="str">
        <f t="shared" si="1065"/>
        <v>GCL</v>
      </c>
      <c r="G911" s="43" t="str">
        <f t="shared" si="1062"/>
        <v>F</v>
      </c>
      <c r="H911" s="44" t="s">
        <v>364</v>
      </c>
      <c r="I911" s="43" t="str">
        <f t="shared" si="1063"/>
        <v>GCO-GCL-F029</v>
      </c>
      <c r="J911" s="45" t="s">
        <v>2206</v>
      </c>
      <c r="K911" s="46" t="s">
        <v>48</v>
      </c>
      <c r="L911" s="47">
        <f t="shared" si="1048"/>
        <v>43056</v>
      </c>
      <c r="M911" s="48">
        <v>43056</v>
      </c>
      <c r="N911" s="1" t="str">
        <f t="shared" ca="1" si="1045"/>
        <v/>
      </c>
      <c r="O911" s="3">
        <v>43290</v>
      </c>
      <c r="P911" s="49" t="s">
        <v>2207</v>
      </c>
      <c r="Q911" s="46">
        <v>1</v>
      </c>
      <c r="R911" s="44" t="s">
        <v>2208</v>
      </c>
      <c r="U911" s="5"/>
      <c r="W911" s="6"/>
      <c r="X911" s="6"/>
      <c r="Y911" s="6"/>
      <c r="Z911" s="6" t="str">
        <f t="shared" si="1044"/>
        <v/>
      </c>
      <c r="AA911" s="7"/>
      <c r="AB911" s="9"/>
    </row>
    <row r="912" spans="1:28" s="4" customFormat="1" ht="13" x14ac:dyDescent="0.3">
      <c r="A912" s="1">
        <f>+SUBTOTAL(103,$D$4:D912)</f>
        <v>909</v>
      </c>
      <c r="B912" s="2" t="s">
        <v>2028</v>
      </c>
      <c r="C912" s="2" t="s">
        <v>2084</v>
      </c>
      <c r="D912" s="2" t="s">
        <v>2085</v>
      </c>
      <c r="E912" s="43" t="str">
        <f t="shared" si="1061"/>
        <v>GCO</v>
      </c>
      <c r="F912" s="43" t="str">
        <f t="shared" si="1065"/>
        <v>GCL</v>
      </c>
      <c r="G912" s="43" t="str">
        <f t="shared" si="1062"/>
        <v>F</v>
      </c>
      <c r="H912" s="44" t="s">
        <v>368</v>
      </c>
      <c r="I912" s="43" t="str">
        <f t="shared" si="1063"/>
        <v>GCO-GCL-F030</v>
      </c>
      <c r="J912" s="45" t="s">
        <v>2209</v>
      </c>
      <c r="K912" s="46" t="s">
        <v>48</v>
      </c>
      <c r="L912" s="47">
        <f t="shared" si="1048"/>
        <v>43056</v>
      </c>
      <c r="M912" s="48">
        <v>43056</v>
      </c>
      <c r="N912" s="1" t="str">
        <f t="shared" ca="1" si="1045"/>
        <v/>
      </c>
      <c r="O912" s="3">
        <v>43290</v>
      </c>
      <c r="P912" s="49" t="s">
        <v>2181</v>
      </c>
      <c r="Q912" s="46">
        <v>1</v>
      </c>
      <c r="R912" s="44" t="s">
        <v>2210</v>
      </c>
      <c r="U912" s="5"/>
      <c r="W912" s="6"/>
      <c r="X912" s="6"/>
      <c r="Y912" s="6"/>
      <c r="Z912" s="6" t="str">
        <f t="shared" si="1044"/>
        <v/>
      </c>
      <c r="AA912" s="7"/>
      <c r="AB912" s="9"/>
    </row>
    <row r="913" spans="1:28" s="4" customFormat="1" ht="13" x14ac:dyDescent="0.3">
      <c r="A913" s="1">
        <f>+SUBTOTAL(103,$D$4:D913)</f>
        <v>910</v>
      </c>
      <c r="B913" s="2" t="s">
        <v>2028</v>
      </c>
      <c r="C913" s="2" t="s">
        <v>2084</v>
      </c>
      <c r="D913" s="2" t="s">
        <v>2085</v>
      </c>
      <c r="E913" s="43" t="str">
        <f t="shared" si="1061"/>
        <v>GCO</v>
      </c>
      <c r="F913" s="43" t="str">
        <f t="shared" si="1065"/>
        <v>GCL</v>
      </c>
      <c r="G913" s="43" t="str">
        <f t="shared" si="1062"/>
        <v>F</v>
      </c>
      <c r="H913" s="44" t="s">
        <v>371</v>
      </c>
      <c r="I913" s="43" t="str">
        <f t="shared" si="1063"/>
        <v>GCO-GCL-F031</v>
      </c>
      <c r="J913" s="45" t="s">
        <v>2211</v>
      </c>
      <c r="K913" s="46" t="s">
        <v>48</v>
      </c>
      <c r="L913" s="47">
        <f t="shared" si="1048"/>
        <v>43056</v>
      </c>
      <c r="M913" s="48">
        <v>43056</v>
      </c>
      <c r="N913" s="1" t="str">
        <f t="shared" ca="1" si="1045"/>
        <v/>
      </c>
      <c r="O913" s="3">
        <v>43269</v>
      </c>
      <c r="P913" s="49" t="s">
        <v>2094</v>
      </c>
      <c r="Q913" s="46">
        <v>1</v>
      </c>
      <c r="R913" s="44" t="s">
        <v>2212</v>
      </c>
      <c r="U913" s="5"/>
      <c r="W913" s="6"/>
      <c r="X913" s="6"/>
      <c r="Y913" s="6"/>
      <c r="Z913" s="6" t="str">
        <f t="shared" si="1044"/>
        <v/>
      </c>
      <c r="AA913" s="7"/>
      <c r="AB913" s="9"/>
    </row>
    <row r="914" spans="1:28" s="4" customFormat="1" ht="13" x14ac:dyDescent="0.3">
      <c r="A914" s="93">
        <f>+SUBTOTAL(103,$D$4:D914)</f>
        <v>911</v>
      </c>
      <c r="B914" s="2" t="s">
        <v>2028</v>
      </c>
      <c r="C914" s="2" t="s">
        <v>2084</v>
      </c>
      <c r="D914" s="2" t="s">
        <v>2085</v>
      </c>
      <c r="E914" s="43" t="str">
        <f t="shared" si="1061"/>
        <v>GCO</v>
      </c>
      <c r="F914" s="43" t="str">
        <f t="shared" si="1065"/>
        <v>GCL</v>
      </c>
      <c r="G914" s="43" t="str">
        <f t="shared" si="1062"/>
        <v>F</v>
      </c>
      <c r="H914" s="44" t="s">
        <v>374</v>
      </c>
      <c r="I914" s="43" t="str">
        <f t="shared" si="1063"/>
        <v>GCO-GCL-F032</v>
      </c>
      <c r="J914" s="45" t="s">
        <v>2213</v>
      </c>
      <c r="K914" s="46" t="s">
        <v>48</v>
      </c>
      <c r="L914" s="47">
        <f t="shared" si="1048"/>
        <v>43056</v>
      </c>
      <c r="M914" s="48">
        <v>43056</v>
      </c>
      <c r="N914" s="1" t="str">
        <f t="shared" ca="1" si="1045"/>
        <v/>
      </c>
      <c r="O914" s="3">
        <v>43269</v>
      </c>
      <c r="P914" s="49" t="s">
        <v>2094</v>
      </c>
      <c r="Q914" s="46">
        <v>1</v>
      </c>
      <c r="R914" s="44" t="s">
        <v>2214</v>
      </c>
      <c r="U914" s="5"/>
      <c r="W914" s="6"/>
      <c r="X914" s="6"/>
      <c r="Y914" s="6"/>
      <c r="Z914" s="6" t="str">
        <f t="shared" ref="Z914:Z1016" si="1066">IF(Y914=0,"",EVEN(Y914)/2)</f>
        <v/>
      </c>
      <c r="AA914" s="7"/>
      <c r="AB914" s="9"/>
    </row>
    <row r="915" spans="1:28" s="4" customFormat="1" ht="13" x14ac:dyDescent="0.3">
      <c r="A915" s="1">
        <f>+SUBTOTAL(103,$D$4:D915)</f>
        <v>912</v>
      </c>
      <c r="B915" s="2" t="s">
        <v>2028</v>
      </c>
      <c r="C915" s="2" t="s">
        <v>2084</v>
      </c>
      <c r="D915" s="2" t="s">
        <v>2085</v>
      </c>
      <c r="E915" s="43" t="str">
        <f t="shared" si="1061"/>
        <v>GCO</v>
      </c>
      <c r="F915" s="43" t="str">
        <f t="shared" si="1065"/>
        <v>GCL</v>
      </c>
      <c r="G915" s="43" t="str">
        <f t="shared" si="1062"/>
        <v>F</v>
      </c>
      <c r="H915" s="44" t="s">
        <v>377</v>
      </c>
      <c r="I915" s="43" t="str">
        <f t="shared" si="1063"/>
        <v>GCO-GCL-F033</v>
      </c>
      <c r="J915" s="45" t="s">
        <v>2215</v>
      </c>
      <c r="K915" s="46" t="s">
        <v>48</v>
      </c>
      <c r="L915" s="47">
        <f t="shared" si="1048"/>
        <v>43056</v>
      </c>
      <c r="M915" s="48">
        <v>43056</v>
      </c>
      <c r="N915" s="1" t="str">
        <f t="shared" ca="1" si="1045"/>
        <v/>
      </c>
      <c r="O915" s="3">
        <v>43269</v>
      </c>
      <c r="P915" s="49" t="s">
        <v>2094</v>
      </c>
      <c r="Q915" s="46">
        <v>1</v>
      </c>
      <c r="R915" s="44" t="s">
        <v>2216</v>
      </c>
      <c r="U915" s="5"/>
      <c r="W915" s="6"/>
      <c r="X915" s="6"/>
      <c r="Y915" s="6"/>
      <c r="Z915" s="6" t="str">
        <f t="shared" si="1066"/>
        <v/>
      </c>
      <c r="AA915" s="7"/>
      <c r="AB915" s="9"/>
    </row>
    <row r="916" spans="1:28" s="4" customFormat="1" ht="13" x14ac:dyDescent="0.3">
      <c r="A916" s="1">
        <f>+SUBTOTAL(103,$D$4:D916)</f>
        <v>913</v>
      </c>
      <c r="B916" s="2" t="s">
        <v>2028</v>
      </c>
      <c r="C916" s="2" t="s">
        <v>2084</v>
      </c>
      <c r="D916" s="2" t="s">
        <v>2085</v>
      </c>
      <c r="E916" s="43" t="str">
        <f t="shared" si="1061"/>
        <v>GCO</v>
      </c>
      <c r="F916" s="43" t="str">
        <f t="shared" si="1065"/>
        <v>GCL</v>
      </c>
      <c r="G916" s="43" t="str">
        <f t="shared" si="1062"/>
        <v>F</v>
      </c>
      <c r="H916" s="44" t="s">
        <v>380</v>
      </c>
      <c r="I916" s="43" t="str">
        <f t="shared" si="1063"/>
        <v>GCO-GCL-F034</v>
      </c>
      <c r="J916" s="45" t="s">
        <v>2217</v>
      </c>
      <c r="K916" s="46" t="s">
        <v>48</v>
      </c>
      <c r="L916" s="47">
        <f t="shared" si="1048"/>
        <v>43056</v>
      </c>
      <c r="M916" s="48">
        <v>43056</v>
      </c>
      <c r="N916" s="1" t="str">
        <f t="shared" ca="1" si="1045"/>
        <v/>
      </c>
      <c r="O916" s="3">
        <v>43290</v>
      </c>
      <c r="P916" s="49" t="s">
        <v>2181</v>
      </c>
      <c r="Q916" s="46">
        <v>1</v>
      </c>
      <c r="R916" s="44" t="s">
        <v>2218</v>
      </c>
      <c r="U916" s="5"/>
      <c r="W916" s="6"/>
      <c r="X916" s="6"/>
      <c r="Y916" s="6"/>
      <c r="Z916" s="6" t="str">
        <f t="shared" si="1066"/>
        <v/>
      </c>
      <c r="AA916" s="7"/>
      <c r="AB916" s="9"/>
    </row>
    <row r="917" spans="1:28" s="4" customFormat="1" ht="13" x14ac:dyDescent="0.3">
      <c r="A917" s="93">
        <f>+SUBTOTAL(103,$D$4:D917)</f>
        <v>914</v>
      </c>
      <c r="B917" s="2" t="s">
        <v>2028</v>
      </c>
      <c r="C917" s="2" t="s">
        <v>2084</v>
      </c>
      <c r="D917" s="2" t="s">
        <v>2085</v>
      </c>
      <c r="E917" s="43" t="str">
        <f t="shared" si="1061"/>
        <v>GCO</v>
      </c>
      <c r="F917" s="43" t="str">
        <f t="shared" si="1065"/>
        <v>GCL</v>
      </c>
      <c r="G917" s="43" t="str">
        <f t="shared" si="1062"/>
        <v>F</v>
      </c>
      <c r="H917" s="44" t="s">
        <v>384</v>
      </c>
      <c r="I917" s="43" t="str">
        <f t="shared" si="1063"/>
        <v>GCO-GCL-F035</v>
      </c>
      <c r="J917" s="45" t="s">
        <v>2219</v>
      </c>
      <c r="K917" s="46" t="s">
        <v>48</v>
      </c>
      <c r="L917" s="47">
        <f t="shared" si="1048"/>
        <v>43056</v>
      </c>
      <c r="M917" s="48">
        <v>43056</v>
      </c>
      <c r="N917" s="1" t="str">
        <f t="shared" ca="1" si="1045"/>
        <v/>
      </c>
      <c r="O917" s="3">
        <v>43269</v>
      </c>
      <c r="P917" s="49" t="s">
        <v>2220</v>
      </c>
      <c r="Q917" s="46">
        <v>1</v>
      </c>
      <c r="R917" s="44" t="s">
        <v>2221</v>
      </c>
      <c r="U917" s="5"/>
      <c r="W917" s="6"/>
      <c r="X917" s="6"/>
      <c r="Y917" s="6"/>
      <c r="Z917" s="6" t="str">
        <f t="shared" si="1066"/>
        <v/>
      </c>
      <c r="AA917" s="7"/>
      <c r="AB917" s="9"/>
    </row>
    <row r="918" spans="1:28" s="4" customFormat="1" ht="13" x14ac:dyDescent="0.3">
      <c r="A918" s="1">
        <f>+SUBTOTAL(103,$D$4:D918)</f>
        <v>915</v>
      </c>
      <c r="B918" s="2" t="s">
        <v>2028</v>
      </c>
      <c r="C918" s="2" t="s">
        <v>2084</v>
      </c>
      <c r="D918" s="2" t="s">
        <v>2085</v>
      </c>
      <c r="E918" s="43" t="str">
        <f t="shared" si="1061"/>
        <v>GCO</v>
      </c>
      <c r="F918" s="43" t="str">
        <f t="shared" si="1065"/>
        <v>GCL</v>
      </c>
      <c r="G918" s="43" t="str">
        <f t="shared" si="1062"/>
        <v>F</v>
      </c>
      <c r="H918" s="44" t="s">
        <v>387</v>
      </c>
      <c r="I918" s="43" t="str">
        <f t="shared" si="1063"/>
        <v>GCO-GCL-F036</v>
      </c>
      <c r="J918" s="45" t="s">
        <v>2222</v>
      </c>
      <c r="K918" s="46" t="s">
        <v>48</v>
      </c>
      <c r="L918" s="47">
        <f t="shared" si="1048"/>
        <v>43271</v>
      </c>
      <c r="M918" s="48">
        <v>43271</v>
      </c>
      <c r="N918" s="1" t="str">
        <f t="shared" ref="N918:N934" ca="1" si="1067">+IF(K918="Anulado","",IF(M918="","",DAYS360(M918,TODAY())))</f>
        <v/>
      </c>
      <c r="O918" s="3">
        <v>43761</v>
      </c>
      <c r="P918" s="49" t="s">
        <v>2223</v>
      </c>
      <c r="Q918" s="46">
        <v>3</v>
      </c>
      <c r="R918" s="44" t="s">
        <v>2224</v>
      </c>
      <c r="U918" s="5"/>
      <c r="W918" s="6"/>
      <c r="X918" s="6"/>
      <c r="Y918" s="6"/>
      <c r="Z918" s="6" t="str">
        <f t="shared" si="1066"/>
        <v/>
      </c>
      <c r="AA918" s="7"/>
      <c r="AB918" s="9"/>
    </row>
    <row r="919" spans="1:28" s="4" customFormat="1" ht="13" x14ac:dyDescent="0.3">
      <c r="A919" s="1">
        <f>+SUBTOTAL(103,$D$4:D919)</f>
        <v>916</v>
      </c>
      <c r="B919" s="2" t="s">
        <v>2028</v>
      </c>
      <c r="C919" s="2" t="s">
        <v>2084</v>
      </c>
      <c r="D919" s="2" t="s">
        <v>2085</v>
      </c>
      <c r="E919" s="43" t="str">
        <f t="shared" si="1061"/>
        <v>GCO</v>
      </c>
      <c r="F919" s="43" t="str">
        <f t="shared" si="1065"/>
        <v>GCL</v>
      </c>
      <c r="G919" s="43" t="str">
        <f t="shared" si="1062"/>
        <v>F</v>
      </c>
      <c r="H919" s="44" t="s">
        <v>391</v>
      </c>
      <c r="I919" s="43" t="str">
        <f t="shared" si="1063"/>
        <v>GCO-GCL-F037</v>
      </c>
      <c r="J919" s="45" t="s">
        <v>2225</v>
      </c>
      <c r="K919" s="46" t="s">
        <v>48</v>
      </c>
      <c r="L919" s="47">
        <f t="shared" si="1048"/>
        <v>43056</v>
      </c>
      <c r="M919" s="48">
        <v>43056</v>
      </c>
      <c r="N919" s="1" t="str">
        <f t="shared" ca="1" si="1067"/>
        <v/>
      </c>
      <c r="O919" s="3">
        <v>43076</v>
      </c>
      <c r="P919" s="49" t="s">
        <v>2226</v>
      </c>
      <c r="Q919" s="46">
        <v>1</v>
      </c>
      <c r="R919" s="44" t="s">
        <v>2227</v>
      </c>
      <c r="U919" s="5"/>
      <c r="W919" s="6"/>
      <c r="X919" s="6"/>
      <c r="Y919" s="6"/>
      <c r="Z919" s="6" t="str">
        <f t="shared" si="1066"/>
        <v/>
      </c>
      <c r="AA919" s="7"/>
      <c r="AB919" s="9"/>
    </row>
    <row r="920" spans="1:28" s="4" customFormat="1" ht="13" x14ac:dyDescent="0.3">
      <c r="A920" s="93">
        <f>+SUBTOTAL(103,$D$4:D920)</f>
        <v>917</v>
      </c>
      <c r="B920" s="2" t="s">
        <v>2028</v>
      </c>
      <c r="C920" s="2" t="s">
        <v>2084</v>
      </c>
      <c r="D920" s="2" t="s">
        <v>2085</v>
      </c>
      <c r="E920" s="43" t="str">
        <f t="shared" si="1061"/>
        <v>GCO</v>
      </c>
      <c r="F920" s="43" t="str">
        <f t="shared" si="1065"/>
        <v>GCL</v>
      </c>
      <c r="G920" s="43" t="str">
        <f t="shared" si="1062"/>
        <v>F</v>
      </c>
      <c r="H920" s="44" t="s">
        <v>394</v>
      </c>
      <c r="I920" s="43" t="str">
        <f t="shared" si="1063"/>
        <v>GCO-GCL-F038</v>
      </c>
      <c r="J920" s="45" t="s">
        <v>2228</v>
      </c>
      <c r="K920" s="46" t="s">
        <v>48</v>
      </c>
      <c r="L920" s="47">
        <f t="shared" si="1048"/>
        <v>43056</v>
      </c>
      <c r="M920" s="48">
        <v>43056</v>
      </c>
      <c r="N920" s="1" t="str">
        <f t="shared" ca="1" si="1067"/>
        <v/>
      </c>
      <c r="O920" s="3">
        <v>43759</v>
      </c>
      <c r="P920" s="49" t="s">
        <v>2229</v>
      </c>
      <c r="Q920" s="46">
        <v>1</v>
      </c>
      <c r="R920" s="44" t="s">
        <v>2230</v>
      </c>
      <c r="U920" s="5"/>
      <c r="W920" s="6"/>
      <c r="X920" s="6"/>
      <c r="Y920" s="6"/>
      <c r="Z920" s="6" t="str">
        <f t="shared" si="1066"/>
        <v/>
      </c>
      <c r="AA920" s="7"/>
      <c r="AB920" s="9"/>
    </row>
    <row r="921" spans="1:28" s="4" customFormat="1" ht="13" x14ac:dyDescent="0.3">
      <c r="A921" s="1">
        <f>+SUBTOTAL(103,$D$4:D921)</f>
        <v>918</v>
      </c>
      <c r="B921" s="2" t="s">
        <v>2028</v>
      </c>
      <c r="C921" s="2" t="s">
        <v>2084</v>
      </c>
      <c r="D921" s="2" t="s">
        <v>2085</v>
      </c>
      <c r="E921" s="43" t="str">
        <f t="shared" si="1061"/>
        <v>GCO</v>
      </c>
      <c r="F921" s="43" t="str">
        <f t="shared" si="1065"/>
        <v>GCL</v>
      </c>
      <c r="G921" s="43" t="str">
        <f t="shared" si="1062"/>
        <v>F</v>
      </c>
      <c r="H921" s="44" t="s">
        <v>397</v>
      </c>
      <c r="I921" s="43" t="str">
        <f t="shared" si="1063"/>
        <v>GCO-GCL-F039</v>
      </c>
      <c r="J921" s="45" t="s">
        <v>2231</v>
      </c>
      <c r="K921" s="46" t="s">
        <v>48</v>
      </c>
      <c r="L921" s="47">
        <f t="shared" si="1048"/>
        <v>43056</v>
      </c>
      <c r="M921" s="48">
        <v>43056</v>
      </c>
      <c r="N921" s="1" t="str">
        <f t="shared" ca="1" si="1067"/>
        <v/>
      </c>
      <c r="O921" s="3">
        <v>43663</v>
      </c>
      <c r="P921" s="49" t="s">
        <v>2232</v>
      </c>
      <c r="Q921" s="46">
        <v>1</v>
      </c>
      <c r="R921" s="44" t="s">
        <v>2233</v>
      </c>
      <c r="U921" s="5"/>
      <c r="W921" s="6"/>
      <c r="X921" s="6"/>
      <c r="Y921" s="6"/>
      <c r="Z921" s="6" t="str">
        <f t="shared" si="1066"/>
        <v/>
      </c>
      <c r="AA921" s="7"/>
      <c r="AB921" s="9"/>
    </row>
    <row r="922" spans="1:28" s="4" customFormat="1" ht="13" x14ac:dyDescent="0.3">
      <c r="A922" s="1">
        <f>+SUBTOTAL(103,$D$4:D922)</f>
        <v>919</v>
      </c>
      <c r="B922" s="2" t="s">
        <v>2028</v>
      </c>
      <c r="C922" s="2" t="s">
        <v>2084</v>
      </c>
      <c r="D922" s="2" t="s">
        <v>2085</v>
      </c>
      <c r="E922" s="43" t="str">
        <f t="shared" si="1061"/>
        <v>GCO</v>
      </c>
      <c r="F922" s="43" t="str">
        <f t="shared" si="1065"/>
        <v>GCL</v>
      </c>
      <c r="G922" s="43" t="str">
        <f t="shared" si="1062"/>
        <v>F</v>
      </c>
      <c r="H922" s="44" t="s">
        <v>400</v>
      </c>
      <c r="I922" s="43" t="str">
        <f t="shared" si="1063"/>
        <v>GCO-GCL-F040</v>
      </c>
      <c r="J922" s="45" t="s">
        <v>2234</v>
      </c>
      <c r="K922" s="46" t="s">
        <v>48</v>
      </c>
      <c r="L922" s="47">
        <f t="shared" ref="L922:L998" si="1068">+IF(M922=0,"",VALUE(M922))</f>
        <v>43056</v>
      </c>
      <c r="M922" s="48">
        <v>43056</v>
      </c>
      <c r="N922" s="1" t="str">
        <f t="shared" ca="1" si="1067"/>
        <v/>
      </c>
      <c r="O922" s="3">
        <v>43670</v>
      </c>
      <c r="P922" s="49" t="s">
        <v>2235</v>
      </c>
      <c r="Q922" s="46">
        <v>1</v>
      </c>
      <c r="R922" s="44" t="s">
        <v>2236</v>
      </c>
      <c r="U922" s="5"/>
      <c r="W922" s="6"/>
      <c r="X922" s="6"/>
      <c r="Y922" s="6"/>
      <c r="Z922" s="6" t="str">
        <f t="shared" si="1066"/>
        <v/>
      </c>
      <c r="AA922" s="7"/>
      <c r="AB922" s="9"/>
    </row>
    <row r="923" spans="1:28" s="4" customFormat="1" ht="13" x14ac:dyDescent="0.3">
      <c r="A923" s="93">
        <f>+SUBTOTAL(103,$D$4:D923)</f>
        <v>920</v>
      </c>
      <c r="B923" s="2" t="s">
        <v>2028</v>
      </c>
      <c r="C923" s="2" t="s">
        <v>2084</v>
      </c>
      <c r="D923" s="2" t="s">
        <v>2085</v>
      </c>
      <c r="E923" s="43" t="str">
        <f t="shared" ref="E923:E1025" si="1069">+IF(C923="GESTIÓN TERRITORIAL","GET",IF(C923="DERECHOS HUMANOS","DHH",IF(C923="GESTIÓN CORPORATIVA","GCO",IF(C923="PLANEACIÓN ESTRATÉGICA","PLE",IF(C923="GERENCIA DE LA INFORMACIÓN","GDI","N/A")))))</f>
        <v>GCO</v>
      </c>
      <c r="F923" s="43" t="str">
        <f t="shared" si="1065"/>
        <v>GCL</v>
      </c>
      <c r="G923" s="43" t="str">
        <f t="shared" si="1062"/>
        <v>F</v>
      </c>
      <c r="H923" s="44" t="s">
        <v>402</v>
      </c>
      <c r="I923" s="43" t="str">
        <f t="shared" si="1063"/>
        <v>GCO-GCL-F041</v>
      </c>
      <c r="J923" s="45" t="s">
        <v>2237</v>
      </c>
      <c r="K923" s="46" t="s">
        <v>48</v>
      </c>
      <c r="L923" s="47">
        <f t="shared" si="1068"/>
        <v>43056</v>
      </c>
      <c r="M923" s="48">
        <v>43056</v>
      </c>
      <c r="N923" s="1" t="str">
        <f t="shared" ca="1" si="1067"/>
        <v/>
      </c>
      <c r="O923" s="3">
        <v>43270</v>
      </c>
      <c r="P923" s="49" t="s">
        <v>2238</v>
      </c>
      <c r="Q923" s="46">
        <v>1</v>
      </c>
      <c r="R923" s="44" t="s">
        <v>383</v>
      </c>
      <c r="U923" s="5"/>
      <c r="W923" s="6"/>
      <c r="X923" s="6"/>
      <c r="Y923" s="6"/>
      <c r="Z923" s="6" t="str">
        <f t="shared" si="1066"/>
        <v/>
      </c>
      <c r="AA923" s="7"/>
      <c r="AB923" s="9"/>
    </row>
    <row r="924" spans="1:28" s="4" customFormat="1" ht="13" x14ac:dyDescent="0.3">
      <c r="A924" s="1">
        <f>+SUBTOTAL(103,$D$4:D924)</f>
        <v>921</v>
      </c>
      <c r="B924" s="2" t="s">
        <v>2028</v>
      </c>
      <c r="C924" s="2" t="s">
        <v>2084</v>
      </c>
      <c r="D924" s="2" t="s">
        <v>2085</v>
      </c>
      <c r="E924" s="43" t="str">
        <f t="shared" si="1069"/>
        <v>GCO</v>
      </c>
      <c r="F924" s="43" t="str">
        <f t="shared" si="1065"/>
        <v>GCL</v>
      </c>
      <c r="G924" s="43" t="str">
        <f t="shared" si="1062"/>
        <v>F</v>
      </c>
      <c r="H924" s="44" t="s">
        <v>404</v>
      </c>
      <c r="I924" s="43" t="str">
        <f t="shared" si="1063"/>
        <v>GCO-GCL-F042</v>
      </c>
      <c r="J924" s="45" t="s">
        <v>2239</v>
      </c>
      <c r="K924" s="46" t="s">
        <v>48</v>
      </c>
      <c r="L924" s="47">
        <f t="shared" si="1068"/>
        <v>43056</v>
      </c>
      <c r="M924" s="48">
        <v>43056</v>
      </c>
      <c r="N924" s="1" t="str">
        <f t="shared" ca="1" si="1067"/>
        <v/>
      </c>
      <c r="O924" s="3">
        <v>43761</v>
      </c>
      <c r="P924" s="49" t="s">
        <v>2163</v>
      </c>
      <c r="Q924" s="46">
        <v>1</v>
      </c>
      <c r="R924" s="44" t="s">
        <v>383</v>
      </c>
      <c r="U924" s="5"/>
      <c r="W924" s="6"/>
      <c r="X924" s="6"/>
      <c r="Y924" s="6"/>
      <c r="Z924" s="6" t="str">
        <f t="shared" si="1066"/>
        <v/>
      </c>
      <c r="AA924" s="7"/>
      <c r="AB924" s="9"/>
    </row>
    <row r="925" spans="1:28" s="4" customFormat="1" ht="13" x14ac:dyDescent="0.3">
      <c r="A925" s="1">
        <f>+SUBTOTAL(103,$D$4:D925)</f>
        <v>922</v>
      </c>
      <c r="B925" s="2" t="s">
        <v>2028</v>
      </c>
      <c r="C925" s="2" t="s">
        <v>2084</v>
      </c>
      <c r="D925" s="2" t="s">
        <v>2085</v>
      </c>
      <c r="E925" s="43" t="str">
        <f t="shared" si="1069"/>
        <v>GCO</v>
      </c>
      <c r="F925" s="43" t="str">
        <f t="shared" si="1065"/>
        <v>GCL</v>
      </c>
      <c r="G925" s="43" t="str">
        <f t="shared" si="1062"/>
        <v>F</v>
      </c>
      <c r="H925" s="44" t="s">
        <v>407</v>
      </c>
      <c r="I925" s="43" t="str">
        <f t="shared" si="1063"/>
        <v>GCO-GCL-F043</v>
      </c>
      <c r="J925" s="45" t="s">
        <v>2240</v>
      </c>
      <c r="K925" s="46" t="s">
        <v>48</v>
      </c>
      <c r="L925" s="47">
        <f t="shared" si="1068"/>
        <v>43056</v>
      </c>
      <c r="M925" s="48">
        <v>43056</v>
      </c>
      <c r="N925" s="1" t="str">
        <f t="shared" ca="1" si="1067"/>
        <v/>
      </c>
      <c r="O925" s="3">
        <v>43761</v>
      </c>
      <c r="P925" s="49" t="s">
        <v>2163</v>
      </c>
      <c r="Q925" s="46">
        <v>1</v>
      </c>
      <c r="R925" s="44" t="s">
        <v>383</v>
      </c>
      <c r="U925" s="5"/>
      <c r="W925" s="6"/>
      <c r="X925" s="6"/>
      <c r="Y925" s="6"/>
      <c r="Z925" s="6" t="str">
        <f t="shared" si="1066"/>
        <v/>
      </c>
      <c r="AA925" s="7"/>
      <c r="AB925" s="9"/>
    </row>
    <row r="926" spans="1:28" s="4" customFormat="1" ht="13" x14ac:dyDescent="0.3">
      <c r="A926" s="93">
        <f>+SUBTOTAL(103,$D$4:D926)</f>
        <v>923</v>
      </c>
      <c r="B926" s="2" t="s">
        <v>2028</v>
      </c>
      <c r="C926" s="2" t="s">
        <v>2084</v>
      </c>
      <c r="D926" s="2" t="s">
        <v>2085</v>
      </c>
      <c r="E926" s="43" t="str">
        <f t="shared" si="1069"/>
        <v>GCO</v>
      </c>
      <c r="F926" s="43" t="str">
        <f t="shared" si="1065"/>
        <v>GCL</v>
      </c>
      <c r="G926" s="43" t="str">
        <f t="shared" ref="G926:G1017" si="1070">+IF(OR(LEN(H926)=1,LEN(H926)=2),H926,IF(LEN(H926)=4,MID(H926,1,1),MID(H926,1,2)))</f>
        <v>F</v>
      </c>
      <c r="H926" s="44" t="s">
        <v>410</v>
      </c>
      <c r="I926" s="43" t="str">
        <f t="shared" ref="I926:I932" si="1071">+IF(OR(E926="",F926="",H926=""),"",CONCATENATE(E926,"-",F926,"-",H926))</f>
        <v>GCO-GCL-F044</v>
      </c>
      <c r="J926" s="45" t="s">
        <v>2241</v>
      </c>
      <c r="K926" s="46" t="s">
        <v>48</v>
      </c>
      <c r="L926" s="47">
        <f t="shared" si="1068"/>
        <v>43056</v>
      </c>
      <c r="M926" s="48">
        <v>43056</v>
      </c>
      <c r="N926" s="1" t="str">
        <f t="shared" ca="1" si="1067"/>
        <v/>
      </c>
      <c r="O926" s="3">
        <v>43761</v>
      </c>
      <c r="P926" s="49" t="s">
        <v>2163</v>
      </c>
      <c r="Q926" s="46">
        <v>1</v>
      </c>
      <c r="R926" s="44" t="s">
        <v>383</v>
      </c>
      <c r="U926" s="5"/>
      <c r="W926" s="6"/>
      <c r="X926" s="6"/>
      <c r="Y926" s="6"/>
      <c r="Z926" s="6" t="str">
        <f t="shared" si="1066"/>
        <v/>
      </c>
      <c r="AA926" s="7"/>
      <c r="AB926" s="9"/>
    </row>
    <row r="927" spans="1:28" s="4" customFormat="1" ht="13" x14ac:dyDescent="0.3">
      <c r="A927" s="1">
        <f>+SUBTOTAL(103,$D$4:D927)</f>
        <v>924</v>
      </c>
      <c r="B927" s="2" t="s">
        <v>2028</v>
      </c>
      <c r="C927" s="2" t="s">
        <v>2084</v>
      </c>
      <c r="D927" s="2" t="s">
        <v>2085</v>
      </c>
      <c r="E927" s="43" t="str">
        <f t="shared" si="1069"/>
        <v>GCO</v>
      </c>
      <c r="F927" s="43" t="str">
        <f t="shared" si="1065"/>
        <v>GCL</v>
      </c>
      <c r="G927" s="43" t="str">
        <f t="shared" si="1070"/>
        <v>F</v>
      </c>
      <c r="H927" s="44" t="s">
        <v>413</v>
      </c>
      <c r="I927" s="43" t="str">
        <f t="shared" si="1071"/>
        <v>GCO-GCL-F045</v>
      </c>
      <c r="J927" s="45" t="s">
        <v>2242</v>
      </c>
      <c r="K927" s="46" t="s">
        <v>48</v>
      </c>
      <c r="L927" s="47">
        <f t="shared" si="1068"/>
        <v>43665</v>
      </c>
      <c r="M927" s="48">
        <v>43665</v>
      </c>
      <c r="N927" s="1" t="str">
        <f t="shared" ca="1" si="1067"/>
        <v/>
      </c>
      <c r="O927" s="3">
        <v>43759</v>
      </c>
      <c r="P927" s="49" t="s">
        <v>2243</v>
      </c>
      <c r="Q927" s="46">
        <v>4</v>
      </c>
      <c r="R927" s="44" t="s">
        <v>383</v>
      </c>
      <c r="U927" s="5"/>
      <c r="W927" s="6"/>
      <c r="X927" s="6"/>
      <c r="Y927" s="6"/>
      <c r="Z927" s="6" t="str">
        <f t="shared" si="1066"/>
        <v/>
      </c>
      <c r="AA927" s="7"/>
      <c r="AB927" s="9"/>
    </row>
    <row r="928" spans="1:28" s="4" customFormat="1" ht="13" x14ac:dyDescent="0.3">
      <c r="A928" s="1">
        <f>+SUBTOTAL(103,$D$4:D928)</f>
        <v>925</v>
      </c>
      <c r="B928" s="2" t="s">
        <v>2028</v>
      </c>
      <c r="C928" s="2" t="s">
        <v>2084</v>
      </c>
      <c r="D928" s="2" t="s">
        <v>2085</v>
      </c>
      <c r="E928" s="43" t="str">
        <f t="shared" si="1069"/>
        <v>GCO</v>
      </c>
      <c r="F928" s="43" t="str">
        <f t="shared" si="1065"/>
        <v>GCL</v>
      </c>
      <c r="G928" s="43" t="str">
        <f t="shared" si="1070"/>
        <v>F</v>
      </c>
      <c r="H928" s="44" t="s">
        <v>415</v>
      </c>
      <c r="I928" s="43" t="str">
        <f t="shared" si="1071"/>
        <v>GCO-GCL-F046</v>
      </c>
      <c r="J928" s="45" t="s">
        <v>2244</v>
      </c>
      <c r="K928" s="46" t="s">
        <v>48</v>
      </c>
      <c r="L928" s="47">
        <f t="shared" si="1068"/>
        <v>43056</v>
      </c>
      <c r="M928" s="48">
        <v>43056</v>
      </c>
      <c r="N928" s="1" t="str">
        <f t="shared" ca="1" si="1067"/>
        <v/>
      </c>
      <c r="O928" s="3">
        <v>43759</v>
      </c>
      <c r="P928" s="49" t="s">
        <v>2174</v>
      </c>
      <c r="Q928" s="46">
        <v>1</v>
      </c>
      <c r="R928" s="44" t="s">
        <v>383</v>
      </c>
      <c r="U928" s="5"/>
      <c r="W928" s="6"/>
      <c r="X928" s="6"/>
      <c r="Y928" s="6"/>
      <c r="Z928" s="6" t="str">
        <f t="shared" si="1066"/>
        <v/>
      </c>
      <c r="AA928" s="7"/>
      <c r="AB928" s="9"/>
    </row>
    <row r="929" spans="1:28" s="4" customFormat="1" ht="13" x14ac:dyDescent="0.3">
      <c r="A929" s="93">
        <f>+SUBTOTAL(103,$D$4:D929)</f>
        <v>926</v>
      </c>
      <c r="B929" s="2" t="s">
        <v>2028</v>
      </c>
      <c r="C929" s="2" t="s">
        <v>2084</v>
      </c>
      <c r="D929" s="2" t="s">
        <v>2085</v>
      </c>
      <c r="E929" s="43" t="str">
        <f t="shared" si="1069"/>
        <v>GCO</v>
      </c>
      <c r="F929" s="43" t="str">
        <f t="shared" si="1065"/>
        <v>GCL</v>
      </c>
      <c r="G929" s="43" t="str">
        <f t="shared" si="1070"/>
        <v>F</v>
      </c>
      <c r="H929" s="44" t="s">
        <v>417</v>
      </c>
      <c r="I929" s="43" t="str">
        <f t="shared" si="1071"/>
        <v>GCO-GCL-F047</v>
      </c>
      <c r="J929" s="45" t="s">
        <v>2245</v>
      </c>
      <c r="K929" s="46" t="s">
        <v>48</v>
      </c>
      <c r="L929" s="47">
        <f t="shared" si="1068"/>
        <v>43056</v>
      </c>
      <c r="M929" s="48">
        <v>43056</v>
      </c>
      <c r="N929" s="1" t="str">
        <f t="shared" ca="1" si="1067"/>
        <v/>
      </c>
      <c r="O929" s="3">
        <v>43761</v>
      </c>
      <c r="P929" s="49" t="s">
        <v>2163</v>
      </c>
      <c r="Q929" s="46">
        <v>1</v>
      </c>
      <c r="R929" s="44" t="s">
        <v>383</v>
      </c>
      <c r="U929" s="5"/>
      <c r="W929" s="6"/>
      <c r="X929" s="6"/>
      <c r="Y929" s="6"/>
      <c r="Z929" s="6" t="str">
        <f t="shared" si="1066"/>
        <v/>
      </c>
      <c r="AA929" s="7"/>
      <c r="AB929" s="9"/>
    </row>
    <row r="930" spans="1:28" s="4" customFormat="1" ht="13" x14ac:dyDescent="0.3">
      <c r="A930" s="1">
        <f>+SUBTOTAL(103,$D$4:D930)</f>
        <v>927</v>
      </c>
      <c r="B930" s="2" t="s">
        <v>2028</v>
      </c>
      <c r="C930" s="2" t="s">
        <v>2084</v>
      </c>
      <c r="D930" s="2" t="s">
        <v>2085</v>
      </c>
      <c r="E930" s="43" t="str">
        <f t="shared" si="1069"/>
        <v>GCO</v>
      </c>
      <c r="F930" s="43" t="str">
        <f t="shared" si="1065"/>
        <v>GCL</v>
      </c>
      <c r="G930" s="43" t="str">
        <f t="shared" si="1070"/>
        <v>F</v>
      </c>
      <c r="H930" s="44" t="s">
        <v>420</v>
      </c>
      <c r="I930" s="43" t="str">
        <f t="shared" si="1071"/>
        <v>GCO-GCL-F048</v>
      </c>
      <c r="J930" s="45" t="s">
        <v>2246</v>
      </c>
      <c r="K930" s="46" t="s">
        <v>48</v>
      </c>
      <c r="L930" s="47">
        <f t="shared" si="1068"/>
        <v>43056</v>
      </c>
      <c r="M930" s="48">
        <v>43056</v>
      </c>
      <c r="N930" s="1" t="str">
        <f t="shared" ca="1" si="1067"/>
        <v/>
      </c>
      <c r="O930" s="3">
        <v>43761</v>
      </c>
      <c r="P930" s="49" t="s">
        <v>2163</v>
      </c>
      <c r="Q930" s="46">
        <v>1</v>
      </c>
      <c r="R930" s="44" t="s">
        <v>383</v>
      </c>
      <c r="U930" s="5"/>
      <c r="W930" s="6"/>
      <c r="X930" s="6"/>
      <c r="Y930" s="6"/>
      <c r="Z930" s="6" t="str">
        <f t="shared" si="1066"/>
        <v/>
      </c>
      <c r="AA930" s="7"/>
      <c r="AB930" s="9"/>
    </row>
    <row r="931" spans="1:28" s="4" customFormat="1" ht="13" x14ac:dyDescent="0.3">
      <c r="A931" s="1">
        <f>+SUBTOTAL(103,$D$4:D931)</f>
        <v>928</v>
      </c>
      <c r="B931" s="2" t="s">
        <v>2028</v>
      </c>
      <c r="C931" s="2" t="s">
        <v>2084</v>
      </c>
      <c r="D931" s="2" t="s">
        <v>2085</v>
      </c>
      <c r="E931" s="43" t="str">
        <f t="shared" si="1069"/>
        <v>GCO</v>
      </c>
      <c r="F931" s="43" t="str">
        <f t="shared" si="1065"/>
        <v>GCL</v>
      </c>
      <c r="G931" s="43" t="str">
        <f t="shared" si="1070"/>
        <v>F</v>
      </c>
      <c r="H931" s="44" t="s">
        <v>422</v>
      </c>
      <c r="I931" s="43" t="str">
        <f t="shared" si="1071"/>
        <v>GCO-GCL-F049</v>
      </c>
      <c r="J931" s="45" t="s">
        <v>2247</v>
      </c>
      <c r="K931" s="46" t="s">
        <v>48</v>
      </c>
      <c r="L931" s="47">
        <f t="shared" si="1068"/>
        <v>43056</v>
      </c>
      <c r="M931" s="48">
        <v>43056</v>
      </c>
      <c r="N931" s="1" t="str">
        <f t="shared" ca="1" si="1067"/>
        <v/>
      </c>
      <c r="O931" s="3">
        <v>43761</v>
      </c>
      <c r="P931" s="49" t="s">
        <v>2163</v>
      </c>
      <c r="Q931" s="46">
        <v>1</v>
      </c>
      <c r="R931" s="44" t="s">
        <v>383</v>
      </c>
      <c r="U931" s="5"/>
      <c r="W931" s="6"/>
      <c r="X931" s="6"/>
      <c r="Y931" s="6"/>
      <c r="Z931" s="6" t="str">
        <f t="shared" si="1066"/>
        <v/>
      </c>
      <c r="AA931" s="7"/>
      <c r="AB931" s="9"/>
    </row>
    <row r="932" spans="1:28" s="4" customFormat="1" ht="13" x14ac:dyDescent="0.3">
      <c r="A932" s="93">
        <f>+SUBTOTAL(103,$D$4:D932)</f>
        <v>929</v>
      </c>
      <c r="B932" s="2" t="s">
        <v>2028</v>
      </c>
      <c r="C932" s="2" t="s">
        <v>2084</v>
      </c>
      <c r="D932" s="2" t="s">
        <v>2085</v>
      </c>
      <c r="E932" s="43" t="str">
        <f t="shared" si="1069"/>
        <v>GCO</v>
      </c>
      <c r="F932" s="43" t="str">
        <f t="shared" si="1065"/>
        <v>GCL</v>
      </c>
      <c r="G932" s="43" t="str">
        <f t="shared" si="1070"/>
        <v>F</v>
      </c>
      <c r="H932" s="44" t="s">
        <v>424</v>
      </c>
      <c r="I932" s="43" t="str">
        <f t="shared" si="1071"/>
        <v>GCO-GCL-F050</v>
      </c>
      <c r="J932" s="45" t="s">
        <v>2248</v>
      </c>
      <c r="K932" s="46" t="s">
        <v>48</v>
      </c>
      <c r="L932" s="47">
        <f t="shared" si="1068"/>
        <v>42901</v>
      </c>
      <c r="M932" s="48">
        <v>42901</v>
      </c>
      <c r="N932" s="1" t="str">
        <f t="shared" ca="1" si="1067"/>
        <v/>
      </c>
      <c r="O932" s="3">
        <v>43761</v>
      </c>
      <c r="P932" s="49" t="s">
        <v>2249</v>
      </c>
      <c r="Q932" s="46">
        <v>1</v>
      </c>
      <c r="R932" s="44" t="s">
        <v>2250</v>
      </c>
      <c r="U932" s="5"/>
      <c r="W932" s="6"/>
      <c r="X932" s="6"/>
      <c r="Y932" s="6"/>
      <c r="Z932" s="6" t="str">
        <f t="shared" si="1066"/>
        <v/>
      </c>
      <c r="AA932" s="7"/>
      <c r="AB932" s="9"/>
    </row>
    <row r="933" spans="1:28" s="4" customFormat="1" ht="35.25" customHeight="1" x14ac:dyDescent="0.3">
      <c r="A933" s="1">
        <f>+SUBTOTAL(103,$D$4:D933)</f>
        <v>930</v>
      </c>
      <c r="B933" s="2" t="s">
        <v>2028</v>
      </c>
      <c r="C933" s="2" t="s">
        <v>2084</v>
      </c>
      <c r="D933" s="2" t="s">
        <v>2085</v>
      </c>
      <c r="E933" s="43" t="str">
        <f t="shared" ref="E933" si="1072">+IF(C933="GESTIÓN TERRITORIAL","GET",IF(C933="DERECHOS HUMANOS","DHH",IF(C933="GESTIÓN CORPORATIVA","GCO",IF(C933="PLANEACIÓN ESTRATÉGICA","PLE",IF(C933="GERENCIA DE LA INFORMACIÓN","GDI","N/A")))))</f>
        <v>GCO</v>
      </c>
      <c r="F933" s="43" t="str">
        <f t="shared" si="1065"/>
        <v>GCL</v>
      </c>
      <c r="G933" s="43" t="str">
        <f t="shared" ref="G933" si="1073">+IF(OR(LEN(H933)=1,LEN(H933)=2),H933,IF(LEN(H933)=4,MID(H933,1,1),MID(H933,1,2)))</f>
        <v>F</v>
      </c>
      <c r="H933" s="44" t="s">
        <v>426</v>
      </c>
      <c r="I933" s="43" t="str">
        <f t="shared" ref="I933" si="1074">+IF(OR(E933="",F933="",H933=""),"",CONCATENATE(E933,"-",F933,"-",H933))</f>
        <v>GCO-GCL-F051</v>
      </c>
      <c r="J933" s="45" t="s">
        <v>2251</v>
      </c>
      <c r="K933" s="46" t="s">
        <v>48</v>
      </c>
      <c r="L933" s="47">
        <f t="shared" si="1068"/>
        <v>43399</v>
      </c>
      <c r="M933" s="48">
        <v>43399</v>
      </c>
      <c r="N933" s="1" t="str">
        <f t="shared" ref="N933" ca="1" si="1075">+IF(K933="Anulado","",IF(M933="","",DAYS360(M933,TODAY())))</f>
        <v/>
      </c>
      <c r="O933" s="3">
        <v>43749</v>
      </c>
      <c r="P933" s="49" t="s">
        <v>2252</v>
      </c>
      <c r="Q933" s="46">
        <v>1</v>
      </c>
      <c r="R933" s="44" t="s">
        <v>383</v>
      </c>
      <c r="U933" s="5"/>
      <c r="W933" s="6"/>
      <c r="X933" s="6"/>
      <c r="Y933" s="6"/>
      <c r="Z933" s="6" t="str">
        <f t="shared" ref="Z933" si="1076">IF(Y933=0,"",EVEN(Y933)/2)</f>
        <v/>
      </c>
      <c r="AA933" s="7"/>
      <c r="AB933" s="9"/>
    </row>
    <row r="934" spans="1:28" s="4" customFormat="1" ht="13" x14ac:dyDescent="0.3">
      <c r="A934" s="1">
        <f>+SUBTOTAL(103,$D$4:D934)</f>
        <v>931</v>
      </c>
      <c r="B934" s="2" t="s">
        <v>2028</v>
      </c>
      <c r="C934" s="2" t="s">
        <v>2084</v>
      </c>
      <c r="D934" s="2" t="s">
        <v>2085</v>
      </c>
      <c r="E934" s="43"/>
      <c r="F934" s="43"/>
      <c r="G934" s="43" t="str">
        <f t="shared" si="1070"/>
        <v/>
      </c>
      <c r="H934" s="44"/>
      <c r="I934" s="43" t="str">
        <f>+IF(OR(E934="",F934="",H934=""),"",CONCATENATE(E934,"-",F934,"-",H934))</f>
        <v/>
      </c>
      <c r="J934" s="45" t="s">
        <v>2253</v>
      </c>
      <c r="K934" s="46" t="s">
        <v>48</v>
      </c>
      <c r="L934" s="47">
        <f t="shared" si="1068"/>
        <v>43199</v>
      </c>
      <c r="M934" s="48">
        <v>43199</v>
      </c>
      <c r="N934" s="1" t="str">
        <f t="shared" ca="1" si="1067"/>
        <v/>
      </c>
      <c r="O934" s="3">
        <v>43264</v>
      </c>
      <c r="P934" s="49" t="s">
        <v>2254</v>
      </c>
      <c r="Q934" s="46">
        <v>1</v>
      </c>
      <c r="R934" s="44" t="s">
        <v>383</v>
      </c>
      <c r="U934" s="5"/>
      <c r="W934" s="6"/>
      <c r="X934" s="6"/>
      <c r="Y934" s="6"/>
      <c r="Z934" s="6"/>
      <c r="AA934" s="7"/>
      <c r="AB934" s="9"/>
    </row>
    <row r="935" spans="1:28" s="4" customFormat="1" ht="19.5" x14ac:dyDescent="0.3">
      <c r="A935" s="93">
        <f>+SUBTOTAL(103,$D$4:D935)</f>
        <v>932</v>
      </c>
      <c r="B935" s="2" t="s">
        <v>2028</v>
      </c>
      <c r="C935" s="2" t="s">
        <v>2084</v>
      </c>
      <c r="D935" s="2" t="s">
        <v>2085</v>
      </c>
      <c r="E935" s="43"/>
      <c r="F935" s="43"/>
      <c r="G935" s="43" t="str">
        <f t="shared" si="1070"/>
        <v/>
      </c>
      <c r="H935" s="44"/>
      <c r="I935" s="43" t="str">
        <f t="shared" ref="I935:I945" si="1077">+IF(OR(E935="",F935="",H935=""),"",CONCATENATE(E935,"-",F935,"-",H935))</f>
        <v/>
      </c>
      <c r="J935" s="45" t="s">
        <v>2255</v>
      </c>
      <c r="K935" s="46" t="s">
        <v>48</v>
      </c>
      <c r="L935" s="47">
        <f t="shared" si="1068"/>
        <v>43199</v>
      </c>
      <c r="M935" s="48">
        <v>43199</v>
      </c>
      <c r="N935" s="1"/>
      <c r="O935" s="3">
        <v>43264</v>
      </c>
      <c r="P935" s="49" t="s">
        <v>2254</v>
      </c>
      <c r="Q935" s="46">
        <v>1</v>
      </c>
      <c r="R935" s="44" t="s">
        <v>383</v>
      </c>
      <c r="U935" s="5"/>
      <c r="W935" s="6"/>
      <c r="X935" s="6"/>
      <c r="Y935" s="6"/>
      <c r="Z935" s="6"/>
      <c r="AA935" s="7"/>
      <c r="AB935" s="9"/>
    </row>
    <row r="936" spans="1:28" s="4" customFormat="1" ht="13" x14ac:dyDescent="0.3">
      <c r="A936" s="1">
        <f>+SUBTOTAL(103,$D$4:D936)</f>
        <v>933</v>
      </c>
      <c r="B936" s="2" t="s">
        <v>2028</v>
      </c>
      <c r="C936" s="2" t="s">
        <v>2084</v>
      </c>
      <c r="D936" s="2" t="s">
        <v>2085</v>
      </c>
      <c r="E936" s="43"/>
      <c r="F936" s="43"/>
      <c r="G936" s="43" t="str">
        <f t="shared" si="1070"/>
        <v/>
      </c>
      <c r="H936" s="44"/>
      <c r="I936" s="43" t="str">
        <f t="shared" si="1077"/>
        <v/>
      </c>
      <c r="J936" s="45" t="s">
        <v>2256</v>
      </c>
      <c r="K936" s="46" t="s">
        <v>48</v>
      </c>
      <c r="L936" s="47">
        <f t="shared" si="1068"/>
        <v>43199</v>
      </c>
      <c r="M936" s="48">
        <v>43199</v>
      </c>
      <c r="N936" s="1"/>
      <c r="O936" s="3">
        <v>43264</v>
      </c>
      <c r="P936" s="49" t="s">
        <v>2254</v>
      </c>
      <c r="Q936" s="46">
        <v>1</v>
      </c>
      <c r="R936" s="44" t="s">
        <v>383</v>
      </c>
      <c r="U936" s="5"/>
      <c r="W936" s="6"/>
      <c r="X936" s="6"/>
      <c r="Y936" s="6"/>
      <c r="Z936" s="6"/>
      <c r="AA936" s="7"/>
      <c r="AB936" s="9"/>
    </row>
    <row r="937" spans="1:28" s="4" customFormat="1" ht="13" x14ac:dyDescent="0.3">
      <c r="A937" s="1">
        <f>+SUBTOTAL(103,$D$4:D937)</f>
        <v>934</v>
      </c>
      <c r="B937" s="2" t="s">
        <v>2028</v>
      </c>
      <c r="C937" s="2" t="s">
        <v>2084</v>
      </c>
      <c r="D937" s="2" t="s">
        <v>2085</v>
      </c>
      <c r="E937" s="43"/>
      <c r="F937" s="43"/>
      <c r="G937" s="43" t="str">
        <f t="shared" si="1070"/>
        <v/>
      </c>
      <c r="H937" s="44"/>
      <c r="I937" s="43" t="str">
        <f t="shared" si="1077"/>
        <v/>
      </c>
      <c r="J937" s="45" t="s">
        <v>2257</v>
      </c>
      <c r="K937" s="46" t="s">
        <v>48</v>
      </c>
      <c r="L937" s="47">
        <f t="shared" si="1068"/>
        <v>43199</v>
      </c>
      <c r="M937" s="48">
        <v>43199</v>
      </c>
      <c r="N937" s="1"/>
      <c r="O937" s="3">
        <v>43264</v>
      </c>
      <c r="P937" s="49" t="s">
        <v>2254</v>
      </c>
      <c r="Q937" s="46">
        <v>1</v>
      </c>
      <c r="R937" s="44" t="s">
        <v>383</v>
      </c>
      <c r="U937" s="5"/>
      <c r="W937" s="6"/>
      <c r="X937" s="6"/>
      <c r="Y937" s="6"/>
      <c r="Z937" s="6"/>
      <c r="AA937" s="7"/>
      <c r="AB937" s="9"/>
    </row>
    <row r="938" spans="1:28" s="4" customFormat="1" ht="13" x14ac:dyDescent="0.3">
      <c r="A938" s="93">
        <f>+SUBTOTAL(103,$D$4:D938)</f>
        <v>935</v>
      </c>
      <c r="B938" s="2" t="s">
        <v>2028</v>
      </c>
      <c r="C938" s="2" t="s">
        <v>2084</v>
      </c>
      <c r="D938" s="2" t="s">
        <v>2085</v>
      </c>
      <c r="E938" s="43"/>
      <c r="F938" s="43"/>
      <c r="G938" s="43" t="str">
        <f t="shared" si="1070"/>
        <v/>
      </c>
      <c r="H938" s="44"/>
      <c r="I938" s="43" t="str">
        <f t="shared" si="1077"/>
        <v/>
      </c>
      <c r="J938" s="45" t="s">
        <v>2258</v>
      </c>
      <c r="K938" s="46" t="s">
        <v>48</v>
      </c>
      <c r="L938" s="47">
        <f t="shared" si="1068"/>
        <v>43199</v>
      </c>
      <c r="M938" s="48">
        <v>43199</v>
      </c>
      <c r="N938" s="1"/>
      <c r="O938" s="3">
        <v>43264</v>
      </c>
      <c r="P938" s="49" t="s">
        <v>2254</v>
      </c>
      <c r="Q938" s="46">
        <v>1</v>
      </c>
      <c r="R938" s="44" t="s">
        <v>383</v>
      </c>
      <c r="U938" s="5"/>
      <c r="W938" s="6"/>
      <c r="X938" s="6"/>
      <c r="Y938" s="6"/>
      <c r="Z938" s="6"/>
      <c r="AA938" s="7"/>
      <c r="AB938" s="9"/>
    </row>
    <row r="939" spans="1:28" s="4" customFormat="1" ht="13" x14ac:dyDescent="0.3">
      <c r="A939" s="1">
        <f>+SUBTOTAL(103,$D$4:D939)</f>
        <v>936</v>
      </c>
      <c r="B939" s="2" t="s">
        <v>2028</v>
      </c>
      <c r="C939" s="2" t="s">
        <v>2084</v>
      </c>
      <c r="D939" s="2" t="s">
        <v>2085</v>
      </c>
      <c r="E939" s="43"/>
      <c r="F939" s="43"/>
      <c r="G939" s="43" t="str">
        <f t="shared" si="1070"/>
        <v/>
      </c>
      <c r="H939" s="44"/>
      <c r="I939" s="43" t="str">
        <f t="shared" si="1077"/>
        <v/>
      </c>
      <c r="J939" s="45" t="s">
        <v>2259</v>
      </c>
      <c r="K939" s="46" t="s">
        <v>48</v>
      </c>
      <c r="L939" s="47">
        <f t="shared" si="1068"/>
        <v>43199</v>
      </c>
      <c r="M939" s="48">
        <v>43199</v>
      </c>
      <c r="N939" s="1"/>
      <c r="O939" s="3">
        <v>43264</v>
      </c>
      <c r="P939" s="49" t="s">
        <v>2254</v>
      </c>
      <c r="Q939" s="46">
        <v>1</v>
      </c>
      <c r="R939" s="44" t="s">
        <v>383</v>
      </c>
      <c r="U939" s="5"/>
      <c r="W939" s="6"/>
      <c r="X939" s="6"/>
      <c r="Y939" s="6"/>
      <c r="Z939" s="6"/>
      <c r="AA939" s="7"/>
      <c r="AB939" s="9"/>
    </row>
    <row r="940" spans="1:28" s="4" customFormat="1" ht="13" x14ac:dyDescent="0.3">
      <c r="A940" s="1">
        <f>+SUBTOTAL(103,$D$4:D940)</f>
        <v>937</v>
      </c>
      <c r="B940" s="2" t="s">
        <v>2028</v>
      </c>
      <c r="C940" s="2" t="s">
        <v>2084</v>
      </c>
      <c r="D940" s="2" t="s">
        <v>2085</v>
      </c>
      <c r="E940" s="43"/>
      <c r="F940" s="43"/>
      <c r="G940" s="43" t="str">
        <f t="shared" si="1070"/>
        <v/>
      </c>
      <c r="H940" s="44"/>
      <c r="I940" s="43" t="str">
        <f t="shared" si="1077"/>
        <v/>
      </c>
      <c r="J940" s="45" t="s">
        <v>2260</v>
      </c>
      <c r="K940" s="46" t="s">
        <v>48</v>
      </c>
      <c r="L940" s="47">
        <f t="shared" si="1068"/>
        <v>43199</v>
      </c>
      <c r="M940" s="48">
        <v>43199</v>
      </c>
      <c r="N940" s="1"/>
      <c r="O940" s="3">
        <v>43264</v>
      </c>
      <c r="P940" s="49" t="s">
        <v>2254</v>
      </c>
      <c r="Q940" s="46">
        <v>1</v>
      </c>
      <c r="R940" s="44" t="s">
        <v>383</v>
      </c>
      <c r="U940" s="5"/>
      <c r="W940" s="6"/>
      <c r="X940" s="6"/>
      <c r="Y940" s="6"/>
      <c r="Z940" s="6"/>
      <c r="AA940" s="7"/>
      <c r="AB940" s="9"/>
    </row>
    <row r="941" spans="1:28" s="4" customFormat="1" ht="13" x14ac:dyDescent="0.3">
      <c r="A941" s="93">
        <f>+SUBTOTAL(103,$D$4:D941)</f>
        <v>938</v>
      </c>
      <c r="B941" s="2" t="s">
        <v>2028</v>
      </c>
      <c r="C941" s="2" t="s">
        <v>2084</v>
      </c>
      <c r="D941" s="2" t="s">
        <v>2085</v>
      </c>
      <c r="E941" s="43"/>
      <c r="F941" s="43"/>
      <c r="G941" s="43" t="str">
        <f t="shared" si="1070"/>
        <v/>
      </c>
      <c r="H941" s="44"/>
      <c r="I941" s="43" t="str">
        <f t="shared" si="1077"/>
        <v/>
      </c>
      <c r="J941" s="45" t="s">
        <v>2261</v>
      </c>
      <c r="K941" s="46" t="s">
        <v>48</v>
      </c>
      <c r="L941" s="47">
        <f t="shared" si="1068"/>
        <v>43199</v>
      </c>
      <c r="M941" s="48">
        <v>43199</v>
      </c>
      <c r="N941" s="1"/>
      <c r="O941" s="3">
        <v>43264</v>
      </c>
      <c r="P941" s="49" t="s">
        <v>2254</v>
      </c>
      <c r="Q941" s="46">
        <v>1</v>
      </c>
      <c r="R941" s="44" t="s">
        <v>383</v>
      </c>
      <c r="U941" s="5"/>
      <c r="W941" s="6"/>
      <c r="X941" s="6"/>
      <c r="Y941" s="6"/>
      <c r="Z941" s="6"/>
      <c r="AA941" s="7"/>
      <c r="AB941" s="9"/>
    </row>
    <row r="942" spans="1:28" s="4" customFormat="1" ht="19.5" x14ac:dyDescent="0.3">
      <c r="A942" s="1">
        <f>+SUBTOTAL(103,$D$4:D942)</f>
        <v>939</v>
      </c>
      <c r="B942" s="2" t="s">
        <v>2028</v>
      </c>
      <c r="C942" s="2" t="s">
        <v>2084</v>
      </c>
      <c r="D942" s="2" t="s">
        <v>2085</v>
      </c>
      <c r="E942" s="43"/>
      <c r="F942" s="43"/>
      <c r="G942" s="43" t="str">
        <f t="shared" si="1070"/>
        <v/>
      </c>
      <c r="H942" s="44"/>
      <c r="I942" s="43" t="str">
        <f t="shared" si="1077"/>
        <v/>
      </c>
      <c r="J942" s="45" t="s">
        <v>2262</v>
      </c>
      <c r="K942" s="46" t="s">
        <v>48</v>
      </c>
      <c r="L942" s="47">
        <f t="shared" si="1068"/>
        <v>43199</v>
      </c>
      <c r="M942" s="48">
        <v>43199</v>
      </c>
      <c r="N942" s="1"/>
      <c r="O942" s="3">
        <v>43264</v>
      </c>
      <c r="P942" s="49" t="s">
        <v>2254</v>
      </c>
      <c r="Q942" s="46">
        <v>1</v>
      </c>
      <c r="R942" s="44" t="s">
        <v>383</v>
      </c>
      <c r="U942" s="5"/>
      <c r="W942" s="6"/>
      <c r="X942" s="6"/>
      <c r="Y942" s="6"/>
      <c r="Z942" s="6"/>
      <c r="AA942" s="7"/>
      <c r="AB942" s="9"/>
    </row>
    <row r="943" spans="1:28" s="4" customFormat="1" ht="19.5" x14ac:dyDescent="0.3">
      <c r="A943" s="1">
        <f>+SUBTOTAL(103,$D$4:D943)</f>
        <v>940</v>
      </c>
      <c r="B943" s="2" t="s">
        <v>2028</v>
      </c>
      <c r="C943" s="2" t="s">
        <v>2084</v>
      </c>
      <c r="D943" s="2" t="s">
        <v>2085</v>
      </c>
      <c r="E943" s="43"/>
      <c r="F943" s="43"/>
      <c r="G943" s="43" t="str">
        <f t="shared" si="1070"/>
        <v/>
      </c>
      <c r="H943" s="44"/>
      <c r="I943" s="43" t="str">
        <f t="shared" si="1077"/>
        <v/>
      </c>
      <c r="J943" s="45" t="s">
        <v>2263</v>
      </c>
      <c r="K943" s="46" t="s">
        <v>48</v>
      </c>
      <c r="L943" s="47">
        <f t="shared" si="1068"/>
        <v>43199</v>
      </c>
      <c r="M943" s="48">
        <v>43199</v>
      </c>
      <c r="N943" s="1"/>
      <c r="O943" s="3">
        <v>43264</v>
      </c>
      <c r="P943" s="49" t="s">
        <v>2254</v>
      </c>
      <c r="Q943" s="46">
        <v>1</v>
      </c>
      <c r="R943" s="44" t="s">
        <v>383</v>
      </c>
      <c r="U943" s="5"/>
      <c r="W943" s="6"/>
      <c r="X943" s="6"/>
      <c r="Y943" s="6"/>
      <c r="Z943" s="6"/>
      <c r="AA943" s="7"/>
      <c r="AB943" s="9"/>
    </row>
    <row r="944" spans="1:28" s="4" customFormat="1" ht="19.5" x14ac:dyDescent="0.3">
      <c r="A944" s="93">
        <f>+SUBTOTAL(103,$D$4:D944)</f>
        <v>941</v>
      </c>
      <c r="B944" s="2" t="s">
        <v>2028</v>
      </c>
      <c r="C944" s="2" t="s">
        <v>2084</v>
      </c>
      <c r="D944" s="2" t="s">
        <v>2085</v>
      </c>
      <c r="E944" s="43"/>
      <c r="F944" s="43"/>
      <c r="G944" s="43" t="str">
        <f t="shared" si="1070"/>
        <v/>
      </c>
      <c r="H944" s="44"/>
      <c r="I944" s="43" t="str">
        <f t="shared" si="1077"/>
        <v/>
      </c>
      <c r="J944" s="45" t="s">
        <v>2264</v>
      </c>
      <c r="K944" s="46" t="s">
        <v>48</v>
      </c>
      <c r="L944" s="47">
        <f t="shared" si="1068"/>
        <v>43199</v>
      </c>
      <c r="M944" s="48">
        <v>43199</v>
      </c>
      <c r="N944" s="1"/>
      <c r="O944" s="3">
        <v>43264</v>
      </c>
      <c r="P944" s="49" t="s">
        <v>2254</v>
      </c>
      <c r="Q944" s="46">
        <v>1</v>
      </c>
      <c r="R944" s="44" t="s">
        <v>383</v>
      </c>
      <c r="U944" s="5"/>
      <c r="W944" s="6"/>
      <c r="X944" s="6"/>
      <c r="Y944" s="6"/>
      <c r="Z944" s="6"/>
      <c r="AA944" s="7"/>
      <c r="AB944" s="9"/>
    </row>
    <row r="945" spans="1:28" s="4" customFormat="1" ht="33" x14ac:dyDescent="0.3">
      <c r="A945" s="1">
        <f>+SUBTOTAL(103,$D$4:D945)</f>
        <v>942</v>
      </c>
      <c r="B945" s="2" t="s">
        <v>2028</v>
      </c>
      <c r="C945" s="2" t="s">
        <v>2084</v>
      </c>
      <c r="D945" s="2" t="s">
        <v>2265</v>
      </c>
      <c r="E945" s="43" t="str">
        <f t="shared" si="1069"/>
        <v>GCO</v>
      </c>
      <c r="F945" s="43" t="str">
        <f t="shared" ref="F945:F976" si="1078">+VLOOKUP(D945,$U$1519:$V$1538,2,FALSE)</f>
        <v>GCI</v>
      </c>
      <c r="G945" s="43" t="str">
        <f t="shared" si="1070"/>
        <v>C</v>
      </c>
      <c r="H945" s="44" t="s">
        <v>29</v>
      </c>
      <c r="I945" s="43" t="str">
        <f t="shared" si="1077"/>
        <v>GCO-GCI-C</v>
      </c>
      <c r="J945" s="45" t="s">
        <v>2266</v>
      </c>
      <c r="K945" s="46" t="s">
        <v>31</v>
      </c>
      <c r="L945" s="47">
        <f t="shared" si="1068"/>
        <v>45056</v>
      </c>
      <c r="M945" s="48">
        <v>45056</v>
      </c>
      <c r="N945" s="1">
        <f t="shared" ref="N945:N1025" ca="1" si="1079">+IF(K945="Anulado","",IF(M945="","",DAYS360(M945,TODAY())))</f>
        <v>1006</v>
      </c>
      <c r="O945" s="3"/>
      <c r="P945" s="49" t="s">
        <v>2267</v>
      </c>
      <c r="Q945" s="46">
        <v>3</v>
      </c>
      <c r="R945" s="44" t="s">
        <v>2268</v>
      </c>
      <c r="U945" s="5"/>
      <c r="W945" s="6"/>
      <c r="X945" s="6"/>
      <c r="Y945" s="6"/>
      <c r="Z945" s="6" t="str">
        <f t="shared" si="1066"/>
        <v/>
      </c>
      <c r="AA945" s="7"/>
      <c r="AB945" s="9"/>
    </row>
    <row r="946" spans="1:28" s="4" customFormat="1" ht="13" x14ac:dyDescent="0.3">
      <c r="A946" s="1">
        <f>+SUBTOTAL(103,$D$4:D946)</f>
        <v>943</v>
      </c>
      <c r="B946" s="2" t="s">
        <v>2028</v>
      </c>
      <c r="C946" s="2" t="s">
        <v>2084</v>
      </c>
      <c r="D946" s="2" t="s">
        <v>2265</v>
      </c>
      <c r="E946" s="43" t="str">
        <f t="shared" si="1069"/>
        <v>GCO</v>
      </c>
      <c r="F946" s="43" t="str">
        <f t="shared" si="1078"/>
        <v>GCI</v>
      </c>
      <c r="G946" s="43" t="str">
        <f t="shared" si="1070"/>
        <v>MR</v>
      </c>
      <c r="H946" s="44" t="s">
        <v>34</v>
      </c>
      <c r="I946" s="43" t="str">
        <f>+IF(OR(E946="",F946="",H946=""),"",CONCATENATE(E946,"-",F946,"-",H946))</f>
        <v>GCO-GCI-MR</v>
      </c>
      <c r="J946" s="45" t="s">
        <v>2269</v>
      </c>
      <c r="K946" s="46" t="s">
        <v>31</v>
      </c>
      <c r="L946" s="47">
        <f t="shared" si="1068"/>
        <v>45404</v>
      </c>
      <c r="M946" s="48">
        <v>45404</v>
      </c>
      <c r="N946" s="1">
        <f t="shared" ca="1" si="1079"/>
        <v>664</v>
      </c>
      <c r="O946" s="3"/>
      <c r="P946" s="49" t="s">
        <v>2270</v>
      </c>
      <c r="Q946" s="46">
        <v>6</v>
      </c>
      <c r="R946" s="44" t="s">
        <v>664</v>
      </c>
      <c r="U946" s="5"/>
      <c r="W946" s="6"/>
      <c r="X946" s="6"/>
      <c r="Y946" s="6"/>
      <c r="Z946" s="6" t="str">
        <f t="shared" si="1066"/>
        <v/>
      </c>
      <c r="AA946" s="7"/>
      <c r="AB946" s="9"/>
    </row>
    <row r="947" spans="1:28" s="4" customFormat="1" ht="13" x14ac:dyDescent="0.3">
      <c r="A947" s="93">
        <f>+SUBTOTAL(103,$D$4:D947)</f>
        <v>944</v>
      </c>
      <c r="B947" s="2" t="s">
        <v>2028</v>
      </c>
      <c r="C947" s="2" t="s">
        <v>2084</v>
      </c>
      <c r="D947" s="2" t="s">
        <v>2265</v>
      </c>
      <c r="E947" s="43" t="str">
        <f t="shared" si="1069"/>
        <v>GCO</v>
      </c>
      <c r="F947" s="43" t="str">
        <f t="shared" si="1078"/>
        <v>GCI</v>
      </c>
      <c r="G947" s="43" t="str">
        <f t="shared" si="1070"/>
        <v>M</v>
      </c>
      <c r="H947" s="44" t="s">
        <v>38</v>
      </c>
      <c r="I947" s="43" t="str">
        <f t="shared" ref="I947:I1037" si="1080">+IF(OR(E947="",F947="",H947=""),"",CONCATENATE(E947,"-",F947,"-",H947))</f>
        <v>GCO-GCI-M001</v>
      </c>
      <c r="J947" s="45" t="s">
        <v>2093</v>
      </c>
      <c r="K947" s="46" t="s">
        <v>31</v>
      </c>
      <c r="L947" s="47">
        <f t="shared" si="1068"/>
        <v>43269</v>
      </c>
      <c r="M947" s="48">
        <v>43269</v>
      </c>
      <c r="N947" s="1">
        <f t="shared" ca="1" si="1079"/>
        <v>2768</v>
      </c>
      <c r="O947" s="3"/>
      <c r="P947" s="49" t="s">
        <v>2271</v>
      </c>
      <c r="Q947" s="46">
        <v>3</v>
      </c>
      <c r="R947" s="44" t="s">
        <v>2272</v>
      </c>
      <c r="U947" s="5"/>
      <c r="W947" s="6"/>
      <c r="X947" s="6"/>
      <c r="Y947" s="6"/>
      <c r="Z947" s="6" t="str">
        <f t="shared" si="1066"/>
        <v/>
      </c>
      <c r="AA947" s="7"/>
      <c r="AB947" s="9"/>
    </row>
    <row r="948" spans="1:28" s="4" customFormat="1" ht="19.5" x14ac:dyDescent="0.3">
      <c r="A948" s="1">
        <f>+SUBTOTAL(103,$D$4:D948)</f>
        <v>945</v>
      </c>
      <c r="B948" s="2" t="s">
        <v>2028</v>
      </c>
      <c r="C948" s="2" t="s">
        <v>2084</v>
      </c>
      <c r="D948" s="2" t="s">
        <v>2265</v>
      </c>
      <c r="E948" s="43" t="str">
        <f t="shared" si="1069"/>
        <v>GCO</v>
      </c>
      <c r="F948" s="43" t="str">
        <f t="shared" si="1078"/>
        <v>GCI</v>
      </c>
      <c r="G948" s="43" t="str">
        <f t="shared" si="1070"/>
        <v>M</v>
      </c>
      <c r="H948" s="44" t="s">
        <v>42</v>
      </c>
      <c r="I948" s="43" t="str">
        <f t="shared" si="1080"/>
        <v>GCO-GCI-M002</v>
      </c>
      <c r="J948" s="45" t="s">
        <v>2273</v>
      </c>
      <c r="K948" s="46" t="s">
        <v>31</v>
      </c>
      <c r="L948" s="47">
        <f t="shared" si="1068"/>
        <v>45912</v>
      </c>
      <c r="M948" s="48">
        <v>45912</v>
      </c>
      <c r="N948" s="1">
        <f t="shared" ca="1" si="1079"/>
        <v>164</v>
      </c>
      <c r="O948" s="3"/>
      <c r="P948" s="49" t="s">
        <v>2274</v>
      </c>
      <c r="Q948" s="46">
        <v>5</v>
      </c>
      <c r="R948" s="44" t="s">
        <v>2275</v>
      </c>
      <c r="T948" s="34"/>
      <c r="U948" s="35"/>
      <c r="V948" s="34"/>
      <c r="W948" s="36"/>
      <c r="X948" s="36"/>
      <c r="Y948" s="36"/>
      <c r="Z948" s="36" t="str">
        <f t="shared" si="1066"/>
        <v/>
      </c>
      <c r="AA948" s="37"/>
      <c r="AB948" s="9"/>
    </row>
    <row r="949" spans="1:28" s="4" customFormat="1" ht="13" x14ac:dyDescent="0.3">
      <c r="A949" s="1">
        <f>+SUBTOTAL(103,$D$4:D949)</f>
        <v>946</v>
      </c>
      <c r="B949" s="2" t="s">
        <v>2028</v>
      </c>
      <c r="C949" s="2" t="s">
        <v>2084</v>
      </c>
      <c r="D949" s="2" t="s">
        <v>2265</v>
      </c>
      <c r="E949" s="43" t="str">
        <f t="shared" si="1069"/>
        <v>GCO</v>
      </c>
      <c r="F949" s="43" t="str">
        <f t="shared" si="1078"/>
        <v>GCI</v>
      </c>
      <c r="G949" s="43" t="str">
        <f t="shared" si="1070"/>
        <v>M</v>
      </c>
      <c r="H949" s="44" t="s">
        <v>46</v>
      </c>
      <c r="I949" s="43" t="str">
        <f t="shared" si="1080"/>
        <v>GCO-GCI-M003</v>
      </c>
      <c r="J949" s="45" t="s">
        <v>2276</v>
      </c>
      <c r="K949" s="46" t="s">
        <v>31</v>
      </c>
      <c r="L949" s="47">
        <f t="shared" si="1068"/>
        <v>44832</v>
      </c>
      <c r="M949" s="48">
        <v>44832</v>
      </c>
      <c r="N949" s="1">
        <f t="shared" ca="1" si="1079"/>
        <v>1228</v>
      </c>
      <c r="O949" s="3"/>
      <c r="P949" s="49" t="s">
        <v>2277</v>
      </c>
      <c r="Q949" s="46">
        <v>6</v>
      </c>
      <c r="R949" s="44" t="s">
        <v>2278</v>
      </c>
      <c r="U949" s="5"/>
      <c r="W949" s="6"/>
      <c r="X949" s="6"/>
      <c r="Y949" s="6"/>
      <c r="Z949" s="6" t="str">
        <f t="shared" si="1066"/>
        <v/>
      </c>
      <c r="AA949" s="7"/>
      <c r="AB949" s="9"/>
    </row>
    <row r="950" spans="1:28" s="4" customFormat="1" ht="13" x14ac:dyDescent="0.3">
      <c r="A950" s="93">
        <f>+SUBTOTAL(103,$D$4:D950)</f>
        <v>947</v>
      </c>
      <c r="B950" s="2" t="s">
        <v>2028</v>
      </c>
      <c r="C950" s="2" t="s">
        <v>2084</v>
      </c>
      <c r="D950" s="2" t="s">
        <v>2265</v>
      </c>
      <c r="E950" s="43" t="str">
        <f t="shared" si="1069"/>
        <v>GCO</v>
      </c>
      <c r="F950" s="43" t="str">
        <f t="shared" si="1078"/>
        <v>GCI</v>
      </c>
      <c r="G950" s="43" t="str">
        <f t="shared" si="1070"/>
        <v>M</v>
      </c>
      <c r="H950" s="44" t="s">
        <v>51</v>
      </c>
      <c r="I950" s="43" t="str">
        <f t="shared" si="1080"/>
        <v>GCO-GCI-M004</v>
      </c>
      <c r="J950" s="45" t="s">
        <v>2279</v>
      </c>
      <c r="K950" s="46" t="s">
        <v>31</v>
      </c>
      <c r="L950" s="47">
        <f t="shared" si="1068"/>
        <v>44916</v>
      </c>
      <c r="M950" s="48">
        <v>44916</v>
      </c>
      <c r="N950" s="1">
        <f t="shared" ca="1" si="1079"/>
        <v>1145</v>
      </c>
      <c r="O950" s="3"/>
      <c r="P950" s="49" t="s">
        <v>2280</v>
      </c>
      <c r="Q950" s="46">
        <v>5</v>
      </c>
      <c r="R950" s="44" t="s">
        <v>2281</v>
      </c>
      <c r="T950" s="34"/>
      <c r="U950" s="35"/>
      <c r="V950" s="34"/>
      <c r="W950" s="36"/>
      <c r="X950" s="36"/>
      <c r="Y950" s="36"/>
      <c r="Z950" s="36" t="str">
        <f t="shared" si="1066"/>
        <v/>
      </c>
      <c r="AA950" s="37"/>
      <c r="AB950" s="9"/>
    </row>
    <row r="951" spans="1:28" s="4" customFormat="1" ht="13" x14ac:dyDescent="0.3">
      <c r="A951" s="1">
        <f>+SUBTOTAL(103,$D$4:D951)</f>
        <v>948</v>
      </c>
      <c r="B951" s="2" t="s">
        <v>2028</v>
      </c>
      <c r="C951" s="2" t="s">
        <v>2084</v>
      </c>
      <c r="D951" s="2" t="s">
        <v>2265</v>
      </c>
      <c r="E951" s="43" t="str">
        <f t="shared" ref="E951" si="1081">+IF(C951="GESTIÓN TERRITORIAL","GET",IF(C951="DERECHOS HUMANOS","DHH",IF(C951="GESTIÓN CORPORATIVA","GCO",IF(C951="PLANEACIÓN ESTRATÉGICA","PLE",IF(C951="GERENCIA DE LA INFORMACIÓN","GDI","N/A")))))</f>
        <v>GCO</v>
      </c>
      <c r="F951" s="43" t="str">
        <f t="shared" si="1078"/>
        <v>GCI</v>
      </c>
      <c r="G951" s="43" t="str">
        <f t="shared" ref="G951" si="1082">+IF(OR(LEN(H951)=1,LEN(H951)=2),H951,IF(LEN(H951)=4,MID(H951,1,1),MID(H951,1,2)))</f>
        <v>M</v>
      </c>
      <c r="H951" s="44" t="s">
        <v>55</v>
      </c>
      <c r="I951" s="43" t="str">
        <f t="shared" ref="I951" si="1083">+IF(OR(E951="",F951="",H951=""),"",CONCATENATE(E951,"-",F951,"-",H951))</f>
        <v>GCO-GCI-M005</v>
      </c>
      <c r="J951" s="45" t="s">
        <v>2282</v>
      </c>
      <c r="K951" s="46" t="s">
        <v>31</v>
      </c>
      <c r="L951" s="47">
        <f t="shared" si="1068"/>
        <v>44916</v>
      </c>
      <c r="M951" s="48">
        <v>44916</v>
      </c>
      <c r="N951" s="1">
        <f t="shared" ref="N951" ca="1" si="1084">+IF(K951="Anulado","",IF(M951="","",DAYS360(M951,TODAY())))</f>
        <v>1145</v>
      </c>
      <c r="O951" s="3"/>
      <c r="P951" s="49" t="s">
        <v>2283</v>
      </c>
      <c r="Q951" s="46">
        <v>3</v>
      </c>
      <c r="R951" s="44" t="s">
        <v>383</v>
      </c>
      <c r="T951" s="34"/>
      <c r="U951" s="35"/>
      <c r="V951" s="34"/>
      <c r="W951" s="36"/>
      <c r="X951" s="36"/>
      <c r="Y951" s="36"/>
      <c r="Z951" s="36"/>
      <c r="AA951" s="37"/>
      <c r="AB951" s="9"/>
    </row>
    <row r="952" spans="1:28" s="4" customFormat="1" ht="13" x14ac:dyDescent="0.3">
      <c r="A952" s="1">
        <f>+SUBTOTAL(103,$D$4:D952)</f>
        <v>949</v>
      </c>
      <c r="B952" s="2" t="s">
        <v>2028</v>
      </c>
      <c r="C952" s="2" t="s">
        <v>2084</v>
      </c>
      <c r="D952" s="2" t="s">
        <v>2265</v>
      </c>
      <c r="E952" s="43" t="str">
        <f t="shared" ref="E952" si="1085">+IF(C952="GESTIÓN TERRITORIAL","GET",IF(C952="DERECHOS HUMANOS","DHH",IF(C952="GESTIÓN CORPORATIVA","GCO",IF(C952="PLANEACIÓN ESTRATÉGICA","PLE",IF(C952="GERENCIA DE LA INFORMACIÓN","GDI","N/A")))))</f>
        <v>GCO</v>
      </c>
      <c r="F952" s="43" t="str">
        <f t="shared" si="1078"/>
        <v>GCI</v>
      </c>
      <c r="G952" s="43" t="str">
        <f t="shared" ref="G952" si="1086">+IF(OR(LEN(H952)=1,LEN(H952)=2),H952,IF(LEN(H952)=4,MID(H952,1,1),MID(H952,1,2)))</f>
        <v>M</v>
      </c>
      <c r="H952" s="44" t="s">
        <v>58</v>
      </c>
      <c r="I952" s="43" t="str">
        <f t="shared" ref="I952" si="1087">+IF(OR(E952="",F952="",H952=""),"",CONCATENATE(E952,"-",F952,"-",H952))</f>
        <v>GCO-GCI-M006</v>
      </c>
      <c r="J952" s="45" t="s">
        <v>2284</v>
      </c>
      <c r="K952" s="46" t="s">
        <v>31</v>
      </c>
      <c r="L952" s="47">
        <f t="shared" ref="L952" si="1088">+IF(M952=0,"",VALUE(M952))</f>
        <v>45183</v>
      </c>
      <c r="M952" s="48">
        <v>45183</v>
      </c>
      <c r="N952" s="1">
        <f t="shared" ref="N952" ca="1" si="1089">+IF(K952="Anulado","",IF(M952="","",DAYS360(M952,TODAY())))</f>
        <v>882</v>
      </c>
      <c r="O952" s="3"/>
      <c r="P952" s="49" t="s">
        <v>2285</v>
      </c>
      <c r="Q952" s="46">
        <v>2</v>
      </c>
      <c r="R952" s="44"/>
      <c r="T952" s="21"/>
      <c r="U952" s="22"/>
      <c r="V952" s="21"/>
      <c r="W952" s="23"/>
      <c r="X952" s="23"/>
      <c r="Y952" s="23"/>
      <c r="Z952" s="23"/>
      <c r="AA952" s="24"/>
      <c r="AB952" s="9"/>
    </row>
    <row r="953" spans="1:28" s="4" customFormat="1" ht="13" x14ac:dyDescent="0.3">
      <c r="A953" s="93">
        <f>+SUBTOTAL(103,$D$4:D953)</f>
        <v>950</v>
      </c>
      <c r="B953" s="2" t="s">
        <v>2028</v>
      </c>
      <c r="C953" s="2" t="s">
        <v>2084</v>
      </c>
      <c r="D953" s="2" t="s">
        <v>2265</v>
      </c>
      <c r="E953" s="43" t="str">
        <f t="shared" ref="E953" si="1090">+IF(C953="GESTIÓN TERRITORIAL","GET",IF(C953="DERECHOS HUMANOS","DHH",IF(C953="GESTIÓN CORPORATIVA","GCO",IF(C953="PLANEACIÓN ESTRATÉGICA","PLE",IF(C953="GERENCIA DE LA INFORMACIÓN","GDI","N/A")))))</f>
        <v>GCO</v>
      </c>
      <c r="F953" s="43" t="str">
        <f t="shared" si="1078"/>
        <v>GCI</v>
      </c>
      <c r="G953" s="43" t="str">
        <f t="shared" ref="G953" si="1091">+IF(OR(LEN(H953)=1,LEN(H953)=2),H953,IF(LEN(H953)=4,MID(H953,1,1),MID(H953,1,2)))</f>
        <v>M</v>
      </c>
      <c r="H953" s="44" t="s">
        <v>62</v>
      </c>
      <c r="I953" s="43" t="str">
        <f t="shared" ref="I953" si="1092">+IF(OR(E953="",F953="",H953=""),"",CONCATENATE(E953,"-",F953,"-",H953))</f>
        <v>GCO-GCI-M007</v>
      </c>
      <c r="J953" s="45" t="s">
        <v>2286</v>
      </c>
      <c r="K953" s="46" t="s">
        <v>31</v>
      </c>
      <c r="L953" s="47">
        <f t="shared" ref="L953" si="1093">+IF(M953=0,"",VALUE(M953))</f>
        <v>45196</v>
      </c>
      <c r="M953" s="48">
        <v>45196</v>
      </c>
      <c r="N953" s="1">
        <f t="shared" ref="N953" ca="1" si="1094">+IF(K953="Anulado","",IF(M953="","",DAYS360(M953,TODAY())))</f>
        <v>869</v>
      </c>
      <c r="O953" s="3"/>
      <c r="P953" s="49" t="s">
        <v>2287</v>
      </c>
      <c r="Q953" s="46">
        <v>1</v>
      </c>
      <c r="R953" s="44"/>
      <c r="S953" s="26"/>
      <c r="T953" s="26"/>
      <c r="U953" s="27"/>
      <c r="V953" s="26"/>
      <c r="W953" s="28"/>
      <c r="X953" s="28"/>
      <c r="Y953" s="28"/>
      <c r="Z953" s="28"/>
      <c r="AA953" s="29"/>
      <c r="AB953" s="9"/>
    </row>
    <row r="954" spans="1:28" s="4" customFormat="1" ht="19.5" x14ac:dyDescent="0.3">
      <c r="A954" s="1">
        <f>+SUBTOTAL(103,$D$4:D954)</f>
        <v>951</v>
      </c>
      <c r="B954" s="2" t="s">
        <v>2028</v>
      </c>
      <c r="C954" s="2" t="s">
        <v>2084</v>
      </c>
      <c r="D954" s="2" t="s">
        <v>2265</v>
      </c>
      <c r="E954" s="43" t="str">
        <f t="shared" ref="E954" si="1095">+IF(C954="GESTIÓN TERRITORIAL","GET",IF(C954="DERECHOS HUMANOS","DHH",IF(C954="GESTIÓN CORPORATIVA","GCO",IF(C954="PLANEACIÓN ESTRATÉGICA","PLE",IF(C954="GERENCIA DE LA INFORMACIÓN","GDI","N/A")))))</f>
        <v>GCO</v>
      </c>
      <c r="F954" s="43" t="str">
        <f t="shared" si="1078"/>
        <v>GCI</v>
      </c>
      <c r="G954" s="43" t="str">
        <f t="shared" ref="G954" si="1096">+IF(OR(LEN(H954)=1,LEN(H954)=2),H954,IF(LEN(H954)=4,MID(H954,1,1),MID(H954,1,2)))</f>
        <v>M</v>
      </c>
      <c r="H954" s="44" t="s">
        <v>65</v>
      </c>
      <c r="I954" s="43" t="str">
        <f t="shared" ref="I954" si="1097">+IF(OR(E954="",F954="",H954=""),"",CONCATENATE(E954,"-",F954,"-",H954))</f>
        <v>GCO-GCI-M008</v>
      </c>
      <c r="J954" s="45" t="s">
        <v>2288</v>
      </c>
      <c r="K954" s="46" t="s">
        <v>31</v>
      </c>
      <c r="L954" s="47">
        <f t="shared" ref="L954" si="1098">+IF(M954=0,"",VALUE(M954))</f>
        <v>45274</v>
      </c>
      <c r="M954" s="48">
        <v>45274</v>
      </c>
      <c r="N954" s="1">
        <f t="shared" ref="N954" ca="1" si="1099">+IF(K954="Anulado","",IF(M954="","",DAYS360(M954,TODAY())))</f>
        <v>792</v>
      </c>
      <c r="O954" s="3"/>
      <c r="P954" s="49" t="s">
        <v>2289</v>
      </c>
      <c r="Q954" s="46">
        <v>1</v>
      </c>
      <c r="R954" s="44"/>
      <c r="S954" s="26"/>
      <c r="T954" s="26"/>
      <c r="U954" s="27"/>
      <c r="V954" s="26"/>
      <c r="W954" s="28"/>
      <c r="X954" s="28"/>
      <c r="Y954" s="28"/>
      <c r="Z954" s="28"/>
      <c r="AA954" s="29"/>
      <c r="AB954" s="9"/>
    </row>
    <row r="955" spans="1:28" s="4" customFormat="1" ht="13" x14ac:dyDescent="0.3">
      <c r="A955" s="1">
        <f>+SUBTOTAL(103,$D$4:D955)</f>
        <v>952</v>
      </c>
      <c r="B955" s="2" t="s">
        <v>2028</v>
      </c>
      <c r="C955" s="2" t="s">
        <v>2084</v>
      </c>
      <c r="D955" s="2" t="s">
        <v>2265</v>
      </c>
      <c r="E955" s="43" t="str">
        <f t="shared" ref="E955" si="1100">+IF(C955="GESTIÓN TERRITORIAL","GET",IF(C955="DERECHOS HUMANOS","DHH",IF(C955="GESTIÓN CORPORATIVA","GCO",IF(C955="PLANEACIÓN ESTRATÉGICA","PLE",IF(C955="GERENCIA DE LA INFORMACIÓN","GDI","N/A")))))</f>
        <v>GCO</v>
      </c>
      <c r="F955" s="43" t="str">
        <f t="shared" si="1078"/>
        <v>GCI</v>
      </c>
      <c r="G955" s="43" t="str">
        <f t="shared" ref="G955" si="1101">+IF(OR(LEN(H955)=1,LEN(H955)=2),H955,IF(LEN(H955)=4,MID(H955,1,1),MID(H955,1,2)))</f>
        <v>M</v>
      </c>
      <c r="H955" s="44" t="s">
        <v>2290</v>
      </c>
      <c r="I955" s="43" t="str">
        <f t="shared" ref="I955" si="1102">+IF(OR(E955="",F955="",H955=""),"",CONCATENATE(E955,"-",F955,"-",H955))</f>
        <v>GCO-GCI-M009</v>
      </c>
      <c r="J955" s="45" t="s">
        <v>2291</v>
      </c>
      <c r="K955" s="46" t="s">
        <v>31</v>
      </c>
      <c r="L955" s="47">
        <f t="shared" ref="L955" si="1103">+IF(M955=0,"",VALUE(M955))</f>
        <v>46015</v>
      </c>
      <c r="M955" s="48">
        <v>46015</v>
      </c>
      <c r="N955" s="1">
        <f t="shared" ref="N955" ca="1" si="1104">+IF(K955="Anulado","",IF(M955="","",DAYS360(M955,TODAY())))</f>
        <v>62</v>
      </c>
      <c r="O955" s="3"/>
      <c r="P955" s="49" t="s">
        <v>2292</v>
      </c>
      <c r="Q955" s="46">
        <v>1</v>
      </c>
      <c r="R955" s="44"/>
      <c r="S955" s="26"/>
      <c r="T955" s="26"/>
      <c r="U955" s="27"/>
      <c r="V955" s="26"/>
      <c r="W955" s="28"/>
      <c r="X955" s="28"/>
      <c r="Y955" s="28"/>
      <c r="Z955" s="28"/>
      <c r="AA955" s="29"/>
      <c r="AB955" s="9"/>
    </row>
    <row r="956" spans="1:28" s="4" customFormat="1" ht="19.5" x14ac:dyDescent="0.3">
      <c r="A956" s="1">
        <f>+SUBTOTAL(103,$D$4:D956)</f>
        <v>953</v>
      </c>
      <c r="B956" s="2" t="s">
        <v>2028</v>
      </c>
      <c r="C956" s="2" t="s">
        <v>2084</v>
      </c>
      <c r="D956" s="2" t="s">
        <v>2265</v>
      </c>
      <c r="E956" s="43" t="str">
        <f t="shared" si="1069"/>
        <v>GCO</v>
      </c>
      <c r="F956" s="43" t="str">
        <f t="shared" si="1078"/>
        <v>GCI</v>
      </c>
      <c r="G956" s="43" t="str">
        <f t="shared" si="1070"/>
        <v>P</v>
      </c>
      <c r="H956" s="44" t="s">
        <v>156</v>
      </c>
      <c r="I956" s="43" t="str">
        <f t="shared" si="1080"/>
        <v>GCO-GCI-P001</v>
      </c>
      <c r="J956" s="45" t="s">
        <v>2293</v>
      </c>
      <c r="K956" s="46" t="s">
        <v>31</v>
      </c>
      <c r="L956" s="47">
        <f t="shared" si="1068"/>
        <v>45156</v>
      </c>
      <c r="M956" s="48">
        <v>45156</v>
      </c>
      <c r="N956" s="1">
        <f t="shared" ca="1" si="1079"/>
        <v>908</v>
      </c>
      <c r="O956" s="3"/>
      <c r="P956" s="49" t="s">
        <v>2294</v>
      </c>
      <c r="Q956" s="46">
        <v>6</v>
      </c>
      <c r="R956" s="44" t="s">
        <v>2295</v>
      </c>
      <c r="U956" s="5"/>
      <c r="W956" s="6"/>
      <c r="X956" s="6"/>
      <c r="Y956" s="6"/>
      <c r="Z956" s="6" t="str">
        <f t="shared" si="1066"/>
        <v/>
      </c>
      <c r="AA956" s="7"/>
      <c r="AB956" s="9"/>
    </row>
    <row r="957" spans="1:28" s="4" customFormat="1" ht="17" x14ac:dyDescent="0.3">
      <c r="A957" s="93">
        <f>+SUBTOTAL(103,$D$4:D957)</f>
        <v>954</v>
      </c>
      <c r="B957" s="2" t="s">
        <v>2028</v>
      </c>
      <c r="C957" s="2" t="s">
        <v>2084</v>
      </c>
      <c r="D957" s="2" t="s">
        <v>2265</v>
      </c>
      <c r="E957" s="43" t="str">
        <f t="shared" si="1069"/>
        <v>GCO</v>
      </c>
      <c r="F957" s="43" t="str">
        <f t="shared" si="1078"/>
        <v>GCI</v>
      </c>
      <c r="G957" s="43" t="str">
        <f t="shared" si="1070"/>
        <v>P</v>
      </c>
      <c r="H957" s="44" t="s">
        <v>160</v>
      </c>
      <c r="I957" s="43" t="str">
        <f t="shared" si="1080"/>
        <v>GCO-GCI-P002</v>
      </c>
      <c r="J957" s="45" t="s">
        <v>2296</v>
      </c>
      <c r="K957" s="46" t="s">
        <v>31</v>
      </c>
      <c r="L957" s="47">
        <f t="shared" si="1068"/>
        <v>45260</v>
      </c>
      <c r="M957" s="48">
        <v>45260</v>
      </c>
      <c r="N957" s="1">
        <f t="shared" ca="1" si="1079"/>
        <v>806</v>
      </c>
      <c r="O957" s="3"/>
      <c r="P957" s="49" t="s">
        <v>2297</v>
      </c>
      <c r="Q957" s="46">
        <v>10</v>
      </c>
      <c r="R957" s="44" t="s">
        <v>2298</v>
      </c>
      <c r="U957" s="5"/>
      <c r="W957" s="6"/>
      <c r="X957" s="6"/>
      <c r="Y957" s="6"/>
      <c r="Z957" s="6" t="str">
        <f t="shared" si="1066"/>
        <v/>
      </c>
      <c r="AA957" s="7"/>
      <c r="AB957" s="9"/>
    </row>
    <row r="958" spans="1:28" s="4" customFormat="1" ht="19.5" x14ac:dyDescent="0.3">
      <c r="A958" s="1">
        <f>+SUBTOTAL(103,$D$4:D958)</f>
        <v>955</v>
      </c>
      <c r="B958" s="2" t="s">
        <v>2028</v>
      </c>
      <c r="C958" s="2" t="s">
        <v>2084</v>
      </c>
      <c r="D958" s="2" t="s">
        <v>2265</v>
      </c>
      <c r="E958" s="43" t="str">
        <f t="shared" ref="E958" si="1105">+IF(C958="GESTIÓN TERRITORIAL","GET",IF(C958="DERECHOS HUMANOS","DHH",IF(C958="GESTIÓN CORPORATIVA","GCO",IF(C958="PLANEACIÓN ESTRATÉGICA","PLE",IF(C958="GERENCIA DE LA INFORMACIÓN","GDI","N/A")))))</f>
        <v>GCO</v>
      </c>
      <c r="F958" s="43" t="str">
        <f t="shared" si="1078"/>
        <v>GCI</v>
      </c>
      <c r="G958" s="43" t="str">
        <f t="shared" ref="G958" si="1106">+IF(OR(LEN(H958)=1,LEN(H958)=2),H958,IF(LEN(H958)=4,MID(H958,1,1),MID(H958,1,2)))</f>
        <v>P</v>
      </c>
      <c r="H958" s="44" t="s">
        <v>164</v>
      </c>
      <c r="I958" s="43" t="str">
        <f t="shared" ref="I958" si="1107">+IF(OR(E958="",F958="",H958=""),"",CONCATENATE(E958,"-",F958,"-",H958))</f>
        <v>GCO-GCI-P003</v>
      </c>
      <c r="J958" s="45" t="s">
        <v>2299</v>
      </c>
      <c r="K958" s="46" t="s">
        <v>31</v>
      </c>
      <c r="L958" s="47">
        <f t="shared" ref="L958" si="1108">+IF(M958=0,"",VALUE(M958))</f>
        <v>45260</v>
      </c>
      <c r="M958" s="48">
        <v>45260</v>
      </c>
      <c r="N958" s="1">
        <f t="shared" ref="N958" ca="1" si="1109">+IF(K958="Anulado","",IF(M958="","",DAYS360(M958,TODAY())))</f>
        <v>806</v>
      </c>
      <c r="O958" s="3"/>
      <c r="P958" s="49" t="s">
        <v>2300</v>
      </c>
      <c r="Q958" s="46">
        <v>2</v>
      </c>
      <c r="R958" s="44"/>
      <c r="T958" s="21"/>
      <c r="U958" s="22"/>
      <c r="V958" s="21"/>
      <c r="W958" s="23"/>
      <c r="X958" s="23"/>
      <c r="Y958" s="23"/>
      <c r="Z958" s="23"/>
      <c r="AA958" s="24"/>
      <c r="AB958" s="9"/>
    </row>
    <row r="959" spans="1:28" s="4" customFormat="1" ht="19.5" x14ac:dyDescent="0.3">
      <c r="A959" s="1">
        <f>+SUBTOTAL(103,$D$4:D959)</f>
        <v>956</v>
      </c>
      <c r="B959" s="2" t="s">
        <v>2028</v>
      </c>
      <c r="C959" s="2" t="s">
        <v>2084</v>
      </c>
      <c r="D959" s="2" t="s">
        <v>2265</v>
      </c>
      <c r="E959" s="43" t="str">
        <f t="shared" ref="E959" si="1110">+IF(C959="GESTIÓN TERRITORIAL","GET",IF(C959="DERECHOS HUMANOS","DHH",IF(C959="GESTIÓN CORPORATIVA","GCO",IF(C959="PLANEACIÓN ESTRATÉGICA","PLE",IF(C959="GERENCIA DE LA INFORMACIÓN","GDI","N/A")))))</f>
        <v>GCO</v>
      </c>
      <c r="F959" s="43" t="str">
        <f t="shared" si="1078"/>
        <v>GCI</v>
      </c>
      <c r="G959" s="43" t="str">
        <f t="shared" ref="G959" si="1111">+IF(OR(LEN(H959)=1,LEN(H959)=2),H959,IF(LEN(H959)=4,MID(H959,1,1),MID(H959,1,2)))</f>
        <v>P</v>
      </c>
      <c r="H959" s="44" t="s">
        <v>168</v>
      </c>
      <c r="I959" s="43" t="str">
        <f t="shared" ref="I959" si="1112">+IF(OR(E959="",F959="",H959=""),"",CONCATENATE(E959,"-",F959,"-",H959))</f>
        <v>GCO-GCI-P004</v>
      </c>
      <c r="J959" s="45" t="s">
        <v>2301</v>
      </c>
      <c r="K959" s="46" t="s">
        <v>31</v>
      </c>
      <c r="L959" s="47">
        <f t="shared" ref="L959" si="1113">+IF(M959=0,"",VALUE(M959))</f>
        <v>45183</v>
      </c>
      <c r="M959" s="48">
        <v>45183</v>
      </c>
      <c r="N959" s="1">
        <f t="shared" ref="N959" ca="1" si="1114">+IF(K959="Anulado","",IF(M959="","",DAYS360(M959,TODAY())))</f>
        <v>882</v>
      </c>
      <c r="O959" s="3"/>
      <c r="P959" s="49" t="s">
        <v>2302</v>
      </c>
      <c r="Q959" s="46">
        <v>1</v>
      </c>
      <c r="R959" s="44"/>
      <c r="T959" s="21"/>
      <c r="U959" s="22"/>
      <c r="V959" s="21"/>
      <c r="W959" s="23"/>
      <c r="X959" s="23"/>
      <c r="Y959" s="23"/>
      <c r="Z959" s="23"/>
      <c r="AA959" s="24"/>
      <c r="AB959" s="9"/>
    </row>
    <row r="960" spans="1:28" s="4" customFormat="1" ht="13" x14ac:dyDescent="0.3">
      <c r="A960" s="93">
        <f>+SUBTOTAL(103,$D$4:D960)</f>
        <v>957</v>
      </c>
      <c r="B960" s="2" t="s">
        <v>2028</v>
      </c>
      <c r="C960" s="2" t="s">
        <v>2084</v>
      </c>
      <c r="D960" s="2" t="s">
        <v>2265</v>
      </c>
      <c r="E960" s="43" t="str">
        <f t="shared" ref="E960" si="1115">+IF(C960="GESTIÓN TERRITORIAL","GET",IF(C960="DERECHOS HUMANOS","DHH",IF(C960="GESTIÓN CORPORATIVA","GCO",IF(C960="PLANEACIÓN ESTRATÉGICA","PLE",IF(C960="GERENCIA DE LA INFORMACIÓN","GDI","N/A")))))</f>
        <v>GCO</v>
      </c>
      <c r="F960" s="43" t="str">
        <f t="shared" si="1078"/>
        <v>GCI</v>
      </c>
      <c r="G960" s="43" t="str">
        <f t="shared" ref="G960" si="1116">+IF(OR(LEN(H960)=1,LEN(H960)=2),H960,IF(LEN(H960)=4,MID(H960,1,1),MID(H960,1,2)))</f>
        <v>P</v>
      </c>
      <c r="H960" s="44" t="s">
        <v>172</v>
      </c>
      <c r="I960" s="43" t="str">
        <f t="shared" ref="I960" si="1117">+IF(OR(E960="",F960="",H960=""),"",CONCATENATE(E960,"-",F960,"-",H960))</f>
        <v>GCO-GCI-P005</v>
      </c>
      <c r="J960" s="111" t="s">
        <v>2303</v>
      </c>
      <c r="K960" s="46" t="s">
        <v>31</v>
      </c>
      <c r="L960" s="47">
        <f t="shared" ref="L960" si="1118">+IF(M960=0,"",VALUE(M960))</f>
        <v>46050</v>
      </c>
      <c r="M960" s="48">
        <v>46050</v>
      </c>
      <c r="N960" s="1">
        <f t="shared" ref="N960" ca="1" si="1119">+IF(K960="Anulado","",IF(M960="","",DAYS360(M960,TODAY())))</f>
        <v>28</v>
      </c>
      <c r="O960" s="3"/>
      <c r="P960" s="49" t="s">
        <v>3527</v>
      </c>
      <c r="Q960" s="46">
        <v>5</v>
      </c>
      <c r="R960" s="44"/>
      <c r="S960" s="26"/>
      <c r="T960" s="26"/>
      <c r="U960" s="27"/>
      <c r="V960" s="26"/>
      <c r="W960" s="28"/>
      <c r="X960" s="28"/>
      <c r="Y960" s="28"/>
      <c r="Z960" s="28"/>
      <c r="AA960" s="29"/>
      <c r="AB960" s="9"/>
    </row>
    <row r="961" spans="1:28" s="4" customFormat="1" ht="13" x14ac:dyDescent="0.3">
      <c r="A961" s="1">
        <f>+SUBTOTAL(103,$D$4:D961)</f>
        <v>958</v>
      </c>
      <c r="B961" s="2" t="s">
        <v>2028</v>
      </c>
      <c r="C961" s="2" t="s">
        <v>2084</v>
      </c>
      <c r="D961" s="2" t="s">
        <v>2265</v>
      </c>
      <c r="E961" s="43" t="str">
        <f t="shared" ref="E961" si="1120">+IF(C961="GESTIÓN TERRITORIAL","GET",IF(C961="DERECHOS HUMANOS","DHH",IF(C961="GESTIÓN CORPORATIVA","GCO",IF(C961="PLANEACIÓN ESTRATÉGICA","PLE",IF(C961="GERENCIA DE LA INFORMACIÓN","GDI","N/A")))))</f>
        <v>GCO</v>
      </c>
      <c r="F961" s="43" t="str">
        <f t="shared" si="1078"/>
        <v>GCI</v>
      </c>
      <c r="G961" s="43" t="str">
        <f t="shared" ref="G961" si="1121">+IF(OR(LEN(H961)=1,LEN(H961)=2),H961,IF(LEN(H961)=4,MID(H961,1,1),MID(H961,1,2)))</f>
        <v>P</v>
      </c>
      <c r="H961" s="44" t="s">
        <v>176</v>
      </c>
      <c r="I961" s="43" t="str">
        <f t="shared" ref="I961" si="1122">+IF(OR(E961="",F961="",H961=""),"",CONCATENATE(E961,"-",F961,"-",H961))</f>
        <v>GCO-GCI-P006</v>
      </c>
      <c r="J961" s="45" t="s">
        <v>2304</v>
      </c>
      <c r="K961" s="46" t="s">
        <v>31</v>
      </c>
      <c r="L961" s="47">
        <f t="shared" ref="L961" si="1123">+IF(M961=0,"",VALUE(M961))</f>
        <v>45642</v>
      </c>
      <c r="M961" s="48">
        <v>45642</v>
      </c>
      <c r="N961" s="1">
        <f t="shared" ref="N961" ca="1" si="1124">+IF(K961="Anulado","",IF(M961="","",DAYS360(M961,TODAY())))</f>
        <v>430</v>
      </c>
      <c r="O961" s="3"/>
      <c r="P961" s="49" t="s">
        <v>2305</v>
      </c>
      <c r="Q961" s="46">
        <v>1</v>
      </c>
      <c r="R961" s="44"/>
      <c r="U961" s="5"/>
      <c r="W961" s="6"/>
      <c r="X961" s="6"/>
      <c r="Y961" s="6"/>
      <c r="Z961" s="6"/>
      <c r="AA961" s="7"/>
      <c r="AB961" s="9"/>
    </row>
    <row r="962" spans="1:28" s="4" customFormat="1" ht="19.5" x14ac:dyDescent="0.3">
      <c r="A962" s="1">
        <f>+SUBTOTAL(103,$D$4:D962)</f>
        <v>959</v>
      </c>
      <c r="B962" s="2" t="s">
        <v>2028</v>
      </c>
      <c r="C962" s="2" t="s">
        <v>2084</v>
      </c>
      <c r="D962" s="2" t="s">
        <v>2265</v>
      </c>
      <c r="E962" s="43" t="str">
        <f t="shared" ref="E962" si="1125">+IF(C962="GESTIÓN TERRITORIAL","GET",IF(C962="DERECHOS HUMANOS","DHH",IF(C962="GESTIÓN CORPORATIVA","GCO",IF(C962="PLANEACIÓN ESTRATÉGICA","PLE",IF(C962="GERENCIA DE LA INFORMACIÓN","GDI","N/A")))))</f>
        <v>GCO</v>
      </c>
      <c r="F962" s="43" t="str">
        <f t="shared" si="1078"/>
        <v>GCI</v>
      </c>
      <c r="G962" s="43" t="str">
        <f t="shared" ref="G962" si="1126">+IF(OR(LEN(H962)=1,LEN(H962)=2),H962,IF(LEN(H962)=4,MID(H962,1,1),MID(H962,1,2)))</f>
        <v>P</v>
      </c>
      <c r="H962" s="44" t="s">
        <v>180</v>
      </c>
      <c r="I962" s="43" t="str">
        <f t="shared" ref="I962" si="1127">+IF(OR(E962="",F962="",H962=""),"",CONCATENATE(E962,"-",F962,"-",H962))</f>
        <v>GCO-GCI-P007</v>
      </c>
      <c r="J962" s="45" t="s">
        <v>2306</v>
      </c>
      <c r="K962" s="46" t="s">
        <v>31</v>
      </c>
      <c r="L962" s="47">
        <f t="shared" ref="L962" si="1128">+IF(M962=0,"",VALUE(M962))</f>
        <v>45644</v>
      </c>
      <c r="M962" s="48">
        <v>45644</v>
      </c>
      <c r="N962" s="1">
        <f t="shared" ref="N962" ca="1" si="1129">+IF(K962="Anulado","",IF(M962="","",DAYS360(M962,TODAY())))</f>
        <v>428</v>
      </c>
      <c r="O962" s="3"/>
      <c r="P962" s="49" t="s">
        <v>2307</v>
      </c>
      <c r="Q962" s="46">
        <v>1</v>
      </c>
      <c r="R962" s="44"/>
      <c r="S962" s="26"/>
      <c r="T962" s="26"/>
      <c r="U962" s="27"/>
      <c r="V962" s="26"/>
      <c r="W962" s="28"/>
      <c r="X962" s="28"/>
      <c r="Y962" s="28"/>
      <c r="Z962" s="28"/>
      <c r="AA962" s="29"/>
      <c r="AB962" s="9"/>
    </row>
    <row r="963" spans="1:28" s="4" customFormat="1" ht="19.5" x14ac:dyDescent="0.3">
      <c r="A963" s="93">
        <f>+SUBTOTAL(103,$D$4:D963)</f>
        <v>960</v>
      </c>
      <c r="B963" s="2" t="s">
        <v>2028</v>
      </c>
      <c r="C963" s="2" t="s">
        <v>2084</v>
      </c>
      <c r="D963" s="2" t="s">
        <v>2265</v>
      </c>
      <c r="E963" s="43" t="str">
        <f t="shared" ref="E963" si="1130">+IF(C963="GESTIÓN TERRITORIAL","GET",IF(C963="DERECHOS HUMANOS","DHH",IF(C963="GESTIÓN CORPORATIVA","GCO",IF(C963="PLANEACIÓN ESTRATÉGICA","PLE",IF(C963="GERENCIA DE LA INFORMACIÓN","GDI","N/A")))))</f>
        <v>GCO</v>
      </c>
      <c r="F963" s="43" t="str">
        <f t="shared" si="1078"/>
        <v>GCI</v>
      </c>
      <c r="G963" s="43" t="str">
        <f t="shared" ref="G963" si="1131">+IF(OR(LEN(H963)=1,LEN(H963)=2),H963,IF(LEN(H963)=4,MID(H963,1,1),MID(H963,1,2)))</f>
        <v>P</v>
      </c>
      <c r="H963" s="44" t="s">
        <v>184</v>
      </c>
      <c r="I963" s="43" t="str">
        <f t="shared" ref="I963" si="1132">+IF(OR(E963="",F963="",H963=""),"",CONCATENATE(E963,"-",F963,"-",H963))</f>
        <v>GCO-GCI-P008</v>
      </c>
      <c r="J963" s="45" t="s">
        <v>2308</v>
      </c>
      <c r="K963" s="46" t="s">
        <v>31</v>
      </c>
      <c r="L963" s="47">
        <f t="shared" ref="L963" si="1133">+IF(M963=0,"",VALUE(M963))</f>
        <v>45646</v>
      </c>
      <c r="M963" s="48">
        <v>45646</v>
      </c>
      <c r="N963" s="1">
        <f t="shared" ref="N963" ca="1" si="1134">+IF(K963="Anulado","",IF(M963="","",DAYS360(M963,TODAY())))</f>
        <v>426</v>
      </c>
      <c r="O963" s="3"/>
      <c r="P963" s="49" t="s">
        <v>2309</v>
      </c>
      <c r="Q963" s="46">
        <v>1</v>
      </c>
      <c r="R963" s="44"/>
      <c r="S963" s="26"/>
      <c r="T963" s="26"/>
      <c r="U963" s="27"/>
      <c r="V963" s="26"/>
      <c r="W963" s="28"/>
      <c r="X963" s="28"/>
      <c r="Y963" s="28"/>
      <c r="Z963" s="28"/>
      <c r="AA963" s="29"/>
      <c r="AB963" s="9"/>
    </row>
    <row r="964" spans="1:28" s="4" customFormat="1" ht="13" x14ac:dyDescent="0.3">
      <c r="A964" s="93">
        <f>+SUBTOTAL(103,$D$4:D964)</f>
        <v>961</v>
      </c>
      <c r="B964" s="2" t="s">
        <v>2028</v>
      </c>
      <c r="C964" s="2" t="s">
        <v>2084</v>
      </c>
      <c r="D964" s="2" t="s">
        <v>2265</v>
      </c>
      <c r="E964" s="43" t="str">
        <f t="shared" ref="E964" si="1135">+IF(C964="GESTIÓN TERRITORIAL","GET",IF(C964="DERECHOS HUMANOS","DHH",IF(C964="GESTIÓN CORPORATIVA","GCO",IF(C964="PLANEACIÓN ESTRATÉGICA","PLE",IF(C964="GERENCIA DE LA INFORMACIÓN","GDI","N/A")))))</f>
        <v>GCO</v>
      </c>
      <c r="F964" s="43" t="str">
        <f t="shared" si="1078"/>
        <v>GCI</v>
      </c>
      <c r="G964" s="43" t="str">
        <f t="shared" ref="G964" si="1136">+IF(OR(LEN(H964)=1,LEN(H964)=2),H964,IF(LEN(H964)=4,MID(H964,1,1),MID(H964,1,2)))</f>
        <v>P</v>
      </c>
      <c r="H964" s="44" t="s">
        <v>188</v>
      </c>
      <c r="I964" s="43" t="str">
        <f t="shared" ref="I964" si="1137">+IF(OR(E964="",F964="",H964=""),"",CONCATENATE(E964,"-",F964,"-",H964))</f>
        <v>GCO-GCI-P009</v>
      </c>
      <c r="J964" s="45" t="s">
        <v>2310</v>
      </c>
      <c r="K964" s="46" t="s">
        <v>31</v>
      </c>
      <c r="L964" s="47">
        <f t="shared" ref="L964" si="1138">+IF(M964=0,"",VALUE(M964))</f>
        <v>45877</v>
      </c>
      <c r="M964" s="48">
        <v>45877</v>
      </c>
      <c r="N964" s="1">
        <f t="shared" ref="N964" ca="1" si="1139">+IF(K964="Anulado","",IF(M964="","",DAYS360(M964,TODAY())))</f>
        <v>198</v>
      </c>
      <c r="O964" s="3"/>
      <c r="P964" s="49" t="s">
        <v>2311</v>
      </c>
      <c r="Q964" s="46">
        <v>1</v>
      </c>
      <c r="R964" s="44"/>
      <c r="U964" s="5"/>
      <c r="W964" s="6"/>
      <c r="X964" s="6"/>
      <c r="Y964" s="6"/>
      <c r="Z964" s="6"/>
      <c r="AA964" s="7"/>
      <c r="AB964" s="9"/>
    </row>
    <row r="965" spans="1:28" s="4" customFormat="1" ht="19.5" x14ac:dyDescent="0.3">
      <c r="A965" s="93">
        <f>+SUBTOTAL(103,$D$4:D965)</f>
        <v>962</v>
      </c>
      <c r="B965" s="2" t="s">
        <v>2028</v>
      </c>
      <c r="C965" s="2" t="s">
        <v>2084</v>
      </c>
      <c r="D965" s="2" t="s">
        <v>2265</v>
      </c>
      <c r="E965" s="43" t="str">
        <f t="shared" ref="E965" si="1140">+IF(C965="GESTIÓN TERRITORIAL","GET",IF(C965="DERECHOS HUMANOS","DHH",IF(C965="GESTIÓN CORPORATIVA","GCO",IF(C965="PLANEACIÓN ESTRATÉGICA","PLE",IF(C965="GERENCIA DE LA INFORMACIÓN","GDI","N/A")))))</f>
        <v>GCO</v>
      </c>
      <c r="F965" s="43" t="str">
        <f t="shared" si="1078"/>
        <v>GCI</v>
      </c>
      <c r="G965" s="43" t="str">
        <f t="shared" ref="G965" si="1141">+IF(OR(LEN(H965)=1,LEN(H965)=2),H965,IF(LEN(H965)=4,MID(H965,1,1),MID(H965,1,2)))</f>
        <v>P</v>
      </c>
      <c r="H965" s="44" t="s">
        <v>192</v>
      </c>
      <c r="I965" s="43" t="str">
        <f t="shared" ref="I965" si="1142">+IF(OR(E965="",F965="",H965=""),"",CONCATENATE(E965,"-",F965,"-",H965))</f>
        <v>GCO-GCI-P010</v>
      </c>
      <c r="J965" s="45" t="s">
        <v>2312</v>
      </c>
      <c r="K965" s="46" t="s">
        <v>31</v>
      </c>
      <c r="L965" s="47">
        <f t="shared" ref="L965" si="1143">+IF(M965=0,"",VALUE(M965))</f>
        <v>45959</v>
      </c>
      <c r="M965" s="48">
        <v>45959</v>
      </c>
      <c r="N965" s="1">
        <f t="shared" ref="N965" ca="1" si="1144">+IF(K965="Anulado","",IF(M965="","",DAYS360(M965,TODAY())))</f>
        <v>117</v>
      </c>
      <c r="O965" s="3"/>
      <c r="P965" s="49" t="s">
        <v>2313</v>
      </c>
      <c r="Q965" s="46">
        <v>1</v>
      </c>
      <c r="R965" s="44"/>
      <c r="U965" s="5"/>
      <c r="W965" s="6"/>
      <c r="X965" s="6"/>
      <c r="Y965" s="6"/>
      <c r="Z965" s="6"/>
      <c r="AA965" s="7"/>
      <c r="AB965" s="9"/>
    </row>
    <row r="966" spans="1:28" s="4" customFormat="1" ht="19.5" x14ac:dyDescent="0.3">
      <c r="A966" s="93">
        <f>+SUBTOTAL(103,$D$4:D966)</f>
        <v>963</v>
      </c>
      <c r="B966" s="2" t="s">
        <v>2028</v>
      </c>
      <c r="C966" s="2" t="s">
        <v>2084</v>
      </c>
      <c r="D966" s="2" t="s">
        <v>2265</v>
      </c>
      <c r="E966" s="43" t="str">
        <f t="shared" ref="E966" si="1145">+IF(C966="GESTIÓN TERRITORIAL","GET",IF(C966="DERECHOS HUMANOS","DHH",IF(C966="GESTIÓN CORPORATIVA","GCO",IF(C966="PLANEACIÓN ESTRATÉGICA","PLE",IF(C966="GERENCIA DE LA INFORMACIÓN","GDI","N/A")))))</f>
        <v>GCO</v>
      </c>
      <c r="F966" s="43" t="str">
        <f t="shared" si="1078"/>
        <v>GCI</v>
      </c>
      <c r="G966" s="43" t="str">
        <f t="shared" ref="G966" si="1146">+IF(OR(LEN(H966)=1,LEN(H966)=2),H966,IF(LEN(H966)=4,MID(H966,1,1),MID(H966,1,2)))</f>
        <v>P</v>
      </c>
      <c r="H966" s="44" t="s">
        <v>195</v>
      </c>
      <c r="I966" s="43" t="str">
        <f t="shared" ref="I966" si="1147">+IF(OR(E966="",F966="",H966=""),"",CONCATENATE(E966,"-",F966,"-",H966))</f>
        <v>GCO-GCI-P011</v>
      </c>
      <c r="J966" s="45" t="s">
        <v>2314</v>
      </c>
      <c r="K966" s="46" t="s">
        <v>31</v>
      </c>
      <c r="L966" s="47">
        <f t="shared" ref="L966" si="1148">+IF(M966=0,"",VALUE(M966))</f>
        <v>46015</v>
      </c>
      <c r="M966" s="48">
        <v>46015</v>
      </c>
      <c r="N966" s="1">
        <f t="shared" ref="N966" ca="1" si="1149">+IF(K966="Anulado","",IF(M966="","",DAYS360(M966,TODAY())))</f>
        <v>62</v>
      </c>
      <c r="O966" s="3"/>
      <c r="P966" s="49" t="s">
        <v>2315</v>
      </c>
      <c r="Q966" s="46">
        <v>1</v>
      </c>
      <c r="R966" s="44"/>
      <c r="S966" s="26"/>
      <c r="T966" s="26"/>
      <c r="U966" s="27"/>
      <c r="V966" s="26"/>
      <c r="W966" s="28"/>
      <c r="X966" s="28"/>
      <c r="Y966" s="28"/>
      <c r="Z966" s="28"/>
      <c r="AA966" s="29"/>
      <c r="AB966" s="9"/>
    </row>
    <row r="967" spans="1:28" s="4" customFormat="1" ht="13" x14ac:dyDescent="0.3">
      <c r="A967" s="1">
        <f>+SUBTOTAL(103,$D$4:D967)</f>
        <v>964</v>
      </c>
      <c r="B967" s="2" t="s">
        <v>2028</v>
      </c>
      <c r="C967" s="2" t="s">
        <v>2084</v>
      </c>
      <c r="D967" s="2" t="s">
        <v>2265</v>
      </c>
      <c r="E967" s="43" t="str">
        <f t="shared" si="1069"/>
        <v>GCO</v>
      </c>
      <c r="F967" s="43" t="str">
        <f t="shared" si="1078"/>
        <v>GCI</v>
      </c>
      <c r="G967" s="43" t="str">
        <f t="shared" si="1070"/>
        <v>IN</v>
      </c>
      <c r="H967" s="44" t="s">
        <v>218</v>
      </c>
      <c r="I967" s="43" t="str">
        <f t="shared" si="1080"/>
        <v>GCO-GCI-IN001</v>
      </c>
      <c r="J967" s="45" t="s">
        <v>2316</v>
      </c>
      <c r="K967" s="46" t="s">
        <v>31</v>
      </c>
      <c r="L967" s="47">
        <f t="shared" si="1068"/>
        <v>45789</v>
      </c>
      <c r="M967" s="48">
        <v>45789</v>
      </c>
      <c r="N967" s="1">
        <f t="shared" ca="1" si="1079"/>
        <v>284</v>
      </c>
      <c r="O967" s="3"/>
      <c r="P967" s="49" t="s">
        <v>2317</v>
      </c>
      <c r="Q967" s="46">
        <v>5</v>
      </c>
      <c r="R967" s="44" t="s">
        <v>2318</v>
      </c>
      <c r="U967" s="5"/>
      <c r="W967" s="6"/>
      <c r="X967" s="6"/>
      <c r="Y967" s="6"/>
      <c r="Z967" s="6" t="str">
        <f t="shared" si="1066"/>
        <v/>
      </c>
      <c r="AA967" s="7"/>
      <c r="AB967" s="9"/>
    </row>
    <row r="968" spans="1:28" s="4" customFormat="1" ht="19.5" x14ac:dyDescent="0.3">
      <c r="A968" s="1">
        <f>+SUBTOTAL(103,$D$4:D968)</f>
        <v>965</v>
      </c>
      <c r="B968" s="2" t="s">
        <v>2028</v>
      </c>
      <c r="C968" s="2" t="s">
        <v>2084</v>
      </c>
      <c r="D968" s="2" t="s">
        <v>2265</v>
      </c>
      <c r="E968" s="43" t="str">
        <f t="shared" si="1069"/>
        <v>GCO</v>
      </c>
      <c r="F968" s="43" t="str">
        <f t="shared" si="1078"/>
        <v>GCI</v>
      </c>
      <c r="G968" s="43" t="str">
        <f t="shared" si="1070"/>
        <v>IN</v>
      </c>
      <c r="H968" s="44" t="s">
        <v>222</v>
      </c>
      <c r="I968" s="43" t="str">
        <f t="shared" si="1080"/>
        <v>GCO-GCI-IN002</v>
      </c>
      <c r="J968" s="45" t="s">
        <v>2319</v>
      </c>
      <c r="K968" s="46" t="s">
        <v>48</v>
      </c>
      <c r="L968" s="47">
        <f t="shared" si="1068"/>
        <v>44225</v>
      </c>
      <c r="M968" s="48">
        <v>44225</v>
      </c>
      <c r="N968" s="1" t="str">
        <f t="shared" ca="1" si="1079"/>
        <v/>
      </c>
      <c r="O968" s="3">
        <v>45106</v>
      </c>
      <c r="P968" s="49" t="s">
        <v>2320</v>
      </c>
      <c r="Q968" s="46">
        <v>4</v>
      </c>
      <c r="R968" s="44" t="s">
        <v>2321</v>
      </c>
      <c r="U968" s="5"/>
      <c r="W968" s="6"/>
      <c r="X968" s="6"/>
      <c r="Y968" s="6"/>
      <c r="Z968" s="6" t="str">
        <f t="shared" si="1066"/>
        <v/>
      </c>
      <c r="AA968" s="7"/>
      <c r="AB968" s="9"/>
    </row>
    <row r="969" spans="1:28" s="4" customFormat="1" ht="13" x14ac:dyDescent="0.3">
      <c r="A969" s="93">
        <f>+SUBTOTAL(103,$D$4:D969)</f>
        <v>966</v>
      </c>
      <c r="B969" s="2" t="s">
        <v>2028</v>
      </c>
      <c r="C969" s="2" t="s">
        <v>2084</v>
      </c>
      <c r="D969" s="2" t="s">
        <v>2265</v>
      </c>
      <c r="E969" s="43" t="str">
        <f t="shared" si="1069"/>
        <v>GCO</v>
      </c>
      <c r="F969" s="43" t="str">
        <f t="shared" si="1078"/>
        <v>GCI</v>
      </c>
      <c r="G969" s="43" t="str">
        <f t="shared" si="1070"/>
        <v>IN</v>
      </c>
      <c r="H969" s="44" t="s">
        <v>226</v>
      </c>
      <c r="I969" s="43" t="str">
        <f t="shared" si="1080"/>
        <v>GCO-GCI-IN003</v>
      </c>
      <c r="J969" s="45" t="s">
        <v>2322</v>
      </c>
      <c r="K969" s="46" t="s">
        <v>31</v>
      </c>
      <c r="L969" s="47">
        <f t="shared" si="1068"/>
        <v>43916</v>
      </c>
      <c r="M969" s="48">
        <v>43916</v>
      </c>
      <c r="N969" s="1">
        <f t="shared" ca="1" si="1079"/>
        <v>2130</v>
      </c>
      <c r="O969" s="3"/>
      <c r="P969" s="49" t="s">
        <v>2323</v>
      </c>
      <c r="Q969" s="46">
        <v>4</v>
      </c>
      <c r="R969" s="44" t="s">
        <v>2324</v>
      </c>
      <c r="U969" s="5"/>
      <c r="W969" s="6"/>
      <c r="X969" s="6"/>
      <c r="Y969" s="6"/>
      <c r="Z969" s="6" t="str">
        <f t="shared" si="1066"/>
        <v/>
      </c>
      <c r="AA969" s="7"/>
      <c r="AB969" s="9"/>
    </row>
    <row r="970" spans="1:28" s="4" customFormat="1" ht="49.5" customHeight="1" x14ac:dyDescent="0.3">
      <c r="A970" s="1">
        <f>+SUBTOTAL(103,$D$4:D970)</f>
        <v>967</v>
      </c>
      <c r="B970" s="2" t="s">
        <v>2028</v>
      </c>
      <c r="C970" s="2" t="s">
        <v>2084</v>
      </c>
      <c r="D970" s="2" t="s">
        <v>2265</v>
      </c>
      <c r="E970" s="43" t="str">
        <f>+IF(C970="GESTIÓN TERRITORIAL","GET",IF(C970="DERECHOS HUMANOS","DHH",IF(C970="GESTIÓN CORPORATIVA","GCO",IF(C970="PLANEACIÓN ESTRATÉGICA","PLE",IF(C970="GERENCIA DE LA INFORMACIÓN","GDI","N/A")))))</f>
        <v>GCO</v>
      </c>
      <c r="F970" s="43" t="str">
        <f t="shared" si="1078"/>
        <v>GCI</v>
      </c>
      <c r="G970" s="43" t="str">
        <f t="shared" si="1070"/>
        <v>IN</v>
      </c>
      <c r="H970" s="44" t="s">
        <v>230</v>
      </c>
      <c r="I970" s="43" t="str">
        <f t="shared" si="1080"/>
        <v>GCO-GCI-IN004</v>
      </c>
      <c r="J970" s="45" t="s">
        <v>2325</v>
      </c>
      <c r="K970" s="46" t="s">
        <v>31</v>
      </c>
      <c r="L970" s="47">
        <f t="shared" si="1068"/>
        <v>44662</v>
      </c>
      <c r="M970" s="48">
        <v>44662</v>
      </c>
      <c r="N970" s="1">
        <f t="shared" ca="1" si="1079"/>
        <v>1395</v>
      </c>
      <c r="O970" s="3"/>
      <c r="P970" s="49" t="s">
        <v>2326</v>
      </c>
      <c r="Q970" s="46">
        <v>6</v>
      </c>
      <c r="R970" s="46" t="s">
        <v>2327</v>
      </c>
      <c r="U970" s="5"/>
      <c r="W970" s="6"/>
      <c r="X970" s="6"/>
      <c r="Y970" s="6"/>
      <c r="Z970" s="6" t="str">
        <f t="shared" si="1066"/>
        <v/>
      </c>
      <c r="AA970" s="7"/>
      <c r="AB970" s="9"/>
    </row>
    <row r="971" spans="1:28" s="4" customFormat="1" ht="19.5" x14ac:dyDescent="0.3">
      <c r="A971" s="1">
        <f>+SUBTOTAL(103,$D$4:D971)</f>
        <v>968</v>
      </c>
      <c r="B971" s="2" t="s">
        <v>2028</v>
      </c>
      <c r="C971" s="2" t="s">
        <v>2084</v>
      </c>
      <c r="D971" s="2" t="s">
        <v>2265</v>
      </c>
      <c r="E971" s="43" t="str">
        <f t="shared" si="1069"/>
        <v>GCO</v>
      </c>
      <c r="F971" s="43" t="str">
        <f t="shared" si="1078"/>
        <v>GCI</v>
      </c>
      <c r="G971" s="43" t="str">
        <f t="shared" si="1070"/>
        <v>IN</v>
      </c>
      <c r="H971" s="44" t="s">
        <v>234</v>
      </c>
      <c r="I971" s="43" t="str">
        <f t="shared" si="1080"/>
        <v>GCO-GCI-IN005</v>
      </c>
      <c r="J971" s="45" t="s">
        <v>2328</v>
      </c>
      <c r="K971" s="46" t="s">
        <v>31</v>
      </c>
      <c r="L971" s="47">
        <f t="shared" si="1068"/>
        <v>44692</v>
      </c>
      <c r="M971" s="48">
        <v>44692</v>
      </c>
      <c r="N971" s="1">
        <f t="shared" ca="1" si="1079"/>
        <v>1365</v>
      </c>
      <c r="O971" s="3"/>
      <c r="P971" s="49" t="s">
        <v>2329</v>
      </c>
      <c r="Q971" s="46">
        <v>4</v>
      </c>
      <c r="R971" s="46" t="s">
        <v>2330</v>
      </c>
      <c r="U971" s="5"/>
      <c r="W971" s="6"/>
      <c r="X971" s="6"/>
      <c r="Y971" s="6"/>
      <c r="Z971" s="6" t="str">
        <f t="shared" si="1066"/>
        <v/>
      </c>
      <c r="AA971" s="7"/>
      <c r="AB971" s="9"/>
    </row>
    <row r="972" spans="1:28" s="4" customFormat="1" ht="19.5" x14ac:dyDescent="0.3">
      <c r="A972" s="93">
        <f>+SUBTOTAL(103,$D$4:D972)</f>
        <v>969</v>
      </c>
      <c r="B972" s="2" t="s">
        <v>2028</v>
      </c>
      <c r="C972" s="2" t="s">
        <v>2084</v>
      </c>
      <c r="D972" s="2" t="s">
        <v>2265</v>
      </c>
      <c r="E972" s="43" t="str">
        <f t="shared" si="1069"/>
        <v>GCO</v>
      </c>
      <c r="F972" s="43" t="str">
        <f t="shared" si="1078"/>
        <v>GCI</v>
      </c>
      <c r="G972" s="43" t="str">
        <f t="shared" si="1070"/>
        <v>IN</v>
      </c>
      <c r="H972" s="44" t="s">
        <v>238</v>
      </c>
      <c r="I972" s="43" t="str">
        <f t="shared" si="1080"/>
        <v>GCO-GCI-IN006</v>
      </c>
      <c r="J972" s="45" t="s">
        <v>2331</v>
      </c>
      <c r="K972" s="46" t="s">
        <v>48</v>
      </c>
      <c r="L972" s="47">
        <f t="shared" si="1068"/>
        <v>43124</v>
      </c>
      <c r="M972" s="48">
        <v>43124</v>
      </c>
      <c r="N972" s="1" t="str">
        <f t="shared" ca="1" si="1079"/>
        <v/>
      </c>
      <c r="O972" s="3">
        <v>43336</v>
      </c>
      <c r="P972" s="49" t="s">
        <v>2332</v>
      </c>
      <c r="Q972" s="46">
        <v>2</v>
      </c>
      <c r="R972" s="44" t="s">
        <v>2333</v>
      </c>
      <c r="U972" s="5"/>
      <c r="W972" s="6"/>
      <c r="X972" s="6"/>
      <c r="Y972" s="6"/>
      <c r="Z972" s="6" t="str">
        <f t="shared" si="1066"/>
        <v/>
      </c>
      <c r="AA972" s="7"/>
      <c r="AB972" s="9"/>
    </row>
    <row r="973" spans="1:28" s="4" customFormat="1" ht="17" x14ac:dyDescent="0.3">
      <c r="A973" s="1">
        <f>+SUBTOTAL(103,$D$4:D973)</f>
        <v>970</v>
      </c>
      <c r="B973" s="2" t="s">
        <v>2028</v>
      </c>
      <c r="C973" s="2" t="s">
        <v>2084</v>
      </c>
      <c r="D973" s="2" t="s">
        <v>2265</v>
      </c>
      <c r="E973" s="43" t="str">
        <f t="shared" si="1069"/>
        <v>GCO</v>
      </c>
      <c r="F973" s="43" t="str">
        <f t="shared" si="1078"/>
        <v>GCI</v>
      </c>
      <c r="G973" s="43" t="str">
        <f t="shared" si="1070"/>
        <v>IN</v>
      </c>
      <c r="H973" s="44" t="s">
        <v>242</v>
      </c>
      <c r="I973" s="43" t="str">
        <f t="shared" si="1080"/>
        <v>GCO-GCI-IN007</v>
      </c>
      <c r="J973" s="45" t="s">
        <v>2334</v>
      </c>
      <c r="K973" s="46" t="s">
        <v>31</v>
      </c>
      <c r="L973" s="47">
        <f t="shared" si="1068"/>
        <v>44831</v>
      </c>
      <c r="M973" s="48">
        <v>44831</v>
      </c>
      <c r="N973" s="1">
        <f t="shared" ca="1" si="1079"/>
        <v>1229</v>
      </c>
      <c r="O973" s="3"/>
      <c r="P973" s="49" t="s">
        <v>2335</v>
      </c>
      <c r="Q973" s="46">
        <v>6</v>
      </c>
      <c r="R973" s="44" t="s">
        <v>2336</v>
      </c>
      <c r="U973" s="5"/>
      <c r="W973" s="6"/>
      <c r="X973" s="6"/>
      <c r="Y973" s="6"/>
      <c r="Z973" s="6" t="str">
        <f t="shared" si="1066"/>
        <v/>
      </c>
      <c r="AA973" s="7"/>
      <c r="AB973" s="9"/>
    </row>
    <row r="974" spans="1:28" s="4" customFormat="1" ht="19.5" x14ac:dyDescent="0.3">
      <c r="A974" s="1">
        <f>+SUBTOTAL(103,$D$4:D974)</f>
        <v>971</v>
      </c>
      <c r="B974" s="2" t="s">
        <v>2028</v>
      </c>
      <c r="C974" s="2" t="s">
        <v>2084</v>
      </c>
      <c r="D974" s="2" t="s">
        <v>2265</v>
      </c>
      <c r="E974" s="43" t="str">
        <f t="shared" si="1069"/>
        <v>GCO</v>
      </c>
      <c r="F974" s="43" t="str">
        <f t="shared" si="1078"/>
        <v>GCI</v>
      </c>
      <c r="G974" s="43" t="str">
        <f t="shared" si="1070"/>
        <v>IN</v>
      </c>
      <c r="H974" s="44" t="s">
        <v>246</v>
      </c>
      <c r="I974" s="43" t="str">
        <f t="shared" si="1080"/>
        <v>GCO-GCI-IN008</v>
      </c>
      <c r="J974" s="45" t="s">
        <v>2337</v>
      </c>
      <c r="K974" s="46" t="s">
        <v>31</v>
      </c>
      <c r="L974" s="47">
        <f t="shared" si="1068"/>
        <v>44225</v>
      </c>
      <c r="M974" s="48">
        <v>44225</v>
      </c>
      <c r="N974" s="1">
        <f t="shared" ca="1" si="1079"/>
        <v>1827</v>
      </c>
      <c r="O974" s="3"/>
      <c r="P974" s="49" t="s">
        <v>2338</v>
      </c>
      <c r="Q974" s="46">
        <v>3</v>
      </c>
      <c r="R974" s="44" t="s">
        <v>2339</v>
      </c>
      <c r="U974" s="5"/>
      <c r="W974" s="6"/>
      <c r="X974" s="6"/>
      <c r="Y974" s="6"/>
      <c r="Z974" s="6" t="str">
        <f t="shared" si="1066"/>
        <v/>
      </c>
      <c r="AA974" s="7"/>
      <c r="AB974" s="9"/>
    </row>
    <row r="975" spans="1:28" s="4" customFormat="1" ht="13" x14ac:dyDescent="0.3">
      <c r="A975" s="93">
        <f>+SUBTOTAL(103,$D$4:D975)</f>
        <v>972</v>
      </c>
      <c r="B975" s="2" t="s">
        <v>2028</v>
      </c>
      <c r="C975" s="2" t="s">
        <v>2084</v>
      </c>
      <c r="D975" s="2" t="s">
        <v>2265</v>
      </c>
      <c r="E975" s="43" t="str">
        <f t="shared" si="1069"/>
        <v>GCO</v>
      </c>
      <c r="F975" s="43" t="str">
        <f t="shared" si="1078"/>
        <v>GCI</v>
      </c>
      <c r="G975" s="43" t="str">
        <f t="shared" si="1070"/>
        <v>IN</v>
      </c>
      <c r="H975" s="44" t="s">
        <v>249</v>
      </c>
      <c r="I975" s="43" t="str">
        <f t="shared" si="1080"/>
        <v>GCO-GCI-IN009</v>
      </c>
      <c r="J975" s="45" t="s">
        <v>2340</v>
      </c>
      <c r="K975" s="46" t="s">
        <v>31</v>
      </c>
      <c r="L975" s="47">
        <f t="shared" si="1068"/>
        <v>44539</v>
      </c>
      <c r="M975" s="48">
        <v>44539</v>
      </c>
      <c r="N975" s="1">
        <f t="shared" ca="1" si="1079"/>
        <v>1517</v>
      </c>
      <c r="O975" s="3"/>
      <c r="P975" s="49" t="s">
        <v>2341</v>
      </c>
      <c r="Q975" s="46">
        <v>5</v>
      </c>
      <c r="R975" s="44" t="s">
        <v>2342</v>
      </c>
      <c r="U975" s="5"/>
      <c r="W975" s="6"/>
      <c r="X975" s="6"/>
      <c r="Y975" s="6"/>
      <c r="Z975" s="6" t="str">
        <f t="shared" si="1066"/>
        <v/>
      </c>
      <c r="AA975" s="7"/>
      <c r="AB975" s="9"/>
    </row>
    <row r="976" spans="1:28" s="4" customFormat="1" ht="19.5" x14ac:dyDescent="0.3">
      <c r="A976" s="1">
        <f>+SUBTOTAL(103,$D$4:D976)</f>
        <v>973</v>
      </c>
      <c r="B976" s="2" t="s">
        <v>2028</v>
      </c>
      <c r="C976" s="2" t="s">
        <v>2084</v>
      </c>
      <c r="D976" s="2" t="s">
        <v>2265</v>
      </c>
      <c r="E976" s="43" t="str">
        <f t="shared" si="1069"/>
        <v>GCO</v>
      </c>
      <c r="F976" s="43" t="str">
        <f t="shared" si="1078"/>
        <v>GCI</v>
      </c>
      <c r="G976" s="43" t="str">
        <f t="shared" si="1070"/>
        <v>IN</v>
      </c>
      <c r="H976" s="44" t="s">
        <v>252</v>
      </c>
      <c r="I976" s="43" t="str">
        <f t="shared" si="1080"/>
        <v>GCO-GCI-IN010</v>
      </c>
      <c r="J976" s="45" t="s">
        <v>2343</v>
      </c>
      <c r="K976" s="46" t="s">
        <v>31</v>
      </c>
      <c r="L976" s="47">
        <f t="shared" si="1068"/>
        <v>44546</v>
      </c>
      <c r="M976" s="48">
        <v>44546</v>
      </c>
      <c r="N976" s="1">
        <f t="shared" ca="1" si="1079"/>
        <v>1510</v>
      </c>
      <c r="O976" s="3"/>
      <c r="P976" s="49" t="s">
        <v>2344</v>
      </c>
      <c r="Q976" s="46">
        <v>5</v>
      </c>
      <c r="R976" s="44" t="s">
        <v>2345</v>
      </c>
      <c r="U976" s="5"/>
      <c r="W976" s="6"/>
      <c r="X976" s="6"/>
      <c r="Y976" s="6"/>
      <c r="Z976" s="6" t="str">
        <f t="shared" si="1066"/>
        <v/>
      </c>
      <c r="AA976" s="7"/>
      <c r="AB976" s="9"/>
    </row>
    <row r="977" spans="1:28" s="4" customFormat="1" ht="13" x14ac:dyDescent="0.3">
      <c r="A977" s="1">
        <f>+SUBTOTAL(103,$D$4:D977)</f>
        <v>974</v>
      </c>
      <c r="B977" s="2" t="s">
        <v>2028</v>
      </c>
      <c r="C977" s="2" t="s">
        <v>2084</v>
      </c>
      <c r="D977" s="2" t="s">
        <v>2265</v>
      </c>
      <c r="E977" s="43" t="str">
        <f t="shared" si="1069"/>
        <v>GCO</v>
      </c>
      <c r="F977" s="43" t="str">
        <f t="shared" ref="F977:F1008" si="1150">+VLOOKUP(D977,$U$1519:$V$1538,2,FALSE)</f>
        <v>GCI</v>
      </c>
      <c r="G977" s="43" t="str">
        <f t="shared" si="1070"/>
        <v>IN</v>
      </c>
      <c r="H977" s="44" t="s">
        <v>255</v>
      </c>
      <c r="I977" s="43" t="str">
        <f t="shared" si="1080"/>
        <v>GCO-GCI-IN011</v>
      </c>
      <c r="J977" s="45" t="s">
        <v>2346</v>
      </c>
      <c r="K977" s="46" t="s">
        <v>31</v>
      </c>
      <c r="L977" s="47">
        <f t="shared" si="1068"/>
        <v>44546</v>
      </c>
      <c r="M977" s="48">
        <v>44546</v>
      </c>
      <c r="N977" s="1">
        <f t="shared" ca="1" si="1079"/>
        <v>1510</v>
      </c>
      <c r="O977" s="3"/>
      <c r="P977" s="49" t="s">
        <v>2344</v>
      </c>
      <c r="Q977" s="46">
        <v>5</v>
      </c>
      <c r="R977" s="44" t="s">
        <v>2347</v>
      </c>
      <c r="U977" s="5"/>
      <c r="W977" s="6"/>
      <c r="X977" s="6"/>
      <c r="Y977" s="6"/>
      <c r="Z977" s="6" t="str">
        <f t="shared" si="1066"/>
        <v/>
      </c>
      <c r="AA977" s="7"/>
      <c r="AB977" s="9"/>
    </row>
    <row r="978" spans="1:28" s="4" customFormat="1" ht="19.5" x14ac:dyDescent="0.3">
      <c r="A978" s="93">
        <f>+SUBTOTAL(103,$D$4:D978)</f>
        <v>975</v>
      </c>
      <c r="B978" s="2" t="s">
        <v>2028</v>
      </c>
      <c r="C978" s="2" t="s">
        <v>2084</v>
      </c>
      <c r="D978" s="2" t="s">
        <v>2265</v>
      </c>
      <c r="E978" s="43" t="str">
        <f t="shared" si="1069"/>
        <v>GCO</v>
      </c>
      <c r="F978" s="43" t="str">
        <f t="shared" si="1150"/>
        <v>GCI</v>
      </c>
      <c r="G978" s="43" t="str">
        <f t="shared" si="1070"/>
        <v>IN</v>
      </c>
      <c r="H978" s="44" t="s">
        <v>258</v>
      </c>
      <c r="I978" s="43" t="str">
        <f t="shared" si="1080"/>
        <v>GCO-GCI-IN012</v>
      </c>
      <c r="J978" s="45" t="s">
        <v>2348</v>
      </c>
      <c r="K978" s="46" t="s">
        <v>31</v>
      </c>
      <c r="L978" s="47">
        <f t="shared" si="1068"/>
        <v>44546</v>
      </c>
      <c r="M978" s="48">
        <v>44546</v>
      </c>
      <c r="N978" s="1">
        <f t="shared" ca="1" si="1079"/>
        <v>1510</v>
      </c>
      <c r="O978" s="3"/>
      <c r="P978" s="49" t="s">
        <v>2344</v>
      </c>
      <c r="Q978" s="46">
        <v>5</v>
      </c>
      <c r="R978" s="44" t="s">
        <v>2349</v>
      </c>
      <c r="U978" s="5"/>
      <c r="W978" s="6"/>
      <c r="X978" s="6"/>
      <c r="Y978" s="6"/>
      <c r="Z978" s="6" t="str">
        <f t="shared" si="1066"/>
        <v/>
      </c>
      <c r="AA978" s="7"/>
      <c r="AB978" s="9"/>
    </row>
    <row r="979" spans="1:28" s="4" customFormat="1" ht="13" x14ac:dyDescent="0.3">
      <c r="A979" s="1">
        <f>+SUBTOTAL(103,$D$4:D979)</f>
        <v>976</v>
      </c>
      <c r="B979" s="2" t="s">
        <v>2028</v>
      </c>
      <c r="C979" s="2" t="s">
        <v>2084</v>
      </c>
      <c r="D979" s="2" t="s">
        <v>2265</v>
      </c>
      <c r="E979" s="43" t="str">
        <f t="shared" si="1069"/>
        <v>GCO</v>
      </c>
      <c r="F979" s="43" t="str">
        <f t="shared" si="1150"/>
        <v>GCI</v>
      </c>
      <c r="G979" s="43" t="str">
        <f t="shared" si="1070"/>
        <v>IN</v>
      </c>
      <c r="H979" s="44" t="s">
        <v>262</v>
      </c>
      <c r="I979" s="43" t="str">
        <f t="shared" si="1080"/>
        <v>GCO-GCI-IN013</v>
      </c>
      <c r="J979" s="45" t="s">
        <v>2350</v>
      </c>
      <c r="K979" s="46" t="s">
        <v>31</v>
      </c>
      <c r="L979" s="47">
        <f t="shared" si="1068"/>
        <v>44816</v>
      </c>
      <c r="M979" s="48">
        <v>44816</v>
      </c>
      <c r="N979" s="1">
        <f t="shared" ca="1" si="1079"/>
        <v>1244</v>
      </c>
      <c r="O979" s="3"/>
      <c r="P979" s="49" t="s">
        <v>2351</v>
      </c>
      <c r="Q979" s="46">
        <v>5</v>
      </c>
      <c r="R979" s="44" t="s">
        <v>2352</v>
      </c>
      <c r="U979" s="5"/>
      <c r="W979" s="6"/>
      <c r="X979" s="6"/>
      <c r="Y979" s="6"/>
      <c r="Z979" s="6" t="str">
        <f t="shared" si="1066"/>
        <v/>
      </c>
      <c r="AA979" s="7"/>
      <c r="AB979" s="9"/>
    </row>
    <row r="980" spans="1:28" s="4" customFormat="1" ht="19.5" x14ac:dyDescent="0.3">
      <c r="A980" s="1">
        <f>+SUBTOTAL(103,$D$4:D980)</f>
        <v>977</v>
      </c>
      <c r="B980" s="2" t="s">
        <v>2028</v>
      </c>
      <c r="C980" s="2" t="s">
        <v>2084</v>
      </c>
      <c r="D980" s="2" t="s">
        <v>2265</v>
      </c>
      <c r="E980" s="43" t="str">
        <f t="shared" si="1069"/>
        <v>GCO</v>
      </c>
      <c r="F980" s="43" t="str">
        <f t="shared" si="1150"/>
        <v>GCI</v>
      </c>
      <c r="G980" s="43" t="str">
        <f t="shared" si="1070"/>
        <v>IN</v>
      </c>
      <c r="H980" s="44" t="s">
        <v>265</v>
      </c>
      <c r="I980" s="43" t="str">
        <f t="shared" si="1080"/>
        <v>GCO-GCI-IN014</v>
      </c>
      <c r="J980" s="45" t="s">
        <v>2353</v>
      </c>
      <c r="K980" s="46" t="s">
        <v>31</v>
      </c>
      <c r="L980" s="47">
        <f t="shared" si="1068"/>
        <v>45671</v>
      </c>
      <c r="M980" s="48">
        <v>45671</v>
      </c>
      <c r="N980" s="1">
        <f t="shared" ca="1" si="1079"/>
        <v>402</v>
      </c>
      <c r="O980" s="3"/>
      <c r="P980" s="49" t="s">
        <v>2354</v>
      </c>
      <c r="Q980" s="46">
        <v>8</v>
      </c>
      <c r="R980" s="44" t="s">
        <v>2355</v>
      </c>
      <c r="U980" s="5"/>
      <c r="W980" s="6"/>
      <c r="X980" s="6"/>
      <c r="Y980" s="6"/>
      <c r="Z980" s="6" t="str">
        <f t="shared" si="1066"/>
        <v/>
      </c>
      <c r="AA980" s="7"/>
      <c r="AB980" s="9"/>
    </row>
    <row r="981" spans="1:28" s="4" customFormat="1" ht="13" x14ac:dyDescent="0.3">
      <c r="A981" s="93">
        <f>+SUBTOTAL(103,$D$4:D981)</f>
        <v>978</v>
      </c>
      <c r="B981" s="2" t="s">
        <v>2028</v>
      </c>
      <c r="C981" s="2" t="s">
        <v>2084</v>
      </c>
      <c r="D981" s="2" t="s">
        <v>2265</v>
      </c>
      <c r="E981" s="43" t="str">
        <f t="shared" si="1069"/>
        <v>GCO</v>
      </c>
      <c r="F981" s="43" t="str">
        <f t="shared" si="1150"/>
        <v>GCI</v>
      </c>
      <c r="G981" s="43" t="str">
        <f t="shared" si="1070"/>
        <v>IN</v>
      </c>
      <c r="H981" s="44" t="s">
        <v>268</v>
      </c>
      <c r="I981" s="43" t="str">
        <f t="shared" si="1080"/>
        <v>GCO-GCI-IN015</v>
      </c>
      <c r="J981" s="45" t="s">
        <v>2356</v>
      </c>
      <c r="K981" s="46" t="s">
        <v>31</v>
      </c>
      <c r="L981" s="47">
        <f t="shared" si="1068"/>
        <v>44811</v>
      </c>
      <c r="M981" s="48">
        <v>44811</v>
      </c>
      <c r="N981" s="1">
        <f t="shared" ca="1" si="1079"/>
        <v>1249</v>
      </c>
      <c r="O981" s="3"/>
      <c r="P981" s="49" t="s">
        <v>2357</v>
      </c>
      <c r="Q981" s="46">
        <v>5</v>
      </c>
      <c r="R981" s="44" t="s">
        <v>2358</v>
      </c>
      <c r="U981" s="5"/>
      <c r="W981" s="6"/>
      <c r="X981" s="6"/>
      <c r="Y981" s="6"/>
      <c r="Z981" s="6" t="str">
        <f t="shared" si="1066"/>
        <v/>
      </c>
      <c r="AA981" s="7"/>
      <c r="AB981" s="9"/>
    </row>
    <row r="982" spans="1:28" s="4" customFormat="1" ht="13" x14ac:dyDescent="0.3">
      <c r="A982" s="1">
        <f>+SUBTOTAL(103,$D$4:D982)</f>
        <v>979</v>
      </c>
      <c r="B982" s="2" t="s">
        <v>2028</v>
      </c>
      <c r="C982" s="2" t="s">
        <v>2084</v>
      </c>
      <c r="D982" s="2" t="s">
        <v>2265</v>
      </c>
      <c r="E982" s="43" t="str">
        <f t="shared" si="1069"/>
        <v>GCO</v>
      </c>
      <c r="F982" s="43" t="str">
        <f t="shared" si="1150"/>
        <v>GCI</v>
      </c>
      <c r="G982" s="43" t="str">
        <f t="shared" si="1070"/>
        <v>IN</v>
      </c>
      <c r="H982" s="44" t="s">
        <v>271</v>
      </c>
      <c r="I982" s="43" t="str">
        <f t="shared" si="1080"/>
        <v>GCO-GCI-IN016</v>
      </c>
      <c r="J982" s="45" t="s">
        <v>2359</v>
      </c>
      <c r="K982" s="46" t="s">
        <v>48</v>
      </c>
      <c r="L982" s="47">
        <f t="shared" si="1068"/>
        <v>43069</v>
      </c>
      <c r="M982" s="48">
        <v>43069</v>
      </c>
      <c r="N982" s="1" t="str">
        <f t="shared" ca="1" si="1079"/>
        <v/>
      </c>
      <c r="O982" s="3">
        <v>43341</v>
      </c>
      <c r="P982" s="49" t="s">
        <v>2360</v>
      </c>
      <c r="Q982" s="46">
        <v>1</v>
      </c>
      <c r="R982" s="44" t="s">
        <v>2361</v>
      </c>
      <c r="U982" s="5"/>
      <c r="W982" s="6"/>
      <c r="X982" s="6"/>
      <c r="Y982" s="6"/>
      <c r="Z982" s="6" t="str">
        <f t="shared" si="1066"/>
        <v/>
      </c>
      <c r="AA982" s="7"/>
      <c r="AB982" s="9"/>
    </row>
    <row r="983" spans="1:28" s="4" customFormat="1" ht="19.5" x14ac:dyDescent="0.3">
      <c r="A983" s="1">
        <f>+SUBTOTAL(103,$D$4:D983)</f>
        <v>980</v>
      </c>
      <c r="B983" s="2" t="s">
        <v>2028</v>
      </c>
      <c r="C983" s="2" t="s">
        <v>2084</v>
      </c>
      <c r="D983" s="2" t="s">
        <v>2265</v>
      </c>
      <c r="E983" s="43" t="str">
        <f t="shared" si="1069"/>
        <v>GCO</v>
      </c>
      <c r="F983" s="43" t="str">
        <f t="shared" si="1150"/>
        <v>GCI</v>
      </c>
      <c r="G983" s="43" t="str">
        <f t="shared" si="1070"/>
        <v>IN</v>
      </c>
      <c r="H983" s="44" t="s">
        <v>563</v>
      </c>
      <c r="I983" s="43" t="str">
        <f t="shared" si="1080"/>
        <v>GCO-GCI-IN017</v>
      </c>
      <c r="J983" s="45" t="s">
        <v>2362</v>
      </c>
      <c r="K983" s="46" t="s">
        <v>48</v>
      </c>
      <c r="L983" s="47">
        <f t="shared" si="1068"/>
        <v>43124</v>
      </c>
      <c r="M983" s="48">
        <v>43124</v>
      </c>
      <c r="N983" s="1" t="str">
        <f t="shared" ca="1" si="1079"/>
        <v/>
      </c>
      <c r="O983" s="3">
        <v>43336</v>
      </c>
      <c r="P983" s="49" t="s">
        <v>2332</v>
      </c>
      <c r="Q983" s="46">
        <v>2</v>
      </c>
      <c r="R983" s="44" t="s">
        <v>2363</v>
      </c>
      <c r="U983" s="5"/>
      <c r="W983" s="6"/>
      <c r="X983" s="6"/>
      <c r="Y983" s="6"/>
      <c r="Z983" s="6" t="str">
        <f t="shared" si="1066"/>
        <v/>
      </c>
      <c r="AA983" s="7"/>
      <c r="AB983" s="9"/>
    </row>
    <row r="984" spans="1:28" s="4" customFormat="1" ht="29" x14ac:dyDescent="0.3">
      <c r="A984" s="93">
        <f>+SUBTOTAL(103,$D$4:D984)</f>
        <v>981</v>
      </c>
      <c r="B984" s="2" t="s">
        <v>2028</v>
      </c>
      <c r="C984" s="2" t="s">
        <v>2084</v>
      </c>
      <c r="D984" s="2" t="s">
        <v>2265</v>
      </c>
      <c r="E984" s="43" t="str">
        <f t="shared" si="1069"/>
        <v>GCO</v>
      </c>
      <c r="F984" s="43" t="str">
        <f t="shared" si="1150"/>
        <v>GCI</v>
      </c>
      <c r="G984" s="43" t="str">
        <f t="shared" si="1070"/>
        <v>IN</v>
      </c>
      <c r="H984" s="44" t="s">
        <v>567</v>
      </c>
      <c r="I984" s="43" t="str">
        <f t="shared" si="1080"/>
        <v>GCO-GCI-IN018</v>
      </c>
      <c r="J984" s="45" t="s">
        <v>2364</v>
      </c>
      <c r="K984" s="46" t="s">
        <v>31</v>
      </c>
      <c r="L984" s="47">
        <f t="shared" si="1068"/>
        <v>44293</v>
      </c>
      <c r="M984" s="48">
        <v>44293</v>
      </c>
      <c r="N984" s="1">
        <f t="shared" ca="1" si="1079"/>
        <v>1759</v>
      </c>
      <c r="O984" s="3"/>
      <c r="P984" s="49" t="s">
        <v>2365</v>
      </c>
      <c r="Q984" s="46">
        <v>3</v>
      </c>
      <c r="R984" s="44" t="s">
        <v>2366</v>
      </c>
      <c r="T984" s="9"/>
      <c r="U984" s="10"/>
      <c r="V984" s="9"/>
      <c r="W984" s="11"/>
      <c r="X984" s="11"/>
      <c r="Y984" s="11"/>
      <c r="Z984" s="11" t="str">
        <f t="shared" si="1066"/>
        <v/>
      </c>
      <c r="AA984" s="12"/>
      <c r="AB984" s="9"/>
    </row>
    <row r="985" spans="1:28" s="4" customFormat="1" ht="17" x14ac:dyDescent="0.3">
      <c r="A985" s="1">
        <f>+SUBTOTAL(103,$D$4:D985)</f>
        <v>982</v>
      </c>
      <c r="B985" s="2" t="s">
        <v>2028</v>
      </c>
      <c r="C985" s="2" t="s">
        <v>2084</v>
      </c>
      <c r="D985" s="2" t="s">
        <v>2265</v>
      </c>
      <c r="E985" s="43" t="str">
        <f t="shared" si="1069"/>
        <v>GCO</v>
      </c>
      <c r="F985" s="43" t="str">
        <f t="shared" si="1150"/>
        <v>GCI</v>
      </c>
      <c r="G985" s="43" t="str">
        <f t="shared" si="1070"/>
        <v>IN</v>
      </c>
      <c r="H985" s="44" t="s">
        <v>571</v>
      </c>
      <c r="I985" s="43" t="str">
        <f t="shared" si="1080"/>
        <v>GCO-GCI-IN019</v>
      </c>
      <c r="J985" s="45" t="s">
        <v>2367</v>
      </c>
      <c r="K985" s="46" t="s">
        <v>31</v>
      </c>
      <c r="L985" s="47">
        <f t="shared" si="1068"/>
        <v>45258</v>
      </c>
      <c r="M985" s="48">
        <v>45258</v>
      </c>
      <c r="N985" s="1">
        <f t="shared" ca="1" si="1079"/>
        <v>808</v>
      </c>
      <c r="O985" s="3"/>
      <c r="P985" s="49" t="s">
        <v>2368</v>
      </c>
      <c r="Q985" s="46">
        <v>8</v>
      </c>
      <c r="R985" s="44" t="s">
        <v>2369</v>
      </c>
      <c r="U985" s="5"/>
      <c r="W985" s="6"/>
      <c r="X985" s="6"/>
      <c r="Y985" s="6"/>
      <c r="Z985" s="6" t="str">
        <f t="shared" si="1066"/>
        <v/>
      </c>
      <c r="AA985" s="7"/>
      <c r="AB985" s="9"/>
    </row>
    <row r="986" spans="1:28" s="4" customFormat="1" ht="13" x14ac:dyDescent="0.3">
      <c r="A986" s="1">
        <f>+SUBTOTAL(103,$D$4:D986)</f>
        <v>983</v>
      </c>
      <c r="B986" s="2" t="s">
        <v>2028</v>
      </c>
      <c r="C986" s="2" t="s">
        <v>2084</v>
      </c>
      <c r="D986" s="2" t="s">
        <v>2265</v>
      </c>
      <c r="E986" s="43" t="str">
        <f t="shared" si="1069"/>
        <v>GCO</v>
      </c>
      <c r="F986" s="43" t="str">
        <f t="shared" si="1150"/>
        <v>GCI</v>
      </c>
      <c r="G986" s="43" t="str">
        <f t="shared" si="1070"/>
        <v>IN</v>
      </c>
      <c r="H986" s="44" t="s">
        <v>575</v>
      </c>
      <c r="I986" s="43" t="str">
        <f t="shared" si="1080"/>
        <v>GCO-GCI-IN020</v>
      </c>
      <c r="J986" s="45" t="s">
        <v>2370</v>
      </c>
      <c r="K986" s="46" t="s">
        <v>48</v>
      </c>
      <c r="L986" s="47">
        <f t="shared" si="1068"/>
        <v>43124</v>
      </c>
      <c r="M986" s="48">
        <v>43124</v>
      </c>
      <c r="N986" s="1" t="str">
        <f t="shared" ca="1" si="1079"/>
        <v/>
      </c>
      <c r="O986" s="3">
        <v>44531</v>
      </c>
      <c r="P986" s="49" t="s">
        <v>2371</v>
      </c>
      <c r="Q986" s="46">
        <v>2</v>
      </c>
      <c r="R986" s="44" t="s">
        <v>2372</v>
      </c>
      <c r="U986" s="5"/>
      <c r="W986" s="6"/>
      <c r="X986" s="6"/>
      <c r="Y986" s="6"/>
      <c r="Z986" s="6" t="str">
        <f t="shared" si="1066"/>
        <v/>
      </c>
      <c r="AA986" s="7"/>
      <c r="AB986" s="9"/>
    </row>
    <row r="987" spans="1:28" s="4" customFormat="1" ht="19.5" x14ac:dyDescent="0.3">
      <c r="A987" s="93">
        <f>+SUBTOTAL(103,$D$4:D987)</f>
        <v>984</v>
      </c>
      <c r="B987" s="2" t="s">
        <v>2028</v>
      </c>
      <c r="C987" s="2" t="s">
        <v>2084</v>
      </c>
      <c r="D987" s="2" t="s">
        <v>2265</v>
      </c>
      <c r="E987" s="43" t="str">
        <f t="shared" si="1069"/>
        <v>GCO</v>
      </c>
      <c r="F987" s="43" t="str">
        <f t="shared" si="1150"/>
        <v>GCI</v>
      </c>
      <c r="G987" s="43" t="str">
        <f t="shared" si="1070"/>
        <v>IN</v>
      </c>
      <c r="H987" s="44" t="s">
        <v>577</v>
      </c>
      <c r="I987" s="43" t="str">
        <f t="shared" si="1080"/>
        <v>GCO-GCI-IN021</v>
      </c>
      <c r="J987" s="45" t="s">
        <v>2373</v>
      </c>
      <c r="K987" s="46" t="s">
        <v>31</v>
      </c>
      <c r="L987" s="47">
        <f t="shared" si="1068"/>
        <v>43341</v>
      </c>
      <c r="M987" s="48">
        <v>43341</v>
      </c>
      <c r="N987" s="1">
        <f t="shared" ca="1" si="1079"/>
        <v>2697</v>
      </c>
      <c r="O987" s="3"/>
      <c r="P987" s="49" t="s">
        <v>2374</v>
      </c>
      <c r="Q987" s="46">
        <v>3</v>
      </c>
      <c r="R987" s="44" t="s">
        <v>2375</v>
      </c>
      <c r="U987" s="5"/>
      <c r="W987" s="6"/>
      <c r="X987" s="6"/>
      <c r="Y987" s="6"/>
      <c r="Z987" s="6" t="str">
        <f t="shared" si="1066"/>
        <v/>
      </c>
      <c r="AA987" s="7"/>
      <c r="AB987" s="9"/>
    </row>
    <row r="988" spans="1:28" s="4" customFormat="1" ht="13" x14ac:dyDescent="0.3">
      <c r="A988" s="1">
        <f>+SUBTOTAL(103,$D$4:D988)</f>
        <v>985</v>
      </c>
      <c r="B988" s="2" t="s">
        <v>2028</v>
      </c>
      <c r="C988" s="2" t="s">
        <v>2084</v>
      </c>
      <c r="D988" s="2" t="s">
        <v>2265</v>
      </c>
      <c r="E988" s="43" t="str">
        <f t="shared" si="1069"/>
        <v>GCO</v>
      </c>
      <c r="F988" s="43" t="str">
        <f t="shared" si="1150"/>
        <v>GCI</v>
      </c>
      <c r="G988" s="43" t="str">
        <f t="shared" si="1070"/>
        <v>IN</v>
      </c>
      <c r="H988" s="44" t="s">
        <v>580</v>
      </c>
      <c r="I988" s="43" t="str">
        <f t="shared" si="1080"/>
        <v>GCO-GCI-IN022</v>
      </c>
      <c r="J988" s="45" t="s">
        <v>2376</v>
      </c>
      <c r="K988" s="46" t="s">
        <v>31</v>
      </c>
      <c r="L988" s="47">
        <f t="shared" si="1068"/>
        <v>44816</v>
      </c>
      <c r="M988" s="48">
        <v>44816</v>
      </c>
      <c r="N988" s="1">
        <f t="shared" ca="1" si="1079"/>
        <v>1244</v>
      </c>
      <c r="O988" s="3"/>
      <c r="P988" s="49" t="s">
        <v>2377</v>
      </c>
      <c r="Q988" s="46">
        <v>5</v>
      </c>
      <c r="R988" s="44" t="s">
        <v>2378</v>
      </c>
      <c r="U988" s="5"/>
      <c r="W988" s="6"/>
      <c r="X988" s="6"/>
      <c r="Y988" s="6"/>
      <c r="Z988" s="6" t="str">
        <f t="shared" si="1066"/>
        <v/>
      </c>
      <c r="AA988" s="7"/>
      <c r="AB988" s="9"/>
    </row>
    <row r="989" spans="1:28" s="4" customFormat="1" ht="29" x14ac:dyDescent="0.3">
      <c r="A989" s="1">
        <f>+SUBTOTAL(103,$D$4:D989)</f>
        <v>986</v>
      </c>
      <c r="B989" s="2" t="s">
        <v>2028</v>
      </c>
      <c r="C989" s="2" t="s">
        <v>2084</v>
      </c>
      <c r="D989" s="2" t="s">
        <v>2265</v>
      </c>
      <c r="E989" s="43" t="str">
        <f t="shared" si="1069"/>
        <v>GCO</v>
      </c>
      <c r="F989" s="43" t="str">
        <f t="shared" si="1150"/>
        <v>GCI</v>
      </c>
      <c r="G989" s="43" t="str">
        <f t="shared" si="1070"/>
        <v>IN</v>
      </c>
      <c r="H989" s="44" t="s">
        <v>753</v>
      </c>
      <c r="I989" s="43" t="str">
        <f t="shared" si="1080"/>
        <v>GCO-GCI-IN023</v>
      </c>
      <c r="J989" s="45" t="s">
        <v>2379</v>
      </c>
      <c r="K989" s="46" t="s">
        <v>31</v>
      </c>
      <c r="L989" s="47">
        <f t="shared" si="1068"/>
        <v>44916</v>
      </c>
      <c r="M989" s="48">
        <v>44916</v>
      </c>
      <c r="N989" s="1">
        <f t="shared" ca="1" si="1079"/>
        <v>1145</v>
      </c>
      <c r="O989" s="3"/>
      <c r="P989" s="49" t="s">
        <v>2380</v>
      </c>
      <c r="Q989" s="46">
        <v>4</v>
      </c>
      <c r="R989" s="44" t="s">
        <v>2381</v>
      </c>
      <c r="T989" s="34"/>
      <c r="U989" s="35"/>
      <c r="V989" s="34"/>
      <c r="W989" s="36"/>
      <c r="X989" s="36"/>
      <c r="Y989" s="36"/>
      <c r="Z989" s="36" t="str">
        <f t="shared" si="1066"/>
        <v/>
      </c>
      <c r="AA989" s="37"/>
      <c r="AB989" s="9"/>
    </row>
    <row r="990" spans="1:28" s="4" customFormat="1" ht="19.5" x14ac:dyDescent="0.3">
      <c r="A990" s="93">
        <f>+SUBTOTAL(103,$D$4:D990)</f>
        <v>987</v>
      </c>
      <c r="B990" s="2" t="s">
        <v>2028</v>
      </c>
      <c r="C990" s="2" t="s">
        <v>2084</v>
      </c>
      <c r="D990" s="2" t="s">
        <v>2265</v>
      </c>
      <c r="E990" s="43" t="str">
        <f t="shared" si="1069"/>
        <v>GCO</v>
      </c>
      <c r="F990" s="43" t="str">
        <f t="shared" si="1150"/>
        <v>GCI</v>
      </c>
      <c r="G990" s="43" t="str">
        <f t="shared" si="1070"/>
        <v>IN</v>
      </c>
      <c r="H990" s="44" t="s">
        <v>756</v>
      </c>
      <c r="I990" s="43" t="str">
        <f t="shared" si="1080"/>
        <v>GCO-GCI-IN024</v>
      </c>
      <c r="J990" s="45" t="s">
        <v>2382</v>
      </c>
      <c r="K990" s="46" t="s">
        <v>48</v>
      </c>
      <c r="L990" s="47">
        <f t="shared" si="1068"/>
        <v>43167</v>
      </c>
      <c r="M990" s="48">
        <v>43167</v>
      </c>
      <c r="N990" s="1" t="str">
        <f t="shared" ca="1" si="1079"/>
        <v/>
      </c>
      <c r="O990" s="3">
        <v>43167</v>
      </c>
      <c r="P990" s="49" t="s">
        <v>2383</v>
      </c>
      <c r="Q990" s="46">
        <v>1</v>
      </c>
      <c r="R990" s="44" t="s">
        <v>2384</v>
      </c>
      <c r="U990" s="5"/>
      <c r="W990" s="6"/>
      <c r="X990" s="6"/>
      <c r="Y990" s="6"/>
      <c r="Z990" s="6" t="str">
        <f t="shared" si="1066"/>
        <v/>
      </c>
      <c r="AA990" s="7"/>
      <c r="AB990" s="9"/>
    </row>
    <row r="991" spans="1:28" s="4" customFormat="1" ht="13" x14ac:dyDescent="0.3">
      <c r="A991" s="1">
        <f>+SUBTOTAL(103,$D$4:D991)</f>
        <v>988</v>
      </c>
      <c r="B991" s="2" t="s">
        <v>2028</v>
      </c>
      <c r="C991" s="2" t="s">
        <v>2084</v>
      </c>
      <c r="D991" s="2" t="s">
        <v>2265</v>
      </c>
      <c r="E991" s="43" t="str">
        <f t="shared" si="1069"/>
        <v>GCO</v>
      </c>
      <c r="F991" s="43" t="str">
        <f t="shared" si="1150"/>
        <v>GCI</v>
      </c>
      <c r="G991" s="43" t="str">
        <f t="shared" si="1070"/>
        <v>IN</v>
      </c>
      <c r="H991" s="44" t="s">
        <v>759</v>
      </c>
      <c r="I991" s="43" t="str">
        <f t="shared" si="1080"/>
        <v>GCO-GCI-IN025</v>
      </c>
      <c r="J991" s="45" t="s">
        <v>2385</v>
      </c>
      <c r="K991" s="46" t="s">
        <v>31</v>
      </c>
      <c r="L991" s="47">
        <f t="shared" si="1068"/>
        <v>44454</v>
      </c>
      <c r="M991" s="48">
        <v>44454</v>
      </c>
      <c r="N991" s="1">
        <f t="shared" ca="1" si="1079"/>
        <v>1601</v>
      </c>
      <c r="O991" s="3"/>
      <c r="P991" s="49" t="s">
        <v>2386</v>
      </c>
      <c r="Q991" s="46">
        <v>3</v>
      </c>
      <c r="R991" s="44" t="s">
        <v>2387</v>
      </c>
      <c r="U991" s="5"/>
      <c r="W991" s="6"/>
      <c r="X991" s="6"/>
      <c r="Y991" s="6"/>
      <c r="Z991" s="6" t="str">
        <f t="shared" si="1066"/>
        <v/>
      </c>
      <c r="AA991" s="7"/>
      <c r="AB991" s="9"/>
    </row>
    <row r="992" spans="1:28" s="4" customFormat="1" ht="19.5" x14ac:dyDescent="0.3">
      <c r="A992" s="1">
        <f>+SUBTOTAL(103,$D$4:D992)</f>
        <v>989</v>
      </c>
      <c r="B992" s="2" t="s">
        <v>2028</v>
      </c>
      <c r="C992" s="2" t="s">
        <v>2084</v>
      </c>
      <c r="D992" s="2" t="s">
        <v>2265</v>
      </c>
      <c r="E992" s="43" t="str">
        <f t="shared" si="1069"/>
        <v>GCO</v>
      </c>
      <c r="F992" s="43" t="str">
        <f t="shared" si="1150"/>
        <v>GCI</v>
      </c>
      <c r="G992" s="43" t="str">
        <f t="shared" si="1070"/>
        <v>IN</v>
      </c>
      <c r="H992" s="44" t="s">
        <v>762</v>
      </c>
      <c r="I992" s="43" t="str">
        <f t="shared" si="1080"/>
        <v>GCO-GCI-IN026</v>
      </c>
      <c r="J992" s="45" t="s">
        <v>2388</v>
      </c>
      <c r="K992" s="46" t="s">
        <v>48</v>
      </c>
      <c r="L992" s="47">
        <f t="shared" si="1068"/>
        <v>43069</v>
      </c>
      <c r="M992" s="48">
        <v>43069</v>
      </c>
      <c r="N992" s="1" t="str">
        <f t="shared" ca="1" si="1079"/>
        <v/>
      </c>
      <c r="O992" s="3">
        <v>43264</v>
      </c>
      <c r="P992" s="49" t="s">
        <v>2389</v>
      </c>
      <c r="Q992" s="46">
        <v>1</v>
      </c>
      <c r="R992" s="44" t="s">
        <v>2390</v>
      </c>
      <c r="U992" s="5"/>
      <c r="W992" s="6"/>
      <c r="X992" s="6"/>
      <c r="Y992" s="6"/>
      <c r="Z992" s="6" t="str">
        <f t="shared" si="1066"/>
        <v/>
      </c>
      <c r="AA992" s="7"/>
      <c r="AB992" s="9"/>
    </row>
    <row r="993" spans="1:28" s="4" customFormat="1" ht="19.5" x14ac:dyDescent="0.3">
      <c r="A993" s="93">
        <f>+SUBTOTAL(103,$D$4:D993)</f>
        <v>990</v>
      </c>
      <c r="B993" s="2" t="s">
        <v>2028</v>
      </c>
      <c r="C993" s="2" t="s">
        <v>2084</v>
      </c>
      <c r="D993" s="2" t="s">
        <v>2265</v>
      </c>
      <c r="E993" s="43" t="str">
        <f t="shared" si="1069"/>
        <v>GCO</v>
      </c>
      <c r="F993" s="43" t="str">
        <f t="shared" si="1150"/>
        <v>GCI</v>
      </c>
      <c r="G993" s="43" t="str">
        <f t="shared" si="1070"/>
        <v>IN</v>
      </c>
      <c r="H993" s="44" t="s">
        <v>764</v>
      </c>
      <c r="I993" s="43" t="str">
        <f t="shared" si="1080"/>
        <v>GCO-GCI-IN027</v>
      </c>
      <c r="J993" s="45" t="s">
        <v>2391</v>
      </c>
      <c r="K993" s="46" t="s">
        <v>48</v>
      </c>
      <c r="L993" s="47">
        <f t="shared" si="1068"/>
        <v>43069</v>
      </c>
      <c r="M993" s="48">
        <v>43069</v>
      </c>
      <c r="N993" s="1" t="str">
        <f t="shared" ca="1" si="1079"/>
        <v/>
      </c>
      <c r="O993" s="3">
        <v>43264</v>
      </c>
      <c r="P993" s="49" t="s">
        <v>2389</v>
      </c>
      <c r="Q993" s="46">
        <v>1</v>
      </c>
      <c r="R993" s="44" t="s">
        <v>2392</v>
      </c>
      <c r="U993" s="5"/>
      <c r="W993" s="6"/>
      <c r="X993" s="6"/>
      <c r="Y993" s="6"/>
      <c r="Z993" s="6" t="str">
        <f t="shared" si="1066"/>
        <v/>
      </c>
      <c r="AA993" s="7"/>
      <c r="AB993" s="9"/>
    </row>
    <row r="994" spans="1:28" s="4" customFormat="1" ht="13" x14ac:dyDescent="0.3">
      <c r="A994" s="1">
        <f>+SUBTOTAL(103,$D$4:D994)</f>
        <v>991</v>
      </c>
      <c r="B994" s="2" t="s">
        <v>2028</v>
      </c>
      <c r="C994" s="2" t="s">
        <v>2084</v>
      </c>
      <c r="D994" s="2" t="s">
        <v>2265</v>
      </c>
      <c r="E994" s="43" t="str">
        <f t="shared" si="1069"/>
        <v>GCO</v>
      </c>
      <c r="F994" s="43" t="str">
        <f t="shared" si="1150"/>
        <v>GCI</v>
      </c>
      <c r="G994" s="43" t="str">
        <f t="shared" si="1070"/>
        <v>IN</v>
      </c>
      <c r="H994" s="44" t="s">
        <v>2393</v>
      </c>
      <c r="I994" s="43" t="str">
        <f t="shared" si="1080"/>
        <v>GCO-GCI-IN028</v>
      </c>
      <c r="J994" s="45" t="s">
        <v>2394</v>
      </c>
      <c r="K994" s="46" t="s">
        <v>48</v>
      </c>
      <c r="L994" s="47">
        <f t="shared" si="1068"/>
        <v>43069</v>
      </c>
      <c r="M994" s="48">
        <v>43069</v>
      </c>
      <c r="N994" s="1" t="str">
        <f t="shared" ca="1" si="1079"/>
        <v/>
      </c>
      <c r="O994" s="3">
        <v>43264</v>
      </c>
      <c r="P994" s="49" t="s">
        <v>2389</v>
      </c>
      <c r="Q994" s="46">
        <v>1</v>
      </c>
      <c r="R994" s="44" t="s">
        <v>2395</v>
      </c>
      <c r="U994" s="5"/>
      <c r="W994" s="6"/>
      <c r="X994" s="6"/>
      <c r="Y994" s="6"/>
      <c r="Z994" s="6" t="str">
        <f t="shared" si="1066"/>
        <v/>
      </c>
      <c r="AA994" s="7"/>
      <c r="AB994" s="9"/>
    </row>
    <row r="995" spans="1:28" s="4" customFormat="1" ht="38.5" x14ac:dyDescent="0.3">
      <c r="A995" s="1">
        <f>+SUBTOTAL(103,$D$4:D995)</f>
        <v>992</v>
      </c>
      <c r="B995" s="2" t="s">
        <v>2028</v>
      </c>
      <c r="C995" s="2" t="s">
        <v>2084</v>
      </c>
      <c r="D995" s="2" t="s">
        <v>2265</v>
      </c>
      <c r="E995" s="43" t="str">
        <f t="shared" si="1069"/>
        <v>GCO</v>
      </c>
      <c r="F995" s="43" t="str">
        <f t="shared" si="1150"/>
        <v>GCI</v>
      </c>
      <c r="G995" s="43" t="str">
        <f t="shared" si="1070"/>
        <v>IN</v>
      </c>
      <c r="H995" s="44" t="s">
        <v>2396</v>
      </c>
      <c r="I995" s="43" t="str">
        <f t="shared" si="1080"/>
        <v>GCO-GCI-IN029</v>
      </c>
      <c r="J995" s="45" t="s">
        <v>2397</v>
      </c>
      <c r="K995" s="46" t="s">
        <v>31</v>
      </c>
      <c r="L995" s="47">
        <f t="shared" si="1068"/>
        <v>44708</v>
      </c>
      <c r="M995" s="48">
        <v>44708</v>
      </c>
      <c r="N995" s="1">
        <f t="shared" ca="1" si="1079"/>
        <v>1349</v>
      </c>
      <c r="O995" s="3"/>
      <c r="P995" s="49" t="s">
        <v>2398</v>
      </c>
      <c r="Q995" s="46">
        <v>5</v>
      </c>
      <c r="R995" s="46" t="s">
        <v>2399</v>
      </c>
      <c r="U995" s="5"/>
      <c r="W995" s="6"/>
      <c r="X995" s="6"/>
      <c r="Y995" s="6"/>
      <c r="Z995" s="6" t="str">
        <f t="shared" si="1066"/>
        <v/>
      </c>
      <c r="AA995" s="7"/>
      <c r="AB995" s="9"/>
    </row>
    <row r="996" spans="1:28" s="4" customFormat="1" ht="19.5" x14ac:dyDescent="0.3">
      <c r="A996" s="93">
        <f>+SUBTOTAL(103,$D$4:D996)</f>
        <v>993</v>
      </c>
      <c r="B996" s="2" t="s">
        <v>2028</v>
      </c>
      <c r="C996" s="2" t="s">
        <v>2084</v>
      </c>
      <c r="D996" s="2" t="s">
        <v>2265</v>
      </c>
      <c r="E996" s="43" t="str">
        <f t="shared" si="1069"/>
        <v>GCO</v>
      </c>
      <c r="F996" s="43" t="str">
        <f t="shared" si="1150"/>
        <v>GCI</v>
      </c>
      <c r="G996" s="43" t="str">
        <f t="shared" si="1070"/>
        <v>IN</v>
      </c>
      <c r="H996" s="44" t="s">
        <v>2400</v>
      </c>
      <c r="I996" s="43" t="str">
        <f t="shared" si="1080"/>
        <v>GCO-GCI-IN030</v>
      </c>
      <c r="J996" s="45" t="s">
        <v>2401</v>
      </c>
      <c r="K996" s="46" t="s">
        <v>48</v>
      </c>
      <c r="L996" s="47">
        <f t="shared" si="1068"/>
        <v>43167</v>
      </c>
      <c r="M996" s="48">
        <v>43167</v>
      </c>
      <c r="N996" s="1" t="str">
        <f t="shared" ca="1" si="1079"/>
        <v/>
      </c>
      <c r="O996" s="3">
        <v>43167</v>
      </c>
      <c r="P996" s="49" t="s">
        <v>2402</v>
      </c>
      <c r="Q996" s="46">
        <v>1</v>
      </c>
      <c r="R996" s="44"/>
      <c r="U996" s="5"/>
      <c r="W996" s="6"/>
      <c r="X996" s="6"/>
      <c r="Y996" s="6"/>
      <c r="Z996" s="6" t="str">
        <f t="shared" si="1066"/>
        <v/>
      </c>
      <c r="AA996" s="7"/>
      <c r="AB996" s="9"/>
    </row>
    <row r="997" spans="1:28" s="4" customFormat="1" ht="19.5" x14ac:dyDescent="0.3">
      <c r="A997" s="1">
        <f>+SUBTOTAL(103,$D$4:D997)</f>
        <v>994</v>
      </c>
      <c r="B997" s="2" t="s">
        <v>2028</v>
      </c>
      <c r="C997" s="2" t="s">
        <v>2084</v>
      </c>
      <c r="D997" s="2" t="s">
        <v>2265</v>
      </c>
      <c r="E997" s="43" t="str">
        <f t="shared" si="1069"/>
        <v>GCO</v>
      </c>
      <c r="F997" s="43" t="str">
        <f t="shared" si="1150"/>
        <v>GCI</v>
      </c>
      <c r="G997" s="43" t="str">
        <f t="shared" si="1070"/>
        <v>IN</v>
      </c>
      <c r="H997" s="44" t="s">
        <v>2403</v>
      </c>
      <c r="I997" s="43" t="str">
        <f t="shared" si="1080"/>
        <v>GCO-GCI-IN031</v>
      </c>
      <c r="J997" s="45" t="s">
        <v>2404</v>
      </c>
      <c r="K997" s="46" t="s">
        <v>31</v>
      </c>
      <c r="L997" s="47">
        <f t="shared" si="1068"/>
        <v>45106</v>
      </c>
      <c r="M997" s="48">
        <v>45106</v>
      </c>
      <c r="N997" s="1">
        <f t="shared" ca="1" si="1079"/>
        <v>957</v>
      </c>
      <c r="O997" s="3"/>
      <c r="P997" s="49" t="s">
        <v>2405</v>
      </c>
      <c r="Q997" s="46">
        <v>6</v>
      </c>
      <c r="R997" s="44" t="s">
        <v>2406</v>
      </c>
      <c r="U997" s="5"/>
      <c r="W997" s="6"/>
      <c r="X997" s="6"/>
      <c r="Y997" s="6"/>
      <c r="Z997" s="6" t="str">
        <f t="shared" si="1066"/>
        <v/>
      </c>
      <c r="AA997" s="7"/>
      <c r="AB997" s="9"/>
    </row>
    <row r="998" spans="1:28" s="4" customFormat="1" ht="19.5" x14ac:dyDescent="0.3">
      <c r="A998" s="1">
        <f>+SUBTOTAL(103,$D$4:D998)</f>
        <v>995</v>
      </c>
      <c r="B998" s="2" t="s">
        <v>2028</v>
      </c>
      <c r="C998" s="2" t="s">
        <v>2084</v>
      </c>
      <c r="D998" s="2" t="s">
        <v>2265</v>
      </c>
      <c r="E998" s="43" t="str">
        <f t="shared" ref="E998:E999" si="1151">+IF(C998="GESTIÓN TERRITORIAL","GET",IF(C998="DERECHOS HUMANOS","DHH",IF(C998="GESTIÓN CORPORATIVA","GCO",IF(C998="PLANEACIÓN ESTRATÉGICA","PLE",IF(C998="GERENCIA DE LA INFORMACIÓN","GDI","N/A")))))</f>
        <v>GCO</v>
      </c>
      <c r="F998" s="43" t="str">
        <f t="shared" si="1150"/>
        <v>GCI</v>
      </c>
      <c r="G998" s="43" t="str">
        <f t="shared" ref="G998" si="1152">+IF(OR(LEN(H998)=1,LEN(H998)=2),H998,IF(LEN(H998)=4,MID(H998,1,1),MID(H998,1,2)))</f>
        <v>IN</v>
      </c>
      <c r="H998" s="44" t="s">
        <v>2407</v>
      </c>
      <c r="I998" s="43" t="str">
        <f t="shared" si="1080"/>
        <v>GCO-GCI-IN032</v>
      </c>
      <c r="J998" s="45" t="s">
        <v>2408</v>
      </c>
      <c r="K998" s="46" t="s">
        <v>31</v>
      </c>
      <c r="L998" s="47">
        <f t="shared" si="1068"/>
        <v>44832</v>
      </c>
      <c r="M998" s="48">
        <v>44832</v>
      </c>
      <c r="N998" s="1">
        <f t="shared" ca="1" si="1079"/>
        <v>1228</v>
      </c>
      <c r="O998" s="3"/>
      <c r="P998" s="49" t="s">
        <v>2409</v>
      </c>
      <c r="Q998" s="46">
        <v>2</v>
      </c>
      <c r="R998" s="44" t="s">
        <v>383</v>
      </c>
      <c r="U998" s="5"/>
      <c r="W998" s="6"/>
      <c r="X998" s="6"/>
      <c r="Y998" s="6"/>
      <c r="Z998" s="6"/>
      <c r="AA998" s="7"/>
      <c r="AB998" s="9"/>
    </row>
    <row r="999" spans="1:28" s="4" customFormat="1" ht="29" x14ac:dyDescent="0.3">
      <c r="A999" s="93">
        <f>+SUBTOTAL(103,$D$4:D999)</f>
        <v>996</v>
      </c>
      <c r="B999" s="2" t="s">
        <v>2028</v>
      </c>
      <c r="C999" s="2" t="s">
        <v>2084</v>
      </c>
      <c r="D999" s="2" t="s">
        <v>2265</v>
      </c>
      <c r="E999" s="43" t="str">
        <f t="shared" si="1151"/>
        <v>GCO</v>
      </c>
      <c r="F999" s="43" t="str">
        <f t="shared" si="1150"/>
        <v>GCI</v>
      </c>
      <c r="G999" s="43" t="s">
        <v>261</v>
      </c>
      <c r="H999" s="44" t="s">
        <v>2410</v>
      </c>
      <c r="I999" s="43" t="str">
        <f t="shared" si="1080"/>
        <v>GCO-GCI-IN033</v>
      </c>
      <c r="J999" s="45" t="s">
        <v>2411</v>
      </c>
      <c r="K999" s="46" t="s">
        <v>31</v>
      </c>
      <c r="L999" s="47">
        <f t="shared" ref="L999:L1070" si="1153">+IF(M999=0,"",VALUE(M999))</f>
        <v>43500</v>
      </c>
      <c r="M999" s="48">
        <v>43500</v>
      </c>
      <c r="N999" s="1">
        <f t="shared" ca="1" si="1079"/>
        <v>2542</v>
      </c>
      <c r="O999" s="3"/>
      <c r="P999" s="49" t="s">
        <v>2412</v>
      </c>
      <c r="Q999" s="46">
        <v>1</v>
      </c>
      <c r="R999" s="44" t="s">
        <v>383</v>
      </c>
      <c r="U999" s="5"/>
      <c r="W999" s="6"/>
      <c r="X999" s="6"/>
      <c r="Y999" s="6"/>
      <c r="Z999" s="6"/>
      <c r="AA999" s="7"/>
      <c r="AB999" s="9"/>
    </row>
    <row r="1000" spans="1:28" s="4" customFormat="1" ht="29" x14ac:dyDescent="0.3">
      <c r="A1000" s="1">
        <f>+SUBTOTAL(103,$D$4:D1000)</f>
        <v>997</v>
      </c>
      <c r="B1000" s="2" t="s">
        <v>2028</v>
      </c>
      <c r="C1000" s="2" t="s">
        <v>2084</v>
      </c>
      <c r="D1000" s="2" t="s">
        <v>2265</v>
      </c>
      <c r="E1000" s="43" t="str">
        <f t="shared" ref="E1000" si="1154">+IF(C1000="GESTIÓN TERRITORIAL","GET",IF(C1000="DERECHOS HUMANOS","DHH",IF(C1000="GESTIÓN CORPORATIVA","GCO",IF(C1000="PLANEACIÓN ESTRATÉGICA","PLE",IF(C1000="GERENCIA DE LA INFORMACIÓN","GDI","N/A")))))</f>
        <v>GCO</v>
      </c>
      <c r="F1000" s="43" t="str">
        <f t="shared" si="1150"/>
        <v>GCI</v>
      </c>
      <c r="G1000" s="43" t="s">
        <v>261</v>
      </c>
      <c r="H1000" s="44" t="s">
        <v>2413</v>
      </c>
      <c r="I1000" s="43" t="str">
        <f t="shared" ref="I1000" si="1155">+IF(OR(E1000="",F1000="",H1000=""),"",CONCATENATE(E1000,"-",F1000,"-",H1000))</f>
        <v>GCO-GCI-IN034</v>
      </c>
      <c r="J1000" s="45" t="s">
        <v>2414</v>
      </c>
      <c r="K1000" s="46" t="s">
        <v>31</v>
      </c>
      <c r="L1000" s="47">
        <f t="shared" si="1153"/>
        <v>45897</v>
      </c>
      <c r="M1000" s="48">
        <v>45897</v>
      </c>
      <c r="N1000" s="1">
        <f t="shared" ca="1" si="1079"/>
        <v>178</v>
      </c>
      <c r="O1000" s="3"/>
      <c r="P1000" s="49" t="s">
        <v>2415</v>
      </c>
      <c r="Q1000" s="46">
        <v>6</v>
      </c>
      <c r="R1000" s="44" t="s">
        <v>2416</v>
      </c>
      <c r="U1000" s="5"/>
      <c r="W1000" s="6"/>
      <c r="X1000" s="6"/>
      <c r="Y1000" s="6"/>
      <c r="Z1000" s="6"/>
      <c r="AA1000" s="7"/>
      <c r="AB1000" s="9"/>
    </row>
    <row r="1001" spans="1:28" s="4" customFormat="1" ht="19.5" x14ac:dyDescent="0.3">
      <c r="A1001" s="1">
        <f>+SUBTOTAL(103,$D$4:D1001)</f>
        <v>998</v>
      </c>
      <c r="B1001" s="2" t="s">
        <v>2028</v>
      </c>
      <c r="C1001" s="2" t="s">
        <v>2084</v>
      </c>
      <c r="D1001" s="2" t="s">
        <v>2265</v>
      </c>
      <c r="E1001" s="43" t="str">
        <f t="shared" ref="E1001" si="1156">+IF(C1001="GESTIÓN TERRITORIAL","GET",IF(C1001="DERECHOS HUMANOS","DHH",IF(C1001="GESTIÓN CORPORATIVA","GCO",IF(C1001="PLANEACIÓN ESTRATÉGICA","PLE",IF(C1001="GERENCIA DE LA INFORMACIÓN","GDI","N/A")))))</f>
        <v>GCO</v>
      </c>
      <c r="F1001" s="43" t="str">
        <f t="shared" si="1150"/>
        <v>GCI</v>
      </c>
      <c r="G1001" s="43" t="s">
        <v>261</v>
      </c>
      <c r="H1001" s="44" t="s">
        <v>2417</v>
      </c>
      <c r="I1001" s="43" t="str">
        <f t="shared" ref="I1001" si="1157">+IF(OR(E1001="",F1001="",H1001=""),"",CONCATENATE(E1001,"-",F1001,"-",H1001))</f>
        <v>GCO-GCI-IN035</v>
      </c>
      <c r="J1001" s="45" t="s">
        <v>2418</v>
      </c>
      <c r="K1001" s="46" t="s">
        <v>31</v>
      </c>
      <c r="L1001" s="47">
        <f t="shared" si="1153"/>
        <v>44916</v>
      </c>
      <c r="M1001" s="48">
        <v>44916</v>
      </c>
      <c r="N1001" s="1">
        <f t="shared" ref="N1001:N1003" ca="1" si="1158">+IF(K1001="Anulado","",IF(M1001="","",DAYS360(M1001,TODAY())))</f>
        <v>1145</v>
      </c>
      <c r="O1001" s="3"/>
      <c r="P1001" s="49" t="s">
        <v>2419</v>
      </c>
      <c r="Q1001" s="46">
        <v>2</v>
      </c>
      <c r="R1001" s="44"/>
      <c r="T1001" s="34"/>
      <c r="U1001" s="35"/>
      <c r="V1001" s="34"/>
      <c r="W1001" s="36"/>
      <c r="X1001" s="36"/>
      <c r="Y1001" s="36"/>
      <c r="Z1001" s="36"/>
      <c r="AA1001" s="37"/>
      <c r="AB1001" s="9"/>
    </row>
    <row r="1002" spans="1:28" s="4" customFormat="1" ht="19.5" x14ac:dyDescent="0.3">
      <c r="A1002" s="93">
        <f>+SUBTOTAL(103,$D$4:D1002)</f>
        <v>999</v>
      </c>
      <c r="B1002" s="2" t="s">
        <v>2028</v>
      </c>
      <c r="C1002" s="2" t="s">
        <v>2084</v>
      </c>
      <c r="D1002" s="2" t="s">
        <v>2265</v>
      </c>
      <c r="E1002" s="43" t="str">
        <f t="shared" ref="E1002" si="1159">+IF(C1002="GESTIÓN TERRITORIAL","GET",IF(C1002="DERECHOS HUMANOS","DHH",IF(C1002="GESTIÓN CORPORATIVA","GCO",IF(C1002="PLANEACIÓN ESTRATÉGICA","PLE",IF(C1002="GERENCIA DE LA INFORMACIÓN","GDI","N/A")))))</f>
        <v>GCO</v>
      </c>
      <c r="F1002" s="43" t="str">
        <f t="shared" si="1150"/>
        <v>GCI</v>
      </c>
      <c r="G1002" s="43" t="s">
        <v>261</v>
      </c>
      <c r="H1002" s="44" t="s">
        <v>2420</v>
      </c>
      <c r="I1002" s="43" t="str">
        <f t="shared" ref="I1002" si="1160">+IF(OR(E1002="",F1002="",H1002=""),"",CONCATENATE(E1002,"-",F1002,"-",H1002))</f>
        <v>GCO-GCI-IN036</v>
      </c>
      <c r="J1002" s="45" t="s">
        <v>2421</v>
      </c>
      <c r="K1002" s="46" t="s">
        <v>31</v>
      </c>
      <c r="L1002" s="47">
        <f t="shared" si="1153"/>
        <v>44547</v>
      </c>
      <c r="M1002" s="48">
        <v>44547</v>
      </c>
      <c r="N1002" s="1">
        <f t="shared" ca="1" si="1158"/>
        <v>1509</v>
      </c>
      <c r="O1002" s="3"/>
      <c r="P1002" s="49" t="s">
        <v>2422</v>
      </c>
      <c r="Q1002" s="46">
        <v>1</v>
      </c>
      <c r="R1002" s="44"/>
      <c r="U1002" s="5"/>
      <c r="W1002" s="6"/>
      <c r="X1002" s="6"/>
      <c r="Y1002" s="6"/>
      <c r="Z1002" s="6"/>
      <c r="AA1002" s="7"/>
      <c r="AB1002" s="9"/>
    </row>
    <row r="1003" spans="1:28" s="4" customFormat="1" ht="13" x14ac:dyDescent="0.3">
      <c r="A1003" s="1">
        <f>+SUBTOTAL(103,$D$4:D1003)</f>
        <v>1000</v>
      </c>
      <c r="B1003" s="2" t="s">
        <v>2028</v>
      </c>
      <c r="C1003" s="2" t="s">
        <v>2084</v>
      </c>
      <c r="D1003" s="2" t="s">
        <v>2265</v>
      </c>
      <c r="E1003" s="43" t="str">
        <f t="shared" ref="E1003" si="1161">+IF(C1003="GESTIÓN TERRITORIAL","GET",IF(C1003="DERECHOS HUMANOS","DHH",IF(C1003="GESTIÓN CORPORATIVA","GCO",IF(C1003="PLANEACIÓN ESTRATÉGICA","PLE",IF(C1003="GERENCIA DE LA INFORMACIÓN","GDI","N/A")))))</f>
        <v>GCO</v>
      </c>
      <c r="F1003" s="43" t="str">
        <f t="shared" si="1150"/>
        <v>GCI</v>
      </c>
      <c r="G1003" s="43" t="s">
        <v>261</v>
      </c>
      <c r="H1003" s="44" t="s">
        <v>2423</v>
      </c>
      <c r="I1003" s="43" t="str">
        <f t="shared" ref="I1003" si="1162">+IF(OR(E1003="",F1003="",H1003=""),"",CONCATENATE(E1003,"-",F1003,"-",H1003))</f>
        <v>GCO-GCI-IN037</v>
      </c>
      <c r="J1003" s="45" t="s">
        <v>2424</v>
      </c>
      <c r="K1003" s="46" t="s">
        <v>31</v>
      </c>
      <c r="L1003" s="47">
        <f t="shared" si="1153"/>
        <v>44586</v>
      </c>
      <c r="M1003" s="48">
        <v>44586</v>
      </c>
      <c r="N1003" s="1">
        <f t="shared" ca="1" si="1158"/>
        <v>1471</v>
      </c>
      <c r="O1003" s="3"/>
      <c r="P1003" s="49" t="s">
        <v>2425</v>
      </c>
      <c r="Q1003" s="46">
        <v>1</v>
      </c>
      <c r="R1003" s="44"/>
      <c r="U1003" s="5"/>
      <c r="W1003" s="6"/>
      <c r="X1003" s="6"/>
      <c r="Y1003" s="6"/>
      <c r="Z1003" s="6"/>
      <c r="AA1003" s="7"/>
      <c r="AB1003" s="9"/>
    </row>
    <row r="1004" spans="1:28" s="4" customFormat="1" ht="13" x14ac:dyDescent="0.3">
      <c r="A1004" s="1">
        <f>+SUBTOTAL(103,$D$4:D1004)</f>
        <v>1001</v>
      </c>
      <c r="B1004" s="2" t="s">
        <v>2028</v>
      </c>
      <c r="C1004" s="2" t="s">
        <v>2084</v>
      </c>
      <c r="D1004" s="2" t="s">
        <v>2265</v>
      </c>
      <c r="E1004" s="43" t="str">
        <f t="shared" ref="E1004" si="1163">+IF(C1004="GESTIÓN TERRITORIAL","GET",IF(C1004="DERECHOS HUMANOS","DHH",IF(C1004="GESTIÓN CORPORATIVA","GCO",IF(C1004="PLANEACIÓN ESTRATÉGICA","PLE",IF(C1004="GERENCIA DE LA INFORMACIÓN","GDI","N/A")))))</f>
        <v>GCO</v>
      </c>
      <c r="F1004" s="43" t="str">
        <f t="shared" si="1150"/>
        <v>GCI</v>
      </c>
      <c r="G1004" s="43" t="s">
        <v>261</v>
      </c>
      <c r="H1004" s="44" t="s">
        <v>2426</v>
      </c>
      <c r="I1004" s="43" t="str">
        <f t="shared" ref="I1004" si="1164">+IF(OR(E1004="",F1004="",H1004=""),"",CONCATENATE(E1004,"-",F1004,"-",H1004))</f>
        <v>GCO-GCI-IN038</v>
      </c>
      <c r="J1004" s="45" t="s">
        <v>2427</v>
      </c>
      <c r="K1004" s="46" t="s">
        <v>31</v>
      </c>
      <c r="L1004" s="47">
        <f t="shared" ref="L1004" si="1165">+IF(M1004=0,"",VALUE(M1004))</f>
        <v>44769</v>
      </c>
      <c r="M1004" s="48">
        <v>44769</v>
      </c>
      <c r="N1004" s="1">
        <f t="shared" ref="N1004" ca="1" si="1166">+IF(K1004="Anulado","",IF(M1004="","",DAYS360(M1004,TODAY())))</f>
        <v>1289</v>
      </c>
      <c r="O1004" s="3"/>
      <c r="P1004" s="49" t="s">
        <v>2428</v>
      </c>
      <c r="Q1004" s="46">
        <v>1</v>
      </c>
      <c r="R1004" s="44"/>
      <c r="U1004" s="5"/>
      <c r="W1004" s="6"/>
      <c r="X1004" s="6"/>
      <c r="Y1004" s="6"/>
      <c r="Z1004" s="6"/>
      <c r="AA1004" s="7"/>
      <c r="AB1004" s="9"/>
    </row>
    <row r="1005" spans="1:28" s="4" customFormat="1" ht="19.5" x14ac:dyDescent="0.3">
      <c r="A1005" s="93">
        <f>+SUBTOTAL(103,$D$4:D1005)</f>
        <v>1002</v>
      </c>
      <c r="B1005" s="2" t="s">
        <v>2028</v>
      </c>
      <c r="C1005" s="2" t="s">
        <v>2084</v>
      </c>
      <c r="D1005" s="2" t="s">
        <v>2265</v>
      </c>
      <c r="E1005" s="43" t="str">
        <f t="shared" ref="E1005" si="1167">+IF(C1005="GESTIÓN TERRITORIAL","GET",IF(C1005="DERECHOS HUMANOS","DHH",IF(C1005="GESTIÓN CORPORATIVA","GCO",IF(C1005="PLANEACIÓN ESTRATÉGICA","PLE",IF(C1005="GERENCIA DE LA INFORMACIÓN","GDI","N/A")))))</f>
        <v>GCO</v>
      </c>
      <c r="F1005" s="43" t="str">
        <f t="shared" si="1150"/>
        <v>GCI</v>
      </c>
      <c r="G1005" s="43" t="s">
        <v>261</v>
      </c>
      <c r="H1005" s="44" t="s">
        <v>2429</v>
      </c>
      <c r="I1005" s="43" t="str">
        <f t="shared" ref="I1005" si="1168">+IF(OR(E1005="",F1005="",H1005=""),"",CONCATENATE(E1005,"-",F1005,"-",H1005))</f>
        <v>GCO-GCI-IN039</v>
      </c>
      <c r="J1005" s="45" t="s">
        <v>2430</v>
      </c>
      <c r="K1005" s="46" t="s">
        <v>31</v>
      </c>
      <c r="L1005" s="47">
        <f t="shared" ref="L1005" si="1169">+IF(M1005=0,"",VALUE(M1005))</f>
        <v>44816</v>
      </c>
      <c r="M1005" s="48">
        <v>44816</v>
      </c>
      <c r="N1005" s="1">
        <f t="shared" ref="N1005" ca="1" si="1170">+IF(K1005="Anulado","",IF(M1005="","",DAYS360(M1005,TODAY())))</f>
        <v>1244</v>
      </c>
      <c r="O1005" s="3"/>
      <c r="P1005" s="49" t="s">
        <v>2431</v>
      </c>
      <c r="Q1005" s="46">
        <v>1</v>
      </c>
      <c r="R1005" s="44"/>
      <c r="U1005" s="5"/>
      <c r="W1005" s="6"/>
      <c r="X1005" s="6"/>
      <c r="Y1005" s="6"/>
      <c r="Z1005" s="6"/>
      <c r="AA1005" s="7"/>
      <c r="AB1005" s="9"/>
    </row>
    <row r="1006" spans="1:28" s="4" customFormat="1" ht="37.5" customHeight="1" x14ac:dyDescent="0.3">
      <c r="A1006" s="1">
        <f>+SUBTOTAL(103,$D$4:D1006)</f>
        <v>1003</v>
      </c>
      <c r="B1006" s="2" t="s">
        <v>2028</v>
      </c>
      <c r="C1006" s="2" t="s">
        <v>2084</v>
      </c>
      <c r="D1006" s="2" t="s">
        <v>2265</v>
      </c>
      <c r="E1006" s="43" t="str">
        <f t="shared" ref="E1006" si="1171">+IF(C1006="GESTIÓN TERRITORIAL","GET",IF(C1006="DERECHOS HUMANOS","DHH",IF(C1006="GESTIÓN CORPORATIVA","GCO",IF(C1006="PLANEACIÓN ESTRATÉGICA","PLE",IF(C1006="GERENCIA DE LA INFORMACIÓN","GDI","N/A")))))</f>
        <v>GCO</v>
      </c>
      <c r="F1006" s="43" t="str">
        <f t="shared" si="1150"/>
        <v>GCI</v>
      </c>
      <c r="G1006" s="43" t="s">
        <v>261</v>
      </c>
      <c r="H1006" s="44" t="s">
        <v>2432</v>
      </c>
      <c r="I1006" s="43" t="str">
        <f t="shared" ref="I1006" si="1172">+IF(OR(E1006="",F1006="",H1006=""),"",CONCATENATE(E1006,"-",F1006,"-",H1006))</f>
        <v>GCO-GCI-IN040</v>
      </c>
      <c r="J1006" s="45" t="s">
        <v>2433</v>
      </c>
      <c r="K1006" s="46" t="s">
        <v>31</v>
      </c>
      <c r="L1006" s="47">
        <f t="shared" ref="L1006" si="1173">+IF(M1006=0,"",VALUE(M1006))</f>
        <v>45992</v>
      </c>
      <c r="M1006" s="48">
        <v>45992</v>
      </c>
      <c r="N1006" s="1">
        <f t="shared" ref="N1006" ca="1" si="1174">+IF(K1006="Anulado","",IF(M1006="","",DAYS360(M1006,TODAY())))</f>
        <v>85</v>
      </c>
      <c r="O1006" s="3"/>
      <c r="P1006" s="49" t="s">
        <v>2434</v>
      </c>
      <c r="Q1006" s="46">
        <v>4</v>
      </c>
      <c r="R1006" s="44"/>
      <c r="U1006" s="5"/>
      <c r="W1006" s="6"/>
      <c r="X1006" s="6"/>
      <c r="Y1006" s="6"/>
      <c r="Z1006" s="6"/>
      <c r="AA1006" s="7"/>
      <c r="AB1006" s="9"/>
    </row>
    <row r="1007" spans="1:28" s="4" customFormat="1" ht="19.5" x14ac:dyDescent="0.3">
      <c r="A1007" s="1">
        <f>+SUBTOTAL(103,$D$4:D1007)</f>
        <v>1004</v>
      </c>
      <c r="B1007" s="2" t="s">
        <v>2028</v>
      </c>
      <c r="C1007" s="2" t="s">
        <v>2084</v>
      </c>
      <c r="D1007" s="2" t="s">
        <v>2265</v>
      </c>
      <c r="E1007" s="43" t="str">
        <f t="shared" ref="E1007:E1008" si="1175">+IF(C1007="GESTIÓN TERRITORIAL","GET",IF(C1007="DERECHOS HUMANOS","DHH",IF(C1007="GESTIÓN CORPORATIVA","GCO",IF(C1007="PLANEACIÓN ESTRATÉGICA","PLE",IF(C1007="GERENCIA DE LA INFORMACIÓN","GDI","N/A")))))</f>
        <v>GCO</v>
      </c>
      <c r="F1007" s="43" t="str">
        <f t="shared" si="1150"/>
        <v>GCI</v>
      </c>
      <c r="G1007" s="43" t="s">
        <v>261</v>
      </c>
      <c r="H1007" s="44" t="s">
        <v>2435</v>
      </c>
      <c r="I1007" s="43" t="str">
        <f t="shared" ref="I1007:I1009" si="1176">+IF(OR(E1007="",F1007="",H1007=""),"",CONCATENATE(E1007,"-",F1007,"-",H1007))</f>
        <v>GCO-GCI-IN041</v>
      </c>
      <c r="J1007" s="45" t="s">
        <v>2436</v>
      </c>
      <c r="K1007" s="46" t="s">
        <v>31</v>
      </c>
      <c r="L1007" s="47">
        <f t="shared" ref="L1007:L1008" si="1177">+IF(M1007=0,"",VALUE(M1007))</f>
        <v>45260</v>
      </c>
      <c r="M1007" s="48">
        <v>45260</v>
      </c>
      <c r="N1007" s="1">
        <f t="shared" ref="N1007:N1008" ca="1" si="1178">+IF(K1007="Anulado","",IF(M1007="","",DAYS360(M1007,TODAY())))</f>
        <v>806</v>
      </c>
      <c r="O1007" s="3"/>
      <c r="P1007" s="49" t="s">
        <v>2300</v>
      </c>
      <c r="Q1007" s="46">
        <v>2</v>
      </c>
      <c r="R1007" s="44"/>
      <c r="T1007" s="21"/>
      <c r="U1007" s="22"/>
      <c r="V1007" s="21"/>
      <c r="W1007" s="23"/>
      <c r="X1007" s="23"/>
      <c r="Y1007" s="23"/>
      <c r="Z1007" s="23"/>
      <c r="AA1007" s="24"/>
      <c r="AB1007" s="9"/>
    </row>
    <row r="1008" spans="1:28" s="4" customFormat="1" ht="13" x14ac:dyDescent="0.3">
      <c r="A1008" s="93">
        <f>+SUBTOTAL(103,$D$4:D1008)</f>
        <v>1005</v>
      </c>
      <c r="B1008" s="2" t="s">
        <v>2028</v>
      </c>
      <c r="C1008" s="2" t="s">
        <v>2084</v>
      </c>
      <c r="D1008" s="2" t="s">
        <v>2265</v>
      </c>
      <c r="E1008" s="43" t="str">
        <f t="shared" si="1175"/>
        <v>GCO</v>
      </c>
      <c r="F1008" s="43" t="str">
        <f t="shared" si="1150"/>
        <v>GCI</v>
      </c>
      <c r="G1008" s="43" t="s">
        <v>261</v>
      </c>
      <c r="H1008" s="44" t="s">
        <v>2437</v>
      </c>
      <c r="I1008" s="43" t="str">
        <f t="shared" si="1176"/>
        <v>GCO-GCI-IN042</v>
      </c>
      <c r="J1008" s="45" t="s">
        <v>2438</v>
      </c>
      <c r="K1008" s="46" t="s">
        <v>31</v>
      </c>
      <c r="L1008" s="47">
        <f t="shared" si="1177"/>
        <v>45156</v>
      </c>
      <c r="M1008" s="48">
        <v>45156</v>
      </c>
      <c r="N1008" s="1">
        <f t="shared" ca="1" si="1178"/>
        <v>908</v>
      </c>
      <c r="O1008" s="3"/>
      <c r="P1008" s="49" t="s">
        <v>2439</v>
      </c>
      <c r="Q1008" s="46">
        <v>1</v>
      </c>
      <c r="R1008" s="44"/>
      <c r="T1008" s="21"/>
      <c r="U1008" s="22"/>
      <c r="V1008" s="21"/>
      <c r="W1008" s="23"/>
      <c r="X1008" s="23"/>
      <c r="Y1008" s="23"/>
      <c r="Z1008" s="23"/>
      <c r="AA1008" s="24"/>
      <c r="AB1008" s="9"/>
    </row>
    <row r="1009" spans="1:28" s="4" customFormat="1" ht="29" x14ac:dyDescent="0.3">
      <c r="A1009" s="1">
        <f>+SUBTOTAL(103,$D$4:D1009)</f>
        <v>1006</v>
      </c>
      <c r="B1009" s="2" t="s">
        <v>2028</v>
      </c>
      <c r="C1009" s="2" t="s">
        <v>2084</v>
      </c>
      <c r="D1009" s="2" t="s">
        <v>2265</v>
      </c>
      <c r="E1009" s="43" t="str">
        <f t="shared" ref="E1009" si="1179">+IF(C1009="GESTIÓN TERRITORIAL","GET",IF(C1009="DERECHOS HUMANOS","DHH",IF(C1009="GESTIÓN CORPORATIVA","GCO",IF(C1009="PLANEACIÓN ESTRATÉGICA","PLE",IF(C1009="GERENCIA DE LA INFORMACIÓN","GDI","N/A")))))</f>
        <v>GCO</v>
      </c>
      <c r="F1009" s="43" t="str">
        <f t="shared" ref="F1009:F1040" si="1180">+VLOOKUP(D1009,$U$1519:$V$1538,2,FALSE)</f>
        <v>GCI</v>
      </c>
      <c r="G1009" s="43" t="s">
        <v>261</v>
      </c>
      <c r="H1009" s="44" t="s">
        <v>2440</v>
      </c>
      <c r="I1009" s="43" t="str">
        <f t="shared" si="1176"/>
        <v>GCO-GCI-IN043</v>
      </c>
      <c r="J1009" s="45" t="s">
        <v>2441</v>
      </c>
      <c r="K1009" s="46" t="s">
        <v>31</v>
      </c>
      <c r="L1009" s="47">
        <f t="shared" ref="L1009" si="1181">+IF(M1009=0,"",VALUE(M1009))</f>
        <v>45992</v>
      </c>
      <c r="M1009" s="48">
        <v>45992</v>
      </c>
      <c r="N1009" s="1">
        <f t="shared" ref="N1009" ca="1" si="1182">+IF(K1009="Anulado","",IF(M1009="","",DAYS360(M1009,TODAY())))</f>
        <v>85</v>
      </c>
      <c r="O1009" s="3"/>
      <c r="P1009" s="49" t="s">
        <v>2442</v>
      </c>
      <c r="Q1009" s="46">
        <v>2</v>
      </c>
      <c r="R1009" s="44"/>
      <c r="T1009" s="21"/>
      <c r="U1009" s="22"/>
      <c r="V1009" s="21"/>
      <c r="W1009" s="23"/>
      <c r="X1009" s="23"/>
      <c r="Y1009" s="23"/>
      <c r="Z1009" s="23"/>
      <c r="AA1009" s="24"/>
      <c r="AB1009" s="9"/>
    </row>
    <row r="1010" spans="1:28" s="4" customFormat="1" ht="13" x14ac:dyDescent="0.3">
      <c r="A1010" s="1">
        <f>+SUBTOTAL(103,$D$4:D1010)</f>
        <v>1007</v>
      </c>
      <c r="B1010" s="2" t="s">
        <v>2028</v>
      </c>
      <c r="C1010" s="2" t="s">
        <v>2084</v>
      </c>
      <c r="D1010" s="2" t="s">
        <v>2265</v>
      </c>
      <c r="E1010" s="43" t="str">
        <f t="shared" ref="E1010" si="1183">+IF(C1010="GESTIÓN TERRITORIAL","GET",IF(C1010="DERECHOS HUMANOS","DHH",IF(C1010="GESTIÓN CORPORATIVA","GCO",IF(C1010="PLANEACIÓN ESTRATÉGICA","PLE",IF(C1010="GERENCIA DE LA INFORMACIÓN","GDI","N/A")))))</f>
        <v>GCO</v>
      </c>
      <c r="F1010" s="43" t="str">
        <f t="shared" si="1180"/>
        <v>GCI</v>
      </c>
      <c r="G1010" s="43" t="s">
        <v>261</v>
      </c>
      <c r="H1010" s="44" t="s">
        <v>2443</v>
      </c>
      <c r="I1010" s="43" t="str">
        <f t="shared" ref="I1010" si="1184">+IF(OR(E1010="",F1010="",H1010=""),"",CONCATENATE(E1010,"-",F1010,"-",H1010))</f>
        <v>GCO-GCI-IN044</v>
      </c>
      <c r="J1010" s="45" t="s">
        <v>2444</v>
      </c>
      <c r="K1010" s="46" t="s">
        <v>31</v>
      </c>
      <c r="L1010" s="47">
        <f t="shared" ref="L1010" si="1185">+IF(M1010=0,"",VALUE(M1010))</f>
        <v>45635</v>
      </c>
      <c r="M1010" s="48">
        <v>45635</v>
      </c>
      <c r="N1010" s="1">
        <f t="shared" ref="N1010" ca="1" si="1186">+IF(K1010="Anulado","",IF(M1010="","",DAYS360(M1010,TODAY())))</f>
        <v>437</v>
      </c>
      <c r="O1010" s="3"/>
      <c r="P1010" s="49" t="s">
        <v>2445</v>
      </c>
      <c r="Q1010" s="46">
        <v>1</v>
      </c>
      <c r="R1010" s="44"/>
      <c r="T1010" s="21"/>
      <c r="U1010" s="22"/>
      <c r="V1010" s="21"/>
      <c r="W1010" s="23"/>
      <c r="X1010" s="23"/>
      <c r="Y1010" s="23"/>
      <c r="Z1010" s="23"/>
      <c r="AA1010" s="24"/>
      <c r="AB1010" s="9"/>
    </row>
    <row r="1011" spans="1:28" s="4" customFormat="1" ht="13" x14ac:dyDescent="0.3">
      <c r="A1011" s="93">
        <f>+SUBTOTAL(103,$D$4:D1011)</f>
        <v>1008</v>
      </c>
      <c r="B1011" s="2" t="s">
        <v>2028</v>
      </c>
      <c r="C1011" s="2" t="s">
        <v>2084</v>
      </c>
      <c r="D1011" s="2" t="s">
        <v>2265</v>
      </c>
      <c r="E1011" s="43" t="str">
        <f t="shared" si="1069"/>
        <v>GCO</v>
      </c>
      <c r="F1011" s="43" t="str">
        <f t="shared" si="1180"/>
        <v>GCI</v>
      </c>
      <c r="G1011" s="43" t="str">
        <f t="shared" si="1070"/>
        <v>F</v>
      </c>
      <c r="H1011" s="44" t="s">
        <v>274</v>
      </c>
      <c r="I1011" s="43" t="str">
        <f t="shared" si="1080"/>
        <v>GCO-GCI-F001</v>
      </c>
      <c r="J1011" s="45" t="s">
        <v>2446</v>
      </c>
      <c r="K1011" s="46" t="s">
        <v>48</v>
      </c>
      <c r="L1011" s="47">
        <f t="shared" si="1153"/>
        <v>43069</v>
      </c>
      <c r="M1011" s="48">
        <v>43069</v>
      </c>
      <c r="N1011" s="1" t="str">
        <f t="shared" ca="1" si="1079"/>
        <v/>
      </c>
      <c r="O1011" s="3">
        <v>43762</v>
      </c>
      <c r="P1011" s="49" t="s">
        <v>2447</v>
      </c>
      <c r="Q1011" s="46">
        <v>1</v>
      </c>
      <c r="R1011" s="44" t="s">
        <v>2448</v>
      </c>
      <c r="U1011" s="5"/>
      <c r="W1011" s="6"/>
      <c r="X1011" s="6"/>
      <c r="Y1011" s="6"/>
      <c r="Z1011" s="6" t="str">
        <f t="shared" si="1066"/>
        <v/>
      </c>
      <c r="AA1011" s="7"/>
      <c r="AB1011" s="9"/>
    </row>
    <row r="1012" spans="1:28" s="4" customFormat="1" ht="19.5" x14ac:dyDescent="0.3">
      <c r="A1012" s="1">
        <f>+SUBTOTAL(103,$D$4:D1012)</f>
        <v>1009</v>
      </c>
      <c r="B1012" s="2" t="s">
        <v>2028</v>
      </c>
      <c r="C1012" s="2" t="s">
        <v>2084</v>
      </c>
      <c r="D1012" s="2" t="s">
        <v>2265</v>
      </c>
      <c r="E1012" s="43" t="str">
        <f t="shared" si="1069"/>
        <v>GCO</v>
      </c>
      <c r="F1012" s="43" t="str">
        <f t="shared" si="1180"/>
        <v>GCI</v>
      </c>
      <c r="G1012" s="43" t="str">
        <f t="shared" si="1070"/>
        <v>F</v>
      </c>
      <c r="H1012" s="44" t="s">
        <v>278</v>
      </c>
      <c r="I1012" s="43" t="str">
        <f t="shared" si="1080"/>
        <v>GCO-GCI-F002</v>
      </c>
      <c r="J1012" s="45" t="s">
        <v>2449</v>
      </c>
      <c r="K1012" s="46" t="s">
        <v>48</v>
      </c>
      <c r="L1012" s="47">
        <f t="shared" si="1153"/>
        <v>43069</v>
      </c>
      <c r="M1012" s="48">
        <v>43069</v>
      </c>
      <c r="N1012" s="1" t="str">
        <f t="shared" ca="1" si="1079"/>
        <v/>
      </c>
      <c r="O1012" s="3">
        <v>44390</v>
      </c>
      <c r="P1012" s="49" t="s">
        <v>2450</v>
      </c>
      <c r="Q1012" s="46">
        <v>1</v>
      </c>
      <c r="R1012" s="44" t="s">
        <v>2451</v>
      </c>
      <c r="U1012" s="5"/>
      <c r="W1012" s="6"/>
      <c r="X1012" s="6"/>
      <c r="Y1012" s="6"/>
      <c r="Z1012" s="6" t="str">
        <f t="shared" si="1066"/>
        <v/>
      </c>
      <c r="AA1012" s="7"/>
      <c r="AB1012" s="9"/>
    </row>
    <row r="1013" spans="1:28" s="4" customFormat="1" ht="19.5" x14ac:dyDescent="0.3">
      <c r="A1013" s="1">
        <f>+SUBTOTAL(103,$D$4:D1013)</f>
        <v>1010</v>
      </c>
      <c r="B1013" s="2" t="s">
        <v>2028</v>
      </c>
      <c r="C1013" s="2" t="s">
        <v>2084</v>
      </c>
      <c r="D1013" s="2" t="s">
        <v>2265</v>
      </c>
      <c r="E1013" s="43" t="str">
        <f t="shared" si="1069"/>
        <v>GCO</v>
      </c>
      <c r="F1013" s="43" t="str">
        <f t="shared" si="1180"/>
        <v>GCI</v>
      </c>
      <c r="G1013" s="43" t="str">
        <f t="shared" si="1070"/>
        <v>F</v>
      </c>
      <c r="H1013" s="44" t="s">
        <v>282</v>
      </c>
      <c r="I1013" s="43" t="str">
        <f t="shared" si="1080"/>
        <v>GCO-GCI-F003</v>
      </c>
      <c r="J1013" s="45" t="s">
        <v>2452</v>
      </c>
      <c r="K1013" s="46" t="s">
        <v>31</v>
      </c>
      <c r="L1013" s="47">
        <f t="shared" si="1153"/>
        <v>44599</v>
      </c>
      <c r="M1013" s="48">
        <v>44599</v>
      </c>
      <c r="N1013" s="1">
        <f t="shared" ca="1" si="1079"/>
        <v>1459</v>
      </c>
      <c r="O1013" s="3"/>
      <c r="P1013" s="49" t="s">
        <v>2453</v>
      </c>
      <c r="Q1013" s="46">
        <v>3</v>
      </c>
      <c r="R1013" s="44" t="s">
        <v>2454</v>
      </c>
      <c r="U1013" s="5"/>
      <c r="W1013" s="6"/>
      <c r="X1013" s="6"/>
      <c r="Y1013" s="6"/>
      <c r="Z1013" s="6" t="str">
        <f t="shared" si="1066"/>
        <v/>
      </c>
      <c r="AA1013" s="7"/>
      <c r="AB1013" s="9"/>
    </row>
    <row r="1014" spans="1:28" s="4" customFormat="1" ht="19.5" x14ac:dyDescent="0.3">
      <c r="A1014" s="93">
        <f>+SUBTOTAL(103,$D$4:D1014)</f>
        <v>1011</v>
      </c>
      <c r="B1014" s="2" t="s">
        <v>2028</v>
      </c>
      <c r="C1014" s="2" t="s">
        <v>2084</v>
      </c>
      <c r="D1014" s="2" t="s">
        <v>2265</v>
      </c>
      <c r="E1014" s="43" t="str">
        <f t="shared" si="1069"/>
        <v>GCO</v>
      </c>
      <c r="F1014" s="43" t="str">
        <f t="shared" si="1180"/>
        <v>GCI</v>
      </c>
      <c r="G1014" s="43" t="str">
        <f t="shared" si="1070"/>
        <v>F</v>
      </c>
      <c r="H1014" s="44" t="s">
        <v>286</v>
      </c>
      <c r="I1014" s="43" t="str">
        <f t="shared" si="1080"/>
        <v>GCO-GCI-F004</v>
      </c>
      <c r="J1014" s="45" t="s">
        <v>2455</v>
      </c>
      <c r="K1014" s="46" t="s">
        <v>31</v>
      </c>
      <c r="L1014" s="47">
        <f t="shared" si="1153"/>
        <v>44599</v>
      </c>
      <c r="M1014" s="48">
        <v>44599</v>
      </c>
      <c r="N1014" s="1">
        <f t="shared" ca="1" si="1079"/>
        <v>1459</v>
      </c>
      <c r="O1014" s="3"/>
      <c r="P1014" s="49" t="s">
        <v>2456</v>
      </c>
      <c r="Q1014" s="46">
        <v>3</v>
      </c>
      <c r="R1014" s="44" t="s">
        <v>2457</v>
      </c>
      <c r="U1014" s="5"/>
      <c r="W1014" s="6"/>
      <c r="X1014" s="6"/>
      <c r="Y1014" s="6"/>
      <c r="Z1014" s="6" t="str">
        <f t="shared" si="1066"/>
        <v/>
      </c>
      <c r="AA1014" s="7"/>
      <c r="AB1014" s="9"/>
    </row>
    <row r="1015" spans="1:28" s="4" customFormat="1" ht="13" x14ac:dyDescent="0.3">
      <c r="A1015" s="1">
        <f>+SUBTOTAL(103,$D$4:D1015)</f>
        <v>1012</v>
      </c>
      <c r="B1015" s="2" t="s">
        <v>2028</v>
      </c>
      <c r="C1015" s="2" t="s">
        <v>2084</v>
      </c>
      <c r="D1015" s="2" t="s">
        <v>2265</v>
      </c>
      <c r="E1015" s="43" t="str">
        <f t="shared" si="1069"/>
        <v>GCO</v>
      </c>
      <c r="F1015" s="43" t="str">
        <f t="shared" si="1180"/>
        <v>GCI</v>
      </c>
      <c r="G1015" s="43" t="str">
        <f t="shared" si="1070"/>
        <v>F</v>
      </c>
      <c r="H1015" s="44" t="s">
        <v>290</v>
      </c>
      <c r="I1015" s="43" t="str">
        <f t="shared" si="1080"/>
        <v>GCO-GCI-F005</v>
      </c>
      <c r="J1015" s="45" t="s">
        <v>2458</v>
      </c>
      <c r="K1015" s="46" t="s">
        <v>48</v>
      </c>
      <c r="L1015" s="47">
        <f t="shared" si="1153"/>
        <v>43167</v>
      </c>
      <c r="M1015" s="48">
        <v>43167</v>
      </c>
      <c r="N1015" s="1" t="str">
        <f t="shared" ca="1" si="1079"/>
        <v/>
      </c>
      <c r="O1015" s="3">
        <v>43167</v>
      </c>
      <c r="P1015" s="49" t="s">
        <v>2402</v>
      </c>
      <c r="Q1015" s="46">
        <v>1</v>
      </c>
      <c r="R1015" s="44" t="s">
        <v>2459</v>
      </c>
      <c r="U1015" s="5"/>
      <c r="W1015" s="6"/>
      <c r="X1015" s="6"/>
      <c r="Y1015" s="6"/>
      <c r="Z1015" s="6" t="str">
        <f t="shared" si="1066"/>
        <v/>
      </c>
      <c r="AA1015" s="7"/>
      <c r="AB1015" s="9"/>
    </row>
    <row r="1016" spans="1:28" s="4" customFormat="1" ht="17" x14ac:dyDescent="0.3">
      <c r="A1016" s="1">
        <f>+SUBTOTAL(103,$D$4:D1016)</f>
        <v>1013</v>
      </c>
      <c r="B1016" s="2" t="s">
        <v>2028</v>
      </c>
      <c r="C1016" s="2" t="s">
        <v>2084</v>
      </c>
      <c r="D1016" s="2" t="s">
        <v>2265</v>
      </c>
      <c r="E1016" s="43" t="str">
        <f t="shared" si="1069"/>
        <v>GCO</v>
      </c>
      <c r="F1016" s="43" t="str">
        <f t="shared" si="1180"/>
        <v>GCI</v>
      </c>
      <c r="G1016" s="43" t="str">
        <f t="shared" si="1070"/>
        <v>F</v>
      </c>
      <c r="H1016" s="44" t="s">
        <v>294</v>
      </c>
      <c r="I1016" s="43" t="str">
        <f t="shared" si="1080"/>
        <v>GCO-GCI-F006</v>
      </c>
      <c r="J1016" s="45" t="s">
        <v>2460</v>
      </c>
      <c r="K1016" s="46" t="s">
        <v>31</v>
      </c>
      <c r="L1016" s="47">
        <f t="shared" si="1153"/>
        <v>45183</v>
      </c>
      <c r="M1016" s="48">
        <v>45183</v>
      </c>
      <c r="N1016" s="1">
        <f t="shared" ca="1" si="1079"/>
        <v>882</v>
      </c>
      <c r="O1016" s="3"/>
      <c r="P1016" s="49" t="s">
        <v>2461</v>
      </c>
      <c r="Q1016" s="46">
        <v>6</v>
      </c>
      <c r="R1016" s="44" t="s">
        <v>2462</v>
      </c>
      <c r="U1016" s="5"/>
      <c r="W1016" s="6"/>
      <c r="X1016" s="6"/>
      <c r="Y1016" s="6"/>
      <c r="Z1016" s="6" t="str">
        <f t="shared" si="1066"/>
        <v/>
      </c>
      <c r="AA1016" s="7"/>
      <c r="AB1016" s="9"/>
    </row>
    <row r="1017" spans="1:28" s="4" customFormat="1" ht="13" x14ac:dyDescent="0.3">
      <c r="A1017" s="93">
        <f>+SUBTOTAL(103,$D$4:D1017)</f>
        <v>1014</v>
      </c>
      <c r="B1017" s="2" t="s">
        <v>2028</v>
      </c>
      <c r="C1017" s="2" t="s">
        <v>2084</v>
      </c>
      <c r="D1017" s="2" t="s">
        <v>2265</v>
      </c>
      <c r="E1017" s="43" t="str">
        <f t="shared" si="1069"/>
        <v>GCO</v>
      </c>
      <c r="F1017" s="43" t="str">
        <f t="shared" si="1180"/>
        <v>GCI</v>
      </c>
      <c r="G1017" s="43" t="str">
        <f t="shared" si="1070"/>
        <v>F</v>
      </c>
      <c r="H1017" s="44" t="s">
        <v>298</v>
      </c>
      <c r="I1017" s="43" t="str">
        <f t="shared" si="1080"/>
        <v>GCO-GCI-F007</v>
      </c>
      <c r="J1017" s="45" t="s">
        <v>2463</v>
      </c>
      <c r="K1017" s="46" t="s">
        <v>31</v>
      </c>
      <c r="L1017" s="47">
        <f t="shared" si="1153"/>
        <v>45183</v>
      </c>
      <c r="M1017" s="48">
        <v>45183</v>
      </c>
      <c r="N1017" s="1">
        <f t="shared" ca="1" si="1079"/>
        <v>882</v>
      </c>
      <c r="O1017" s="3"/>
      <c r="P1017" s="49" t="s">
        <v>2464</v>
      </c>
      <c r="Q1017" s="46">
        <v>6</v>
      </c>
      <c r="R1017" s="44" t="s">
        <v>2465</v>
      </c>
      <c r="U1017" s="5"/>
      <c r="W1017" s="6"/>
      <c r="X1017" s="6"/>
      <c r="Y1017" s="6"/>
      <c r="Z1017" s="6" t="str">
        <f t="shared" ref="Z1017:Z1080" si="1187">IF(Y1017=0,"",EVEN(Y1017)/2)</f>
        <v/>
      </c>
      <c r="AA1017" s="7"/>
      <c r="AB1017" s="9"/>
    </row>
    <row r="1018" spans="1:28" s="4" customFormat="1" ht="13" x14ac:dyDescent="0.3">
      <c r="A1018" s="1">
        <f>+SUBTOTAL(103,$D$4:D1018)</f>
        <v>1015</v>
      </c>
      <c r="B1018" s="2" t="s">
        <v>2028</v>
      </c>
      <c r="C1018" s="2" t="s">
        <v>2084</v>
      </c>
      <c r="D1018" s="2" t="s">
        <v>2265</v>
      </c>
      <c r="E1018" s="43" t="str">
        <f t="shared" si="1069"/>
        <v>GCO</v>
      </c>
      <c r="F1018" s="43" t="str">
        <f t="shared" si="1180"/>
        <v>GCI</v>
      </c>
      <c r="G1018" s="43" t="str">
        <f t="shared" ref="G1018:G1081" si="1188">+IF(OR(LEN(H1018)=1,LEN(H1018)=2),H1018,IF(LEN(H1018)=4,MID(H1018,1,1),MID(H1018,1,2)))</f>
        <v>F</v>
      </c>
      <c r="H1018" s="44" t="s">
        <v>302</v>
      </c>
      <c r="I1018" s="43" t="str">
        <f t="shared" si="1080"/>
        <v>GCO-GCI-F008</v>
      </c>
      <c r="J1018" s="45" t="s">
        <v>2466</v>
      </c>
      <c r="K1018" s="46" t="s">
        <v>31</v>
      </c>
      <c r="L1018" s="47">
        <f t="shared" si="1153"/>
        <v>45670</v>
      </c>
      <c r="M1018" s="48">
        <v>45670</v>
      </c>
      <c r="N1018" s="1">
        <f t="shared" ca="1" si="1079"/>
        <v>403</v>
      </c>
      <c r="O1018" s="3"/>
      <c r="P1018" s="49" t="s">
        <v>2467</v>
      </c>
      <c r="Q1018" s="46">
        <v>5</v>
      </c>
      <c r="R1018" s="44" t="s">
        <v>2468</v>
      </c>
      <c r="U1018" s="5"/>
      <c r="W1018" s="6"/>
      <c r="X1018" s="6"/>
      <c r="Y1018" s="6"/>
      <c r="Z1018" s="6" t="str">
        <f t="shared" si="1187"/>
        <v/>
      </c>
      <c r="AA1018" s="7"/>
      <c r="AB1018" s="9"/>
    </row>
    <row r="1019" spans="1:28" s="4" customFormat="1" ht="13" x14ac:dyDescent="0.3">
      <c r="A1019" s="1">
        <f>+SUBTOTAL(103,$D$4:D1019)</f>
        <v>1016</v>
      </c>
      <c r="B1019" s="2" t="s">
        <v>2028</v>
      </c>
      <c r="C1019" s="2" t="s">
        <v>2084</v>
      </c>
      <c r="D1019" s="2" t="s">
        <v>2265</v>
      </c>
      <c r="E1019" s="43" t="str">
        <f t="shared" si="1069"/>
        <v>GCO</v>
      </c>
      <c r="F1019" s="43" t="str">
        <f t="shared" si="1180"/>
        <v>GCI</v>
      </c>
      <c r="G1019" s="43" t="str">
        <f t="shared" si="1188"/>
        <v>F</v>
      </c>
      <c r="H1019" s="44" t="s">
        <v>306</v>
      </c>
      <c r="I1019" s="43" t="str">
        <f t="shared" si="1080"/>
        <v>GCO-GCI-F009</v>
      </c>
      <c r="J1019" s="45" t="s">
        <v>2469</v>
      </c>
      <c r="K1019" s="46" t="s">
        <v>48</v>
      </c>
      <c r="L1019" s="47">
        <f t="shared" si="1153"/>
        <v>43265</v>
      </c>
      <c r="M1019" s="48">
        <v>43265</v>
      </c>
      <c r="N1019" s="1" t="str">
        <f t="shared" ca="1" si="1079"/>
        <v/>
      </c>
      <c r="O1019" s="3">
        <v>43290</v>
      </c>
      <c r="P1019" s="49" t="s">
        <v>2470</v>
      </c>
      <c r="Q1019" s="46">
        <v>2</v>
      </c>
      <c r="R1019" s="44" t="s">
        <v>2471</v>
      </c>
      <c r="U1019" s="5"/>
      <c r="W1019" s="6"/>
      <c r="X1019" s="6"/>
      <c r="Y1019" s="6"/>
      <c r="Z1019" s="6" t="str">
        <f t="shared" si="1187"/>
        <v/>
      </c>
      <c r="AA1019" s="7"/>
      <c r="AB1019" s="9"/>
    </row>
    <row r="1020" spans="1:28" s="4" customFormat="1" ht="13" x14ac:dyDescent="0.3">
      <c r="A1020" s="93">
        <f>+SUBTOTAL(103,$D$4:D1020)</f>
        <v>1017</v>
      </c>
      <c r="B1020" s="2" t="s">
        <v>2028</v>
      </c>
      <c r="C1020" s="2" t="s">
        <v>2084</v>
      </c>
      <c r="D1020" s="2" t="s">
        <v>2265</v>
      </c>
      <c r="E1020" s="43" t="str">
        <f t="shared" si="1069"/>
        <v>GCO</v>
      </c>
      <c r="F1020" s="43" t="str">
        <f t="shared" si="1180"/>
        <v>GCI</v>
      </c>
      <c r="G1020" s="43" t="str">
        <f t="shared" si="1188"/>
        <v>F</v>
      </c>
      <c r="H1020" s="44" t="s">
        <v>310</v>
      </c>
      <c r="I1020" s="43" t="str">
        <f t="shared" si="1080"/>
        <v>GCO-GCI-F010</v>
      </c>
      <c r="J1020" s="45" t="s">
        <v>2472</v>
      </c>
      <c r="K1020" s="46" t="s">
        <v>31</v>
      </c>
      <c r="L1020" s="47">
        <f t="shared" si="1153"/>
        <v>45670</v>
      </c>
      <c r="M1020" s="48">
        <v>45670</v>
      </c>
      <c r="N1020" s="1">
        <f t="shared" ca="1" si="1079"/>
        <v>403</v>
      </c>
      <c r="O1020" s="3"/>
      <c r="P1020" s="49" t="s">
        <v>2473</v>
      </c>
      <c r="Q1020" s="46">
        <v>4</v>
      </c>
      <c r="R1020" s="44" t="s">
        <v>2474</v>
      </c>
      <c r="U1020" s="5"/>
      <c r="W1020" s="6"/>
      <c r="X1020" s="6"/>
      <c r="Y1020" s="6"/>
      <c r="Z1020" s="6" t="str">
        <f t="shared" si="1187"/>
        <v/>
      </c>
      <c r="AA1020" s="7"/>
      <c r="AB1020" s="9"/>
    </row>
    <row r="1021" spans="1:28" s="4" customFormat="1" ht="19.5" x14ac:dyDescent="0.3">
      <c r="A1021" s="1">
        <f>+SUBTOTAL(103,$D$4:D1021)</f>
        <v>1018</v>
      </c>
      <c r="B1021" s="2" t="s">
        <v>2028</v>
      </c>
      <c r="C1021" s="2" t="s">
        <v>2084</v>
      </c>
      <c r="D1021" s="2" t="s">
        <v>2265</v>
      </c>
      <c r="E1021" s="43" t="str">
        <f t="shared" si="1069"/>
        <v>GCO</v>
      </c>
      <c r="F1021" s="43" t="str">
        <f t="shared" si="1180"/>
        <v>GCI</v>
      </c>
      <c r="G1021" s="43" t="str">
        <f t="shared" si="1188"/>
        <v>F</v>
      </c>
      <c r="H1021" s="44" t="s">
        <v>605</v>
      </c>
      <c r="I1021" s="43" t="str">
        <f t="shared" si="1080"/>
        <v>GCO-GCI-F011</v>
      </c>
      <c r="J1021" s="45" t="s">
        <v>2475</v>
      </c>
      <c r="K1021" s="46" t="s">
        <v>31</v>
      </c>
      <c r="L1021" s="47">
        <f t="shared" si="1153"/>
        <v>45952</v>
      </c>
      <c r="M1021" s="48">
        <v>45952</v>
      </c>
      <c r="N1021" s="1">
        <f t="shared" ca="1" si="1079"/>
        <v>124</v>
      </c>
      <c r="O1021" s="3"/>
      <c r="P1021" s="49" t="s">
        <v>2476</v>
      </c>
      <c r="Q1021" s="46">
        <v>7</v>
      </c>
      <c r="R1021" s="44" t="s">
        <v>2477</v>
      </c>
      <c r="U1021" s="5"/>
      <c r="W1021" s="6"/>
      <c r="X1021" s="6"/>
      <c r="Y1021" s="6"/>
      <c r="Z1021" s="6" t="str">
        <f t="shared" si="1187"/>
        <v/>
      </c>
      <c r="AA1021" s="7"/>
      <c r="AB1021" s="9"/>
    </row>
    <row r="1022" spans="1:28" s="4" customFormat="1" ht="13" x14ac:dyDescent="0.3">
      <c r="A1022" s="1">
        <f>+SUBTOTAL(103,$D$4:D1022)</f>
        <v>1019</v>
      </c>
      <c r="B1022" s="2" t="s">
        <v>2028</v>
      </c>
      <c r="C1022" s="2" t="s">
        <v>2084</v>
      </c>
      <c r="D1022" s="2" t="s">
        <v>2265</v>
      </c>
      <c r="E1022" s="43" t="str">
        <f t="shared" si="1069"/>
        <v>GCO</v>
      </c>
      <c r="F1022" s="43" t="str">
        <f t="shared" si="1180"/>
        <v>GCI</v>
      </c>
      <c r="G1022" s="43" t="str">
        <f t="shared" si="1188"/>
        <v>F</v>
      </c>
      <c r="H1022" s="44" t="s">
        <v>314</v>
      </c>
      <c r="I1022" s="43" t="str">
        <f t="shared" si="1080"/>
        <v>GCO-GCI-F012</v>
      </c>
      <c r="J1022" s="45" t="s">
        <v>2478</v>
      </c>
      <c r="K1022" s="46" t="s">
        <v>48</v>
      </c>
      <c r="L1022" s="47">
        <f t="shared" si="1153"/>
        <v>43014</v>
      </c>
      <c r="M1022" s="48">
        <v>43014</v>
      </c>
      <c r="N1022" s="1" t="str">
        <f t="shared" ca="1" si="1079"/>
        <v/>
      </c>
      <c r="O1022" s="3">
        <v>43336</v>
      </c>
      <c r="P1022" s="49" t="s">
        <v>2479</v>
      </c>
      <c r="Q1022" s="46">
        <v>1</v>
      </c>
      <c r="R1022" s="44" t="s">
        <v>2480</v>
      </c>
      <c r="U1022" s="5"/>
      <c r="W1022" s="6"/>
      <c r="X1022" s="6"/>
      <c r="Y1022" s="6"/>
      <c r="Z1022" s="6" t="str">
        <f t="shared" si="1187"/>
        <v/>
      </c>
      <c r="AA1022" s="7"/>
      <c r="AB1022" s="9"/>
    </row>
    <row r="1023" spans="1:28" s="4" customFormat="1" ht="13" x14ac:dyDescent="0.3">
      <c r="A1023" s="93">
        <f>+SUBTOTAL(103,$D$4:D1023)</f>
        <v>1020</v>
      </c>
      <c r="B1023" s="2" t="s">
        <v>2028</v>
      </c>
      <c r="C1023" s="2" t="s">
        <v>2084</v>
      </c>
      <c r="D1023" s="2" t="s">
        <v>2265</v>
      </c>
      <c r="E1023" s="43" t="str">
        <f t="shared" si="1069"/>
        <v>GCO</v>
      </c>
      <c r="F1023" s="43" t="str">
        <f t="shared" si="1180"/>
        <v>GCI</v>
      </c>
      <c r="G1023" s="43" t="str">
        <f t="shared" si="1188"/>
        <v>F</v>
      </c>
      <c r="H1023" s="44" t="s">
        <v>318</v>
      </c>
      <c r="I1023" s="43" t="str">
        <f t="shared" si="1080"/>
        <v>GCO-GCI-F013</v>
      </c>
      <c r="J1023" s="45" t="s">
        <v>2481</v>
      </c>
      <c r="K1023" s="46" t="s">
        <v>48</v>
      </c>
      <c r="L1023" s="47">
        <f t="shared" si="1153"/>
        <v>43014</v>
      </c>
      <c r="M1023" s="48">
        <v>43014</v>
      </c>
      <c r="N1023" s="1" t="str">
        <f t="shared" ca="1" si="1079"/>
        <v/>
      </c>
      <c r="O1023" s="3">
        <v>45189</v>
      </c>
      <c r="P1023" s="49" t="s">
        <v>2482</v>
      </c>
      <c r="Q1023" s="46">
        <v>1</v>
      </c>
      <c r="R1023" s="44" t="s">
        <v>2483</v>
      </c>
      <c r="U1023" s="5"/>
      <c r="W1023" s="6"/>
      <c r="X1023" s="6"/>
      <c r="Y1023" s="6"/>
      <c r="Z1023" s="6" t="str">
        <f t="shared" si="1187"/>
        <v/>
      </c>
      <c r="AA1023" s="7"/>
      <c r="AB1023" s="9"/>
    </row>
    <row r="1024" spans="1:28" s="4" customFormat="1" ht="13" x14ac:dyDescent="0.3">
      <c r="A1024" s="1">
        <f>+SUBTOTAL(103,$D$4:D1024)</f>
        <v>1021</v>
      </c>
      <c r="B1024" s="2" t="s">
        <v>2028</v>
      </c>
      <c r="C1024" s="2" t="s">
        <v>2084</v>
      </c>
      <c r="D1024" s="2" t="s">
        <v>2265</v>
      </c>
      <c r="E1024" s="43" t="str">
        <f t="shared" si="1069"/>
        <v>GCO</v>
      </c>
      <c r="F1024" s="43" t="str">
        <f t="shared" si="1180"/>
        <v>GCI</v>
      </c>
      <c r="G1024" s="43" t="str">
        <f t="shared" si="1188"/>
        <v>F</v>
      </c>
      <c r="H1024" s="44" t="s">
        <v>322</v>
      </c>
      <c r="I1024" s="43" t="str">
        <f t="shared" si="1080"/>
        <v>GCO-GCI-F014</v>
      </c>
      <c r="J1024" s="45" t="s">
        <v>2484</v>
      </c>
      <c r="K1024" s="46" t="s">
        <v>48</v>
      </c>
      <c r="L1024" s="47">
        <f t="shared" si="1153"/>
        <v>43014</v>
      </c>
      <c r="M1024" s="48">
        <v>43014</v>
      </c>
      <c r="N1024" s="1" t="str">
        <f t="shared" ca="1" si="1079"/>
        <v/>
      </c>
      <c r="O1024" s="3">
        <v>43336</v>
      </c>
      <c r="P1024" s="49" t="s">
        <v>2479</v>
      </c>
      <c r="Q1024" s="46">
        <v>1</v>
      </c>
      <c r="R1024" s="44" t="s">
        <v>2485</v>
      </c>
      <c r="U1024" s="5"/>
      <c r="W1024" s="6"/>
      <c r="X1024" s="6"/>
      <c r="Y1024" s="6"/>
      <c r="Z1024" s="6" t="str">
        <f t="shared" si="1187"/>
        <v/>
      </c>
      <c r="AA1024" s="7"/>
      <c r="AB1024" s="9"/>
    </row>
    <row r="1025" spans="1:28" s="4" customFormat="1" ht="19.5" x14ac:dyDescent="0.3">
      <c r="A1025" s="1">
        <f>+SUBTOTAL(103,$D$4:D1025)</f>
        <v>1022</v>
      </c>
      <c r="B1025" s="2" t="s">
        <v>2028</v>
      </c>
      <c r="C1025" s="2" t="s">
        <v>2084</v>
      </c>
      <c r="D1025" s="2" t="s">
        <v>2265</v>
      </c>
      <c r="E1025" s="43" t="str">
        <f t="shared" si="1069"/>
        <v>GCO</v>
      </c>
      <c r="F1025" s="43" t="str">
        <f t="shared" si="1180"/>
        <v>GCI</v>
      </c>
      <c r="G1025" s="43" t="str">
        <f t="shared" si="1188"/>
        <v>F</v>
      </c>
      <c r="H1025" s="44" t="s">
        <v>326</v>
      </c>
      <c r="I1025" s="43" t="str">
        <f t="shared" si="1080"/>
        <v>GCO-GCI-F015</v>
      </c>
      <c r="J1025" s="45" t="s">
        <v>2486</v>
      </c>
      <c r="K1025" s="46" t="s">
        <v>31</v>
      </c>
      <c r="L1025" s="47">
        <f t="shared" si="1153"/>
        <v>45183</v>
      </c>
      <c r="M1025" s="48">
        <v>45183</v>
      </c>
      <c r="N1025" s="1">
        <f t="shared" ca="1" si="1079"/>
        <v>882</v>
      </c>
      <c r="O1025" s="3"/>
      <c r="P1025" s="49" t="s">
        <v>2461</v>
      </c>
      <c r="Q1025" s="46">
        <v>6</v>
      </c>
      <c r="R1025" s="44" t="s">
        <v>2487</v>
      </c>
      <c r="U1025" s="5"/>
      <c r="W1025" s="6"/>
      <c r="X1025" s="6"/>
      <c r="Y1025" s="6"/>
      <c r="Z1025" s="6" t="str">
        <f t="shared" si="1187"/>
        <v/>
      </c>
      <c r="AA1025" s="7"/>
      <c r="AB1025" s="9"/>
    </row>
    <row r="1026" spans="1:28" s="4" customFormat="1" ht="13" x14ac:dyDescent="0.3">
      <c r="A1026" s="93">
        <f>+SUBTOTAL(103,$D$4:D1026)</f>
        <v>1023</v>
      </c>
      <c r="B1026" s="2" t="s">
        <v>2028</v>
      </c>
      <c r="C1026" s="2" t="s">
        <v>2084</v>
      </c>
      <c r="D1026" s="2" t="s">
        <v>2265</v>
      </c>
      <c r="E1026" s="43" t="str">
        <f t="shared" ref="E1026:E1089" si="1189">+IF(C1026="GESTIÓN TERRITORIAL","GET",IF(C1026="DERECHOS HUMANOS","DHH",IF(C1026="GESTIÓN CORPORATIVA","GCO",IF(C1026="PLANEACIÓN ESTRATÉGICA","PLE",IF(C1026="GERENCIA DE LA INFORMACIÓN","GDI","N/A")))))</f>
        <v>GCO</v>
      </c>
      <c r="F1026" s="43" t="str">
        <f t="shared" si="1180"/>
        <v>GCI</v>
      </c>
      <c r="G1026" s="43" t="str">
        <f t="shared" si="1188"/>
        <v>F</v>
      </c>
      <c r="H1026" s="44" t="s">
        <v>330</v>
      </c>
      <c r="I1026" s="43" t="str">
        <f t="shared" si="1080"/>
        <v>GCO-GCI-F016</v>
      </c>
      <c r="J1026" s="45" t="s">
        <v>2488</v>
      </c>
      <c r="K1026" s="46" t="s">
        <v>48</v>
      </c>
      <c r="L1026" s="47">
        <f t="shared" si="1153"/>
        <v>43069</v>
      </c>
      <c r="M1026" s="48">
        <v>43069</v>
      </c>
      <c r="N1026" s="1" t="str">
        <f t="shared" ref="N1026:N1089" ca="1" si="1190">+IF(K1026="Anulado","",IF(M1026="","",DAYS360(M1026,TODAY())))</f>
        <v/>
      </c>
      <c r="O1026" s="3">
        <v>43908</v>
      </c>
      <c r="P1026" s="49" t="s">
        <v>2489</v>
      </c>
      <c r="Q1026" s="46">
        <v>1</v>
      </c>
      <c r="R1026" s="44" t="s">
        <v>2490</v>
      </c>
      <c r="U1026" s="5"/>
      <c r="W1026" s="6"/>
      <c r="X1026" s="6"/>
      <c r="Y1026" s="6"/>
      <c r="Z1026" s="6" t="str">
        <f t="shared" si="1187"/>
        <v/>
      </c>
      <c r="AA1026" s="7"/>
      <c r="AB1026" s="9"/>
    </row>
    <row r="1027" spans="1:28" s="4" customFormat="1" ht="13" x14ac:dyDescent="0.3">
      <c r="A1027" s="1">
        <f>+SUBTOTAL(103,$D$4:D1027)</f>
        <v>1024</v>
      </c>
      <c r="B1027" s="2" t="s">
        <v>2028</v>
      </c>
      <c r="C1027" s="2" t="s">
        <v>2084</v>
      </c>
      <c r="D1027" s="2" t="s">
        <v>2265</v>
      </c>
      <c r="E1027" s="43" t="str">
        <f t="shared" si="1189"/>
        <v>GCO</v>
      </c>
      <c r="F1027" s="43" t="str">
        <f t="shared" si="1180"/>
        <v>GCI</v>
      </c>
      <c r="G1027" s="43" t="str">
        <f t="shared" si="1188"/>
        <v>F</v>
      </c>
      <c r="H1027" s="44" t="s">
        <v>333</v>
      </c>
      <c r="I1027" s="43" t="str">
        <f t="shared" si="1080"/>
        <v>GCO-GCI-F017</v>
      </c>
      <c r="J1027" s="45" t="s">
        <v>2491</v>
      </c>
      <c r="K1027" s="46" t="s">
        <v>31</v>
      </c>
      <c r="L1027" s="47">
        <f t="shared" si="1153"/>
        <v>45393</v>
      </c>
      <c r="M1027" s="48">
        <v>45393</v>
      </c>
      <c r="N1027" s="1">
        <f t="shared" ca="1" si="1190"/>
        <v>675</v>
      </c>
      <c r="O1027" s="3"/>
      <c r="P1027" s="49" t="s">
        <v>2492</v>
      </c>
      <c r="Q1027" s="46">
        <v>5</v>
      </c>
      <c r="R1027" s="44" t="s">
        <v>2493</v>
      </c>
      <c r="U1027" s="5"/>
      <c r="W1027" s="6"/>
      <c r="X1027" s="6"/>
      <c r="Y1027" s="6"/>
      <c r="Z1027" s="6" t="str">
        <f t="shared" si="1187"/>
        <v/>
      </c>
      <c r="AA1027" s="7"/>
      <c r="AB1027" s="9"/>
    </row>
    <row r="1028" spans="1:28" s="4" customFormat="1" ht="19.5" x14ac:dyDescent="0.3">
      <c r="A1028" s="1">
        <f>+SUBTOTAL(103,$D$4:D1028)</f>
        <v>1025</v>
      </c>
      <c r="B1028" s="2" t="s">
        <v>2028</v>
      </c>
      <c r="C1028" s="2" t="s">
        <v>2084</v>
      </c>
      <c r="D1028" s="2" t="s">
        <v>2265</v>
      </c>
      <c r="E1028" s="43" t="str">
        <f t="shared" si="1189"/>
        <v>GCO</v>
      </c>
      <c r="F1028" s="43" t="str">
        <f t="shared" si="1180"/>
        <v>GCI</v>
      </c>
      <c r="G1028" s="43" t="str">
        <f t="shared" si="1188"/>
        <v>F</v>
      </c>
      <c r="H1028" s="44" t="s">
        <v>336</v>
      </c>
      <c r="I1028" s="43" t="str">
        <f t="shared" si="1080"/>
        <v>GCO-GCI-F018</v>
      </c>
      <c r="J1028" s="45" t="s">
        <v>2494</v>
      </c>
      <c r="K1028" s="46" t="s">
        <v>48</v>
      </c>
      <c r="L1028" s="47">
        <f t="shared" si="1153"/>
        <v>43014</v>
      </c>
      <c r="M1028" s="48">
        <v>43014</v>
      </c>
      <c r="N1028" s="1" t="str">
        <f t="shared" ca="1" si="1190"/>
        <v/>
      </c>
      <c r="O1028" s="3">
        <v>44390</v>
      </c>
      <c r="P1028" s="49" t="s">
        <v>2495</v>
      </c>
      <c r="Q1028" s="46">
        <v>1</v>
      </c>
      <c r="R1028" s="44" t="s">
        <v>2496</v>
      </c>
      <c r="U1028" s="5"/>
      <c r="W1028" s="6"/>
      <c r="X1028" s="6"/>
      <c r="Y1028" s="6"/>
      <c r="Z1028" s="6" t="str">
        <f t="shared" si="1187"/>
        <v/>
      </c>
      <c r="AA1028" s="7"/>
      <c r="AB1028" s="9"/>
    </row>
    <row r="1029" spans="1:28" s="4" customFormat="1" ht="19.5" x14ac:dyDescent="0.3">
      <c r="A1029" s="93">
        <f>+SUBTOTAL(103,$D$4:D1029)</f>
        <v>1026</v>
      </c>
      <c r="B1029" s="2" t="s">
        <v>2028</v>
      </c>
      <c r="C1029" s="2" t="s">
        <v>2084</v>
      </c>
      <c r="D1029" s="2" t="s">
        <v>2265</v>
      </c>
      <c r="E1029" s="43" t="str">
        <f t="shared" si="1189"/>
        <v>GCO</v>
      </c>
      <c r="F1029" s="43" t="str">
        <f t="shared" si="1180"/>
        <v>GCI</v>
      </c>
      <c r="G1029" s="43" t="str">
        <f t="shared" si="1188"/>
        <v>F</v>
      </c>
      <c r="H1029" s="44" t="s">
        <v>339</v>
      </c>
      <c r="I1029" s="43" t="str">
        <f t="shared" si="1080"/>
        <v>GCO-GCI-F019</v>
      </c>
      <c r="J1029" s="45" t="s">
        <v>2497</v>
      </c>
      <c r="K1029" s="46" t="s">
        <v>48</v>
      </c>
      <c r="L1029" s="47">
        <f t="shared" si="1153"/>
        <v>43014</v>
      </c>
      <c r="M1029" s="48">
        <v>43014</v>
      </c>
      <c r="N1029" s="1" t="str">
        <f t="shared" ca="1" si="1190"/>
        <v/>
      </c>
      <c r="O1029" s="3">
        <v>44390</v>
      </c>
      <c r="P1029" s="49" t="s">
        <v>2495</v>
      </c>
      <c r="Q1029" s="46">
        <v>1</v>
      </c>
      <c r="R1029" s="44" t="s">
        <v>2498</v>
      </c>
      <c r="U1029" s="5"/>
      <c r="W1029" s="6"/>
      <c r="X1029" s="6"/>
      <c r="Y1029" s="6"/>
      <c r="Z1029" s="6" t="str">
        <f t="shared" si="1187"/>
        <v/>
      </c>
      <c r="AA1029" s="7"/>
      <c r="AB1029" s="9"/>
    </row>
    <row r="1030" spans="1:28" s="4" customFormat="1" ht="19.5" x14ac:dyDescent="0.3">
      <c r="A1030" s="1">
        <f>+SUBTOTAL(103,$D$4:D1030)</f>
        <v>1027</v>
      </c>
      <c r="B1030" s="2" t="s">
        <v>2028</v>
      </c>
      <c r="C1030" s="2" t="s">
        <v>2084</v>
      </c>
      <c r="D1030" s="2" t="s">
        <v>2265</v>
      </c>
      <c r="E1030" s="43" t="str">
        <f t="shared" si="1189"/>
        <v>GCO</v>
      </c>
      <c r="F1030" s="43" t="str">
        <f t="shared" si="1180"/>
        <v>GCI</v>
      </c>
      <c r="G1030" s="43" t="str">
        <f t="shared" si="1188"/>
        <v>F</v>
      </c>
      <c r="H1030" s="44" t="s">
        <v>342</v>
      </c>
      <c r="I1030" s="43" t="str">
        <f t="shared" si="1080"/>
        <v>GCO-GCI-F020</v>
      </c>
      <c r="J1030" s="45" t="s">
        <v>2499</v>
      </c>
      <c r="K1030" s="46" t="s">
        <v>48</v>
      </c>
      <c r="L1030" s="47">
        <f t="shared" si="1153"/>
        <v>43014</v>
      </c>
      <c r="M1030" s="48">
        <v>43014</v>
      </c>
      <c r="N1030" s="1" t="str">
        <f t="shared" ca="1" si="1190"/>
        <v/>
      </c>
      <c r="O1030" s="3">
        <v>44390</v>
      </c>
      <c r="P1030" s="49" t="s">
        <v>2495</v>
      </c>
      <c r="Q1030" s="46">
        <v>1</v>
      </c>
      <c r="R1030" s="44" t="s">
        <v>2500</v>
      </c>
      <c r="U1030" s="5"/>
      <c r="W1030" s="6"/>
      <c r="X1030" s="6"/>
      <c r="Y1030" s="6"/>
      <c r="Z1030" s="6" t="str">
        <f t="shared" si="1187"/>
        <v/>
      </c>
      <c r="AA1030" s="7"/>
      <c r="AB1030" s="9"/>
    </row>
    <row r="1031" spans="1:28" s="4" customFormat="1" ht="19.5" x14ac:dyDescent="0.3">
      <c r="A1031" s="1">
        <f>+SUBTOTAL(103,$D$4:D1031)</f>
        <v>1028</v>
      </c>
      <c r="B1031" s="2" t="s">
        <v>2028</v>
      </c>
      <c r="C1031" s="2" t="s">
        <v>2084</v>
      </c>
      <c r="D1031" s="2" t="s">
        <v>2265</v>
      </c>
      <c r="E1031" s="43" t="str">
        <f t="shared" si="1189"/>
        <v>GCO</v>
      </c>
      <c r="F1031" s="43" t="str">
        <f t="shared" si="1180"/>
        <v>GCI</v>
      </c>
      <c r="G1031" s="43" t="str">
        <f t="shared" si="1188"/>
        <v>F</v>
      </c>
      <c r="H1031" s="44" t="s">
        <v>345</v>
      </c>
      <c r="I1031" s="43" t="str">
        <f t="shared" si="1080"/>
        <v>GCO-GCI-F021</v>
      </c>
      <c r="J1031" s="45" t="s">
        <v>2501</v>
      </c>
      <c r="K1031" s="46" t="s">
        <v>31</v>
      </c>
      <c r="L1031" s="47">
        <f t="shared" si="1153"/>
        <v>45183</v>
      </c>
      <c r="M1031" s="48">
        <v>45183</v>
      </c>
      <c r="N1031" s="1">
        <f t="shared" ca="1" si="1190"/>
        <v>882</v>
      </c>
      <c r="O1031" s="3"/>
      <c r="P1031" s="49" t="s">
        <v>2502</v>
      </c>
      <c r="Q1031" s="46">
        <v>4</v>
      </c>
      <c r="R1031" s="44" t="s">
        <v>2503</v>
      </c>
      <c r="T1031" s="34"/>
      <c r="U1031" s="35"/>
      <c r="V1031" s="34"/>
      <c r="W1031" s="36"/>
      <c r="X1031" s="36"/>
      <c r="Y1031" s="36"/>
      <c r="Z1031" s="36" t="str">
        <f t="shared" si="1187"/>
        <v/>
      </c>
      <c r="AA1031" s="37"/>
      <c r="AB1031" s="9"/>
    </row>
    <row r="1032" spans="1:28" s="4" customFormat="1" ht="13" x14ac:dyDescent="0.3">
      <c r="A1032" s="93">
        <f>+SUBTOTAL(103,$D$4:D1032)</f>
        <v>1029</v>
      </c>
      <c r="B1032" s="2" t="s">
        <v>2028</v>
      </c>
      <c r="C1032" s="2" t="s">
        <v>2084</v>
      </c>
      <c r="D1032" s="2" t="s">
        <v>2265</v>
      </c>
      <c r="E1032" s="43" t="str">
        <f t="shared" si="1189"/>
        <v>GCO</v>
      </c>
      <c r="F1032" s="43" t="str">
        <f t="shared" si="1180"/>
        <v>GCI</v>
      </c>
      <c r="G1032" s="43" t="str">
        <f t="shared" si="1188"/>
        <v>F</v>
      </c>
      <c r="H1032" s="44" t="s">
        <v>349</v>
      </c>
      <c r="I1032" s="43" t="str">
        <f t="shared" si="1080"/>
        <v>GCO-GCI-F022</v>
      </c>
      <c r="J1032" s="45" t="s">
        <v>592</v>
      </c>
      <c r="K1032" s="46" t="s">
        <v>31</v>
      </c>
      <c r="L1032" s="47">
        <f t="shared" si="1153"/>
        <v>44225</v>
      </c>
      <c r="M1032" s="48">
        <v>44225</v>
      </c>
      <c r="N1032" s="1">
        <f t="shared" ca="1" si="1190"/>
        <v>1827</v>
      </c>
      <c r="O1032" s="3"/>
      <c r="P1032" s="49" t="s">
        <v>2504</v>
      </c>
      <c r="Q1032" s="46">
        <v>2</v>
      </c>
      <c r="R1032" s="44" t="s">
        <v>2505</v>
      </c>
      <c r="U1032" s="5"/>
      <c r="W1032" s="6"/>
      <c r="X1032" s="6"/>
      <c r="Y1032" s="6"/>
      <c r="Z1032" s="6" t="str">
        <f t="shared" si="1187"/>
        <v/>
      </c>
      <c r="AA1032" s="7"/>
      <c r="AB1032" s="9"/>
    </row>
    <row r="1033" spans="1:28" s="4" customFormat="1" ht="17" x14ac:dyDescent="0.3">
      <c r="A1033" s="1">
        <f>+SUBTOTAL(103,$D$4:D1033)</f>
        <v>1030</v>
      </c>
      <c r="B1033" s="2" t="s">
        <v>2028</v>
      </c>
      <c r="C1033" s="2" t="s">
        <v>2084</v>
      </c>
      <c r="D1033" s="2" t="s">
        <v>2265</v>
      </c>
      <c r="E1033" s="43" t="str">
        <f t="shared" si="1189"/>
        <v>GCO</v>
      </c>
      <c r="F1033" s="43" t="str">
        <f t="shared" si="1180"/>
        <v>GCI</v>
      </c>
      <c r="G1033" s="43" t="str">
        <f t="shared" si="1188"/>
        <v>F</v>
      </c>
      <c r="H1033" s="44" t="s">
        <v>629</v>
      </c>
      <c r="I1033" s="43" t="str">
        <f t="shared" si="1080"/>
        <v>GCO-GCI-F023</v>
      </c>
      <c r="J1033" s="45" t="s">
        <v>2506</v>
      </c>
      <c r="K1033" s="46" t="s">
        <v>31</v>
      </c>
      <c r="L1033" s="47">
        <f t="shared" si="1153"/>
        <v>45671</v>
      </c>
      <c r="M1033" s="48">
        <v>45671</v>
      </c>
      <c r="N1033" s="1">
        <f t="shared" ca="1" si="1190"/>
        <v>402</v>
      </c>
      <c r="O1033" s="3"/>
      <c r="P1033" s="49" t="s">
        <v>2507</v>
      </c>
      <c r="Q1033" s="46">
        <v>6</v>
      </c>
      <c r="R1033" s="44" t="s">
        <v>2508</v>
      </c>
      <c r="U1033" s="5"/>
      <c r="W1033" s="6"/>
      <c r="X1033" s="6"/>
      <c r="Y1033" s="6"/>
      <c r="Z1033" s="6" t="str">
        <f t="shared" si="1187"/>
        <v/>
      </c>
      <c r="AA1033" s="7"/>
      <c r="AB1033" s="9"/>
    </row>
    <row r="1034" spans="1:28" s="4" customFormat="1" ht="23.25" customHeight="1" x14ac:dyDescent="0.3">
      <c r="A1034" s="1">
        <f>+SUBTOTAL(103,$D$4:D1034)</f>
        <v>1031</v>
      </c>
      <c r="B1034" s="2" t="s">
        <v>2028</v>
      </c>
      <c r="C1034" s="2" t="s">
        <v>2084</v>
      </c>
      <c r="D1034" s="2" t="s">
        <v>2265</v>
      </c>
      <c r="E1034" s="43" t="str">
        <f t="shared" si="1189"/>
        <v>GCO</v>
      </c>
      <c r="F1034" s="43" t="str">
        <f t="shared" si="1180"/>
        <v>GCI</v>
      </c>
      <c r="G1034" s="43" t="str">
        <f t="shared" si="1188"/>
        <v>F</v>
      </c>
      <c r="H1034" s="44" t="s">
        <v>632</v>
      </c>
      <c r="I1034" s="43" t="str">
        <f t="shared" si="1080"/>
        <v>GCO-GCI-F024</v>
      </c>
      <c r="J1034" s="45" t="s">
        <v>2509</v>
      </c>
      <c r="K1034" s="46" t="s">
        <v>31</v>
      </c>
      <c r="L1034" s="47">
        <f t="shared" si="1153"/>
        <v>45183</v>
      </c>
      <c r="M1034" s="48">
        <v>45183</v>
      </c>
      <c r="N1034" s="1">
        <f t="shared" ca="1" si="1190"/>
        <v>882</v>
      </c>
      <c r="O1034" s="3"/>
      <c r="P1034" s="49" t="s">
        <v>2510</v>
      </c>
      <c r="Q1034" s="46">
        <v>5</v>
      </c>
      <c r="R1034" s="44" t="s">
        <v>2511</v>
      </c>
      <c r="U1034" s="5"/>
      <c r="W1034" s="6"/>
      <c r="X1034" s="6"/>
      <c r="Y1034" s="6"/>
      <c r="Z1034" s="6" t="str">
        <f t="shared" si="1187"/>
        <v/>
      </c>
      <c r="AA1034" s="7"/>
      <c r="AB1034" s="9"/>
    </row>
    <row r="1035" spans="1:28" s="4" customFormat="1" ht="20.25" customHeight="1" x14ac:dyDescent="0.3">
      <c r="A1035" s="93">
        <f>+SUBTOTAL(103,$D$4:D1035)</f>
        <v>1032</v>
      </c>
      <c r="B1035" s="2" t="s">
        <v>2028</v>
      </c>
      <c r="C1035" s="2" t="s">
        <v>2084</v>
      </c>
      <c r="D1035" s="2" t="s">
        <v>2265</v>
      </c>
      <c r="E1035" s="43" t="str">
        <f t="shared" si="1189"/>
        <v>GCO</v>
      </c>
      <c r="F1035" s="43" t="str">
        <f t="shared" si="1180"/>
        <v>GCI</v>
      </c>
      <c r="G1035" s="43" t="str">
        <f t="shared" si="1188"/>
        <v>F</v>
      </c>
      <c r="H1035" s="44" t="s">
        <v>634</v>
      </c>
      <c r="I1035" s="43" t="str">
        <f t="shared" si="1080"/>
        <v>GCO-GCI-F025</v>
      </c>
      <c r="J1035" s="45" t="s">
        <v>2512</v>
      </c>
      <c r="K1035" s="46" t="s">
        <v>31</v>
      </c>
      <c r="L1035" s="47">
        <f t="shared" si="1153"/>
        <v>45183</v>
      </c>
      <c r="M1035" s="48">
        <v>45183</v>
      </c>
      <c r="N1035" s="1">
        <f t="shared" ca="1" si="1190"/>
        <v>882</v>
      </c>
      <c r="O1035" s="3"/>
      <c r="P1035" s="49" t="s">
        <v>2513</v>
      </c>
      <c r="Q1035" s="46">
        <v>5</v>
      </c>
      <c r="R1035" s="44" t="s">
        <v>2514</v>
      </c>
      <c r="U1035" s="5"/>
      <c r="W1035" s="6"/>
      <c r="X1035" s="6"/>
      <c r="Y1035" s="6"/>
      <c r="Z1035" s="6" t="str">
        <f t="shared" si="1187"/>
        <v/>
      </c>
      <c r="AA1035" s="7"/>
      <c r="AB1035" s="9"/>
    </row>
    <row r="1036" spans="1:28" s="4" customFormat="1" ht="38.5" x14ac:dyDescent="0.3">
      <c r="A1036" s="1">
        <f>+SUBTOTAL(103,$D$4:D1036)</f>
        <v>1033</v>
      </c>
      <c r="B1036" s="2" t="s">
        <v>2028</v>
      </c>
      <c r="C1036" s="2" t="s">
        <v>2084</v>
      </c>
      <c r="D1036" s="2" t="s">
        <v>2265</v>
      </c>
      <c r="E1036" s="43" t="str">
        <f t="shared" si="1189"/>
        <v>GCO</v>
      </c>
      <c r="F1036" s="43" t="str">
        <f t="shared" si="1180"/>
        <v>GCI</v>
      </c>
      <c r="G1036" s="43" t="str">
        <f t="shared" si="1188"/>
        <v>F</v>
      </c>
      <c r="H1036" s="44" t="s">
        <v>352</v>
      </c>
      <c r="I1036" s="43" t="str">
        <f t="shared" si="1080"/>
        <v>GCO-GCI-F026</v>
      </c>
      <c r="J1036" s="45" t="s">
        <v>2515</v>
      </c>
      <c r="K1036" s="46" t="s">
        <v>31</v>
      </c>
      <c r="L1036" s="47">
        <f t="shared" si="1153"/>
        <v>45183</v>
      </c>
      <c r="M1036" s="48">
        <v>45183</v>
      </c>
      <c r="N1036" s="1">
        <f t="shared" ca="1" si="1190"/>
        <v>882</v>
      </c>
      <c r="O1036" s="3"/>
      <c r="P1036" s="49" t="s">
        <v>2516</v>
      </c>
      <c r="Q1036" s="46">
        <v>4</v>
      </c>
      <c r="R1036" s="44" t="s">
        <v>2517</v>
      </c>
      <c r="U1036" s="5"/>
      <c r="W1036" s="6"/>
      <c r="X1036" s="6"/>
      <c r="Y1036" s="6"/>
      <c r="Z1036" s="6" t="str">
        <f t="shared" si="1187"/>
        <v/>
      </c>
      <c r="AA1036" s="7"/>
      <c r="AB1036" s="9"/>
    </row>
    <row r="1037" spans="1:28" s="4" customFormat="1" ht="13" x14ac:dyDescent="0.3">
      <c r="A1037" s="1">
        <f>+SUBTOTAL(103,$D$4:D1037)</f>
        <v>1034</v>
      </c>
      <c r="B1037" s="2" t="s">
        <v>2028</v>
      </c>
      <c r="C1037" s="2" t="s">
        <v>2084</v>
      </c>
      <c r="D1037" s="2" t="s">
        <v>2265</v>
      </c>
      <c r="E1037" s="43" t="str">
        <f t="shared" si="1189"/>
        <v>GCO</v>
      </c>
      <c r="F1037" s="43" t="str">
        <f t="shared" si="1180"/>
        <v>GCI</v>
      </c>
      <c r="G1037" s="43" t="str">
        <f t="shared" si="1188"/>
        <v>F</v>
      </c>
      <c r="H1037" s="44" t="s">
        <v>356</v>
      </c>
      <c r="I1037" s="43" t="str">
        <f t="shared" si="1080"/>
        <v>GCO-GCI-F027</v>
      </c>
      <c r="J1037" s="45" t="s">
        <v>2518</v>
      </c>
      <c r="K1037" s="46" t="s">
        <v>31</v>
      </c>
      <c r="L1037" s="47">
        <f t="shared" si="1153"/>
        <v>45183</v>
      </c>
      <c r="M1037" s="48">
        <v>45183</v>
      </c>
      <c r="N1037" s="1">
        <f t="shared" ca="1" si="1190"/>
        <v>882</v>
      </c>
      <c r="O1037" s="3"/>
      <c r="P1037" s="49" t="s">
        <v>2519</v>
      </c>
      <c r="Q1037" s="46">
        <v>3</v>
      </c>
      <c r="R1037" s="44" t="s">
        <v>2520</v>
      </c>
      <c r="U1037" s="5"/>
      <c r="W1037" s="6"/>
      <c r="X1037" s="6"/>
      <c r="Y1037" s="6"/>
      <c r="Z1037" s="6" t="str">
        <f t="shared" si="1187"/>
        <v/>
      </c>
      <c r="AA1037" s="7"/>
      <c r="AB1037" s="9"/>
    </row>
    <row r="1038" spans="1:28" s="4" customFormat="1" ht="19.5" x14ac:dyDescent="0.3">
      <c r="A1038" s="93">
        <f>+SUBTOTAL(103,$D$4:D1038)</f>
        <v>1035</v>
      </c>
      <c r="B1038" s="2" t="s">
        <v>2028</v>
      </c>
      <c r="C1038" s="2" t="s">
        <v>2084</v>
      </c>
      <c r="D1038" s="2" t="s">
        <v>2265</v>
      </c>
      <c r="E1038" s="43" t="str">
        <f t="shared" si="1189"/>
        <v>GCO</v>
      </c>
      <c r="F1038" s="43" t="str">
        <f t="shared" si="1180"/>
        <v>GCI</v>
      </c>
      <c r="G1038" s="43" t="str">
        <f t="shared" si="1188"/>
        <v>F</v>
      </c>
      <c r="H1038" s="44" t="s">
        <v>360</v>
      </c>
      <c r="I1038" s="43" t="str">
        <f t="shared" ref="I1038:I1101" si="1191">+IF(OR(E1038="",F1038="",H1038=""),"",CONCATENATE(E1038,"-",F1038,"-",H1038))</f>
        <v>GCO-GCI-F028</v>
      </c>
      <c r="J1038" s="45" t="s">
        <v>2521</v>
      </c>
      <c r="K1038" s="46" t="s">
        <v>31</v>
      </c>
      <c r="L1038" s="47">
        <f t="shared" si="1153"/>
        <v>45499</v>
      </c>
      <c r="M1038" s="48">
        <v>45499</v>
      </c>
      <c r="N1038" s="1">
        <f t="shared" ca="1" si="1190"/>
        <v>570</v>
      </c>
      <c r="O1038" s="3"/>
      <c r="P1038" s="49" t="s">
        <v>2522</v>
      </c>
      <c r="Q1038" s="46">
        <v>4</v>
      </c>
      <c r="R1038" s="44" t="s">
        <v>2523</v>
      </c>
      <c r="U1038" s="5"/>
      <c r="W1038" s="6"/>
      <c r="X1038" s="6"/>
      <c r="Y1038" s="6"/>
      <c r="Z1038" s="6" t="str">
        <f t="shared" si="1187"/>
        <v/>
      </c>
      <c r="AA1038" s="7"/>
      <c r="AB1038" s="9"/>
    </row>
    <row r="1039" spans="1:28" s="4" customFormat="1" ht="17" x14ac:dyDescent="0.3">
      <c r="A1039" s="1">
        <f>+SUBTOTAL(103,$D$4:D1039)</f>
        <v>1036</v>
      </c>
      <c r="B1039" s="2" t="s">
        <v>2028</v>
      </c>
      <c r="C1039" s="2" t="s">
        <v>2084</v>
      </c>
      <c r="D1039" s="2" t="s">
        <v>2265</v>
      </c>
      <c r="E1039" s="43" t="str">
        <f t="shared" si="1189"/>
        <v>GCO</v>
      </c>
      <c r="F1039" s="43" t="str">
        <f t="shared" si="1180"/>
        <v>GCI</v>
      </c>
      <c r="G1039" s="43" t="str">
        <f t="shared" si="1188"/>
        <v>F</v>
      </c>
      <c r="H1039" s="44" t="s">
        <v>364</v>
      </c>
      <c r="I1039" s="43" t="str">
        <f t="shared" si="1191"/>
        <v>GCO-GCI-F029</v>
      </c>
      <c r="J1039" s="45" t="s">
        <v>2524</v>
      </c>
      <c r="K1039" s="46" t="s">
        <v>48</v>
      </c>
      <c r="L1039" s="47">
        <f t="shared" si="1153"/>
        <v>44834</v>
      </c>
      <c r="M1039" s="48">
        <v>44834</v>
      </c>
      <c r="N1039" s="1" t="str">
        <f t="shared" ca="1" si="1190"/>
        <v/>
      </c>
      <c r="O1039" s="3">
        <v>45272</v>
      </c>
      <c r="P1039" s="49" t="s">
        <v>2525</v>
      </c>
      <c r="Q1039" s="46">
        <v>5</v>
      </c>
      <c r="R1039" s="44" t="s">
        <v>2526</v>
      </c>
      <c r="U1039" s="5"/>
      <c r="W1039" s="6"/>
      <c r="X1039" s="6"/>
      <c r="Y1039" s="6"/>
      <c r="Z1039" s="6" t="str">
        <f t="shared" si="1187"/>
        <v/>
      </c>
      <c r="AA1039" s="7"/>
      <c r="AB1039" s="9"/>
    </row>
    <row r="1040" spans="1:28" s="4" customFormat="1" ht="13" x14ac:dyDescent="0.3">
      <c r="A1040" s="1">
        <f>+SUBTOTAL(103,$D$4:D1040)</f>
        <v>1037</v>
      </c>
      <c r="B1040" s="2" t="s">
        <v>2028</v>
      </c>
      <c r="C1040" s="2" t="s">
        <v>2084</v>
      </c>
      <c r="D1040" s="2" t="s">
        <v>2265</v>
      </c>
      <c r="E1040" s="43" t="str">
        <f t="shared" si="1189"/>
        <v>GCO</v>
      </c>
      <c r="F1040" s="43" t="str">
        <f t="shared" si="1180"/>
        <v>GCI</v>
      </c>
      <c r="G1040" s="43" t="str">
        <f t="shared" si="1188"/>
        <v>F</v>
      </c>
      <c r="H1040" s="44" t="s">
        <v>368</v>
      </c>
      <c r="I1040" s="43" t="str">
        <f t="shared" si="1191"/>
        <v>GCO-GCI-F030</v>
      </c>
      <c r="J1040" s="45" t="s">
        <v>2527</v>
      </c>
      <c r="K1040" s="46" t="s">
        <v>48</v>
      </c>
      <c r="L1040" s="47">
        <f t="shared" si="1153"/>
        <v>43069</v>
      </c>
      <c r="M1040" s="48">
        <v>43069</v>
      </c>
      <c r="N1040" s="1" t="str">
        <f t="shared" ca="1" si="1190"/>
        <v/>
      </c>
      <c r="O1040" s="3">
        <v>43202</v>
      </c>
      <c r="P1040" s="49" t="s">
        <v>2528</v>
      </c>
      <c r="Q1040" s="46">
        <v>1</v>
      </c>
      <c r="R1040" s="44" t="s">
        <v>2529</v>
      </c>
      <c r="U1040" s="5"/>
      <c r="W1040" s="6"/>
      <c r="X1040" s="6"/>
      <c r="Y1040" s="6"/>
      <c r="Z1040" s="6" t="str">
        <f t="shared" si="1187"/>
        <v/>
      </c>
      <c r="AA1040" s="7"/>
      <c r="AB1040" s="9"/>
    </row>
    <row r="1041" spans="1:28" s="4" customFormat="1" ht="13" x14ac:dyDescent="0.3">
      <c r="A1041" s="93">
        <f>+SUBTOTAL(103,$D$4:D1041)</f>
        <v>1038</v>
      </c>
      <c r="B1041" s="2" t="s">
        <v>2028</v>
      </c>
      <c r="C1041" s="2" t="s">
        <v>2084</v>
      </c>
      <c r="D1041" s="2" t="s">
        <v>2265</v>
      </c>
      <c r="E1041" s="43" t="str">
        <f t="shared" si="1189"/>
        <v>GCO</v>
      </c>
      <c r="F1041" s="43" t="str">
        <f t="shared" ref="F1041:F1072" si="1192">+VLOOKUP(D1041,$U$1519:$V$1538,2,FALSE)</f>
        <v>GCI</v>
      </c>
      <c r="G1041" s="43" t="str">
        <f t="shared" si="1188"/>
        <v>F</v>
      </c>
      <c r="H1041" s="44" t="s">
        <v>371</v>
      </c>
      <c r="I1041" s="43" t="str">
        <f t="shared" si="1191"/>
        <v>GCO-GCI-F031</v>
      </c>
      <c r="J1041" s="45" t="s">
        <v>2530</v>
      </c>
      <c r="K1041" s="46" t="s">
        <v>48</v>
      </c>
      <c r="L1041" s="47">
        <f t="shared" si="1153"/>
        <v>43014</v>
      </c>
      <c r="M1041" s="48">
        <v>43014</v>
      </c>
      <c r="N1041" s="1" t="str">
        <f t="shared" ca="1" si="1190"/>
        <v/>
      </c>
      <c r="O1041" s="3">
        <v>44390</v>
      </c>
      <c r="P1041" s="49" t="s">
        <v>2495</v>
      </c>
      <c r="Q1041" s="46">
        <v>1</v>
      </c>
      <c r="R1041" s="44" t="s">
        <v>2531</v>
      </c>
      <c r="U1041" s="5"/>
      <c r="W1041" s="6"/>
      <c r="X1041" s="6"/>
      <c r="Y1041" s="6"/>
      <c r="Z1041" s="6" t="str">
        <f t="shared" si="1187"/>
        <v/>
      </c>
      <c r="AA1041" s="7"/>
      <c r="AB1041" s="9"/>
    </row>
    <row r="1042" spans="1:28" s="4" customFormat="1" ht="13" x14ac:dyDescent="0.3">
      <c r="A1042" s="1">
        <f>+SUBTOTAL(103,$D$4:D1042)</f>
        <v>1039</v>
      </c>
      <c r="B1042" s="2" t="s">
        <v>2028</v>
      </c>
      <c r="C1042" s="2" t="s">
        <v>2084</v>
      </c>
      <c r="D1042" s="2" t="s">
        <v>2265</v>
      </c>
      <c r="E1042" s="43" t="str">
        <f t="shared" si="1189"/>
        <v>GCO</v>
      </c>
      <c r="F1042" s="43" t="str">
        <f t="shared" si="1192"/>
        <v>GCI</v>
      </c>
      <c r="G1042" s="43" t="str">
        <f t="shared" si="1188"/>
        <v>F</v>
      </c>
      <c r="H1042" s="44" t="s">
        <v>374</v>
      </c>
      <c r="I1042" s="43" t="str">
        <f t="shared" si="1191"/>
        <v>GCO-GCI-F032</v>
      </c>
      <c r="J1042" s="45" t="s">
        <v>2532</v>
      </c>
      <c r="K1042" s="46" t="s">
        <v>31</v>
      </c>
      <c r="L1042" s="47">
        <f t="shared" si="1153"/>
        <v>44421</v>
      </c>
      <c r="M1042" s="48">
        <v>44421</v>
      </c>
      <c r="N1042" s="1">
        <f t="shared" ca="1" si="1190"/>
        <v>1633</v>
      </c>
      <c r="O1042" s="3"/>
      <c r="P1042" s="49" t="s">
        <v>2533</v>
      </c>
      <c r="Q1042" s="46">
        <v>3</v>
      </c>
      <c r="R1042" s="44" t="s">
        <v>2534</v>
      </c>
      <c r="U1042" s="5"/>
      <c r="W1042" s="6"/>
      <c r="X1042" s="6"/>
      <c r="Y1042" s="6"/>
      <c r="Z1042" s="6" t="str">
        <f t="shared" si="1187"/>
        <v/>
      </c>
      <c r="AA1042" s="7"/>
      <c r="AB1042" s="9"/>
    </row>
    <row r="1043" spans="1:28" s="4" customFormat="1" ht="19.5" x14ac:dyDescent="0.3">
      <c r="A1043" s="1">
        <f>+SUBTOTAL(103,$D$4:D1043)</f>
        <v>1040</v>
      </c>
      <c r="B1043" s="2" t="s">
        <v>2028</v>
      </c>
      <c r="C1043" s="2" t="s">
        <v>2084</v>
      </c>
      <c r="D1043" s="2" t="s">
        <v>2265</v>
      </c>
      <c r="E1043" s="43" t="str">
        <f t="shared" si="1189"/>
        <v>GCO</v>
      </c>
      <c r="F1043" s="43" t="str">
        <f t="shared" si="1192"/>
        <v>GCI</v>
      </c>
      <c r="G1043" s="43" t="str">
        <f t="shared" si="1188"/>
        <v>F</v>
      </c>
      <c r="H1043" s="44" t="s">
        <v>377</v>
      </c>
      <c r="I1043" s="43" t="str">
        <f t="shared" si="1191"/>
        <v>GCO-GCI-F033</v>
      </c>
      <c r="J1043" s="45" t="s">
        <v>2535</v>
      </c>
      <c r="K1043" s="46" t="s">
        <v>31</v>
      </c>
      <c r="L1043" s="47">
        <f t="shared" si="1153"/>
        <v>45912</v>
      </c>
      <c r="M1043" s="48">
        <v>45912</v>
      </c>
      <c r="N1043" s="1">
        <f t="shared" ca="1" si="1190"/>
        <v>164</v>
      </c>
      <c r="O1043" s="3"/>
      <c r="P1043" s="49" t="s">
        <v>2536</v>
      </c>
      <c r="Q1043" s="46">
        <v>5</v>
      </c>
      <c r="R1043" s="44" t="s">
        <v>2537</v>
      </c>
      <c r="T1043" s="34"/>
      <c r="U1043" s="35"/>
      <c r="V1043" s="34"/>
      <c r="W1043" s="36"/>
      <c r="X1043" s="36"/>
      <c r="Y1043" s="36"/>
      <c r="Z1043" s="36" t="str">
        <f t="shared" si="1187"/>
        <v/>
      </c>
      <c r="AA1043" s="37"/>
      <c r="AB1043" s="9"/>
    </row>
    <row r="1044" spans="1:28" s="4" customFormat="1" ht="13" x14ac:dyDescent="0.3">
      <c r="A1044" s="93">
        <f>+SUBTOTAL(103,$D$4:D1044)</f>
        <v>1041</v>
      </c>
      <c r="B1044" s="2" t="s">
        <v>2028</v>
      </c>
      <c r="C1044" s="2" t="s">
        <v>2084</v>
      </c>
      <c r="D1044" s="2" t="s">
        <v>2265</v>
      </c>
      <c r="E1044" s="43" t="str">
        <f t="shared" si="1189"/>
        <v>GCO</v>
      </c>
      <c r="F1044" s="43" t="str">
        <f t="shared" si="1192"/>
        <v>GCI</v>
      </c>
      <c r="G1044" s="43" t="str">
        <f t="shared" si="1188"/>
        <v>F</v>
      </c>
      <c r="H1044" s="44" t="s">
        <v>380</v>
      </c>
      <c r="I1044" s="43" t="str">
        <f t="shared" si="1191"/>
        <v>GCO-GCI-F034</v>
      </c>
      <c r="J1044" s="45" t="s">
        <v>2538</v>
      </c>
      <c r="K1044" s="46" t="s">
        <v>48</v>
      </c>
      <c r="L1044" s="47">
        <f t="shared" si="1153"/>
        <v>43069</v>
      </c>
      <c r="M1044" s="48">
        <v>43069</v>
      </c>
      <c r="N1044" s="1" t="str">
        <f t="shared" ca="1" si="1190"/>
        <v/>
      </c>
      <c r="O1044" s="3">
        <v>43336</v>
      </c>
      <c r="P1044" s="49" t="s">
        <v>2539</v>
      </c>
      <c r="Q1044" s="46">
        <v>1</v>
      </c>
      <c r="R1044" s="44" t="s">
        <v>2526</v>
      </c>
      <c r="U1044" s="5"/>
      <c r="W1044" s="6"/>
      <c r="X1044" s="6"/>
      <c r="Y1044" s="6"/>
      <c r="Z1044" s="6" t="str">
        <f t="shared" si="1187"/>
        <v/>
      </c>
      <c r="AA1044" s="7"/>
      <c r="AB1044" s="9"/>
    </row>
    <row r="1045" spans="1:28" s="4" customFormat="1" ht="19.5" x14ac:dyDescent="0.3">
      <c r="A1045" s="1">
        <f>+SUBTOTAL(103,$D$4:D1045)</f>
        <v>1042</v>
      </c>
      <c r="B1045" s="2" t="s">
        <v>2028</v>
      </c>
      <c r="C1045" s="2" t="s">
        <v>2084</v>
      </c>
      <c r="D1045" s="2" t="s">
        <v>2265</v>
      </c>
      <c r="E1045" s="43" t="str">
        <f t="shared" si="1189"/>
        <v>GCO</v>
      </c>
      <c r="F1045" s="43" t="str">
        <f t="shared" si="1192"/>
        <v>GCI</v>
      </c>
      <c r="G1045" s="43" t="str">
        <f t="shared" si="1188"/>
        <v>F</v>
      </c>
      <c r="H1045" s="44" t="s">
        <v>384</v>
      </c>
      <c r="I1045" s="43" t="str">
        <f t="shared" si="1191"/>
        <v>GCO-GCI-F035</v>
      </c>
      <c r="J1045" s="45" t="s">
        <v>2540</v>
      </c>
      <c r="K1045" s="46" t="s">
        <v>31</v>
      </c>
      <c r="L1045" s="47">
        <f t="shared" si="1153"/>
        <v>44454</v>
      </c>
      <c r="M1045" s="48">
        <v>44454</v>
      </c>
      <c r="N1045" s="1">
        <f t="shared" ca="1" si="1190"/>
        <v>1601</v>
      </c>
      <c r="O1045" s="3"/>
      <c r="P1045" s="49" t="s">
        <v>2541</v>
      </c>
      <c r="Q1045" s="46">
        <v>3</v>
      </c>
      <c r="R1045" s="44" t="s">
        <v>2542</v>
      </c>
      <c r="U1045" s="5"/>
      <c r="W1045" s="6"/>
      <c r="X1045" s="6"/>
      <c r="Y1045" s="6"/>
      <c r="Z1045" s="6" t="str">
        <f t="shared" si="1187"/>
        <v/>
      </c>
      <c r="AA1045" s="7"/>
      <c r="AB1045" s="9"/>
    </row>
    <row r="1046" spans="1:28" s="4" customFormat="1" ht="13" x14ac:dyDescent="0.3">
      <c r="A1046" s="1">
        <f>+SUBTOTAL(103,$D$4:D1046)</f>
        <v>1043</v>
      </c>
      <c r="B1046" s="2" t="s">
        <v>2028</v>
      </c>
      <c r="C1046" s="2" t="s">
        <v>2084</v>
      </c>
      <c r="D1046" s="2" t="s">
        <v>2265</v>
      </c>
      <c r="E1046" s="43" t="str">
        <f t="shared" si="1189"/>
        <v>GCO</v>
      </c>
      <c r="F1046" s="43" t="str">
        <f t="shared" si="1192"/>
        <v>GCI</v>
      </c>
      <c r="G1046" s="43" t="str">
        <f t="shared" si="1188"/>
        <v>F</v>
      </c>
      <c r="H1046" s="44" t="s">
        <v>387</v>
      </c>
      <c r="I1046" s="43" t="str">
        <f t="shared" si="1191"/>
        <v>GCO-GCI-F036</v>
      </c>
      <c r="J1046" s="45" t="s">
        <v>2543</v>
      </c>
      <c r="K1046" s="46" t="s">
        <v>31</v>
      </c>
      <c r="L1046" s="47">
        <f t="shared" si="1153"/>
        <v>44225</v>
      </c>
      <c r="M1046" s="48">
        <v>44225</v>
      </c>
      <c r="N1046" s="1">
        <f t="shared" ca="1" si="1190"/>
        <v>1827</v>
      </c>
      <c r="O1046" s="3"/>
      <c r="P1046" s="49" t="s">
        <v>2544</v>
      </c>
      <c r="Q1046" s="46">
        <v>4</v>
      </c>
      <c r="R1046" s="44" t="s">
        <v>2545</v>
      </c>
      <c r="U1046" s="5"/>
      <c r="W1046" s="6"/>
      <c r="X1046" s="6"/>
      <c r="Y1046" s="6"/>
      <c r="Z1046" s="6" t="str">
        <f t="shared" si="1187"/>
        <v/>
      </c>
      <c r="AA1046" s="7"/>
      <c r="AB1046" s="9"/>
    </row>
    <row r="1047" spans="1:28" s="4" customFormat="1" ht="13" x14ac:dyDescent="0.3">
      <c r="A1047" s="93">
        <f>+SUBTOTAL(103,$D$4:D1047)</f>
        <v>1044</v>
      </c>
      <c r="B1047" s="2" t="s">
        <v>2028</v>
      </c>
      <c r="C1047" s="2" t="s">
        <v>2084</v>
      </c>
      <c r="D1047" s="2" t="s">
        <v>2265</v>
      </c>
      <c r="E1047" s="43" t="str">
        <f t="shared" si="1189"/>
        <v>GCO</v>
      </c>
      <c r="F1047" s="43" t="str">
        <f t="shared" si="1192"/>
        <v>GCI</v>
      </c>
      <c r="G1047" s="43" t="str">
        <f t="shared" si="1188"/>
        <v>F</v>
      </c>
      <c r="H1047" s="44" t="s">
        <v>391</v>
      </c>
      <c r="I1047" s="43" t="str">
        <f t="shared" si="1191"/>
        <v>GCO-GCI-F037</v>
      </c>
      <c r="J1047" s="45" t="s">
        <v>2546</v>
      </c>
      <c r="K1047" s="46" t="s">
        <v>31</v>
      </c>
      <c r="L1047" s="47">
        <f t="shared" si="1153"/>
        <v>44454</v>
      </c>
      <c r="M1047" s="48">
        <v>44454</v>
      </c>
      <c r="N1047" s="1">
        <f t="shared" ca="1" si="1190"/>
        <v>1601</v>
      </c>
      <c r="O1047" s="3"/>
      <c r="P1047" s="49" t="s">
        <v>2547</v>
      </c>
      <c r="Q1047" s="46">
        <v>3</v>
      </c>
      <c r="R1047" s="44" t="s">
        <v>2548</v>
      </c>
      <c r="U1047" s="5"/>
      <c r="W1047" s="6"/>
      <c r="X1047" s="6"/>
      <c r="Y1047" s="6"/>
      <c r="Z1047" s="6" t="str">
        <f t="shared" si="1187"/>
        <v/>
      </c>
      <c r="AA1047" s="7"/>
      <c r="AB1047" s="9"/>
    </row>
    <row r="1048" spans="1:28" s="4" customFormat="1" ht="19.5" x14ac:dyDescent="0.3">
      <c r="A1048" s="1">
        <f>+SUBTOTAL(103,$D$4:D1048)</f>
        <v>1045</v>
      </c>
      <c r="B1048" s="2" t="s">
        <v>2028</v>
      </c>
      <c r="C1048" s="2" t="s">
        <v>2084</v>
      </c>
      <c r="D1048" s="2" t="s">
        <v>2265</v>
      </c>
      <c r="E1048" s="43" t="str">
        <f t="shared" si="1189"/>
        <v>GCO</v>
      </c>
      <c r="F1048" s="43" t="str">
        <f t="shared" si="1192"/>
        <v>GCI</v>
      </c>
      <c r="G1048" s="43" t="str">
        <f t="shared" si="1188"/>
        <v>F</v>
      </c>
      <c r="H1048" s="44" t="s">
        <v>394</v>
      </c>
      <c r="I1048" s="43" t="str">
        <f t="shared" si="1191"/>
        <v>GCO-GCI-F038</v>
      </c>
      <c r="J1048" s="45" t="s">
        <v>2549</v>
      </c>
      <c r="K1048" s="46" t="s">
        <v>31</v>
      </c>
      <c r="L1048" s="47">
        <f t="shared" si="1153"/>
        <v>44453</v>
      </c>
      <c r="M1048" s="48">
        <v>44453</v>
      </c>
      <c r="N1048" s="1">
        <f t="shared" ca="1" si="1190"/>
        <v>1602</v>
      </c>
      <c r="O1048" s="3"/>
      <c r="P1048" s="49" t="s">
        <v>2550</v>
      </c>
      <c r="Q1048" s="46">
        <v>3</v>
      </c>
      <c r="R1048" s="44" t="s">
        <v>2551</v>
      </c>
      <c r="U1048" s="5"/>
      <c r="W1048" s="6"/>
      <c r="X1048" s="6"/>
      <c r="Y1048" s="6"/>
      <c r="Z1048" s="6" t="str">
        <f t="shared" si="1187"/>
        <v/>
      </c>
      <c r="AA1048" s="7"/>
      <c r="AB1048" s="9"/>
    </row>
    <row r="1049" spans="1:28" s="4" customFormat="1" ht="19.5" x14ac:dyDescent="0.3">
      <c r="A1049" s="1">
        <f>+SUBTOTAL(103,$D$4:D1049)</f>
        <v>1046</v>
      </c>
      <c r="B1049" s="2" t="s">
        <v>2028</v>
      </c>
      <c r="C1049" s="2" t="s">
        <v>2084</v>
      </c>
      <c r="D1049" s="2" t="s">
        <v>2265</v>
      </c>
      <c r="E1049" s="43" t="str">
        <f t="shared" si="1189"/>
        <v>GCO</v>
      </c>
      <c r="F1049" s="43" t="str">
        <f t="shared" si="1192"/>
        <v>GCI</v>
      </c>
      <c r="G1049" s="43" t="str">
        <f t="shared" si="1188"/>
        <v>F</v>
      </c>
      <c r="H1049" s="44" t="s">
        <v>397</v>
      </c>
      <c r="I1049" s="43" t="str">
        <f t="shared" si="1191"/>
        <v>GCO-GCI-F039</v>
      </c>
      <c r="J1049" s="45" t="s">
        <v>2552</v>
      </c>
      <c r="K1049" s="46" t="s">
        <v>31</v>
      </c>
      <c r="L1049" s="47">
        <f t="shared" si="1153"/>
        <v>44454</v>
      </c>
      <c r="M1049" s="48">
        <v>44454</v>
      </c>
      <c r="N1049" s="1">
        <f t="shared" ca="1" si="1190"/>
        <v>1601</v>
      </c>
      <c r="O1049" s="3"/>
      <c r="P1049" s="49" t="s">
        <v>2553</v>
      </c>
      <c r="Q1049" s="46">
        <v>4</v>
      </c>
      <c r="R1049" s="44" t="s">
        <v>593</v>
      </c>
      <c r="U1049" s="5"/>
      <c r="W1049" s="6"/>
      <c r="X1049" s="6"/>
      <c r="Y1049" s="6"/>
      <c r="Z1049" s="6" t="str">
        <f t="shared" si="1187"/>
        <v/>
      </c>
      <c r="AA1049" s="7"/>
      <c r="AB1049" s="9"/>
    </row>
    <row r="1050" spans="1:28" s="4" customFormat="1" ht="13" x14ac:dyDescent="0.3">
      <c r="A1050" s="93">
        <f>+SUBTOTAL(103,$D$4:D1050)</f>
        <v>1047</v>
      </c>
      <c r="B1050" s="2" t="s">
        <v>2028</v>
      </c>
      <c r="C1050" s="2" t="s">
        <v>2084</v>
      </c>
      <c r="D1050" s="2" t="s">
        <v>2265</v>
      </c>
      <c r="E1050" s="43" t="str">
        <f t="shared" si="1189"/>
        <v>GCO</v>
      </c>
      <c r="F1050" s="43" t="str">
        <f t="shared" si="1192"/>
        <v>GCI</v>
      </c>
      <c r="G1050" s="43" t="str">
        <f t="shared" si="1188"/>
        <v>F</v>
      </c>
      <c r="H1050" s="44" t="s">
        <v>400</v>
      </c>
      <c r="I1050" s="43" t="str">
        <f t="shared" si="1191"/>
        <v>GCO-GCI-F040</v>
      </c>
      <c r="J1050" s="45" t="s">
        <v>592</v>
      </c>
      <c r="K1050" s="46" t="s">
        <v>48</v>
      </c>
      <c r="L1050" s="47">
        <f t="shared" si="1153"/>
        <v>43069</v>
      </c>
      <c r="M1050" s="48">
        <v>43069</v>
      </c>
      <c r="N1050" s="1" t="str">
        <f t="shared" ca="1" si="1190"/>
        <v/>
      </c>
      <c r="O1050" s="3">
        <v>43185</v>
      </c>
      <c r="P1050" s="49" t="s">
        <v>2554</v>
      </c>
      <c r="Q1050" s="46">
        <v>1</v>
      </c>
      <c r="R1050" s="44" t="s">
        <v>2505</v>
      </c>
      <c r="U1050" s="5"/>
      <c r="W1050" s="6"/>
      <c r="X1050" s="6"/>
      <c r="Y1050" s="6"/>
      <c r="Z1050" s="6" t="str">
        <f t="shared" si="1187"/>
        <v/>
      </c>
      <c r="AA1050" s="7"/>
      <c r="AB1050" s="9"/>
    </row>
    <row r="1051" spans="1:28" s="4" customFormat="1" ht="13" x14ac:dyDescent="0.3">
      <c r="A1051" s="1">
        <f>+SUBTOTAL(103,$D$4:D1051)</f>
        <v>1048</v>
      </c>
      <c r="B1051" s="2" t="s">
        <v>2028</v>
      </c>
      <c r="C1051" s="2" t="s">
        <v>2084</v>
      </c>
      <c r="D1051" s="2" t="s">
        <v>2265</v>
      </c>
      <c r="E1051" s="43" t="str">
        <f t="shared" si="1189"/>
        <v>GCO</v>
      </c>
      <c r="F1051" s="43" t="str">
        <f t="shared" si="1192"/>
        <v>GCI</v>
      </c>
      <c r="G1051" s="43" t="str">
        <f t="shared" si="1188"/>
        <v>F</v>
      </c>
      <c r="H1051" s="44" t="s">
        <v>402</v>
      </c>
      <c r="I1051" s="43" t="str">
        <f t="shared" si="1191"/>
        <v>GCO-GCI-F041</v>
      </c>
      <c r="J1051" s="45" t="s">
        <v>2555</v>
      </c>
      <c r="K1051" s="46" t="s">
        <v>31</v>
      </c>
      <c r="L1051" s="47">
        <f t="shared" si="1153"/>
        <v>44455</v>
      </c>
      <c r="M1051" s="48">
        <v>44455</v>
      </c>
      <c r="N1051" s="1">
        <f t="shared" ca="1" si="1190"/>
        <v>1600</v>
      </c>
      <c r="O1051" s="3"/>
      <c r="P1051" s="49" t="s">
        <v>2556</v>
      </c>
      <c r="Q1051" s="46">
        <v>2</v>
      </c>
      <c r="R1051" s="44" t="s">
        <v>2557</v>
      </c>
      <c r="U1051" s="5"/>
      <c r="W1051" s="6"/>
      <c r="X1051" s="6"/>
      <c r="Y1051" s="6"/>
      <c r="Z1051" s="6" t="str">
        <f t="shared" si="1187"/>
        <v/>
      </c>
      <c r="AA1051" s="7"/>
      <c r="AB1051" s="9"/>
    </row>
    <row r="1052" spans="1:28" s="4" customFormat="1" ht="19.5" x14ac:dyDescent="0.3">
      <c r="A1052" s="1">
        <f>+SUBTOTAL(103,$D$4:D1052)</f>
        <v>1049</v>
      </c>
      <c r="B1052" s="2" t="s">
        <v>2028</v>
      </c>
      <c r="C1052" s="2" t="s">
        <v>2084</v>
      </c>
      <c r="D1052" s="2" t="s">
        <v>2265</v>
      </c>
      <c r="E1052" s="43" t="str">
        <f t="shared" si="1189"/>
        <v>GCO</v>
      </c>
      <c r="F1052" s="43" t="str">
        <f t="shared" si="1192"/>
        <v>GCI</v>
      </c>
      <c r="G1052" s="43" t="str">
        <f t="shared" si="1188"/>
        <v>F</v>
      </c>
      <c r="H1052" s="44" t="s">
        <v>404</v>
      </c>
      <c r="I1052" s="43" t="str">
        <f t="shared" si="1191"/>
        <v>GCO-GCI-F042</v>
      </c>
      <c r="J1052" s="45" t="s">
        <v>2558</v>
      </c>
      <c r="K1052" s="46" t="s">
        <v>48</v>
      </c>
      <c r="L1052" s="47">
        <f t="shared" si="1153"/>
        <v>43069</v>
      </c>
      <c r="M1052" s="48">
        <v>43069</v>
      </c>
      <c r="N1052" s="1" t="str">
        <f t="shared" ca="1" si="1190"/>
        <v/>
      </c>
      <c r="O1052" s="3">
        <v>45189</v>
      </c>
      <c r="P1052" s="49" t="s">
        <v>2559</v>
      </c>
      <c r="Q1052" s="46">
        <v>1</v>
      </c>
      <c r="R1052" s="44" t="s">
        <v>2560</v>
      </c>
      <c r="U1052" s="5"/>
      <c r="W1052" s="6"/>
      <c r="X1052" s="6"/>
      <c r="Y1052" s="6"/>
      <c r="Z1052" s="6" t="str">
        <f t="shared" si="1187"/>
        <v/>
      </c>
      <c r="AA1052" s="7"/>
      <c r="AB1052" s="9"/>
    </row>
    <row r="1053" spans="1:28" s="4" customFormat="1" ht="13" x14ac:dyDescent="0.3">
      <c r="A1053" s="93">
        <f>+SUBTOTAL(103,$D$4:D1053)</f>
        <v>1050</v>
      </c>
      <c r="B1053" s="2" t="s">
        <v>2028</v>
      </c>
      <c r="C1053" s="2" t="s">
        <v>2084</v>
      </c>
      <c r="D1053" s="2" t="s">
        <v>2265</v>
      </c>
      <c r="E1053" s="43" t="str">
        <f t="shared" si="1189"/>
        <v>GCO</v>
      </c>
      <c r="F1053" s="43" t="str">
        <f t="shared" si="1192"/>
        <v>GCI</v>
      </c>
      <c r="G1053" s="43" t="str">
        <f t="shared" si="1188"/>
        <v>F</v>
      </c>
      <c r="H1053" s="44" t="s">
        <v>407</v>
      </c>
      <c r="I1053" s="43" t="str">
        <f t="shared" si="1191"/>
        <v>GCO-GCI-F043</v>
      </c>
      <c r="J1053" s="45" t="s">
        <v>2561</v>
      </c>
      <c r="K1053" s="46" t="s">
        <v>31</v>
      </c>
      <c r="L1053" s="47">
        <f t="shared" si="1153"/>
        <v>44916</v>
      </c>
      <c r="M1053" s="48">
        <v>44916</v>
      </c>
      <c r="N1053" s="1">
        <f t="shared" ca="1" si="1190"/>
        <v>1145</v>
      </c>
      <c r="O1053" s="3"/>
      <c r="P1053" s="49" t="s">
        <v>2562</v>
      </c>
      <c r="Q1053" s="46">
        <v>2</v>
      </c>
      <c r="R1053" s="44" t="s">
        <v>2563</v>
      </c>
      <c r="T1053" s="34"/>
      <c r="U1053" s="35"/>
      <c r="V1053" s="34"/>
      <c r="W1053" s="36"/>
      <c r="X1053" s="36"/>
      <c r="Y1053" s="36"/>
      <c r="Z1053" s="36" t="str">
        <f t="shared" si="1187"/>
        <v/>
      </c>
      <c r="AA1053" s="37"/>
      <c r="AB1053" s="9"/>
    </row>
    <row r="1054" spans="1:28" s="4" customFormat="1" ht="19.5" x14ac:dyDescent="0.3">
      <c r="A1054" s="1">
        <f>+SUBTOTAL(103,$D$4:D1054)</f>
        <v>1051</v>
      </c>
      <c r="B1054" s="2" t="s">
        <v>2028</v>
      </c>
      <c r="C1054" s="2" t="s">
        <v>2084</v>
      </c>
      <c r="D1054" s="2" t="s">
        <v>2265</v>
      </c>
      <c r="E1054" s="43" t="str">
        <f t="shared" si="1189"/>
        <v>GCO</v>
      </c>
      <c r="F1054" s="43" t="str">
        <f t="shared" si="1192"/>
        <v>GCI</v>
      </c>
      <c r="G1054" s="43" t="str">
        <f t="shared" si="1188"/>
        <v>F</v>
      </c>
      <c r="H1054" s="44" t="s">
        <v>410</v>
      </c>
      <c r="I1054" s="43" t="str">
        <f t="shared" si="1191"/>
        <v>GCO-GCI-F044</v>
      </c>
      <c r="J1054" s="45" t="s">
        <v>2564</v>
      </c>
      <c r="K1054" s="46" t="s">
        <v>48</v>
      </c>
      <c r="L1054" s="47">
        <f t="shared" si="1153"/>
        <v>43069</v>
      </c>
      <c r="M1054" s="48">
        <v>43069</v>
      </c>
      <c r="N1054" s="1" t="str">
        <f t="shared" ca="1" si="1190"/>
        <v/>
      </c>
      <c r="O1054" s="3">
        <v>43271</v>
      </c>
      <c r="P1054" s="49" t="s">
        <v>2565</v>
      </c>
      <c r="Q1054" s="46">
        <v>1</v>
      </c>
      <c r="R1054" s="44" t="s">
        <v>2566</v>
      </c>
      <c r="U1054" s="5"/>
      <c r="W1054" s="6"/>
      <c r="X1054" s="6"/>
      <c r="Y1054" s="6"/>
      <c r="Z1054" s="6" t="str">
        <f t="shared" si="1187"/>
        <v/>
      </c>
      <c r="AA1054" s="7"/>
      <c r="AB1054" s="9"/>
    </row>
    <row r="1055" spans="1:28" s="4" customFormat="1" ht="19.5" x14ac:dyDescent="0.3">
      <c r="A1055" s="1">
        <f>+SUBTOTAL(103,$D$4:D1055)</f>
        <v>1052</v>
      </c>
      <c r="B1055" s="2" t="s">
        <v>2028</v>
      </c>
      <c r="C1055" s="2" t="s">
        <v>2084</v>
      </c>
      <c r="D1055" s="2" t="s">
        <v>2265</v>
      </c>
      <c r="E1055" s="43" t="str">
        <f t="shared" si="1189"/>
        <v>GCO</v>
      </c>
      <c r="F1055" s="43" t="str">
        <f t="shared" si="1192"/>
        <v>GCI</v>
      </c>
      <c r="G1055" s="43" t="str">
        <f t="shared" si="1188"/>
        <v>F</v>
      </c>
      <c r="H1055" s="44" t="s">
        <v>413</v>
      </c>
      <c r="I1055" s="43" t="str">
        <f t="shared" si="1191"/>
        <v>GCO-GCI-F045</v>
      </c>
      <c r="J1055" s="45" t="s">
        <v>2567</v>
      </c>
      <c r="K1055" s="46" t="s">
        <v>31</v>
      </c>
      <c r="L1055" s="47">
        <f t="shared" si="1153"/>
        <v>44708</v>
      </c>
      <c r="M1055" s="48">
        <v>44708</v>
      </c>
      <c r="N1055" s="1">
        <f t="shared" ca="1" si="1190"/>
        <v>1349</v>
      </c>
      <c r="O1055" s="3"/>
      <c r="P1055" s="49" t="s">
        <v>2568</v>
      </c>
      <c r="Q1055" s="46">
        <v>4</v>
      </c>
      <c r="R1055" s="44" t="s">
        <v>2563</v>
      </c>
      <c r="U1055" s="5"/>
      <c r="W1055" s="6"/>
      <c r="X1055" s="6"/>
      <c r="Y1055" s="6"/>
      <c r="Z1055" s="6" t="str">
        <f t="shared" si="1187"/>
        <v/>
      </c>
      <c r="AA1055" s="7"/>
      <c r="AB1055" s="9"/>
    </row>
    <row r="1056" spans="1:28" s="4" customFormat="1" ht="19.5" x14ac:dyDescent="0.3">
      <c r="A1056" s="93">
        <f>+SUBTOTAL(103,$D$4:D1056)</f>
        <v>1053</v>
      </c>
      <c r="B1056" s="2" t="s">
        <v>2028</v>
      </c>
      <c r="C1056" s="2" t="s">
        <v>2084</v>
      </c>
      <c r="D1056" s="2" t="s">
        <v>2265</v>
      </c>
      <c r="E1056" s="43" t="str">
        <f t="shared" si="1189"/>
        <v>GCO</v>
      </c>
      <c r="F1056" s="43" t="str">
        <f t="shared" si="1192"/>
        <v>GCI</v>
      </c>
      <c r="G1056" s="43" t="str">
        <f t="shared" si="1188"/>
        <v>F</v>
      </c>
      <c r="H1056" s="44" t="s">
        <v>415</v>
      </c>
      <c r="I1056" s="43" t="str">
        <f t="shared" si="1191"/>
        <v>GCO-GCI-F046</v>
      </c>
      <c r="J1056" s="45" t="s">
        <v>2569</v>
      </c>
      <c r="K1056" s="46" t="s">
        <v>31</v>
      </c>
      <c r="L1056" s="47">
        <f t="shared" si="1153"/>
        <v>44708</v>
      </c>
      <c r="M1056" s="48">
        <v>44708</v>
      </c>
      <c r="N1056" s="1">
        <f t="shared" ca="1" si="1190"/>
        <v>1349</v>
      </c>
      <c r="O1056" s="3"/>
      <c r="P1056" s="49" t="s">
        <v>2570</v>
      </c>
      <c r="Q1056" s="46">
        <v>4</v>
      </c>
      <c r="R1056" s="44" t="s">
        <v>2571</v>
      </c>
      <c r="U1056" s="5"/>
      <c r="W1056" s="6"/>
      <c r="X1056" s="6"/>
      <c r="Y1056" s="6"/>
      <c r="Z1056" s="6" t="str">
        <f t="shared" si="1187"/>
        <v/>
      </c>
      <c r="AA1056" s="7"/>
      <c r="AB1056" s="9"/>
    </row>
    <row r="1057" spans="1:28" s="4" customFormat="1" ht="13" x14ac:dyDescent="0.3">
      <c r="A1057" s="1">
        <f>+SUBTOTAL(103,$D$4:D1057)</f>
        <v>1054</v>
      </c>
      <c r="B1057" s="2" t="s">
        <v>2028</v>
      </c>
      <c r="C1057" s="2" t="s">
        <v>2084</v>
      </c>
      <c r="D1057" s="2" t="s">
        <v>2265</v>
      </c>
      <c r="E1057" s="43" t="str">
        <f t="shared" si="1189"/>
        <v>GCO</v>
      </c>
      <c r="F1057" s="43" t="str">
        <f t="shared" si="1192"/>
        <v>GCI</v>
      </c>
      <c r="G1057" s="43" t="str">
        <f t="shared" si="1188"/>
        <v>F</v>
      </c>
      <c r="H1057" s="44" t="s">
        <v>417</v>
      </c>
      <c r="I1057" s="43" t="str">
        <f t="shared" si="1191"/>
        <v>GCO-GCI-F047</v>
      </c>
      <c r="J1057" s="45" t="s">
        <v>2572</v>
      </c>
      <c r="K1057" s="46" t="s">
        <v>31</v>
      </c>
      <c r="L1057" s="47">
        <f t="shared" si="1153"/>
        <v>44455</v>
      </c>
      <c r="M1057" s="48">
        <v>44455</v>
      </c>
      <c r="N1057" s="1">
        <f t="shared" ca="1" si="1190"/>
        <v>1600</v>
      </c>
      <c r="O1057" s="3"/>
      <c r="P1057" s="49" t="s">
        <v>2573</v>
      </c>
      <c r="Q1057" s="46">
        <v>3</v>
      </c>
      <c r="R1057" s="44" t="s">
        <v>2574</v>
      </c>
      <c r="U1057" s="5"/>
      <c r="W1057" s="6"/>
      <c r="X1057" s="6"/>
      <c r="Y1057" s="6"/>
      <c r="Z1057" s="6" t="str">
        <f t="shared" si="1187"/>
        <v/>
      </c>
      <c r="AA1057" s="7"/>
      <c r="AB1057" s="9"/>
    </row>
    <row r="1058" spans="1:28" s="4" customFormat="1" ht="13" x14ac:dyDescent="0.3">
      <c r="A1058" s="1">
        <f>+SUBTOTAL(103,$D$4:D1058)</f>
        <v>1055</v>
      </c>
      <c r="B1058" s="2" t="s">
        <v>2028</v>
      </c>
      <c r="C1058" s="2" t="s">
        <v>2084</v>
      </c>
      <c r="D1058" s="2" t="s">
        <v>2265</v>
      </c>
      <c r="E1058" s="43" t="str">
        <f t="shared" si="1189"/>
        <v>GCO</v>
      </c>
      <c r="F1058" s="43" t="str">
        <f t="shared" si="1192"/>
        <v>GCI</v>
      </c>
      <c r="G1058" s="43" t="str">
        <f t="shared" si="1188"/>
        <v>F</v>
      </c>
      <c r="H1058" s="44" t="s">
        <v>420</v>
      </c>
      <c r="I1058" s="43" t="str">
        <f t="shared" si="1191"/>
        <v>GCO-GCI-F048</v>
      </c>
      <c r="J1058" s="45" t="s">
        <v>2575</v>
      </c>
      <c r="K1058" s="46" t="s">
        <v>31</v>
      </c>
      <c r="L1058" s="47">
        <f t="shared" si="1153"/>
        <v>44455</v>
      </c>
      <c r="M1058" s="48">
        <v>44455</v>
      </c>
      <c r="N1058" s="1">
        <f t="shared" ca="1" si="1190"/>
        <v>1600</v>
      </c>
      <c r="O1058" s="3"/>
      <c r="P1058" s="49" t="s">
        <v>2573</v>
      </c>
      <c r="Q1058" s="46">
        <v>3</v>
      </c>
      <c r="R1058" s="44" t="s">
        <v>2576</v>
      </c>
      <c r="U1058" s="5"/>
      <c r="W1058" s="6"/>
      <c r="X1058" s="6"/>
      <c r="Y1058" s="6"/>
      <c r="Z1058" s="6" t="str">
        <f t="shared" si="1187"/>
        <v/>
      </c>
      <c r="AA1058" s="7"/>
      <c r="AB1058" s="9"/>
    </row>
    <row r="1059" spans="1:28" s="4" customFormat="1" ht="13" x14ac:dyDescent="0.3">
      <c r="A1059" s="93">
        <f>+SUBTOTAL(103,$D$4:D1059)</f>
        <v>1056</v>
      </c>
      <c r="B1059" s="2" t="s">
        <v>2028</v>
      </c>
      <c r="C1059" s="2" t="s">
        <v>2084</v>
      </c>
      <c r="D1059" s="2" t="s">
        <v>2265</v>
      </c>
      <c r="E1059" s="43" t="str">
        <f t="shared" si="1189"/>
        <v>GCO</v>
      </c>
      <c r="F1059" s="43" t="str">
        <f t="shared" si="1192"/>
        <v>GCI</v>
      </c>
      <c r="G1059" s="43" t="str">
        <f t="shared" si="1188"/>
        <v>F</v>
      </c>
      <c r="H1059" s="44" t="s">
        <v>422</v>
      </c>
      <c r="I1059" s="43" t="str">
        <f t="shared" si="1191"/>
        <v>GCO-GCI-F049</v>
      </c>
      <c r="J1059" s="45" t="s">
        <v>2577</v>
      </c>
      <c r="K1059" s="46" t="s">
        <v>48</v>
      </c>
      <c r="L1059" s="47">
        <f t="shared" si="1153"/>
        <v>43069</v>
      </c>
      <c r="M1059" s="48">
        <v>43069</v>
      </c>
      <c r="N1059" s="1" t="str">
        <f t="shared" ca="1" si="1190"/>
        <v/>
      </c>
      <c r="O1059" s="3">
        <v>44454</v>
      </c>
      <c r="P1059" s="49" t="s">
        <v>2578</v>
      </c>
      <c r="Q1059" s="46">
        <v>1</v>
      </c>
      <c r="R1059" s="44" t="s">
        <v>2579</v>
      </c>
      <c r="U1059" s="5"/>
      <c r="W1059" s="6"/>
      <c r="X1059" s="6"/>
      <c r="Y1059" s="6"/>
      <c r="Z1059" s="6" t="str">
        <f t="shared" si="1187"/>
        <v/>
      </c>
      <c r="AA1059" s="7"/>
      <c r="AB1059" s="9"/>
    </row>
    <row r="1060" spans="1:28" s="4" customFormat="1" ht="13" x14ac:dyDescent="0.3">
      <c r="A1060" s="1">
        <f>+SUBTOTAL(103,$D$4:D1060)</f>
        <v>1057</v>
      </c>
      <c r="B1060" s="2" t="s">
        <v>2028</v>
      </c>
      <c r="C1060" s="2" t="s">
        <v>2084</v>
      </c>
      <c r="D1060" s="2" t="s">
        <v>2265</v>
      </c>
      <c r="E1060" s="43" t="str">
        <f t="shared" si="1189"/>
        <v>GCO</v>
      </c>
      <c r="F1060" s="43" t="str">
        <f t="shared" si="1192"/>
        <v>GCI</v>
      </c>
      <c r="G1060" s="43" t="str">
        <f t="shared" si="1188"/>
        <v>F</v>
      </c>
      <c r="H1060" s="44" t="s">
        <v>424</v>
      </c>
      <c r="I1060" s="43" t="str">
        <f t="shared" si="1191"/>
        <v>GCO-GCI-F050</v>
      </c>
      <c r="J1060" s="45" t="s">
        <v>2176</v>
      </c>
      <c r="K1060" s="46" t="s">
        <v>48</v>
      </c>
      <c r="L1060" s="47">
        <f t="shared" si="1153"/>
        <v>43269</v>
      </c>
      <c r="M1060" s="48">
        <v>43269</v>
      </c>
      <c r="N1060" s="1" t="str">
        <f t="shared" ca="1" si="1190"/>
        <v/>
      </c>
      <c r="O1060" s="3">
        <v>44390</v>
      </c>
      <c r="P1060" s="49" t="s">
        <v>2580</v>
      </c>
      <c r="Q1060" s="46">
        <v>2</v>
      </c>
      <c r="R1060" s="44" t="s">
        <v>2581</v>
      </c>
      <c r="U1060" s="5"/>
      <c r="W1060" s="6"/>
      <c r="X1060" s="6"/>
      <c r="Y1060" s="6"/>
      <c r="Z1060" s="6" t="str">
        <f t="shared" si="1187"/>
        <v/>
      </c>
      <c r="AA1060" s="7"/>
      <c r="AB1060" s="9"/>
    </row>
    <row r="1061" spans="1:28" s="4" customFormat="1" ht="13" x14ac:dyDescent="0.3">
      <c r="A1061" s="1">
        <f>+SUBTOTAL(103,$D$4:D1061)</f>
        <v>1058</v>
      </c>
      <c r="B1061" s="2" t="s">
        <v>2028</v>
      </c>
      <c r="C1061" s="2" t="s">
        <v>2084</v>
      </c>
      <c r="D1061" s="2" t="s">
        <v>2265</v>
      </c>
      <c r="E1061" s="43" t="str">
        <f t="shared" si="1189"/>
        <v>GCO</v>
      </c>
      <c r="F1061" s="43" t="str">
        <f t="shared" si="1192"/>
        <v>GCI</v>
      </c>
      <c r="G1061" s="43" t="str">
        <f t="shared" si="1188"/>
        <v>F</v>
      </c>
      <c r="H1061" s="44" t="s">
        <v>426</v>
      </c>
      <c r="I1061" s="43" t="str">
        <f t="shared" si="1191"/>
        <v>GCO-GCI-F051</v>
      </c>
      <c r="J1061" s="45" t="s">
        <v>2178</v>
      </c>
      <c r="K1061" s="46" t="s">
        <v>48</v>
      </c>
      <c r="L1061" s="47">
        <f t="shared" si="1153"/>
        <v>43269</v>
      </c>
      <c r="M1061" s="48">
        <v>43269</v>
      </c>
      <c r="N1061" s="1" t="str">
        <f t="shared" ca="1" si="1190"/>
        <v/>
      </c>
      <c r="O1061" s="3">
        <v>43269</v>
      </c>
      <c r="P1061" s="49" t="s">
        <v>2582</v>
      </c>
      <c r="Q1061" s="46">
        <v>1</v>
      </c>
      <c r="R1061" s="44" t="s">
        <v>2583</v>
      </c>
      <c r="U1061" s="5"/>
      <c r="W1061" s="6"/>
      <c r="X1061" s="6"/>
      <c r="Y1061" s="6"/>
      <c r="Z1061" s="6" t="str">
        <f t="shared" si="1187"/>
        <v/>
      </c>
      <c r="AA1061" s="7"/>
      <c r="AB1061" s="9"/>
    </row>
    <row r="1062" spans="1:28" s="4" customFormat="1" ht="13" x14ac:dyDescent="0.3">
      <c r="A1062" s="93">
        <f>+SUBTOTAL(103,$D$4:D1062)</f>
        <v>1059</v>
      </c>
      <c r="B1062" s="2" t="s">
        <v>2028</v>
      </c>
      <c r="C1062" s="2" t="s">
        <v>2084</v>
      </c>
      <c r="D1062" s="2" t="s">
        <v>2265</v>
      </c>
      <c r="E1062" s="43" t="str">
        <f t="shared" si="1189"/>
        <v>GCO</v>
      </c>
      <c r="F1062" s="43" t="str">
        <f t="shared" si="1192"/>
        <v>GCI</v>
      </c>
      <c r="G1062" s="43" t="str">
        <f t="shared" si="1188"/>
        <v>F</v>
      </c>
      <c r="H1062" s="44" t="s">
        <v>428</v>
      </c>
      <c r="I1062" s="43" t="str">
        <f t="shared" si="1191"/>
        <v>GCO-GCI-F052</v>
      </c>
      <c r="J1062" s="45" t="s">
        <v>2584</v>
      </c>
      <c r="K1062" s="46" t="s">
        <v>31</v>
      </c>
      <c r="L1062" s="47">
        <f t="shared" si="1153"/>
        <v>43069</v>
      </c>
      <c r="M1062" s="48">
        <v>43069</v>
      </c>
      <c r="N1062" s="1">
        <f t="shared" ca="1" si="1190"/>
        <v>2966</v>
      </c>
      <c r="O1062" s="3"/>
      <c r="P1062" s="49" t="s">
        <v>2585</v>
      </c>
      <c r="Q1062" s="46">
        <v>1</v>
      </c>
      <c r="R1062" s="44" t="s">
        <v>2586</v>
      </c>
      <c r="U1062" s="5"/>
      <c r="W1062" s="6"/>
      <c r="X1062" s="6"/>
      <c r="Y1062" s="6"/>
      <c r="Z1062" s="6" t="str">
        <f t="shared" si="1187"/>
        <v/>
      </c>
      <c r="AA1062" s="7"/>
      <c r="AB1062" s="9"/>
    </row>
    <row r="1063" spans="1:28" s="4" customFormat="1" ht="13" x14ac:dyDescent="0.3">
      <c r="A1063" s="1">
        <f>+SUBTOTAL(103,$D$4:D1063)</f>
        <v>1060</v>
      </c>
      <c r="B1063" s="2" t="s">
        <v>2028</v>
      </c>
      <c r="C1063" s="2" t="s">
        <v>2084</v>
      </c>
      <c r="D1063" s="2" t="s">
        <v>2265</v>
      </c>
      <c r="E1063" s="43" t="str">
        <f t="shared" si="1189"/>
        <v>GCO</v>
      </c>
      <c r="F1063" s="43" t="str">
        <f t="shared" si="1192"/>
        <v>GCI</v>
      </c>
      <c r="G1063" s="43" t="str">
        <f t="shared" si="1188"/>
        <v>F</v>
      </c>
      <c r="H1063" s="44" t="s">
        <v>431</v>
      </c>
      <c r="I1063" s="43" t="str">
        <f t="shared" si="1191"/>
        <v>GCO-GCI-F053</v>
      </c>
      <c r="J1063" s="45" t="s">
        <v>2587</v>
      </c>
      <c r="K1063" s="46" t="s">
        <v>48</v>
      </c>
      <c r="L1063" s="47">
        <f t="shared" si="1153"/>
        <v>43167</v>
      </c>
      <c r="M1063" s="48">
        <v>43167</v>
      </c>
      <c r="N1063" s="1" t="str">
        <f t="shared" ca="1" si="1190"/>
        <v/>
      </c>
      <c r="O1063" s="3">
        <v>43167</v>
      </c>
      <c r="P1063" s="49" t="s">
        <v>2402</v>
      </c>
      <c r="Q1063" s="46">
        <v>1</v>
      </c>
      <c r="R1063" s="44" t="s">
        <v>2459</v>
      </c>
      <c r="U1063" s="5"/>
      <c r="W1063" s="6"/>
      <c r="X1063" s="6"/>
      <c r="Y1063" s="6"/>
      <c r="Z1063" s="6" t="str">
        <f t="shared" si="1187"/>
        <v/>
      </c>
      <c r="AA1063" s="7"/>
      <c r="AB1063" s="9"/>
    </row>
    <row r="1064" spans="1:28" s="4" customFormat="1" ht="19.5" x14ac:dyDescent="0.3">
      <c r="A1064" s="1">
        <f>+SUBTOTAL(103,$D$4:D1064)</f>
        <v>1061</v>
      </c>
      <c r="B1064" s="2" t="s">
        <v>2028</v>
      </c>
      <c r="C1064" s="2" t="s">
        <v>2084</v>
      </c>
      <c r="D1064" s="2" t="s">
        <v>2265</v>
      </c>
      <c r="E1064" s="43" t="str">
        <f t="shared" si="1189"/>
        <v>GCO</v>
      </c>
      <c r="F1064" s="43" t="str">
        <f t="shared" si="1192"/>
        <v>GCI</v>
      </c>
      <c r="G1064" s="43" t="str">
        <f t="shared" si="1188"/>
        <v>F</v>
      </c>
      <c r="H1064" s="44" t="s">
        <v>433</v>
      </c>
      <c r="I1064" s="43" t="str">
        <f t="shared" si="1191"/>
        <v>GCO-GCI-F054</v>
      </c>
      <c r="J1064" s="45" t="s">
        <v>2588</v>
      </c>
      <c r="K1064" s="46" t="s">
        <v>48</v>
      </c>
      <c r="L1064" s="47">
        <f t="shared" si="1153"/>
        <v>43069</v>
      </c>
      <c r="M1064" s="48">
        <v>43069</v>
      </c>
      <c r="N1064" s="1" t="str">
        <f t="shared" ca="1" si="1190"/>
        <v/>
      </c>
      <c r="O1064" s="3">
        <v>43762</v>
      </c>
      <c r="P1064" s="49" t="s">
        <v>2589</v>
      </c>
      <c r="Q1064" s="46">
        <v>1</v>
      </c>
      <c r="R1064" s="44" t="s">
        <v>2457</v>
      </c>
      <c r="U1064" s="5"/>
      <c r="W1064" s="6"/>
      <c r="X1064" s="6"/>
      <c r="Y1064" s="6"/>
      <c r="Z1064" s="6" t="str">
        <f t="shared" si="1187"/>
        <v/>
      </c>
      <c r="AA1064" s="7"/>
      <c r="AB1064" s="9"/>
    </row>
    <row r="1065" spans="1:28" s="4" customFormat="1" ht="13" x14ac:dyDescent="0.3">
      <c r="A1065" s="93">
        <f>+SUBTOTAL(103,$D$4:D1065)</f>
        <v>1062</v>
      </c>
      <c r="B1065" s="2" t="s">
        <v>2028</v>
      </c>
      <c r="C1065" s="2" t="s">
        <v>2084</v>
      </c>
      <c r="D1065" s="2" t="s">
        <v>2265</v>
      </c>
      <c r="E1065" s="43" t="str">
        <f t="shared" si="1189"/>
        <v>GCO</v>
      </c>
      <c r="F1065" s="43" t="str">
        <f t="shared" si="1192"/>
        <v>GCI</v>
      </c>
      <c r="G1065" s="43" t="str">
        <f t="shared" si="1188"/>
        <v>F</v>
      </c>
      <c r="H1065" s="44" t="s">
        <v>436</v>
      </c>
      <c r="I1065" s="43" t="str">
        <f t="shared" si="1191"/>
        <v>GCO-GCI-F055</v>
      </c>
      <c r="J1065" s="45" t="s">
        <v>2590</v>
      </c>
      <c r="K1065" s="46" t="s">
        <v>31</v>
      </c>
      <c r="L1065" s="47">
        <f t="shared" si="1153"/>
        <v>44599</v>
      </c>
      <c r="M1065" s="48">
        <v>44599</v>
      </c>
      <c r="N1065" s="1">
        <f t="shared" ca="1" si="1190"/>
        <v>1459</v>
      </c>
      <c r="O1065" s="3"/>
      <c r="P1065" s="49" t="s">
        <v>2591</v>
      </c>
      <c r="Q1065" s="46">
        <v>3</v>
      </c>
      <c r="R1065" s="44" t="s">
        <v>2592</v>
      </c>
      <c r="U1065" s="5"/>
      <c r="W1065" s="6"/>
      <c r="X1065" s="6"/>
      <c r="Y1065" s="6"/>
      <c r="Z1065" s="6" t="str">
        <f t="shared" si="1187"/>
        <v/>
      </c>
      <c r="AA1065" s="7"/>
      <c r="AB1065" s="9"/>
    </row>
    <row r="1066" spans="1:28" s="4" customFormat="1" ht="13" x14ac:dyDescent="0.3">
      <c r="A1066" s="1">
        <f>+SUBTOTAL(103,$D$4:D1066)</f>
        <v>1063</v>
      </c>
      <c r="B1066" s="2" t="s">
        <v>2028</v>
      </c>
      <c r="C1066" s="2" t="s">
        <v>2084</v>
      </c>
      <c r="D1066" s="2" t="s">
        <v>2265</v>
      </c>
      <c r="E1066" s="43" t="str">
        <f t="shared" si="1189"/>
        <v>GCO</v>
      </c>
      <c r="F1066" s="43" t="str">
        <f t="shared" si="1192"/>
        <v>GCI</v>
      </c>
      <c r="G1066" s="43" t="str">
        <f t="shared" si="1188"/>
        <v>F</v>
      </c>
      <c r="H1066" s="44" t="s">
        <v>887</v>
      </c>
      <c r="I1066" s="43" t="str">
        <f t="shared" si="1191"/>
        <v>GCO-GCI-F056</v>
      </c>
      <c r="J1066" s="45" t="s">
        <v>2593</v>
      </c>
      <c r="K1066" s="46" t="s">
        <v>48</v>
      </c>
      <c r="L1066" s="47">
        <f t="shared" si="1153"/>
        <v>43069</v>
      </c>
      <c r="M1066" s="48">
        <v>43069</v>
      </c>
      <c r="N1066" s="1" t="str">
        <f t="shared" ca="1" si="1190"/>
        <v/>
      </c>
      <c r="O1066" s="3">
        <v>44390</v>
      </c>
      <c r="P1066" s="49" t="s">
        <v>2450</v>
      </c>
      <c r="Q1066" s="46">
        <v>1</v>
      </c>
      <c r="R1066" s="44" t="s">
        <v>2594</v>
      </c>
      <c r="U1066" s="5"/>
      <c r="W1066" s="6"/>
      <c r="X1066" s="6"/>
      <c r="Y1066" s="6"/>
      <c r="Z1066" s="6" t="str">
        <f t="shared" si="1187"/>
        <v/>
      </c>
      <c r="AA1066" s="7"/>
      <c r="AB1066" s="9"/>
    </row>
    <row r="1067" spans="1:28" s="4" customFormat="1" ht="13" x14ac:dyDescent="0.3">
      <c r="A1067" s="1">
        <f>+SUBTOTAL(103,$D$4:D1067)</f>
        <v>1064</v>
      </c>
      <c r="B1067" s="2" t="s">
        <v>2028</v>
      </c>
      <c r="C1067" s="2" t="s">
        <v>2084</v>
      </c>
      <c r="D1067" s="2" t="s">
        <v>2265</v>
      </c>
      <c r="E1067" s="43" t="str">
        <f t="shared" si="1189"/>
        <v>GCO</v>
      </c>
      <c r="F1067" s="43" t="str">
        <f t="shared" si="1192"/>
        <v>GCI</v>
      </c>
      <c r="G1067" s="43" t="str">
        <f t="shared" si="1188"/>
        <v>F</v>
      </c>
      <c r="H1067" s="44" t="s">
        <v>890</v>
      </c>
      <c r="I1067" s="43" t="str">
        <f t="shared" si="1191"/>
        <v>GCO-GCI-F057</v>
      </c>
      <c r="J1067" s="45" t="s">
        <v>2595</v>
      </c>
      <c r="K1067" s="46" t="s">
        <v>48</v>
      </c>
      <c r="L1067" s="47">
        <f t="shared" si="1153"/>
        <v>43069</v>
      </c>
      <c r="M1067" s="48">
        <v>43069</v>
      </c>
      <c r="N1067" s="1" t="str">
        <f t="shared" ca="1" si="1190"/>
        <v/>
      </c>
      <c r="O1067" s="3">
        <v>44889</v>
      </c>
      <c r="P1067" s="49" t="s">
        <v>2596</v>
      </c>
      <c r="Q1067" s="46">
        <v>1</v>
      </c>
      <c r="R1067" s="44" t="s">
        <v>2218</v>
      </c>
      <c r="U1067" s="5"/>
      <c r="W1067" s="6"/>
      <c r="X1067" s="6"/>
      <c r="Y1067" s="6"/>
      <c r="Z1067" s="6" t="str">
        <f t="shared" si="1187"/>
        <v/>
      </c>
      <c r="AA1067" s="7"/>
      <c r="AB1067" s="9"/>
    </row>
    <row r="1068" spans="1:28" s="4" customFormat="1" ht="13" x14ac:dyDescent="0.3">
      <c r="A1068" s="93">
        <f>+SUBTOTAL(103,$D$4:D1068)</f>
        <v>1065</v>
      </c>
      <c r="B1068" s="2" t="s">
        <v>2028</v>
      </c>
      <c r="C1068" s="2" t="s">
        <v>2084</v>
      </c>
      <c r="D1068" s="2" t="s">
        <v>2265</v>
      </c>
      <c r="E1068" s="43" t="str">
        <f t="shared" si="1189"/>
        <v>GCO</v>
      </c>
      <c r="F1068" s="43" t="str">
        <f t="shared" si="1192"/>
        <v>GCI</v>
      </c>
      <c r="G1068" s="43" t="str">
        <f t="shared" si="1188"/>
        <v>F</v>
      </c>
      <c r="H1068" s="44" t="s">
        <v>893</v>
      </c>
      <c r="I1068" s="43" t="str">
        <f t="shared" si="1191"/>
        <v>GCO-GCI-F058</v>
      </c>
      <c r="J1068" s="45" t="s">
        <v>2597</v>
      </c>
      <c r="K1068" s="46" t="s">
        <v>31</v>
      </c>
      <c r="L1068" s="47">
        <f t="shared" si="1153"/>
        <v>43158</v>
      </c>
      <c r="M1068" s="48">
        <v>43158</v>
      </c>
      <c r="N1068" s="1">
        <f t="shared" ca="1" si="1190"/>
        <v>2879</v>
      </c>
      <c r="O1068" s="3"/>
      <c r="P1068" s="49" t="s">
        <v>2598</v>
      </c>
      <c r="Q1068" s="46">
        <v>2</v>
      </c>
      <c r="R1068" s="44" t="s">
        <v>769</v>
      </c>
      <c r="U1068" s="5"/>
      <c r="W1068" s="6"/>
      <c r="X1068" s="6"/>
      <c r="Y1068" s="6"/>
      <c r="Z1068" s="6" t="str">
        <f t="shared" si="1187"/>
        <v/>
      </c>
      <c r="AA1068" s="7"/>
      <c r="AB1068" s="9"/>
    </row>
    <row r="1069" spans="1:28" s="4" customFormat="1" ht="13" x14ac:dyDescent="0.3">
      <c r="A1069" s="1">
        <f>+SUBTOTAL(103,$D$4:D1069)</f>
        <v>1066</v>
      </c>
      <c r="B1069" s="2" t="s">
        <v>2028</v>
      </c>
      <c r="C1069" s="2" t="s">
        <v>2084</v>
      </c>
      <c r="D1069" s="2" t="s">
        <v>2265</v>
      </c>
      <c r="E1069" s="43" t="str">
        <f t="shared" si="1189"/>
        <v>GCO</v>
      </c>
      <c r="F1069" s="43" t="str">
        <f t="shared" si="1192"/>
        <v>GCI</v>
      </c>
      <c r="G1069" s="43" t="str">
        <f t="shared" si="1188"/>
        <v>F</v>
      </c>
      <c r="H1069" s="44" t="s">
        <v>896</v>
      </c>
      <c r="I1069" s="43" t="str">
        <f t="shared" si="1191"/>
        <v>GCO-GCI-F059</v>
      </c>
      <c r="J1069" s="45" t="s">
        <v>2599</v>
      </c>
      <c r="K1069" s="46" t="s">
        <v>31</v>
      </c>
      <c r="L1069" s="47">
        <f t="shared" si="1153"/>
        <v>44916</v>
      </c>
      <c r="M1069" s="48">
        <v>44916</v>
      </c>
      <c r="N1069" s="1">
        <f t="shared" ca="1" si="1190"/>
        <v>1145</v>
      </c>
      <c r="O1069" s="3"/>
      <c r="P1069" s="49" t="s">
        <v>2600</v>
      </c>
      <c r="Q1069" s="46">
        <v>4</v>
      </c>
      <c r="R1069" s="44" t="s">
        <v>2601</v>
      </c>
      <c r="U1069" s="5"/>
      <c r="W1069" s="6"/>
      <c r="X1069" s="6"/>
      <c r="Y1069" s="6"/>
      <c r="Z1069" s="6" t="str">
        <f t="shared" si="1187"/>
        <v/>
      </c>
      <c r="AA1069" s="7"/>
      <c r="AB1069" s="9"/>
    </row>
    <row r="1070" spans="1:28" s="4" customFormat="1" ht="13" x14ac:dyDescent="0.3">
      <c r="A1070" s="1">
        <f>+SUBTOTAL(103,$D$4:D1070)</f>
        <v>1067</v>
      </c>
      <c r="B1070" s="2" t="s">
        <v>2028</v>
      </c>
      <c r="C1070" s="2" t="s">
        <v>2084</v>
      </c>
      <c r="D1070" s="2" t="s">
        <v>2265</v>
      </c>
      <c r="E1070" s="43" t="str">
        <f t="shared" si="1189"/>
        <v>GCO</v>
      </c>
      <c r="F1070" s="43" t="str">
        <f t="shared" si="1192"/>
        <v>GCI</v>
      </c>
      <c r="G1070" s="43" t="str">
        <f t="shared" si="1188"/>
        <v>F</v>
      </c>
      <c r="H1070" s="44" t="s">
        <v>899</v>
      </c>
      <c r="I1070" s="43" t="str">
        <f t="shared" si="1191"/>
        <v>GCO-GCI-F060</v>
      </c>
      <c r="J1070" s="45" t="s">
        <v>2602</v>
      </c>
      <c r="K1070" s="46" t="s">
        <v>31</v>
      </c>
      <c r="L1070" s="47">
        <f t="shared" si="1153"/>
        <v>44916</v>
      </c>
      <c r="M1070" s="48">
        <v>44916</v>
      </c>
      <c r="N1070" s="1">
        <f t="shared" ca="1" si="1190"/>
        <v>1145</v>
      </c>
      <c r="O1070" s="3"/>
      <c r="P1070" s="49" t="s">
        <v>2603</v>
      </c>
      <c r="Q1070" s="46">
        <v>3</v>
      </c>
      <c r="R1070" s="44" t="s">
        <v>2604</v>
      </c>
      <c r="T1070" s="34"/>
      <c r="U1070" s="35"/>
      <c r="V1070" s="34"/>
      <c r="W1070" s="36"/>
      <c r="X1070" s="36"/>
      <c r="Y1070" s="36"/>
      <c r="Z1070" s="36" t="str">
        <f t="shared" si="1187"/>
        <v/>
      </c>
      <c r="AA1070" s="37"/>
      <c r="AB1070" s="9"/>
    </row>
    <row r="1071" spans="1:28" s="4" customFormat="1" ht="13" x14ac:dyDescent="0.3">
      <c r="A1071" s="93">
        <f>+SUBTOTAL(103,$D$4:D1071)</f>
        <v>1068</v>
      </c>
      <c r="B1071" s="2" t="s">
        <v>2028</v>
      </c>
      <c r="C1071" s="2" t="s">
        <v>2084</v>
      </c>
      <c r="D1071" s="2" t="s">
        <v>2265</v>
      </c>
      <c r="E1071" s="43" t="str">
        <f t="shared" si="1189"/>
        <v>GCO</v>
      </c>
      <c r="F1071" s="43" t="str">
        <f t="shared" si="1192"/>
        <v>GCI</v>
      </c>
      <c r="G1071" s="43" t="str">
        <f t="shared" si="1188"/>
        <v>F</v>
      </c>
      <c r="H1071" s="44" t="s">
        <v>902</v>
      </c>
      <c r="I1071" s="43" t="str">
        <f t="shared" si="1191"/>
        <v>GCO-GCI-F061</v>
      </c>
      <c r="J1071" s="45" t="s">
        <v>2605</v>
      </c>
      <c r="K1071" s="46" t="s">
        <v>48</v>
      </c>
      <c r="L1071" s="47">
        <f t="shared" ref="L1071:L1134" si="1193">+IF(M1071=0,"",VALUE(M1071))</f>
        <v>43269</v>
      </c>
      <c r="M1071" s="48">
        <v>43269</v>
      </c>
      <c r="N1071" s="1" t="str">
        <f t="shared" ca="1" si="1190"/>
        <v/>
      </c>
      <c r="O1071" s="3">
        <v>44390</v>
      </c>
      <c r="P1071" s="49" t="s">
        <v>2606</v>
      </c>
      <c r="Q1071" s="46">
        <v>2</v>
      </c>
      <c r="R1071" s="44" t="s">
        <v>2607</v>
      </c>
      <c r="U1071" s="5"/>
      <c r="W1071" s="6"/>
      <c r="X1071" s="6"/>
      <c r="Y1071" s="6"/>
      <c r="Z1071" s="6" t="str">
        <f t="shared" si="1187"/>
        <v/>
      </c>
      <c r="AA1071" s="7"/>
      <c r="AB1071" s="9"/>
    </row>
    <row r="1072" spans="1:28" s="4" customFormat="1" ht="19.5" x14ac:dyDescent="0.3">
      <c r="A1072" s="1">
        <f>+SUBTOTAL(103,$D$4:D1072)</f>
        <v>1069</v>
      </c>
      <c r="B1072" s="2" t="s">
        <v>2028</v>
      </c>
      <c r="C1072" s="2" t="s">
        <v>2084</v>
      </c>
      <c r="D1072" s="2" t="s">
        <v>2265</v>
      </c>
      <c r="E1072" s="43" t="str">
        <f t="shared" si="1189"/>
        <v>GCO</v>
      </c>
      <c r="F1072" s="43" t="str">
        <f t="shared" si="1192"/>
        <v>GCI</v>
      </c>
      <c r="G1072" s="43" t="str">
        <f t="shared" si="1188"/>
        <v>F</v>
      </c>
      <c r="H1072" s="44" t="s">
        <v>905</v>
      </c>
      <c r="I1072" s="43" t="str">
        <f t="shared" si="1191"/>
        <v>GCO-GCI-F062</v>
      </c>
      <c r="J1072" s="45" t="s">
        <v>2608</v>
      </c>
      <c r="K1072" s="46" t="s">
        <v>48</v>
      </c>
      <c r="L1072" s="47">
        <f t="shared" si="1193"/>
        <v>43069</v>
      </c>
      <c r="M1072" s="48">
        <v>43069</v>
      </c>
      <c r="N1072" s="1" t="str">
        <f t="shared" ca="1" si="1190"/>
        <v/>
      </c>
      <c r="O1072" s="3">
        <v>43202</v>
      </c>
      <c r="P1072" s="49" t="s">
        <v>2528</v>
      </c>
      <c r="Q1072" s="46">
        <v>1</v>
      </c>
      <c r="R1072" s="44" t="s">
        <v>2609</v>
      </c>
      <c r="U1072" s="5"/>
      <c r="W1072" s="6"/>
      <c r="X1072" s="6"/>
      <c r="Y1072" s="6"/>
      <c r="Z1072" s="6" t="str">
        <f t="shared" si="1187"/>
        <v/>
      </c>
      <c r="AA1072" s="7"/>
      <c r="AB1072" s="9"/>
    </row>
    <row r="1073" spans="1:28" s="4" customFormat="1" ht="13" x14ac:dyDescent="0.3">
      <c r="A1073" s="1">
        <f>+SUBTOTAL(103,$D$4:D1073)</f>
        <v>1070</v>
      </c>
      <c r="B1073" s="2" t="s">
        <v>2028</v>
      </c>
      <c r="C1073" s="2" t="s">
        <v>2084</v>
      </c>
      <c r="D1073" s="2" t="s">
        <v>2265</v>
      </c>
      <c r="E1073" s="43" t="str">
        <f t="shared" si="1189"/>
        <v>GCO</v>
      </c>
      <c r="F1073" s="43" t="str">
        <f t="shared" ref="F1073:F1099" si="1194">+VLOOKUP(D1073,$U$1519:$V$1538,2,FALSE)</f>
        <v>GCI</v>
      </c>
      <c r="G1073" s="43" t="str">
        <f t="shared" si="1188"/>
        <v>F</v>
      </c>
      <c r="H1073" s="44" t="s">
        <v>908</v>
      </c>
      <c r="I1073" s="43" t="str">
        <f t="shared" si="1191"/>
        <v>GCO-GCI-F063</v>
      </c>
      <c r="J1073" s="45" t="s">
        <v>2610</v>
      </c>
      <c r="K1073" s="46" t="s">
        <v>31</v>
      </c>
      <c r="L1073" s="47">
        <f t="shared" si="1193"/>
        <v>44916</v>
      </c>
      <c r="M1073" s="48">
        <v>44916</v>
      </c>
      <c r="N1073" s="1">
        <f t="shared" ca="1" si="1190"/>
        <v>1145</v>
      </c>
      <c r="O1073" s="3"/>
      <c r="P1073" s="49" t="s">
        <v>2611</v>
      </c>
      <c r="Q1073" s="46">
        <v>4</v>
      </c>
      <c r="R1073" s="44" t="s">
        <v>2612</v>
      </c>
      <c r="U1073" s="5"/>
      <c r="W1073" s="6"/>
      <c r="X1073" s="6"/>
      <c r="Y1073" s="6"/>
      <c r="Z1073" s="6" t="str">
        <f t="shared" si="1187"/>
        <v/>
      </c>
      <c r="AA1073" s="7"/>
      <c r="AB1073" s="9"/>
    </row>
    <row r="1074" spans="1:28" s="4" customFormat="1" ht="13" x14ac:dyDescent="0.3">
      <c r="A1074" s="93">
        <f>+SUBTOTAL(103,$D$4:D1074)</f>
        <v>1071</v>
      </c>
      <c r="B1074" s="2" t="s">
        <v>2028</v>
      </c>
      <c r="C1074" s="2" t="s">
        <v>2084</v>
      </c>
      <c r="D1074" s="2" t="s">
        <v>2265</v>
      </c>
      <c r="E1074" s="43" t="str">
        <f t="shared" si="1189"/>
        <v>GCO</v>
      </c>
      <c r="F1074" s="43" t="str">
        <f t="shared" si="1194"/>
        <v>GCI</v>
      </c>
      <c r="G1074" s="43" t="str">
        <f t="shared" si="1188"/>
        <v>F</v>
      </c>
      <c r="H1074" s="44" t="s">
        <v>910</v>
      </c>
      <c r="I1074" s="43" t="str">
        <f t="shared" si="1191"/>
        <v>GCO-GCI-F064</v>
      </c>
      <c r="J1074" s="45" t="s">
        <v>2613</v>
      </c>
      <c r="K1074" s="46" t="s">
        <v>31</v>
      </c>
      <c r="L1074" s="47">
        <f t="shared" si="1193"/>
        <v>43069</v>
      </c>
      <c r="M1074" s="48">
        <v>43069</v>
      </c>
      <c r="N1074" s="1">
        <f t="shared" ca="1" si="1190"/>
        <v>2966</v>
      </c>
      <c r="O1074" s="3"/>
      <c r="P1074" s="49" t="s">
        <v>2614</v>
      </c>
      <c r="Q1074" s="46">
        <v>1</v>
      </c>
      <c r="R1074" s="44" t="s">
        <v>2615</v>
      </c>
      <c r="U1074" s="5"/>
      <c r="W1074" s="6"/>
      <c r="X1074" s="6"/>
      <c r="Y1074" s="6"/>
      <c r="Z1074" s="6" t="str">
        <f t="shared" si="1187"/>
        <v/>
      </c>
      <c r="AA1074" s="7"/>
      <c r="AB1074" s="9"/>
    </row>
    <row r="1075" spans="1:28" s="4" customFormat="1" ht="13" x14ac:dyDescent="0.3">
      <c r="A1075" s="1">
        <f>+SUBTOTAL(103,$D$4:D1075)</f>
        <v>1072</v>
      </c>
      <c r="B1075" s="2" t="s">
        <v>2028</v>
      </c>
      <c r="C1075" s="2" t="s">
        <v>2084</v>
      </c>
      <c r="D1075" s="2" t="s">
        <v>2265</v>
      </c>
      <c r="E1075" s="43" t="str">
        <f t="shared" si="1189"/>
        <v>GCO</v>
      </c>
      <c r="F1075" s="43" t="str">
        <f t="shared" si="1194"/>
        <v>GCI</v>
      </c>
      <c r="G1075" s="43" t="str">
        <f t="shared" si="1188"/>
        <v>F</v>
      </c>
      <c r="H1075" s="44" t="s">
        <v>913</v>
      </c>
      <c r="I1075" s="43" t="str">
        <f t="shared" si="1191"/>
        <v>GCO-GCI-F065</v>
      </c>
      <c r="J1075" s="45" t="s">
        <v>2616</v>
      </c>
      <c r="K1075" s="46" t="s">
        <v>31</v>
      </c>
      <c r="L1075" s="47">
        <f t="shared" si="1193"/>
        <v>43269</v>
      </c>
      <c r="M1075" s="48">
        <v>43269</v>
      </c>
      <c r="N1075" s="1">
        <f t="shared" ca="1" si="1190"/>
        <v>2768</v>
      </c>
      <c r="O1075" s="3"/>
      <c r="P1075" s="49" t="s">
        <v>2617</v>
      </c>
      <c r="Q1075" s="46">
        <v>2</v>
      </c>
      <c r="R1075" s="44" t="s">
        <v>2618</v>
      </c>
      <c r="U1075" s="5"/>
      <c r="W1075" s="6"/>
      <c r="X1075" s="6"/>
      <c r="Y1075" s="6"/>
      <c r="Z1075" s="6" t="str">
        <f t="shared" si="1187"/>
        <v/>
      </c>
      <c r="AA1075" s="7"/>
      <c r="AB1075" s="9"/>
    </row>
    <row r="1076" spans="1:28" s="4" customFormat="1" ht="13" x14ac:dyDescent="0.3">
      <c r="A1076" s="1">
        <f>+SUBTOTAL(103,$D$4:D1076)</f>
        <v>1073</v>
      </c>
      <c r="B1076" s="2" t="s">
        <v>2028</v>
      </c>
      <c r="C1076" s="2" t="s">
        <v>2084</v>
      </c>
      <c r="D1076" s="2" t="s">
        <v>2265</v>
      </c>
      <c r="E1076" s="43" t="str">
        <f t="shared" si="1189"/>
        <v>GCO</v>
      </c>
      <c r="F1076" s="43" t="str">
        <f t="shared" si="1194"/>
        <v>GCI</v>
      </c>
      <c r="G1076" s="43" t="str">
        <f t="shared" si="1188"/>
        <v>F</v>
      </c>
      <c r="H1076" s="44" t="s">
        <v>916</v>
      </c>
      <c r="I1076" s="43" t="str">
        <f t="shared" si="1191"/>
        <v>GCO-GCI-F066</v>
      </c>
      <c r="J1076" s="45" t="s">
        <v>2619</v>
      </c>
      <c r="K1076" s="46" t="s">
        <v>31</v>
      </c>
      <c r="L1076" s="47">
        <f t="shared" si="1193"/>
        <v>44916</v>
      </c>
      <c r="M1076" s="48">
        <v>44916</v>
      </c>
      <c r="N1076" s="1">
        <f t="shared" ca="1" si="1190"/>
        <v>1145</v>
      </c>
      <c r="O1076" s="3"/>
      <c r="P1076" s="49" t="s">
        <v>2620</v>
      </c>
      <c r="Q1076" s="46">
        <v>3</v>
      </c>
      <c r="R1076" s="44" t="s">
        <v>2621</v>
      </c>
      <c r="U1076" s="5"/>
      <c r="W1076" s="6"/>
      <c r="X1076" s="6"/>
      <c r="Y1076" s="6"/>
      <c r="Z1076" s="6" t="str">
        <f t="shared" si="1187"/>
        <v/>
      </c>
      <c r="AA1076" s="7"/>
      <c r="AB1076" s="9"/>
    </row>
    <row r="1077" spans="1:28" s="4" customFormat="1" ht="13" x14ac:dyDescent="0.3">
      <c r="A1077" s="93">
        <f>+SUBTOTAL(103,$D$4:D1077)</f>
        <v>1074</v>
      </c>
      <c r="B1077" s="2" t="s">
        <v>2028</v>
      </c>
      <c r="C1077" s="2" t="s">
        <v>2084</v>
      </c>
      <c r="D1077" s="2" t="s">
        <v>2265</v>
      </c>
      <c r="E1077" s="43" t="str">
        <f t="shared" si="1189"/>
        <v>GCO</v>
      </c>
      <c r="F1077" s="43" t="str">
        <f t="shared" si="1194"/>
        <v>GCI</v>
      </c>
      <c r="G1077" s="43" t="str">
        <f t="shared" si="1188"/>
        <v>F</v>
      </c>
      <c r="H1077" s="44" t="s">
        <v>919</v>
      </c>
      <c r="I1077" s="43" t="str">
        <f t="shared" si="1191"/>
        <v>GCO-GCI-F067</v>
      </c>
      <c r="J1077" s="45" t="s">
        <v>2622</v>
      </c>
      <c r="K1077" s="46" t="s">
        <v>31</v>
      </c>
      <c r="L1077" s="47">
        <f t="shared" si="1193"/>
        <v>44916</v>
      </c>
      <c r="M1077" s="48">
        <v>44916</v>
      </c>
      <c r="N1077" s="1">
        <f t="shared" ca="1" si="1190"/>
        <v>1145</v>
      </c>
      <c r="O1077" s="3"/>
      <c r="P1077" s="49" t="s">
        <v>2623</v>
      </c>
      <c r="Q1077" s="46">
        <v>3</v>
      </c>
      <c r="R1077" s="44" t="s">
        <v>2624</v>
      </c>
      <c r="U1077" s="5"/>
      <c r="W1077" s="6"/>
      <c r="X1077" s="6"/>
      <c r="Y1077" s="6"/>
      <c r="Z1077" s="6" t="str">
        <f t="shared" si="1187"/>
        <v/>
      </c>
      <c r="AA1077" s="7"/>
      <c r="AB1077" s="9"/>
    </row>
    <row r="1078" spans="1:28" s="4" customFormat="1" ht="13" x14ac:dyDescent="0.3">
      <c r="A1078" s="1">
        <f>+SUBTOTAL(103,$D$4:D1078)</f>
        <v>1075</v>
      </c>
      <c r="B1078" s="2" t="s">
        <v>2028</v>
      </c>
      <c r="C1078" s="2" t="s">
        <v>2084</v>
      </c>
      <c r="D1078" s="2" t="s">
        <v>2265</v>
      </c>
      <c r="E1078" s="43" t="str">
        <f t="shared" si="1189"/>
        <v>GCO</v>
      </c>
      <c r="F1078" s="43" t="str">
        <f t="shared" si="1194"/>
        <v>GCI</v>
      </c>
      <c r="G1078" s="43" t="str">
        <f t="shared" si="1188"/>
        <v>F</v>
      </c>
      <c r="H1078" s="44" t="s">
        <v>921</v>
      </c>
      <c r="I1078" s="43" t="str">
        <f t="shared" si="1191"/>
        <v>GCO-GCI-F068</v>
      </c>
      <c r="J1078" s="45" t="s">
        <v>2625</v>
      </c>
      <c r="K1078" s="46" t="s">
        <v>31</v>
      </c>
      <c r="L1078" s="47">
        <f t="shared" si="1193"/>
        <v>45912</v>
      </c>
      <c r="M1078" s="48">
        <v>45912</v>
      </c>
      <c r="N1078" s="1">
        <f t="shared" ca="1" si="1190"/>
        <v>164</v>
      </c>
      <c r="O1078" s="3"/>
      <c r="P1078" s="49" t="s">
        <v>2626</v>
      </c>
      <c r="Q1078" s="46">
        <v>6</v>
      </c>
      <c r="R1078" s="44" t="s">
        <v>2627</v>
      </c>
      <c r="T1078" s="34"/>
      <c r="U1078" s="35"/>
      <c r="V1078" s="34"/>
      <c r="W1078" s="36"/>
      <c r="X1078" s="36"/>
      <c r="Y1078" s="36"/>
      <c r="Z1078" s="36" t="str">
        <f t="shared" si="1187"/>
        <v/>
      </c>
      <c r="AA1078" s="37"/>
      <c r="AB1078" s="9"/>
    </row>
    <row r="1079" spans="1:28" s="4" customFormat="1" ht="13" x14ac:dyDescent="0.3">
      <c r="A1079" s="1">
        <f>+SUBTOTAL(103,$D$4:D1079)</f>
        <v>1076</v>
      </c>
      <c r="B1079" s="2" t="s">
        <v>2028</v>
      </c>
      <c r="C1079" s="2" t="s">
        <v>2084</v>
      </c>
      <c r="D1079" s="2" t="s">
        <v>2265</v>
      </c>
      <c r="E1079" s="43" t="str">
        <f t="shared" si="1189"/>
        <v>GCO</v>
      </c>
      <c r="F1079" s="43" t="str">
        <f t="shared" si="1194"/>
        <v>GCI</v>
      </c>
      <c r="G1079" s="43" t="str">
        <f t="shared" si="1188"/>
        <v>F</v>
      </c>
      <c r="H1079" s="44" t="s">
        <v>924</v>
      </c>
      <c r="I1079" s="43" t="str">
        <f t="shared" si="1191"/>
        <v>GCO-GCI-F069</v>
      </c>
      <c r="J1079" s="45" t="s">
        <v>2628</v>
      </c>
      <c r="K1079" s="46" t="s">
        <v>31</v>
      </c>
      <c r="L1079" s="47">
        <f t="shared" si="1193"/>
        <v>43069</v>
      </c>
      <c r="M1079" s="48">
        <v>43069</v>
      </c>
      <c r="N1079" s="1">
        <f t="shared" ca="1" si="1190"/>
        <v>2966</v>
      </c>
      <c r="O1079" s="3"/>
      <c r="P1079" s="49" t="s">
        <v>2629</v>
      </c>
      <c r="Q1079" s="46">
        <v>1</v>
      </c>
      <c r="R1079" s="44" t="s">
        <v>2630</v>
      </c>
      <c r="U1079" s="5"/>
      <c r="W1079" s="6"/>
      <c r="X1079" s="6"/>
      <c r="Y1079" s="6"/>
      <c r="Z1079" s="6" t="str">
        <f t="shared" si="1187"/>
        <v/>
      </c>
      <c r="AA1079" s="7"/>
      <c r="AB1079" s="9"/>
    </row>
    <row r="1080" spans="1:28" s="4" customFormat="1" ht="13" x14ac:dyDescent="0.3">
      <c r="A1080" s="93">
        <f>+SUBTOTAL(103,$D$4:D1080)</f>
        <v>1077</v>
      </c>
      <c r="B1080" s="2" t="s">
        <v>2028</v>
      </c>
      <c r="C1080" s="2" t="s">
        <v>2084</v>
      </c>
      <c r="D1080" s="2" t="s">
        <v>2265</v>
      </c>
      <c r="E1080" s="43" t="str">
        <f t="shared" si="1189"/>
        <v>GCO</v>
      </c>
      <c r="F1080" s="43" t="str">
        <f t="shared" si="1194"/>
        <v>GCI</v>
      </c>
      <c r="G1080" s="43" t="str">
        <f t="shared" si="1188"/>
        <v>F</v>
      </c>
      <c r="H1080" s="44" t="s">
        <v>927</v>
      </c>
      <c r="I1080" s="43" t="str">
        <f t="shared" si="1191"/>
        <v>GCO-GCI-F070</v>
      </c>
      <c r="J1080" s="45" t="s">
        <v>2631</v>
      </c>
      <c r="K1080" s="46" t="s">
        <v>31</v>
      </c>
      <c r="L1080" s="47">
        <f t="shared" si="1193"/>
        <v>44916</v>
      </c>
      <c r="M1080" s="48">
        <v>44916</v>
      </c>
      <c r="N1080" s="1">
        <f t="shared" ca="1" si="1190"/>
        <v>1145</v>
      </c>
      <c r="O1080" s="3"/>
      <c r="P1080" s="49" t="s">
        <v>2632</v>
      </c>
      <c r="Q1080" s="46">
        <v>4</v>
      </c>
      <c r="R1080" s="44" t="s">
        <v>2633</v>
      </c>
      <c r="U1080" s="5"/>
      <c r="W1080" s="6"/>
      <c r="X1080" s="6"/>
      <c r="Y1080" s="6"/>
      <c r="Z1080" s="6" t="str">
        <f t="shared" si="1187"/>
        <v/>
      </c>
      <c r="AA1080" s="7"/>
      <c r="AB1080" s="9"/>
    </row>
    <row r="1081" spans="1:28" s="4" customFormat="1" ht="13" x14ac:dyDescent="0.3">
      <c r="A1081" s="1">
        <f>+SUBTOTAL(103,$D$4:D1081)</f>
        <v>1078</v>
      </c>
      <c r="B1081" s="2" t="s">
        <v>2028</v>
      </c>
      <c r="C1081" s="2" t="s">
        <v>2084</v>
      </c>
      <c r="D1081" s="2" t="s">
        <v>2265</v>
      </c>
      <c r="E1081" s="43" t="str">
        <f t="shared" si="1189"/>
        <v>GCO</v>
      </c>
      <c r="F1081" s="43" t="str">
        <f t="shared" si="1194"/>
        <v>GCI</v>
      </c>
      <c r="G1081" s="43" t="str">
        <f t="shared" si="1188"/>
        <v>F</v>
      </c>
      <c r="H1081" s="44" t="s">
        <v>930</v>
      </c>
      <c r="I1081" s="43" t="str">
        <f t="shared" si="1191"/>
        <v>GCO-GCI-F071</v>
      </c>
      <c r="J1081" s="45" t="s">
        <v>2634</v>
      </c>
      <c r="K1081" s="46" t="s">
        <v>31</v>
      </c>
      <c r="L1081" s="47">
        <f t="shared" si="1193"/>
        <v>43069</v>
      </c>
      <c r="M1081" s="48">
        <v>43069</v>
      </c>
      <c r="N1081" s="1">
        <f t="shared" ca="1" si="1190"/>
        <v>2966</v>
      </c>
      <c r="O1081" s="3"/>
      <c r="P1081" s="49" t="s">
        <v>2614</v>
      </c>
      <c r="Q1081" s="46">
        <v>1</v>
      </c>
      <c r="R1081" s="44" t="s">
        <v>2205</v>
      </c>
      <c r="U1081" s="5"/>
      <c r="W1081" s="6"/>
      <c r="X1081" s="6"/>
      <c r="Y1081" s="6"/>
      <c r="Z1081" s="6" t="str">
        <f t="shared" ref="Z1081:Z1228" si="1195">IF(Y1081=0,"",EVEN(Y1081)/2)</f>
        <v/>
      </c>
      <c r="AA1081" s="7"/>
      <c r="AB1081" s="9"/>
    </row>
    <row r="1082" spans="1:28" s="4" customFormat="1" ht="13" x14ac:dyDescent="0.3">
      <c r="A1082" s="1">
        <f>+SUBTOTAL(103,$D$4:D1082)</f>
        <v>1079</v>
      </c>
      <c r="B1082" s="2" t="s">
        <v>2028</v>
      </c>
      <c r="C1082" s="2" t="s">
        <v>2084</v>
      </c>
      <c r="D1082" s="2" t="s">
        <v>2265</v>
      </c>
      <c r="E1082" s="43" t="str">
        <f t="shared" si="1189"/>
        <v>GCO</v>
      </c>
      <c r="F1082" s="43" t="str">
        <f t="shared" si="1194"/>
        <v>GCI</v>
      </c>
      <c r="G1082" s="43" t="str">
        <f t="shared" ref="G1082:G1141" si="1196">+IF(OR(LEN(H1082)=1,LEN(H1082)=2),H1082,IF(LEN(H1082)=4,MID(H1082,1,1),MID(H1082,1,2)))</f>
        <v>F</v>
      </c>
      <c r="H1082" s="44" t="s">
        <v>932</v>
      </c>
      <c r="I1082" s="43" t="str">
        <f t="shared" si="1191"/>
        <v>GCO-GCI-F072</v>
      </c>
      <c r="J1082" s="45" t="s">
        <v>2635</v>
      </c>
      <c r="K1082" s="46" t="s">
        <v>31</v>
      </c>
      <c r="L1082" s="47">
        <f t="shared" si="1193"/>
        <v>44916</v>
      </c>
      <c r="M1082" s="48">
        <v>44916</v>
      </c>
      <c r="N1082" s="1">
        <f t="shared" ca="1" si="1190"/>
        <v>1145</v>
      </c>
      <c r="O1082" s="3"/>
      <c r="P1082" s="49" t="s">
        <v>2636</v>
      </c>
      <c r="Q1082" s="46">
        <v>3</v>
      </c>
      <c r="R1082" s="44" t="s">
        <v>2208</v>
      </c>
      <c r="U1082" s="5"/>
      <c r="W1082" s="6"/>
      <c r="X1082" s="6"/>
      <c r="Y1082" s="6"/>
      <c r="Z1082" s="6" t="str">
        <f t="shared" si="1195"/>
        <v/>
      </c>
      <c r="AA1082" s="7"/>
      <c r="AB1082" s="9"/>
    </row>
    <row r="1083" spans="1:28" s="4" customFormat="1" ht="13" x14ac:dyDescent="0.3">
      <c r="A1083" s="93">
        <f>+SUBTOTAL(103,$D$4:D1083)</f>
        <v>1080</v>
      </c>
      <c r="B1083" s="2" t="s">
        <v>2028</v>
      </c>
      <c r="C1083" s="2" t="s">
        <v>2084</v>
      </c>
      <c r="D1083" s="2" t="s">
        <v>2265</v>
      </c>
      <c r="E1083" s="43" t="str">
        <f t="shared" si="1189"/>
        <v>GCO</v>
      </c>
      <c r="F1083" s="43" t="str">
        <f t="shared" si="1194"/>
        <v>GCI</v>
      </c>
      <c r="G1083" s="43" t="str">
        <f t="shared" si="1196"/>
        <v>F</v>
      </c>
      <c r="H1083" s="44" t="s">
        <v>935</v>
      </c>
      <c r="I1083" s="43" t="str">
        <f t="shared" si="1191"/>
        <v>GCO-GCI-F073</v>
      </c>
      <c r="J1083" s="45" t="s">
        <v>2209</v>
      </c>
      <c r="K1083" s="46" t="s">
        <v>31</v>
      </c>
      <c r="L1083" s="47">
        <f t="shared" si="1193"/>
        <v>44455</v>
      </c>
      <c r="M1083" s="48">
        <v>44455</v>
      </c>
      <c r="N1083" s="1">
        <f t="shared" ca="1" si="1190"/>
        <v>1600</v>
      </c>
      <c r="O1083" s="3"/>
      <c r="P1083" s="49" t="s">
        <v>2637</v>
      </c>
      <c r="Q1083" s="46">
        <v>2</v>
      </c>
      <c r="R1083" s="44" t="s">
        <v>2210</v>
      </c>
      <c r="U1083" s="5"/>
      <c r="W1083" s="6"/>
      <c r="X1083" s="6"/>
      <c r="Y1083" s="6"/>
      <c r="Z1083" s="6" t="str">
        <f t="shared" si="1195"/>
        <v/>
      </c>
      <c r="AA1083" s="7"/>
      <c r="AB1083" s="9"/>
    </row>
    <row r="1084" spans="1:28" s="4" customFormat="1" ht="13" x14ac:dyDescent="0.3">
      <c r="A1084" s="1">
        <f>+SUBTOTAL(103,$D$4:D1084)</f>
        <v>1081</v>
      </c>
      <c r="B1084" s="2" t="s">
        <v>2028</v>
      </c>
      <c r="C1084" s="2" t="s">
        <v>2084</v>
      </c>
      <c r="D1084" s="2" t="s">
        <v>2265</v>
      </c>
      <c r="E1084" s="43" t="str">
        <f t="shared" si="1189"/>
        <v>GCO</v>
      </c>
      <c r="F1084" s="43" t="str">
        <f t="shared" si="1194"/>
        <v>GCI</v>
      </c>
      <c r="G1084" s="43" t="str">
        <f t="shared" si="1196"/>
        <v>F</v>
      </c>
      <c r="H1084" s="44" t="s">
        <v>937</v>
      </c>
      <c r="I1084" s="43" t="str">
        <f t="shared" si="1191"/>
        <v>GCO-GCI-F074</v>
      </c>
      <c r="J1084" s="45" t="s">
        <v>2211</v>
      </c>
      <c r="K1084" s="46" t="s">
        <v>48</v>
      </c>
      <c r="L1084" s="47">
        <f t="shared" si="1193"/>
        <v>43069</v>
      </c>
      <c r="M1084" s="48">
        <v>43069</v>
      </c>
      <c r="N1084" s="1" t="str">
        <f t="shared" ca="1" si="1190"/>
        <v/>
      </c>
      <c r="O1084" s="3">
        <v>43269</v>
      </c>
      <c r="P1084" s="49" t="s">
        <v>2582</v>
      </c>
      <c r="Q1084" s="46">
        <v>1</v>
      </c>
      <c r="R1084" s="44" t="s">
        <v>2212</v>
      </c>
      <c r="U1084" s="5"/>
      <c r="W1084" s="6"/>
      <c r="X1084" s="6"/>
      <c r="Y1084" s="6"/>
      <c r="Z1084" s="6" t="str">
        <f t="shared" si="1195"/>
        <v/>
      </c>
      <c r="AA1084" s="7"/>
      <c r="AB1084" s="9"/>
    </row>
    <row r="1085" spans="1:28" s="4" customFormat="1" ht="13" x14ac:dyDescent="0.3">
      <c r="A1085" s="1">
        <f>+SUBTOTAL(103,$D$4:D1085)</f>
        <v>1082</v>
      </c>
      <c r="B1085" s="2" t="s">
        <v>2028</v>
      </c>
      <c r="C1085" s="2" t="s">
        <v>2084</v>
      </c>
      <c r="D1085" s="2" t="s">
        <v>2265</v>
      </c>
      <c r="E1085" s="43" t="str">
        <f t="shared" si="1189"/>
        <v>GCO</v>
      </c>
      <c r="F1085" s="43" t="str">
        <f t="shared" si="1194"/>
        <v>GCI</v>
      </c>
      <c r="G1085" s="43" t="str">
        <f t="shared" si="1196"/>
        <v>F</v>
      </c>
      <c r="H1085" s="44" t="s">
        <v>939</v>
      </c>
      <c r="I1085" s="43" t="str">
        <f t="shared" si="1191"/>
        <v>GCO-GCI-F075</v>
      </c>
      <c r="J1085" s="45" t="s">
        <v>2213</v>
      </c>
      <c r="K1085" s="46" t="s">
        <v>48</v>
      </c>
      <c r="L1085" s="47">
        <f t="shared" si="1193"/>
        <v>43069</v>
      </c>
      <c r="M1085" s="48">
        <v>43069</v>
      </c>
      <c r="N1085" s="1" t="str">
        <f t="shared" ca="1" si="1190"/>
        <v/>
      </c>
      <c r="O1085" s="3">
        <v>43269</v>
      </c>
      <c r="P1085" s="49" t="s">
        <v>2582</v>
      </c>
      <c r="Q1085" s="46">
        <v>1</v>
      </c>
      <c r="R1085" s="44" t="s">
        <v>2214</v>
      </c>
      <c r="U1085" s="5"/>
      <c r="W1085" s="6"/>
      <c r="X1085" s="6"/>
      <c r="Y1085" s="6"/>
      <c r="Z1085" s="6" t="str">
        <f t="shared" si="1195"/>
        <v/>
      </c>
      <c r="AA1085" s="7"/>
      <c r="AB1085" s="9"/>
    </row>
    <row r="1086" spans="1:28" s="4" customFormat="1" ht="13" x14ac:dyDescent="0.3">
      <c r="A1086" s="93">
        <f>+SUBTOTAL(103,$D$4:D1086)</f>
        <v>1083</v>
      </c>
      <c r="B1086" s="2" t="s">
        <v>2028</v>
      </c>
      <c r="C1086" s="2" t="s">
        <v>2084</v>
      </c>
      <c r="D1086" s="2" t="s">
        <v>2265</v>
      </c>
      <c r="E1086" s="43" t="str">
        <f t="shared" si="1189"/>
        <v>GCO</v>
      </c>
      <c r="F1086" s="43" t="str">
        <f t="shared" si="1194"/>
        <v>GCI</v>
      </c>
      <c r="G1086" s="43" t="str">
        <f t="shared" si="1196"/>
        <v>F</v>
      </c>
      <c r="H1086" s="44" t="s">
        <v>941</v>
      </c>
      <c r="I1086" s="43" t="str">
        <f t="shared" si="1191"/>
        <v>GCO-GCI-F076</v>
      </c>
      <c r="J1086" s="45" t="s">
        <v>2215</v>
      </c>
      <c r="K1086" s="46" t="s">
        <v>48</v>
      </c>
      <c r="L1086" s="47">
        <f t="shared" si="1193"/>
        <v>43069</v>
      </c>
      <c r="M1086" s="48">
        <v>43069</v>
      </c>
      <c r="N1086" s="1" t="str">
        <f t="shared" ca="1" si="1190"/>
        <v/>
      </c>
      <c r="O1086" s="3">
        <v>43269</v>
      </c>
      <c r="P1086" s="49" t="s">
        <v>2582</v>
      </c>
      <c r="Q1086" s="46">
        <v>1</v>
      </c>
      <c r="R1086" s="44" t="s">
        <v>2216</v>
      </c>
      <c r="U1086" s="5"/>
      <c r="W1086" s="6"/>
      <c r="X1086" s="6"/>
      <c r="Y1086" s="6"/>
      <c r="Z1086" s="6" t="str">
        <f t="shared" si="1195"/>
        <v/>
      </c>
      <c r="AA1086" s="7"/>
      <c r="AB1086" s="9"/>
    </row>
    <row r="1087" spans="1:28" s="4" customFormat="1" ht="13" x14ac:dyDescent="0.3">
      <c r="A1087" s="1">
        <f>+SUBTOTAL(103,$D$4:D1087)</f>
        <v>1084</v>
      </c>
      <c r="B1087" s="2" t="s">
        <v>2028</v>
      </c>
      <c r="C1087" s="2" t="s">
        <v>2084</v>
      </c>
      <c r="D1087" s="2" t="s">
        <v>2265</v>
      </c>
      <c r="E1087" s="43" t="str">
        <f t="shared" si="1189"/>
        <v>GCO</v>
      </c>
      <c r="F1087" s="43" t="str">
        <f t="shared" si="1194"/>
        <v>GCI</v>
      </c>
      <c r="G1087" s="43" t="str">
        <f t="shared" si="1196"/>
        <v>F</v>
      </c>
      <c r="H1087" s="44" t="s">
        <v>943</v>
      </c>
      <c r="I1087" s="43" t="str">
        <f t="shared" si="1191"/>
        <v>GCO-GCI-F077</v>
      </c>
      <c r="J1087" s="45" t="s">
        <v>2638</v>
      </c>
      <c r="K1087" s="46" t="s">
        <v>31</v>
      </c>
      <c r="L1087" s="47">
        <f t="shared" si="1193"/>
        <v>43069</v>
      </c>
      <c r="M1087" s="48">
        <v>43069</v>
      </c>
      <c r="N1087" s="1">
        <f t="shared" ca="1" si="1190"/>
        <v>2966</v>
      </c>
      <c r="O1087" s="3"/>
      <c r="P1087" s="49" t="s">
        <v>2639</v>
      </c>
      <c r="Q1087" s="46">
        <v>1</v>
      </c>
      <c r="R1087" s="44" t="s">
        <v>2218</v>
      </c>
      <c r="U1087" s="5"/>
      <c r="W1087" s="6"/>
      <c r="X1087" s="6"/>
      <c r="Y1087" s="6"/>
      <c r="Z1087" s="6" t="str">
        <f t="shared" si="1195"/>
        <v/>
      </c>
      <c r="AA1087" s="7"/>
      <c r="AB1087" s="9"/>
    </row>
    <row r="1088" spans="1:28" s="4" customFormat="1" ht="13" x14ac:dyDescent="0.3">
      <c r="A1088" s="1">
        <f>+SUBTOTAL(103,$D$4:D1088)</f>
        <v>1085</v>
      </c>
      <c r="B1088" s="2" t="s">
        <v>2028</v>
      </c>
      <c r="C1088" s="2" t="s">
        <v>2084</v>
      </c>
      <c r="D1088" s="2" t="s">
        <v>2265</v>
      </c>
      <c r="E1088" s="43" t="str">
        <f t="shared" si="1189"/>
        <v>GCO</v>
      </c>
      <c r="F1088" s="43" t="str">
        <f t="shared" si="1194"/>
        <v>GCI</v>
      </c>
      <c r="G1088" s="43" t="str">
        <f t="shared" si="1196"/>
        <v>F</v>
      </c>
      <c r="H1088" s="44" t="s">
        <v>945</v>
      </c>
      <c r="I1088" s="43" t="str">
        <f t="shared" si="1191"/>
        <v>GCO-GCI-F078</v>
      </c>
      <c r="J1088" s="45" t="s">
        <v>2640</v>
      </c>
      <c r="K1088" s="46" t="s">
        <v>48</v>
      </c>
      <c r="L1088" s="47">
        <f t="shared" si="1193"/>
        <v>43069</v>
      </c>
      <c r="M1088" s="48">
        <v>43069</v>
      </c>
      <c r="N1088" s="1" t="str">
        <f t="shared" ca="1" si="1190"/>
        <v/>
      </c>
      <c r="O1088" s="3">
        <v>44454</v>
      </c>
      <c r="P1088" s="49" t="s">
        <v>2641</v>
      </c>
      <c r="Q1088" s="46">
        <v>1</v>
      </c>
      <c r="R1088" s="44" t="s">
        <v>2642</v>
      </c>
      <c r="U1088" s="5"/>
      <c r="W1088" s="6"/>
      <c r="X1088" s="6"/>
      <c r="Y1088" s="6"/>
      <c r="Z1088" s="6" t="str">
        <f t="shared" si="1195"/>
        <v/>
      </c>
      <c r="AA1088" s="7"/>
      <c r="AB1088" s="9"/>
    </row>
    <row r="1089" spans="1:28" s="4" customFormat="1" ht="13" x14ac:dyDescent="0.3">
      <c r="A1089" s="93">
        <f>+SUBTOTAL(103,$D$4:D1089)</f>
        <v>1086</v>
      </c>
      <c r="B1089" s="2" t="s">
        <v>2028</v>
      </c>
      <c r="C1089" s="2" t="s">
        <v>2084</v>
      </c>
      <c r="D1089" s="2" t="s">
        <v>2265</v>
      </c>
      <c r="E1089" s="43" t="str">
        <f t="shared" si="1189"/>
        <v>GCO</v>
      </c>
      <c r="F1089" s="43" t="str">
        <f t="shared" si="1194"/>
        <v>GCI</v>
      </c>
      <c r="G1089" s="43" t="str">
        <f t="shared" si="1196"/>
        <v>F</v>
      </c>
      <c r="H1089" s="44" t="s">
        <v>948</v>
      </c>
      <c r="I1089" s="43" t="str">
        <f t="shared" si="1191"/>
        <v>GCO-GCI-F079</v>
      </c>
      <c r="J1089" s="45" t="s">
        <v>592</v>
      </c>
      <c r="K1089" s="46" t="s">
        <v>48</v>
      </c>
      <c r="L1089" s="47">
        <f t="shared" si="1193"/>
        <v>43069</v>
      </c>
      <c r="M1089" s="48">
        <v>43069</v>
      </c>
      <c r="N1089" s="1" t="str">
        <f t="shared" ca="1" si="1190"/>
        <v/>
      </c>
      <c r="O1089" s="3">
        <v>43185</v>
      </c>
      <c r="P1089" s="49" t="s">
        <v>2554</v>
      </c>
      <c r="Q1089" s="46">
        <v>1</v>
      </c>
      <c r="R1089" s="44" t="s">
        <v>593</v>
      </c>
      <c r="U1089" s="5"/>
      <c r="W1089" s="6"/>
      <c r="X1089" s="6"/>
      <c r="Y1089" s="6"/>
      <c r="Z1089" s="6" t="str">
        <f t="shared" si="1195"/>
        <v/>
      </c>
      <c r="AA1089" s="7"/>
      <c r="AB1089" s="9"/>
    </row>
    <row r="1090" spans="1:28" s="4" customFormat="1" ht="13" x14ac:dyDescent="0.3">
      <c r="A1090" s="1">
        <f>+SUBTOTAL(103,$D$4:D1090)</f>
        <v>1087</v>
      </c>
      <c r="B1090" s="2" t="s">
        <v>2028</v>
      </c>
      <c r="C1090" s="2" t="s">
        <v>2084</v>
      </c>
      <c r="D1090" s="2" t="s">
        <v>2265</v>
      </c>
      <c r="E1090" s="43" t="str">
        <f t="shared" ref="E1090:E1141" si="1197">+IF(C1090="GESTIÓN TERRITORIAL","GET",IF(C1090="DERECHOS HUMANOS","DHH",IF(C1090="GESTIÓN CORPORATIVA","GCO",IF(C1090="PLANEACIÓN ESTRATÉGICA","PLE",IF(C1090="GERENCIA DE LA INFORMACIÓN","GDI","N/A")))))</f>
        <v>GCO</v>
      </c>
      <c r="F1090" s="43" t="str">
        <f t="shared" si="1194"/>
        <v>GCI</v>
      </c>
      <c r="G1090" s="43" t="str">
        <f t="shared" si="1196"/>
        <v>F</v>
      </c>
      <c r="H1090" s="44" t="s">
        <v>950</v>
      </c>
      <c r="I1090" s="43" t="str">
        <f t="shared" si="1191"/>
        <v>GCO-GCI-F080</v>
      </c>
      <c r="J1090" s="45" t="s">
        <v>2643</v>
      </c>
      <c r="K1090" s="46" t="s">
        <v>31</v>
      </c>
      <c r="L1090" s="47">
        <f t="shared" si="1193"/>
        <v>45141</v>
      </c>
      <c r="M1090" s="48">
        <v>45141</v>
      </c>
      <c r="N1090" s="1">
        <f t="shared" ref="N1090:N1227" ca="1" si="1198">+IF(K1090="Anulado","",IF(M1090="","",DAYS360(M1090,TODAY())))</f>
        <v>923</v>
      </c>
      <c r="O1090" s="3"/>
      <c r="P1090" s="49" t="s">
        <v>2644</v>
      </c>
      <c r="Q1090" s="46">
        <v>3</v>
      </c>
      <c r="R1090" s="44" t="s">
        <v>2645</v>
      </c>
      <c r="T1090" s="34"/>
      <c r="U1090" s="35"/>
      <c r="V1090" s="34"/>
      <c r="W1090" s="36"/>
      <c r="X1090" s="36"/>
      <c r="Y1090" s="36"/>
      <c r="Z1090" s="36" t="str">
        <f t="shared" si="1195"/>
        <v/>
      </c>
      <c r="AA1090" s="37"/>
      <c r="AB1090" s="9"/>
    </row>
    <row r="1091" spans="1:28" s="4" customFormat="1" ht="13" x14ac:dyDescent="0.3">
      <c r="A1091" s="1">
        <f>+SUBTOTAL(103,$D$4:D1091)</f>
        <v>1088</v>
      </c>
      <c r="B1091" s="2" t="s">
        <v>2028</v>
      </c>
      <c r="C1091" s="2" t="s">
        <v>2084</v>
      </c>
      <c r="D1091" s="2" t="s">
        <v>2265</v>
      </c>
      <c r="E1091" s="43" t="str">
        <f t="shared" si="1197"/>
        <v>GCO</v>
      </c>
      <c r="F1091" s="43" t="str">
        <f t="shared" si="1194"/>
        <v>GCI</v>
      </c>
      <c r="G1091" s="43" t="str">
        <f t="shared" si="1196"/>
        <v>F</v>
      </c>
      <c r="H1091" s="44" t="s">
        <v>952</v>
      </c>
      <c r="I1091" s="43" t="str">
        <f t="shared" si="1191"/>
        <v>GCO-GCI-F081</v>
      </c>
      <c r="J1091" s="45" t="s">
        <v>2646</v>
      </c>
      <c r="K1091" s="46" t="s">
        <v>48</v>
      </c>
      <c r="L1091" s="47">
        <f t="shared" si="1193"/>
        <v>44916</v>
      </c>
      <c r="M1091" s="48">
        <v>44916</v>
      </c>
      <c r="N1091" s="1" t="str">
        <f t="shared" ca="1" si="1198"/>
        <v/>
      </c>
      <c r="O1091" s="3">
        <v>45189</v>
      </c>
      <c r="P1091" s="49" t="s">
        <v>2647</v>
      </c>
      <c r="Q1091" s="46">
        <v>2</v>
      </c>
      <c r="R1091" s="44" t="s">
        <v>2648</v>
      </c>
      <c r="T1091" s="34"/>
      <c r="U1091" s="35"/>
      <c r="V1091" s="34"/>
      <c r="W1091" s="36"/>
      <c r="X1091" s="36"/>
      <c r="Y1091" s="36"/>
      <c r="Z1091" s="36" t="str">
        <f t="shared" si="1195"/>
        <v/>
      </c>
      <c r="AA1091" s="37"/>
      <c r="AB1091" s="9"/>
    </row>
    <row r="1092" spans="1:28" s="4" customFormat="1" ht="19.5" x14ac:dyDescent="0.3">
      <c r="A1092" s="93">
        <f>+SUBTOTAL(103,$D$4:D1092)</f>
        <v>1089</v>
      </c>
      <c r="B1092" s="2" t="s">
        <v>2028</v>
      </c>
      <c r="C1092" s="2" t="s">
        <v>2084</v>
      </c>
      <c r="D1092" s="2" t="s">
        <v>2265</v>
      </c>
      <c r="E1092" s="43" t="str">
        <f t="shared" si="1197"/>
        <v>GCO</v>
      </c>
      <c r="F1092" s="43" t="str">
        <f t="shared" si="1194"/>
        <v>GCI</v>
      </c>
      <c r="G1092" s="43" t="str">
        <f t="shared" si="1196"/>
        <v>F</v>
      </c>
      <c r="H1092" s="44" t="s">
        <v>954</v>
      </c>
      <c r="I1092" s="43" t="str">
        <f t="shared" si="1191"/>
        <v>GCO-GCI-F082</v>
      </c>
      <c r="J1092" s="45" t="s">
        <v>2649</v>
      </c>
      <c r="K1092" s="46" t="s">
        <v>31</v>
      </c>
      <c r="L1092" s="47">
        <f t="shared" si="1193"/>
        <v>44896</v>
      </c>
      <c r="M1092" s="48">
        <v>44896</v>
      </c>
      <c r="N1092" s="1">
        <f t="shared" ca="1" si="1198"/>
        <v>1165</v>
      </c>
      <c r="O1092" s="3"/>
      <c r="P1092" s="49" t="s">
        <v>2650</v>
      </c>
      <c r="Q1092" s="46">
        <v>3</v>
      </c>
      <c r="R1092" s="44" t="s">
        <v>2651</v>
      </c>
      <c r="U1092" s="5"/>
      <c r="W1092" s="6"/>
      <c r="X1092" s="6"/>
      <c r="Y1092" s="6"/>
      <c r="Z1092" s="6" t="str">
        <f t="shared" si="1195"/>
        <v/>
      </c>
      <c r="AA1092" s="7"/>
      <c r="AB1092" s="9"/>
    </row>
    <row r="1093" spans="1:28" s="4" customFormat="1" ht="13" x14ac:dyDescent="0.3">
      <c r="A1093" s="1">
        <f>+SUBTOTAL(103,$D$4:D1093)</f>
        <v>1090</v>
      </c>
      <c r="B1093" s="2" t="s">
        <v>2028</v>
      </c>
      <c r="C1093" s="2" t="s">
        <v>2084</v>
      </c>
      <c r="D1093" s="2" t="s">
        <v>2265</v>
      </c>
      <c r="E1093" s="43" t="str">
        <f t="shared" si="1197"/>
        <v>GCO</v>
      </c>
      <c r="F1093" s="43" t="str">
        <f t="shared" si="1194"/>
        <v>GCI</v>
      </c>
      <c r="G1093" s="43" t="str">
        <f t="shared" si="1196"/>
        <v>F</v>
      </c>
      <c r="H1093" s="44" t="s">
        <v>956</v>
      </c>
      <c r="I1093" s="43" t="str">
        <f t="shared" si="1191"/>
        <v>GCO-GCI-F083</v>
      </c>
      <c r="J1093" s="45" t="s">
        <v>2652</v>
      </c>
      <c r="K1093" s="46" t="s">
        <v>31</v>
      </c>
      <c r="L1093" s="47">
        <f t="shared" si="1193"/>
        <v>45183</v>
      </c>
      <c r="M1093" s="48">
        <v>45183</v>
      </c>
      <c r="N1093" s="1">
        <f t="shared" ca="1" si="1198"/>
        <v>882</v>
      </c>
      <c r="O1093" s="3"/>
      <c r="P1093" s="49" t="s">
        <v>2653</v>
      </c>
      <c r="Q1093" s="46">
        <v>6</v>
      </c>
      <c r="R1093" s="44" t="s">
        <v>2654</v>
      </c>
      <c r="U1093" s="5"/>
      <c r="W1093" s="6"/>
      <c r="X1093" s="6"/>
      <c r="Y1093" s="6"/>
      <c r="Z1093" s="6" t="str">
        <f t="shared" si="1195"/>
        <v/>
      </c>
      <c r="AA1093" s="7"/>
      <c r="AB1093" s="9"/>
    </row>
    <row r="1094" spans="1:28" s="4" customFormat="1" ht="13" x14ac:dyDescent="0.3">
      <c r="A1094" s="1">
        <f>+SUBTOTAL(103,$D$4:D1094)</f>
        <v>1091</v>
      </c>
      <c r="B1094" s="2" t="s">
        <v>2028</v>
      </c>
      <c r="C1094" s="2" t="s">
        <v>2084</v>
      </c>
      <c r="D1094" s="2" t="s">
        <v>2265</v>
      </c>
      <c r="E1094" s="43" t="str">
        <f t="shared" si="1197"/>
        <v>GCO</v>
      </c>
      <c r="F1094" s="43" t="str">
        <f t="shared" si="1194"/>
        <v>GCI</v>
      </c>
      <c r="G1094" s="43" t="str">
        <f t="shared" si="1196"/>
        <v>F</v>
      </c>
      <c r="H1094" s="44" t="s">
        <v>958</v>
      </c>
      <c r="I1094" s="43" t="str">
        <f t="shared" si="1191"/>
        <v>GCO-GCI-F084</v>
      </c>
      <c r="J1094" s="45" t="s">
        <v>2655</v>
      </c>
      <c r="K1094" s="46" t="s">
        <v>31</v>
      </c>
      <c r="L1094" s="47">
        <f t="shared" si="1193"/>
        <v>45183</v>
      </c>
      <c r="M1094" s="48">
        <v>45183</v>
      </c>
      <c r="N1094" s="1">
        <f t="shared" ca="1" si="1198"/>
        <v>882</v>
      </c>
      <c r="O1094" s="3"/>
      <c r="P1094" s="49" t="s">
        <v>2656</v>
      </c>
      <c r="Q1094" s="46">
        <v>5</v>
      </c>
      <c r="R1094" s="44" t="s">
        <v>2657</v>
      </c>
      <c r="U1094" s="5"/>
      <c r="W1094" s="6"/>
      <c r="X1094" s="6"/>
      <c r="Y1094" s="6"/>
      <c r="Z1094" s="6" t="str">
        <f t="shared" si="1195"/>
        <v/>
      </c>
      <c r="AA1094" s="7"/>
      <c r="AB1094" s="9"/>
    </row>
    <row r="1095" spans="1:28" s="4" customFormat="1" ht="19.5" x14ac:dyDescent="0.3">
      <c r="A1095" s="93">
        <f>+SUBTOTAL(103,$D$4:D1095)</f>
        <v>1092</v>
      </c>
      <c r="B1095" s="2" t="s">
        <v>2028</v>
      </c>
      <c r="C1095" s="2" t="s">
        <v>2084</v>
      </c>
      <c r="D1095" s="2" t="s">
        <v>2265</v>
      </c>
      <c r="E1095" s="43" t="str">
        <f t="shared" si="1197"/>
        <v>GCO</v>
      </c>
      <c r="F1095" s="43" t="str">
        <f t="shared" si="1194"/>
        <v>GCI</v>
      </c>
      <c r="G1095" s="43" t="str">
        <f t="shared" si="1196"/>
        <v>F</v>
      </c>
      <c r="H1095" s="44" t="s">
        <v>960</v>
      </c>
      <c r="I1095" s="43" t="str">
        <f t="shared" si="1191"/>
        <v>GCO-GCI-F085</v>
      </c>
      <c r="J1095" s="45" t="s">
        <v>2658</v>
      </c>
      <c r="K1095" s="46" t="s">
        <v>31</v>
      </c>
      <c r="L1095" s="47">
        <f t="shared" si="1193"/>
        <v>45183</v>
      </c>
      <c r="M1095" s="48">
        <v>45183</v>
      </c>
      <c r="N1095" s="1">
        <f t="shared" ca="1" si="1198"/>
        <v>882</v>
      </c>
      <c r="O1095" s="3"/>
      <c r="P1095" s="49" t="s">
        <v>2659</v>
      </c>
      <c r="Q1095" s="46">
        <v>5</v>
      </c>
      <c r="R1095" s="44" t="s">
        <v>2660</v>
      </c>
      <c r="U1095" s="5"/>
      <c r="W1095" s="6"/>
      <c r="X1095" s="6"/>
      <c r="Y1095" s="6"/>
      <c r="Z1095" s="6" t="str">
        <f t="shared" si="1195"/>
        <v/>
      </c>
      <c r="AA1095" s="7"/>
      <c r="AB1095" s="9"/>
    </row>
    <row r="1096" spans="1:28" s="4" customFormat="1" ht="19.5" x14ac:dyDescent="0.3">
      <c r="A1096" s="1">
        <f>+SUBTOTAL(103,$D$4:D1096)</f>
        <v>1093</v>
      </c>
      <c r="B1096" s="2" t="s">
        <v>2028</v>
      </c>
      <c r="C1096" s="2" t="s">
        <v>2084</v>
      </c>
      <c r="D1096" s="2" t="s">
        <v>2265</v>
      </c>
      <c r="E1096" s="43" t="str">
        <f t="shared" si="1197"/>
        <v>GCO</v>
      </c>
      <c r="F1096" s="43" t="str">
        <f t="shared" si="1194"/>
        <v>GCI</v>
      </c>
      <c r="G1096" s="43" t="str">
        <f t="shared" si="1196"/>
        <v>F</v>
      </c>
      <c r="H1096" s="44" t="s">
        <v>963</v>
      </c>
      <c r="I1096" s="43" t="str">
        <f t="shared" si="1191"/>
        <v>GCO-GCI-F086</v>
      </c>
      <c r="J1096" s="45" t="s">
        <v>2661</v>
      </c>
      <c r="K1096" s="46" t="s">
        <v>31</v>
      </c>
      <c r="L1096" s="47">
        <f t="shared" si="1193"/>
        <v>45183</v>
      </c>
      <c r="M1096" s="48">
        <v>45183</v>
      </c>
      <c r="N1096" s="1">
        <f t="shared" ca="1" si="1198"/>
        <v>882</v>
      </c>
      <c r="O1096" s="3"/>
      <c r="P1096" s="49" t="s">
        <v>2656</v>
      </c>
      <c r="Q1096" s="46">
        <v>5</v>
      </c>
      <c r="R1096" s="44" t="s">
        <v>2662</v>
      </c>
      <c r="U1096" s="5"/>
      <c r="W1096" s="6"/>
      <c r="X1096" s="6"/>
      <c r="Y1096" s="6"/>
      <c r="Z1096" s="6" t="str">
        <f t="shared" si="1195"/>
        <v/>
      </c>
      <c r="AA1096" s="7"/>
      <c r="AB1096" s="9"/>
    </row>
    <row r="1097" spans="1:28" s="4" customFormat="1" ht="19.5" x14ac:dyDescent="0.3">
      <c r="A1097" s="1">
        <f>+SUBTOTAL(103,$D$4:D1097)</f>
        <v>1094</v>
      </c>
      <c r="B1097" s="2" t="s">
        <v>2028</v>
      </c>
      <c r="C1097" s="2" t="s">
        <v>2084</v>
      </c>
      <c r="D1097" s="2" t="s">
        <v>2265</v>
      </c>
      <c r="E1097" s="43" t="str">
        <f t="shared" si="1197"/>
        <v>GCO</v>
      </c>
      <c r="F1097" s="43" t="str">
        <f t="shared" si="1194"/>
        <v>GCI</v>
      </c>
      <c r="G1097" s="43" t="str">
        <f t="shared" si="1196"/>
        <v>F</v>
      </c>
      <c r="H1097" s="44" t="s">
        <v>966</v>
      </c>
      <c r="I1097" s="43" t="str">
        <f t="shared" si="1191"/>
        <v>GCO-GCI-F087</v>
      </c>
      <c r="J1097" s="45" t="s">
        <v>2663</v>
      </c>
      <c r="K1097" s="46" t="s">
        <v>31</v>
      </c>
      <c r="L1097" s="47">
        <f t="shared" si="1193"/>
        <v>45183</v>
      </c>
      <c r="M1097" s="48">
        <v>45183</v>
      </c>
      <c r="N1097" s="1">
        <f t="shared" ca="1" si="1198"/>
        <v>882</v>
      </c>
      <c r="O1097" s="3"/>
      <c r="P1097" s="49" t="s">
        <v>2656</v>
      </c>
      <c r="Q1097" s="46">
        <v>5</v>
      </c>
      <c r="R1097" s="44" t="s">
        <v>2664</v>
      </c>
      <c r="U1097" s="5"/>
      <c r="W1097" s="6"/>
      <c r="X1097" s="6"/>
      <c r="Y1097" s="6"/>
      <c r="Z1097" s="6" t="str">
        <f t="shared" si="1195"/>
        <v/>
      </c>
      <c r="AA1097" s="7"/>
      <c r="AB1097" s="9"/>
    </row>
    <row r="1098" spans="1:28" s="4" customFormat="1" ht="19.5" x14ac:dyDescent="0.3">
      <c r="A1098" s="93">
        <f>+SUBTOTAL(103,$D$4:D1098)</f>
        <v>1095</v>
      </c>
      <c r="B1098" s="2" t="s">
        <v>2028</v>
      </c>
      <c r="C1098" s="2" t="s">
        <v>2084</v>
      </c>
      <c r="D1098" s="2" t="s">
        <v>2265</v>
      </c>
      <c r="E1098" s="43" t="str">
        <f t="shared" si="1197"/>
        <v>GCO</v>
      </c>
      <c r="F1098" s="43" t="str">
        <f t="shared" si="1194"/>
        <v>GCI</v>
      </c>
      <c r="G1098" s="43" t="str">
        <f t="shared" si="1196"/>
        <v>F</v>
      </c>
      <c r="H1098" s="44" t="s">
        <v>968</v>
      </c>
      <c r="I1098" s="43" t="str">
        <f t="shared" si="1191"/>
        <v>GCO-GCI-F088</v>
      </c>
      <c r="J1098" s="45" t="s">
        <v>2665</v>
      </c>
      <c r="K1098" s="46" t="s">
        <v>31</v>
      </c>
      <c r="L1098" s="47">
        <f t="shared" si="1193"/>
        <v>45183</v>
      </c>
      <c r="M1098" s="48">
        <v>45183</v>
      </c>
      <c r="N1098" s="1">
        <f t="shared" ca="1" si="1198"/>
        <v>882</v>
      </c>
      <c r="O1098" s="3"/>
      <c r="P1098" s="49" t="s">
        <v>2666</v>
      </c>
      <c r="Q1098" s="46">
        <v>5</v>
      </c>
      <c r="R1098" s="44" t="s">
        <v>2667</v>
      </c>
      <c r="U1098" s="5"/>
      <c r="W1098" s="6"/>
      <c r="X1098" s="6"/>
      <c r="Y1098" s="6"/>
      <c r="Z1098" s="6" t="str">
        <f t="shared" si="1195"/>
        <v/>
      </c>
      <c r="AA1098" s="7"/>
      <c r="AB1098" s="9"/>
    </row>
    <row r="1099" spans="1:28" s="4" customFormat="1" ht="13" x14ac:dyDescent="0.3">
      <c r="A1099" s="1">
        <f>+SUBTOTAL(103,$D$4:D1099)</f>
        <v>1096</v>
      </c>
      <c r="B1099" s="2" t="s">
        <v>2028</v>
      </c>
      <c r="C1099" s="2" t="s">
        <v>2084</v>
      </c>
      <c r="D1099" s="2" t="s">
        <v>2265</v>
      </c>
      <c r="E1099" s="43" t="str">
        <f t="shared" si="1197"/>
        <v>GCO</v>
      </c>
      <c r="F1099" s="43" t="str">
        <f t="shared" si="1194"/>
        <v>GCI</v>
      </c>
      <c r="G1099" s="43" t="str">
        <f t="shared" si="1196"/>
        <v>F</v>
      </c>
      <c r="H1099" s="44" t="s">
        <v>971</v>
      </c>
      <c r="I1099" s="43" t="str">
        <f t="shared" si="1191"/>
        <v>GCO-GCI-F089</v>
      </c>
      <c r="J1099" s="45" t="s">
        <v>2668</v>
      </c>
      <c r="K1099" s="46" t="s">
        <v>31</v>
      </c>
      <c r="L1099" s="47">
        <f t="shared" si="1193"/>
        <v>45183</v>
      </c>
      <c r="M1099" s="48">
        <v>45183</v>
      </c>
      <c r="N1099" s="1">
        <f t="shared" ca="1" si="1198"/>
        <v>882</v>
      </c>
      <c r="O1099" s="3"/>
      <c r="P1099" s="49" t="s">
        <v>2669</v>
      </c>
      <c r="Q1099" s="46">
        <v>5</v>
      </c>
      <c r="R1099" s="44" t="s">
        <v>2670</v>
      </c>
      <c r="U1099" s="5"/>
      <c r="W1099" s="6"/>
      <c r="X1099" s="6"/>
      <c r="Y1099" s="6"/>
      <c r="Z1099" s="6" t="str">
        <f t="shared" si="1195"/>
        <v/>
      </c>
      <c r="AA1099" s="7"/>
      <c r="AB1099" s="9"/>
    </row>
    <row r="1100" spans="1:28" s="4" customFormat="1" ht="19.5" x14ac:dyDescent="0.3">
      <c r="A1100" s="1">
        <f>+SUBTOTAL(103,$D$4:D1100)</f>
        <v>1097</v>
      </c>
      <c r="B1100" s="2" t="s">
        <v>2028</v>
      </c>
      <c r="C1100" s="2" t="s">
        <v>2084</v>
      </c>
      <c r="D1100" s="2" t="s">
        <v>2265</v>
      </c>
      <c r="E1100" s="43" t="str">
        <f t="shared" si="1197"/>
        <v>GCO</v>
      </c>
      <c r="F1100" s="43" t="str">
        <f>+VLOOKUP(D1100,$U$1513:$V$1532,2,FALSE)</f>
        <v>GCI</v>
      </c>
      <c r="G1100" s="43" t="str">
        <f t="shared" si="1196"/>
        <v>F</v>
      </c>
      <c r="H1100" s="44" t="s">
        <v>974</v>
      </c>
      <c r="I1100" s="43" t="str">
        <f t="shared" si="1191"/>
        <v>GCO-GCI-F090</v>
      </c>
      <c r="J1100" s="45" t="s">
        <v>2671</v>
      </c>
      <c r="K1100" s="46" t="s">
        <v>31</v>
      </c>
      <c r="L1100" s="47">
        <f t="shared" si="1193"/>
        <v>46003</v>
      </c>
      <c r="M1100" s="48">
        <v>46003</v>
      </c>
      <c r="N1100" s="1">
        <f t="shared" ca="1" si="1198"/>
        <v>74</v>
      </c>
      <c r="O1100" s="3"/>
      <c r="P1100" s="49" t="s">
        <v>2672</v>
      </c>
      <c r="Q1100" s="46">
        <v>9</v>
      </c>
      <c r="R1100" s="44" t="s">
        <v>2673</v>
      </c>
      <c r="T1100" s="9"/>
      <c r="U1100" s="10"/>
      <c r="V1100" s="9"/>
      <c r="W1100" s="11"/>
      <c r="X1100" s="11"/>
      <c r="Y1100" s="11"/>
      <c r="Z1100" s="11" t="str">
        <f t="shared" si="1195"/>
        <v/>
      </c>
      <c r="AA1100" s="12"/>
      <c r="AB1100" s="9"/>
    </row>
    <row r="1101" spans="1:28" s="4" customFormat="1" ht="19.5" x14ac:dyDescent="0.3">
      <c r="A1101" s="93">
        <f>+SUBTOTAL(103,$D$4:D1101)</f>
        <v>1098</v>
      </c>
      <c r="B1101" s="2" t="s">
        <v>2028</v>
      </c>
      <c r="C1101" s="2" t="s">
        <v>2084</v>
      </c>
      <c r="D1101" s="2" t="s">
        <v>2265</v>
      </c>
      <c r="E1101" s="43" t="str">
        <f t="shared" si="1197"/>
        <v>GCO</v>
      </c>
      <c r="F1101" s="43" t="str">
        <f t="shared" ref="F1101:F1132" si="1199">+VLOOKUP(D1101,$U$1519:$V$1538,2,FALSE)</f>
        <v>GCI</v>
      </c>
      <c r="G1101" s="43" t="str">
        <f t="shared" si="1196"/>
        <v>F</v>
      </c>
      <c r="H1101" s="44" t="s">
        <v>977</v>
      </c>
      <c r="I1101" s="43" t="str">
        <f t="shared" si="1191"/>
        <v>GCO-GCI-F091</v>
      </c>
      <c r="J1101" s="45" t="s">
        <v>2674</v>
      </c>
      <c r="K1101" s="46" t="s">
        <v>31</v>
      </c>
      <c r="L1101" s="47">
        <f t="shared" si="1193"/>
        <v>45183</v>
      </c>
      <c r="M1101" s="48">
        <v>45183</v>
      </c>
      <c r="N1101" s="1">
        <f t="shared" ca="1" si="1198"/>
        <v>882</v>
      </c>
      <c r="O1101" s="3"/>
      <c r="P1101" s="49" t="s">
        <v>2675</v>
      </c>
      <c r="Q1101" s="46">
        <v>4</v>
      </c>
      <c r="R1101" s="44" t="s">
        <v>2676</v>
      </c>
      <c r="U1101" s="5"/>
      <c r="W1101" s="6"/>
      <c r="X1101" s="6"/>
      <c r="Y1101" s="6"/>
      <c r="Z1101" s="6" t="str">
        <f t="shared" si="1195"/>
        <v/>
      </c>
      <c r="AA1101" s="7"/>
      <c r="AB1101" s="9"/>
    </row>
    <row r="1102" spans="1:28" s="4" customFormat="1" ht="19.5" x14ac:dyDescent="0.3">
      <c r="A1102" s="1">
        <f>+SUBTOTAL(103,$D$4:D1102)</f>
        <v>1099</v>
      </c>
      <c r="B1102" s="2" t="s">
        <v>2028</v>
      </c>
      <c r="C1102" s="2" t="s">
        <v>2084</v>
      </c>
      <c r="D1102" s="2" t="s">
        <v>2265</v>
      </c>
      <c r="E1102" s="43" t="str">
        <f t="shared" si="1197"/>
        <v>GCO</v>
      </c>
      <c r="F1102" s="43" t="str">
        <f t="shared" si="1199"/>
        <v>GCI</v>
      </c>
      <c r="G1102" s="43" t="str">
        <f t="shared" si="1196"/>
        <v>F</v>
      </c>
      <c r="H1102" s="44" t="s">
        <v>979</v>
      </c>
      <c r="I1102" s="43" t="str">
        <f t="shared" ref="I1102:I1142" si="1200">+IF(OR(E1102="",F1102="",H1102=""),"",CONCATENATE(E1102,"-",F1102,"-",H1102))</f>
        <v>GCO-GCI-F092</v>
      </c>
      <c r="J1102" s="45" t="s">
        <v>2677</v>
      </c>
      <c r="K1102" s="46" t="s">
        <v>31</v>
      </c>
      <c r="L1102" s="47">
        <f t="shared" si="1193"/>
        <v>45183</v>
      </c>
      <c r="M1102" s="48">
        <v>45183</v>
      </c>
      <c r="N1102" s="1">
        <f t="shared" ca="1" si="1198"/>
        <v>882</v>
      </c>
      <c r="O1102" s="3"/>
      <c r="P1102" s="49" t="s">
        <v>2678</v>
      </c>
      <c r="Q1102" s="46">
        <v>4</v>
      </c>
      <c r="R1102" s="44" t="s">
        <v>2679</v>
      </c>
      <c r="U1102" s="5"/>
      <c r="W1102" s="6"/>
      <c r="X1102" s="6"/>
      <c r="Y1102" s="6"/>
      <c r="Z1102" s="6" t="str">
        <f t="shared" si="1195"/>
        <v/>
      </c>
      <c r="AA1102" s="7"/>
      <c r="AB1102" s="9"/>
    </row>
    <row r="1103" spans="1:28" s="4" customFormat="1" ht="19.5" x14ac:dyDescent="0.3">
      <c r="A1103" s="1">
        <f>+SUBTOTAL(103,$D$4:D1103)</f>
        <v>1100</v>
      </c>
      <c r="B1103" s="2" t="s">
        <v>2028</v>
      </c>
      <c r="C1103" s="2" t="s">
        <v>2084</v>
      </c>
      <c r="D1103" s="2" t="s">
        <v>2265</v>
      </c>
      <c r="E1103" s="43" t="str">
        <f t="shared" si="1197"/>
        <v>GCO</v>
      </c>
      <c r="F1103" s="43" t="str">
        <f t="shared" si="1199"/>
        <v>GCI</v>
      </c>
      <c r="G1103" s="43" t="str">
        <f t="shared" si="1196"/>
        <v>F</v>
      </c>
      <c r="H1103" s="44" t="s">
        <v>982</v>
      </c>
      <c r="I1103" s="43" t="str">
        <f t="shared" si="1200"/>
        <v>GCO-GCI-F093</v>
      </c>
      <c r="J1103" s="45" t="s">
        <v>2680</v>
      </c>
      <c r="K1103" s="46" t="s">
        <v>31</v>
      </c>
      <c r="L1103" s="47">
        <f t="shared" si="1193"/>
        <v>45183</v>
      </c>
      <c r="M1103" s="48">
        <v>45183</v>
      </c>
      <c r="N1103" s="1">
        <f t="shared" ca="1" si="1198"/>
        <v>882</v>
      </c>
      <c r="O1103" s="3"/>
      <c r="P1103" s="49" t="s">
        <v>2675</v>
      </c>
      <c r="Q1103" s="46">
        <v>4</v>
      </c>
      <c r="R1103" s="44" t="s">
        <v>2681</v>
      </c>
      <c r="U1103" s="5"/>
      <c r="W1103" s="6"/>
      <c r="X1103" s="6"/>
      <c r="Y1103" s="6"/>
      <c r="Z1103" s="6" t="str">
        <f t="shared" si="1195"/>
        <v/>
      </c>
      <c r="AA1103" s="7"/>
      <c r="AB1103" s="9"/>
    </row>
    <row r="1104" spans="1:28" s="4" customFormat="1" ht="13" x14ac:dyDescent="0.3">
      <c r="A1104" s="93">
        <f>+SUBTOTAL(103,$D$4:D1104)</f>
        <v>1101</v>
      </c>
      <c r="B1104" s="2" t="s">
        <v>2028</v>
      </c>
      <c r="C1104" s="2" t="s">
        <v>2084</v>
      </c>
      <c r="D1104" s="2" t="s">
        <v>2265</v>
      </c>
      <c r="E1104" s="43" t="str">
        <f t="shared" si="1197"/>
        <v>GCO</v>
      </c>
      <c r="F1104" s="43" t="str">
        <f t="shared" si="1199"/>
        <v>GCI</v>
      </c>
      <c r="G1104" s="43" t="str">
        <f t="shared" si="1196"/>
        <v>F</v>
      </c>
      <c r="H1104" s="44" t="s">
        <v>985</v>
      </c>
      <c r="I1104" s="43" t="str">
        <f t="shared" si="1200"/>
        <v>GCO-GCI-F094</v>
      </c>
      <c r="J1104" s="45" t="s">
        <v>2682</v>
      </c>
      <c r="K1104" s="46" t="s">
        <v>48</v>
      </c>
      <c r="L1104" s="47">
        <f t="shared" si="1193"/>
        <v>43167</v>
      </c>
      <c r="M1104" s="48">
        <v>43167</v>
      </c>
      <c r="N1104" s="1" t="str">
        <f t="shared" ca="1" si="1198"/>
        <v/>
      </c>
      <c r="O1104" s="3">
        <v>43167</v>
      </c>
      <c r="P1104" s="49" t="s">
        <v>2402</v>
      </c>
      <c r="Q1104" s="46">
        <v>1</v>
      </c>
      <c r="R1104" s="44" t="s">
        <v>2683</v>
      </c>
      <c r="U1104" s="5"/>
      <c r="W1104" s="6"/>
      <c r="X1104" s="6"/>
      <c r="Y1104" s="6"/>
      <c r="Z1104" s="6" t="str">
        <f t="shared" si="1195"/>
        <v/>
      </c>
      <c r="AA1104" s="7"/>
      <c r="AB1104" s="9"/>
    </row>
    <row r="1105" spans="1:28" s="4" customFormat="1" ht="13" x14ac:dyDescent="0.3">
      <c r="A1105" s="1">
        <f>+SUBTOTAL(103,$D$4:D1105)</f>
        <v>1102</v>
      </c>
      <c r="B1105" s="2" t="s">
        <v>2028</v>
      </c>
      <c r="C1105" s="2" t="s">
        <v>2084</v>
      </c>
      <c r="D1105" s="2" t="s">
        <v>2265</v>
      </c>
      <c r="E1105" s="43" t="str">
        <f t="shared" si="1197"/>
        <v>GCO</v>
      </c>
      <c r="F1105" s="43" t="str">
        <f t="shared" si="1199"/>
        <v>GCI</v>
      </c>
      <c r="G1105" s="43" t="str">
        <f t="shared" si="1196"/>
        <v>F</v>
      </c>
      <c r="H1105" s="44" t="s">
        <v>988</v>
      </c>
      <c r="I1105" s="43" t="str">
        <f t="shared" si="1200"/>
        <v>GCO-GCI-F095</v>
      </c>
      <c r="J1105" s="45" t="s">
        <v>2684</v>
      </c>
      <c r="K1105" s="46" t="s">
        <v>48</v>
      </c>
      <c r="L1105" s="47">
        <f t="shared" si="1193"/>
        <v>43167</v>
      </c>
      <c r="M1105" s="48">
        <v>43167</v>
      </c>
      <c r="N1105" s="1" t="str">
        <f t="shared" ca="1" si="1198"/>
        <v/>
      </c>
      <c r="O1105" s="3">
        <v>43167</v>
      </c>
      <c r="P1105" s="49" t="s">
        <v>2402</v>
      </c>
      <c r="Q1105" s="46">
        <v>1</v>
      </c>
      <c r="R1105" s="44" t="s">
        <v>2685</v>
      </c>
      <c r="U1105" s="5"/>
      <c r="W1105" s="6"/>
      <c r="X1105" s="6"/>
      <c r="Y1105" s="6"/>
      <c r="Z1105" s="6" t="str">
        <f t="shared" si="1195"/>
        <v/>
      </c>
      <c r="AA1105" s="7"/>
      <c r="AB1105" s="9"/>
    </row>
    <row r="1106" spans="1:28" s="4" customFormat="1" ht="19.5" x14ac:dyDescent="0.3">
      <c r="A1106" s="1">
        <f>+SUBTOTAL(103,$D$4:D1106)</f>
        <v>1103</v>
      </c>
      <c r="B1106" s="2" t="s">
        <v>2028</v>
      </c>
      <c r="C1106" s="2" t="s">
        <v>2084</v>
      </c>
      <c r="D1106" s="2" t="s">
        <v>2265</v>
      </c>
      <c r="E1106" s="43" t="str">
        <f t="shared" si="1197"/>
        <v>GCO</v>
      </c>
      <c r="F1106" s="43" t="str">
        <f t="shared" si="1199"/>
        <v>GCI</v>
      </c>
      <c r="G1106" s="43" t="str">
        <f t="shared" si="1196"/>
        <v>F</v>
      </c>
      <c r="H1106" s="44" t="s">
        <v>990</v>
      </c>
      <c r="I1106" s="43" t="str">
        <f t="shared" si="1200"/>
        <v>GCO-GCI-F096</v>
      </c>
      <c r="J1106" s="45" t="s">
        <v>2686</v>
      </c>
      <c r="K1106" s="46" t="s">
        <v>48</v>
      </c>
      <c r="L1106" s="47">
        <f t="shared" si="1193"/>
        <v>43069</v>
      </c>
      <c r="M1106" s="48">
        <v>43069</v>
      </c>
      <c r="N1106" s="1" t="str">
        <f t="shared" ca="1" si="1198"/>
        <v/>
      </c>
      <c r="O1106" s="3">
        <v>45189</v>
      </c>
      <c r="P1106" s="49" t="s">
        <v>2687</v>
      </c>
      <c r="Q1106" s="46">
        <v>1</v>
      </c>
      <c r="R1106" s="44" t="s">
        <v>2688</v>
      </c>
      <c r="U1106" s="5"/>
      <c r="W1106" s="6"/>
      <c r="X1106" s="6"/>
      <c r="Y1106" s="6"/>
      <c r="Z1106" s="6" t="str">
        <f t="shared" si="1195"/>
        <v/>
      </c>
      <c r="AA1106" s="7"/>
      <c r="AB1106" s="9"/>
    </row>
    <row r="1107" spans="1:28" s="4" customFormat="1" ht="29" x14ac:dyDescent="0.3">
      <c r="A1107" s="93">
        <f>+SUBTOTAL(103,$D$4:D1107)</f>
        <v>1104</v>
      </c>
      <c r="B1107" s="2" t="s">
        <v>2028</v>
      </c>
      <c r="C1107" s="2" t="s">
        <v>2084</v>
      </c>
      <c r="D1107" s="2" t="s">
        <v>2265</v>
      </c>
      <c r="E1107" s="43" t="str">
        <f t="shared" si="1197"/>
        <v>GCO</v>
      </c>
      <c r="F1107" s="43" t="str">
        <f t="shared" si="1199"/>
        <v>GCI</v>
      </c>
      <c r="G1107" s="43" t="str">
        <f t="shared" si="1196"/>
        <v>F</v>
      </c>
      <c r="H1107" s="44" t="s">
        <v>993</v>
      </c>
      <c r="I1107" s="43" t="str">
        <f t="shared" si="1200"/>
        <v>GCO-GCI-F097</v>
      </c>
      <c r="J1107" s="45" t="s">
        <v>2689</v>
      </c>
      <c r="K1107" s="46" t="s">
        <v>31</v>
      </c>
      <c r="L1107" s="47">
        <f t="shared" si="1193"/>
        <v>45183</v>
      </c>
      <c r="M1107" s="48">
        <v>45183</v>
      </c>
      <c r="N1107" s="1">
        <f t="shared" ca="1" si="1198"/>
        <v>882</v>
      </c>
      <c r="O1107" s="3"/>
      <c r="P1107" s="49" t="s">
        <v>2690</v>
      </c>
      <c r="Q1107" s="46">
        <v>4</v>
      </c>
      <c r="R1107" s="44" t="s">
        <v>2691</v>
      </c>
      <c r="U1107" s="5"/>
      <c r="W1107" s="6"/>
      <c r="X1107" s="6"/>
      <c r="Y1107" s="6"/>
      <c r="Z1107" s="6" t="str">
        <f t="shared" si="1195"/>
        <v/>
      </c>
      <c r="AA1107" s="7"/>
      <c r="AB1107" s="9"/>
    </row>
    <row r="1108" spans="1:28" s="4" customFormat="1" ht="29" x14ac:dyDescent="0.3">
      <c r="A1108" s="1">
        <f>+SUBTOTAL(103,$D$4:D1108)</f>
        <v>1105</v>
      </c>
      <c r="B1108" s="2" t="s">
        <v>2028</v>
      </c>
      <c r="C1108" s="2" t="s">
        <v>2084</v>
      </c>
      <c r="D1108" s="2" t="s">
        <v>2265</v>
      </c>
      <c r="E1108" s="43" t="str">
        <f t="shared" si="1197"/>
        <v>GCO</v>
      </c>
      <c r="F1108" s="43" t="str">
        <f t="shared" si="1199"/>
        <v>GCI</v>
      </c>
      <c r="G1108" s="43" t="str">
        <f t="shared" si="1196"/>
        <v>F</v>
      </c>
      <c r="H1108" s="44" t="s">
        <v>996</v>
      </c>
      <c r="I1108" s="43" t="str">
        <f t="shared" si="1200"/>
        <v>GCO-GCI-F098</v>
      </c>
      <c r="J1108" s="45" t="s">
        <v>2692</v>
      </c>
      <c r="K1108" s="46" t="s">
        <v>31</v>
      </c>
      <c r="L1108" s="47">
        <f t="shared" si="1193"/>
        <v>45183</v>
      </c>
      <c r="M1108" s="48">
        <v>45183</v>
      </c>
      <c r="N1108" s="1">
        <f t="shared" ca="1" si="1198"/>
        <v>882</v>
      </c>
      <c r="O1108" s="3"/>
      <c r="P1108" s="49" t="s">
        <v>2693</v>
      </c>
      <c r="Q1108" s="46">
        <v>5</v>
      </c>
      <c r="R1108" s="44" t="s">
        <v>2694</v>
      </c>
      <c r="U1108" s="5"/>
      <c r="W1108" s="6"/>
      <c r="X1108" s="6"/>
      <c r="Y1108" s="6"/>
      <c r="Z1108" s="6" t="str">
        <f t="shared" si="1195"/>
        <v/>
      </c>
      <c r="AA1108" s="7"/>
      <c r="AB1108" s="9"/>
    </row>
    <row r="1109" spans="1:28" s="4" customFormat="1" ht="13" x14ac:dyDescent="0.3">
      <c r="A1109" s="1">
        <f>+SUBTOTAL(103,$D$4:D1109)</f>
        <v>1106</v>
      </c>
      <c r="B1109" s="2" t="s">
        <v>2028</v>
      </c>
      <c r="C1109" s="2" t="s">
        <v>2084</v>
      </c>
      <c r="D1109" s="2" t="s">
        <v>2265</v>
      </c>
      <c r="E1109" s="43" t="str">
        <f t="shared" si="1197"/>
        <v>GCO</v>
      </c>
      <c r="F1109" s="43" t="str">
        <f t="shared" si="1199"/>
        <v>GCI</v>
      </c>
      <c r="G1109" s="43" t="str">
        <f t="shared" si="1196"/>
        <v>F</v>
      </c>
      <c r="H1109" s="44" t="s">
        <v>999</v>
      </c>
      <c r="I1109" s="43" t="str">
        <f t="shared" si="1200"/>
        <v>GCO-GCI-F099</v>
      </c>
      <c r="J1109" s="45" t="s">
        <v>2695</v>
      </c>
      <c r="K1109" s="46" t="s">
        <v>48</v>
      </c>
      <c r="L1109" s="47">
        <f t="shared" si="1193"/>
        <v>43069</v>
      </c>
      <c r="M1109" s="48">
        <v>43069</v>
      </c>
      <c r="N1109" s="1" t="str">
        <f t="shared" ca="1" si="1198"/>
        <v/>
      </c>
      <c r="O1109" s="3">
        <v>43336</v>
      </c>
      <c r="P1109" s="49" t="s">
        <v>2696</v>
      </c>
      <c r="Q1109" s="46">
        <v>1</v>
      </c>
      <c r="R1109" s="44" t="s">
        <v>2697</v>
      </c>
      <c r="U1109" s="5"/>
      <c r="W1109" s="6"/>
      <c r="X1109" s="6"/>
      <c r="Y1109" s="6"/>
      <c r="Z1109" s="6" t="str">
        <f t="shared" si="1195"/>
        <v/>
      </c>
      <c r="AA1109" s="7"/>
      <c r="AB1109" s="9"/>
    </row>
    <row r="1110" spans="1:28" s="4" customFormat="1" ht="19.5" x14ac:dyDescent="0.3">
      <c r="A1110" s="93">
        <f>+SUBTOTAL(103,$D$4:D1110)</f>
        <v>1107</v>
      </c>
      <c r="B1110" s="2" t="s">
        <v>2028</v>
      </c>
      <c r="C1110" s="2" t="s">
        <v>2084</v>
      </c>
      <c r="D1110" s="2" t="s">
        <v>2265</v>
      </c>
      <c r="E1110" s="43" t="str">
        <f t="shared" si="1197"/>
        <v>GCO</v>
      </c>
      <c r="F1110" s="43" t="str">
        <f t="shared" si="1199"/>
        <v>GCI</v>
      </c>
      <c r="G1110" s="43" t="str">
        <f t="shared" si="1196"/>
        <v>F</v>
      </c>
      <c r="H1110" s="44" t="s">
        <v>1001</v>
      </c>
      <c r="I1110" s="43" t="str">
        <f t="shared" si="1200"/>
        <v>GCO-GCI-F100</v>
      </c>
      <c r="J1110" s="45" t="s">
        <v>2698</v>
      </c>
      <c r="K1110" s="46" t="s">
        <v>31</v>
      </c>
      <c r="L1110" s="47">
        <f t="shared" si="1193"/>
        <v>45183</v>
      </c>
      <c r="M1110" s="48">
        <v>45183</v>
      </c>
      <c r="N1110" s="1">
        <f t="shared" ca="1" si="1198"/>
        <v>882</v>
      </c>
      <c r="O1110" s="3"/>
      <c r="P1110" s="49" t="s">
        <v>2699</v>
      </c>
      <c r="Q1110" s="46">
        <v>4</v>
      </c>
      <c r="R1110" s="44" t="s">
        <v>2700</v>
      </c>
      <c r="U1110" s="5"/>
      <c r="W1110" s="6"/>
      <c r="X1110" s="6"/>
      <c r="Y1110" s="6"/>
      <c r="Z1110" s="6" t="str">
        <f t="shared" si="1195"/>
        <v/>
      </c>
      <c r="AA1110" s="7"/>
      <c r="AB1110" s="9"/>
    </row>
    <row r="1111" spans="1:28" s="4" customFormat="1" ht="13" x14ac:dyDescent="0.3">
      <c r="A1111" s="1">
        <f>+SUBTOTAL(103,$D$4:D1111)</f>
        <v>1108</v>
      </c>
      <c r="B1111" s="2" t="s">
        <v>2028</v>
      </c>
      <c r="C1111" s="2" t="s">
        <v>2084</v>
      </c>
      <c r="D1111" s="2" t="s">
        <v>2265</v>
      </c>
      <c r="E1111" s="43" t="str">
        <f t="shared" si="1197"/>
        <v>GCO</v>
      </c>
      <c r="F1111" s="43" t="str">
        <f t="shared" si="1199"/>
        <v>GCI</v>
      </c>
      <c r="G1111" s="43" t="str">
        <f t="shared" si="1196"/>
        <v>F</v>
      </c>
      <c r="H1111" s="44" t="s">
        <v>1004</v>
      </c>
      <c r="I1111" s="43" t="str">
        <f t="shared" si="1200"/>
        <v>GCO-GCI-F101</v>
      </c>
      <c r="J1111" s="45" t="s">
        <v>2701</v>
      </c>
      <c r="K1111" s="46" t="s">
        <v>31</v>
      </c>
      <c r="L1111" s="47">
        <f t="shared" si="1193"/>
        <v>45183</v>
      </c>
      <c r="M1111" s="48">
        <v>45183</v>
      </c>
      <c r="N1111" s="1">
        <f t="shared" ca="1" si="1198"/>
        <v>882</v>
      </c>
      <c r="O1111" s="3"/>
      <c r="P1111" s="49" t="s">
        <v>2702</v>
      </c>
      <c r="Q1111" s="46">
        <v>4</v>
      </c>
      <c r="R1111" s="44" t="s">
        <v>2703</v>
      </c>
      <c r="U1111" s="5"/>
      <c r="W1111" s="6"/>
      <c r="X1111" s="6"/>
      <c r="Y1111" s="6"/>
      <c r="Z1111" s="6" t="str">
        <f t="shared" si="1195"/>
        <v/>
      </c>
      <c r="AA1111" s="7"/>
      <c r="AB1111" s="9"/>
    </row>
    <row r="1112" spans="1:28" s="4" customFormat="1" ht="13" x14ac:dyDescent="0.3">
      <c r="A1112" s="1">
        <f>+SUBTOTAL(103,$D$4:D1112)</f>
        <v>1109</v>
      </c>
      <c r="B1112" s="2" t="s">
        <v>2028</v>
      </c>
      <c r="C1112" s="2" t="s">
        <v>2084</v>
      </c>
      <c r="D1112" s="2" t="s">
        <v>2265</v>
      </c>
      <c r="E1112" s="43" t="str">
        <f t="shared" si="1197"/>
        <v>GCO</v>
      </c>
      <c r="F1112" s="43" t="str">
        <f t="shared" si="1199"/>
        <v>GCI</v>
      </c>
      <c r="G1112" s="43" t="str">
        <f t="shared" si="1196"/>
        <v>F</v>
      </c>
      <c r="H1112" s="44" t="s">
        <v>1006</v>
      </c>
      <c r="I1112" s="43" t="str">
        <f t="shared" si="1200"/>
        <v>GCO-GCI-F102</v>
      </c>
      <c r="J1112" s="45" t="s">
        <v>2704</v>
      </c>
      <c r="K1112" s="46" t="s">
        <v>31</v>
      </c>
      <c r="L1112" s="47">
        <f t="shared" si="1193"/>
        <v>44454</v>
      </c>
      <c r="M1112" s="48">
        <v>44454</v>
      </c>
      <c r="N1112" s="1">
        <f t="shared" ca="1" si="1198"/>
        <v>1601</v>
      </c>
      <c r="O1112" s="3"/>
      <c r="P1112" s="49" t="s">
        <v>2705</v>
      </c>
      <c r="Q1112" s="46">
        <v>4</v>
      </c>
      <c r="R1112" s="44" t="s">
        <v>2706</v>
      </c>
      <c r="U1112" s="5"/>
      <c r="W1112" s="6"/>
      <c r="X1112" s="6"/>
      <c r="Y1112" s="6"/>
      <c r="Z1112" s="6" t="str">
        <f t="shared" si="1195"/>
        <v/>
      </c>
      <c r="AA1112" s="7"/>
      <c r="AB1112" s="9"/>
    </row>
    <row r="1113" spans="1:28" s="4" customFormat="1" ht="13" x14ac:dyDescent="0.3">
      <c r="A1113" s="93">
        <f>+SUBTOTAL(103,$D$4:D1113)</f>
        <v>1110</v>
      </c>
      <c r="B1113" s="2" t="s">
        <v>2028</v>
      </c>
      <c r="C1113" s="2" t="s">
        <v>2084</v>
      </c>
      <c r="D1113" s="2" t="s">
        <v>2265</v>
      </c>
      <c r="E1113" s="43" t="str">
        <f t="shared" si="1197"/>
        <v>GCO</v>
      </c>
      <c r="F1113" s="43" t="str">
        <f t="shared" si="1199"/>
        <v>GCI</v>
      </c>
      <c r="G1113" s="43" t="str">
        <f t="shared" si="1196"/>
        <v>F</v>
      </c>
      <c r="H1113" s="44" t="s">
        <v>1008</v>
      </c>
      <c r="I1113" s="43" t="str">
        <f t="shared" si="1200"/>
        <v>GCO-GCI-F103</v>
      </c>
      <c r="J1113" s="45" t="s">
        <v>2707</v>
      </c>
      <c r="K1113" s="46" t="s">
        <v>48</v>
      </c>
      <c r="L1113" s="47">
        <f t="shared" si="1193"/>
        <v>43069</v>
      </c>
      <c r="M1113" s="48">
        <v>43069</v>
      </c>
      <c r="N1113" s="1" t="str">
        <f t="shared" ca="1" si="1198"/>
        <v/>
      </c>
      <c r="O1113" s="3">
        <v>45189</v>
      </c>
      <c r="P1113" s="49" t="s">
        <v>2687</v>
      </c>
      <c r="Q1113" s="46">
        <v>1</v>
      </c>
      <c r="R1113" s="44" t="s">
        <v>2708</v>
      </c>
      <c r="U1113" s="5"/>
      <c r="W1113" s="6"/>
      <c r="X1113" s="6"/>
      <c r="Y1113" s="6"/>
      <c r="Z1113" s="6" t="str">
        <f t="shared" si="1195"/>
        <v/>
      </c>
      <c r="AA1113" s="7"/>
      <c r="AB1113" s="9"/>
    </row>
    <row r="1114" spans="1:28" s="4" customFormat="1" ht="13" x14ac:dyDescent="0.3">
      <c r="A1114" s="1">
        <f>+SUBTOTAL(103,$D$4:D1114)</f>
        <v>1111</v>
      </c>
      <c r="B1114" s="2" t="s">
        <v>2028</v>
      </c>
      <c r="C1114" s="2" t="s">
        <v>2084</v>
      </c>
      <c r="D1114" s="2" t="s">
        <v>2265</v>
      </c>
      <c r="E1114" s="43" t="str">
        <f t="shared" si="1197"/>
        <v>GCO</v>
      </c>
      <c r="F1114" s="43" t="str">
        <f t="shared" si="1199"/>
        <v>GCI</v>
      </c>
      <c r="G1114" s="43" t="str">
        <f t="shared" si="1196"/>
        <v>F</v>
      </c>
      <c r="H1114" s="44" t="s">
        <v>1010</v>
      </c>
      <c r="I1114" s="43" t="str">
        <f t="shared" si="1200"/>
        <v>GCO-GCI-F104</v>
      </c>
      <c r="J1114" s="45" t="s">
        <v>2709</v>
      </c>
      <c r="K1114" s="46" t="s">
        <v>48</v>
      </c>
      <c r="L1114" s="47">
        <f t="shared" si="1193"/>
        <v>44293</v>
      </c>
      <c r="M1114" s="48">
        <v>44293</v>
      </c>
      <c r="N1114" s="1" t="str">
        <f t="shared" ca="1" si="1198"/>
        <v/>
      </c>
      <c r="O1114" s="3">
        <v>44293</v>
      </c>
      <c r="P1114" s="49" t="s">
        <v>2710</v>
      </c>
      <c r="Q1114" s="46">
        <v>2</v>
      </c>
      <c r="R1114" s="44" t="s">
        <v>2711</v>
      </c>
      <c r="T1114" s="9"/>
      <c r="U1114" s="10"/>
      <c r="V1114" s="9"/>
      <c r="W1114" s="11"/>
      <c r="X1114" s="11"/>
      <c r="Y1114" s="11"/>
      <c r="Z1114" s="11" t="str">
        <f t="shared" si="1195"/>
        <v/>
      </c>
      <c r="AA1114" s="12"/>
      <c r="AB1114" s="9"/>
    </row>
    <row r="1115" spans="1:28" s="4" customFormat="1" ht="13" x14ac:dyDescent="0.3">
      <c r="A1115" s="1">
        <f>+SUBTOTAL(103,$D$4:D1115)</f>
        <v>1112</v>
      </c>
      <c r="B1115" s="2" t="s">
        <v>2028</v>
      </c>
      <c r="C1115" s="2" t="s">
        <v>2084</v>
      </c>
      <c r="D1115" s="2" t="s">
        <v>2265</v>
      </c>
      <c r="E1115" s="43" t="str">
        <f t="shared" si="1197"/>
        <v>GCO</v>
      </c>
      <c r="F1115" s="43" t="str">
        <f t="shared" si="1199"/>
        <v>GCI</v>
      </c>
      <c r="G1115" s="43" t="str">
        <f t="shared" si="1196"/>
        <v>F</v>
      </c>
      <c r="H1115" s="44" t="s">
        <v>1012</v>
      </c>
      <c r="I1115" s="43" t="str">
        <f t="shared" si="1200"/>
        <v>GCO-GCI-F105</v>
      </c>
      <c r="J1115" s="45" t="s">
        <v>2712</v>
      </c>
      <c r="K1115" s="46" t="s">
        <v>48</v>
      </c>
      <c r="L1115" s="47">
        <f t="shared" si="1193"/>
        <v>43069</v>
      </c>
      <c r="M1115" s="48">
        <v>43069</v>
      </c>
      <c r="N1115" s="1" t="str">
        <f t="shared" ca="1" si="1198"/>
        <v/>
      </c>
      <c r="O1115" s="3">
        <v>43271</v>
      </c>
      <c r="P1115" s="49" t="s">
        <v>2565</v>
      </c>
      <c r="Q1115" s="46">
        <v>1</v>
      </c>
      <c r="R1115" s="44" t="s">
        <v>2713</v>
      </c>
      <c r="U1115" s="5"/>
      <c r="W1115" s="6"/>
      <c r="X1115" s="6"/>
      <c r="Y1115" s="6"/>
      <c r="Z1115" s="6" t="str">
        <f t="shared" si="1195"/>
        <v/>
      </c>
      <c r="AA1115" s="7"/>
      <c r="AB1115" s="9"/>
    </row>
    <row r="1116" spans="1:28" s="4" customFormat="1" ht="19.5" x14ac:dyDescent="0.3">
      <c r="A1116" s="93">
        <f>+SUBTOTAL(103,$D$4:D1116)</f>
        <v>1113</v>
      </c>
      <c r="B1116" s="2" t="s">
        <v>2028</v>
      </c>
      <c r="C1116" s="2" t="s">
        <v>2084</v>
      </c>
      <c r="D1116" s="2" t="s">
        <v>2265</v>
      </c>
      <c r="E1116" s="43" t="str">
        <f t="shared" si="1197"/>
        <v>GCO</v>
      </c>
      <c r="F1116" s="43" t="str">
        <f t="shared" si="1199"/>
        <v>GCI</v>
      </c>
      <c r="G1116" s="43" t="str">
        <f t="shared" si="1196"/>
        <v>F</v>
      </c>
      <c r="H1116" s="44" t="s">
        <v>1014</v>
      </c>
      <c r="I1116" s="43" t="str">
        <f t="shared" si="1200"/>
        <v>GCO-GCI-F106</v>
      </c>
      <c r="J1116" s="45" t="s">
        <v>2714</v>
      </c>
      <c r="K1116" s="46" t="s">
        <v>48</v>
      </c>
      <c r="L1116" s="47">
        <f t="shared" si="1193"/>
        <v>43069</v>
      </c>
      <c r="M1116" s="48">
        <v>43069</v>
      </c>
      <c r="N1116" s="1" t="str">
        <f t="shared" ca="1" si="1198"/>
        <v/>
      </c>
      <c r="O1116" s="3">
        <v>43202</v>
      </c>
      <c r="P1116" s="49" t="s">
        <v>2528</v>
      </c>
      <c r="Q1116" s="46">
        <v>1</v>
      </c>
      <c r="R1116" s="44" t="s">
        <v>2715</v>
      </c>
      <c r="U1116" s="5"/>
      <c r="W1116" s="6"/>
      <c r="X1116" s="6"/>
      <c r="Y1116" s="6"/>
      <c r="Z1116" s="6" t="str">
        <f t="shared" si="1195"/>
        <v/>
      </c>
      <c r="AA1116" s="7"/>
      <c r="AB1116" s="9"/>
    </row>
    <row r="1117" spans="1:28" s="4" customFormat="1" ht="13" x14ac:dyDescent="0.3">
      <c r="A1117" s="1">
        <f>+SUBTOTAL(103,$D$4:D1117)</f>
        <v>1114</v>
      </c>
      <c r="B1117" s="2" t="s">
        <v>2028</v>
      </c>
      <c r="C1117" s="2" t="s">
        <v>2084</v>
      </c>
      <c r="D1117" s="2" t="s">
        <v>2265</v>
      </c>
      <c r="E1117" s="43" t="str">
        <f t="shared" si="1197"/>
        <v>GCO</v>
      </c>
      <c r="F1117" s="43" t="str">
        <f t="shared" si="1199"/>
        <v>GCI</v>
      </c>
      <c r="G1117" s="43" t="str">
        <f t="shared" si="1196"/>
        <v>F</v>
      </c>
      <c r="H1117" s="44" t="s">
        <v>1016</v>
      </c>
      <c r="I1117" s="43" t="str">
        <f t="shared" si="1200"/>
        <v>GCO-GCI-F107</v>
      </c>
      <c r="J1117" s="45" t="s">
        <v>2716</v>
      </c>
      <c r="K1117" s="46" t="s">
        <v>31</v>
      </c>
      <c r="L1117" s="47">
        <f t="shared" si="1193"/>
        <v>44916</v>
      </c>
      <c r="M1117" s="48">
        <v>44916</v>
      </c>
      <c r="N1117" s="1">
        <f t="shared" ca="1" si="1198"/>
        <v>1145</v>
      </c>
      <c r="O1117" s="3"/>
      <c r="P1117" s="49" t="s">
        <v>2717</v>
      </c>
      <c r="Q1117" s="46">
        <v>3</v>
      </c>
      <c r="R1117" s="44" t="s">
        <v>2718</v>
      </c>
      <c r="T1117" s="34"/>
      <c r="U1117" s="35"/>
      <c r="V1117" s="34"/>
      <c r="W1117" s="36"/>
      <c r="X1117" s="36"/>
      <c r="Y1117" s="36"/>
      <c r="Z1117" s="36" t="str">
        <f t="shared" si="1195"/>
        <v/>
      </c>
      <c r="AA1117" s="37"/>
      <c r="AB1117" s="9"/>
    </row>
    <row r="1118" spans="1:28" s="4" customFormat="1" ht="13" x14ac:dyDescent="0.3">
      <c r="A1118" s="1">
        <f>+SUBTOTAL(103,$D$4:D1118)</f>
        <v>1115</v>
      </c>
      <c r="B1118" s="2" t="s">
        <v>2028</v>
      </c>
      <c r="C1118" s="2" t="s">
        <v>2084</v>
      </c>
      <c r="D1118" s="2" t="s">
        <v>2265</v>
      </c>
      <c r="E1118" s="43" t="str">
        <f t="shared" si="1197"/>
        <v>GCO</v>
      </c>
      <c r="F1118" s="43" t="str">
        <f t="shared" si="1199"/>
        <v>GCI</v>
      </c>
      <c r="G1118" s="43" t="str">
        <f t="shared" si="1196"/>
        <v>F</v>
      </c>
      <c r="H1118" s="44" t="s">
        <v>1018</v>
      </c>
      <c r="I1118" s="43" t="str">
        <f t="shared" si="1200"/>
        <v>GCO-GCI-F108</v>
      </c>
      <c r="J1118" s="45" t="s">
        <v>2719</v>
      </c>
      <c r="K1118" s="46" t="s">
        <v>48</v>
      </c>
      <c r="L1118" s="47">
        <f t="shared" si="1193"/>
        <v>43069</v>
      </c>
      <c r="M1118" s="48">
        <v>43069</v>
      </c>
      <c r="N1118" s="1" t="str">
        <f t="shared" ca="1" si="1198"/>
        <v/>
      </c>
      <c r="O1118" s="3">
        <v>43336</v>
      </c>
      <c r="P1118" s="49" t="s">
        <v>2720</v>
      </c>
      <c r="Q1118" s="46">
        <v>1</v>
      </c>
      <c r="R1118" s="44" t="s">
        <v>2648</v>
      </c>
      <c r="U1118" s="5"/>
      <c r="W1118" s="6"/>
      <c r="X1118" s="6"/>
      <c r="Y1118" s="6"/>
      <c r="Z1118" s="6" t="str">
        <f t="shared" si="1195"/>
        <v/>
      </c>
      <c r="AA1118" s="7"/>
      <c r="AB1118" s="9"/>
    </row>
    <row r="1119" spans="1:28" s="4" customFormat="1" ht="13" x14ac:dyDescent="0.3">
      <c r="A1119" s="93">
        <f>+SUBTOTAL(103,$D$4:D1119)</f>
        <v>1116</v>
      </c>
      <c r="B1119" s="2" t="s">
        <v>2028</v>
      </c>
      <c r="C1119" s="2" t="s">
        <v>2084</v>
      </c>
      <c r="D1119" s="2" t="s">
        <v>2265</v>
      </c>
      <c r="E1119" s="43" t="str">
        <f t="shared" si="1197"/>
        <v>GCO</v>
      </c>
      <c r="F1119" s="43" t="str">
        <f t="shared" si="1199"/>
        <v>GCI</v>
      </c>
      <c r="G1119" s="43" t="str">
        <f t="shared" si="1196"/>
        <v>F</v>
      </c>
      <c r="H1119" s="44" t="s">
        <v>1020</v>
      </c>
      <c r="I1119" s="43" t="str">
        <f t="shared" si="1200"/>
        <v>GCO-GCI-F109</v>
      </c>
      <c r="J1119" s="45" t="s">
        <v>2721</v>
      </c>
      <c r="K1119" s="46" t="s">
        <v>48</v>
      </c>
      <c r="L1119" s="47">
        <f t="shared" si="1193"/>
        <v>44519</v>
      </c>
      <c r="M1119" s="48">
        <v>44519</v>
      </c>
      <c r="N1119" s="1" t="str">
        <f t="shared" ca="1" si="1198"/>
        <v/>
      </c>
      <c r="O1119" s="3">
        <v>45272</v>
      </c>
      <c r="P1119" s="49" t="s">
        <v>2722</v>
      </c>
      <c r="Q1119" s="46">
        <v>5</v>
      </c>
      <c r="R1119" s="44" t="s">
        <v>2723</v>
      </c>
      <c r="U1119" s="5"/>
      <c r="W1119" s="6"/>
      <c r="X1119" s="6"/>
      <c r="Y1119" s="6"/>
      <c r="Z1119" s="6" t="str">
        <f t="shared" si="1195"/>
        <v/>
      </c>
      <c r="AA1119" s="7"/>
      <c r="AB1119" s="9"/>
    </row>
    <row r="1120" spans="1:28" s="4" customFormat="1" ht="17" x14ac:dyDescent="0.3">
      <c r="A1120" s="1">
        <f>+SUBTOTAL(103,$D$4:D1120)</f>
        <v>1117</v>
      </c>
      <c r="B1120" s="2" t="s">
        <v>2028</v>
      </c>
      <c r="C1120" s="2" t="s">
        <v>2084</v>
      </c>
      <c r="D1120" s="2" t="s">
        <v>2265</v>
      </c>
      <c r="E1120" s="43" t="str">
        <f t="shared" si="1197"/>
        <v>GCO</v>
      </c>
      <c r="F1120" s="43" t="str">
        <f t="shared" si="1199"/>
        <v>GCI</v>
      </c>
      <c r="G1120" s="43" t="str">
        <f t="shared" si="1196"/>
        <v>F</v>
      </c>
      <c r="H1120" s="44" t="s">
        <v>1023</v>
      </c>
      <c r="I1120" s="43" t="str">
        <f t="shared" si="1200"/>
        <v>GCO-GCI-F110</v>
      </c>
      <c r="J1120" s="111" t="s">
        <v>3526</v>
      </c>
      <c r="K1120" s="46" t="s">
        <v>31</v>
      </c>
      <c r="L1120" s="47">
        <f t="shared" si="1193"/>
        <v>46050</v>
      </c>
      <c r="M1120" s="48">
        <v>46050</v>
      </c>
      <c r="N1120" s="1">
        <f t="shared" ca="1" si="1198"/>
        <v>28</v>
      </c>
      <c r="O1120" s="3"/>
      <c r="P1120" s="49" t="s">
        <v>3528</v>
      </c>
      <c r="Q1120" s="46">
        <v>8</v>
      </c>
      <c r="R1120" s="44" t="s">
        <v>2724</v>
      </c>
      <c r="U1120" s="5"/>
      <c r="W1120" s="6"/>
      <c r="X1120" s="6"/>
      <c r="Y1120" s="6"/>
      <c r="Z1120" s="6" t="str">
        <f t="shared" si="1195"/>
        <v/>
      </c>
      <c r="AA1120" s="7"/>
      <c r="AB1120" s="9"/>
    </row>
    <row r="1121" spans="1:28" s="4" customFormat="1" ht="13" x14ac:dyDescent="0.3">
      <c r="A1121" s="1">
        <f>+SUBTOTAL(103,$D$4:D1121)</f>
        <v>1118</v>
      </c>
      <c r="B1121" s="2" t="s">
        <v>2028</v>
      </c>
      <c r="C1121" s="2" t="s">
        <v>2084</v>
      </c>
      <c r="D1121" s="2" t="s">
        <v>2265</v>
      </c>
      <c r="E1121" s="43" t="str">
        <f t="shared" si="1197"/>
        <v>GCO</v>
      </c>
      <c r="F1121" s="43" t="str">
        <f t="shared" si="1199"/>
        <v>GCI</v>
      </c>
      <c r="G1121" s="43" t="str">
        <f t="shared" si="1196"/>
        <v>F</v>
      </c>
      <c r="H1121" s="44" t="s">
        <v>1026</v>
      </c>
      <c r="I1121" s="43" t="str">
        <f t="shared" si="1200"/>
        <v>GCO-GCI-F111</v>
      </c>
      <c r="J1121" s="45" t="s">
        <v>2725</v>
      </c>
      <c r="K1121" s="46" t="s">
        <v>48</v>
      </c>
      <c r="L1121" s="47">
        <f t="shared" si="1193"/>
        <v>43069</v>
      </c>
      <c r="M1121" s="48">
        <v>43069</v>
      </c>
      <c r="N1121" s="1" t="str">
        <f t="shared" ca="1" si="1198"/>
        <v/>
      </c>
      <c r="O1121" s="3">
        <v>43615</v>
      </c>
      <c r="P1121" s="49" t="s">
        <v>2726</v>
      </c>
      <c r="Q1121" s="46">
        <v>1</v>
      </c>
      <c r="R1121" s="44" t="s">
        <v>2727</v>
      </c>
      <c r="U1121" s="5"/>
      <c r="W1121" s="6"/>
      <c r="X1121" s="6"/>
      <c r="Y1121" s="6"/>
      <c r="Z1121" s="6" t="str">
        <f t="shared" si="1195"/>
        <v/>
      </c>
      <c r="AA1121" s="7"/>
      <c r="AB1121" s="9"/>
    </row>
    <row r="1122" spans="1:28" s="4" customFormat="1" ht="13" x14ac:dyDescent="0.3">
      <c r="A1122" s="93">
        <f>+SUBTOTAL(103,$D$4:D1122)</f>
        <v>1119</v>
      </c>
      <c r="B1122" s="2" t="s">
        <v>2028</v>
      </c>
      <c r="C1122" s="2" t="s">
        <v>2084</v>
      </c>
      <c r="D1122" s="2" t="s">
        <v>2265</v>
      </c>
      <c r="E1122" s="43" t="str">
        <f t="shared" si="1197"/>
        <v>GCO</v>
      </c>
      <c r="F1122" s="43" t="str">
        <f t="shared" si="1199"/>
        <v>GCI</v>
      </c>
      <c r="G1122" s="43" t="str">
        <f t="shared" si="1196"/>
        <v>F</v>
      </c>
      <c r="H1122" s="44" t="s">
        <v>1028</v>
      </c>
      <c r="I1122" s="43" t="str">
        <f t="shared" si="1200"/>
        <v>GCO-GCI-F112</v>
      </c>
      <c r="J1122" s="45" t="s">
        <v>2728</v>
      </c>
      <c r="K1122" s="46" t="s">
        <v>48</v>
      </c>
      <c r="L1122" s="47">
        <f t="shared" si="1193"/>
        <v>43069</v>
      </c>
      <c r="M1122" s="48">
        <v>43069</v>
      </c>
      <c r="N1122" s="1" t="str">
        <f t="shared" ca="1" si="1198"/>
        <v/>
      </c>
      <c r="O1122" s="3">
        <v>43599</v>
      </c>
      <c r="P1122" s="49" t="s">
        <v>2729</v>
      </c>
      <c r="Q1122" s="46">
        <v>1</v>
      </c>
      <c r="R1122" s="44" t="s">
        <v>2730</v>
      </c>
      <c r="U1122" s="5"/>
      <c r="W1122" s="6"/>
      <c r="X1122" s="6"/>
      <c r="Y1122" s="6"/>
      <c r="Z1122" s="6" t="str">
        <f t="shared" si="1195"/>
        <v/>
      </c>
      <c r="AA1122" s="7"/>
      <c r="AB1122" s="9"/>
    </row>
    <row r="1123" spans="1:28" s="4" customFormat="1" ht="13" x14ac:dyDescent="0.3">
      <c r="A1123" s="1">
        <f>+SUBTOTAL(103,$D$4:D1123)</f>
        <v>1120</v>
      </c>
      <c r="B1123" s="2" t="s">
        <v>2028</v>
      </c>
      <c r="C1123" s="2" t="s">
        <v>2084</v>
      </c>
      <c r="D1123" s="2" t="s">
        <v>2265</v>
      </c>
      <c r="E1123" s="43" t="str">
        <f t="shared" si="1197"/>
        <v>GCO</v>
      </c>
      <c r="F1123" s="43" t="str">
        <f t="shared" si="1199"/>
        <v>GCI</v>
      </c>
      <c r="G1123" s="43" t="str">
        <f t="shared" si="1196"/>
        <v>F</v>
      </c>
      <c r="H1123" s="44" t="s">
        <v>1031</v>
      </c>
      <c r="I1123" s="43" t="str">
        <f t="shared" si="1200"/>
        <v>GCO-GCI-F113</v>
      </c>
      <c r="J1123" s="45" t="s">
        <v>2731</v>
      </c>
      <c r="K1123" s="46" t="s">
        <v>48</v>
      </c>
      <c r="L1123" s="47">
        <f t="shared" si="1193"/>
        <v>43336</v>
      </c>
      <c r="M1123" s="48">
        <v>43336</v>
      </c>
      <c r="N1123" s="1" t="str">
        <f t="shared" ca="1" si="1198"/>
        <v/>
      </c>
      <c r="O1123" s="3">
        <v>44888</v>
      </c>
      <c r="P1123" s="49" t="s">
        <v>2732</v>
      </c>
      <c r="Q1123" s="46">
        <v>2</v>
      </c>
      <c r="R1123" s="44" t="s">
        <v>2733</v>
      </c>
      <c r="U1123" s="5"/>
      <c r="W1123" s="6"/>
      <c r="X1123" s="6"/>
      <c r="Y1123" s="6"/>
      <c r="Z1123" s="6" t="str">
        <f t="shared" si="1195"/>
        <v/>
      </c>
      <c r="AA1123" s="7"/>
      <c r="AB1123" s="9"/>
    </row>
    <row r="1124" spans="1:28" s="4" customFormat="1" ht="13" x14ac:dyDescent="0.3">
      <c r="A1124" s="1">
        <f>+SUBTOTAL(103,$D$4:D1124)</f>
        <v>1121</v>
      </c>
      <c r="B1124" s="2" t="s">
        <v>2028</v>
      </c>
      <c r="C1124" s="2" t="s">
        <v>2084</v>
      </c>
      <c r="D1124" s="2" t="s">
        <v>2265</v>
      </c>
      <c r="E1124" s="43" t="str">
        <f t="shared" si="1197"/>
        <v>GCO</v>
      </c>
      <c r="F1124" s="43" t="str">
        <f t="shared" si="1199"/>
        <v>GCI</v>
      </c>
      <c r="G1124" s="43" t="str">
        <f t="shared" si="1196"/>
        <v>F</v>
      </c>
      <c r="H1124" s="44" t="s">
        <v>1034</v>
      </c>
      <c r="I1124" s="43" t="str">
        <f t="shared" si="1200"/>
        <v>GCO-GCI-F114</v>
      </c>
      <c r="J1124" s="45" t="s">
        <v>2734</v>
      </c>
      <c r="K1124" s="46" t="s">
        <v>48</v>
      </c>
      <c r="L1124" s="47">
        <f t="shared" si="1193"/>
        <v>43069</v>
      </c>
      <c r="M1124" s="48">
        <v>43069</v>
      </c>
      <c r="N1124" s="1" t="str">
        <f t="shared" ca="1" si="1198"/>
        <v/>
      </c>
      <c r="O1124" s="3">
        <v>43615</v>
      </c>
      <c r="P1124" s="49" t="s">
        <v>2726</v>
      </c>
      <c r="Q1124" s="46">
        <v>1</v>
      </c>
      <c r="R1124" s="44" t="s">
        <v>2735</v>
      </c>
      <c r="U1124" s="5"/>
      <c r="W1124" s="6"/>
      <c r="X1124" s="6"/>
      <c r="Y1124" s="6"/>
      <c r="Z1124" s="6" t="str">
        <f t="shared" si="1195"/>
        <v/>
      </c>
      <c r="AA1124" s="7"/>
      <c r="AB1124" s="9"/>
    </row>
    <row r="1125" spans="1:28" s="4" customFormat="1" ht="13" x14ac:dyDescent="0.3">
      <c r="A1125" s="93">
        <f>+SUBTOTAL(103,$D$4:D1125)</f>
        <v>1122</v>
      </c>
      <c r="B1125" s="2" t="s">
        <v>2028</v>
      </c>
      <c r="C1125" s="2" t="s">
        <v>2084</v>
      </c>
      <c r="D1125" s="2" t="s">
        <v>2265</v>
      </c>
      <c r="E1125" s="43" t="str">
        <f t="shared" si="1197"/>
        <v>GCO</v>
      </c>
      <c r="F1125" s="43" t="str">
        <f t="shared" si="1199"/>
        <v>GCI</v>
      </c>
      <c r="G1125" s="43" t="str">
        <f t="shared" si="1196"/>
        <v>F</v>
      </c>
      <c r="H1125" s="44" t="s">
        <v>1037</v>
      </c>
      <c r="I1125" s="43" t="str">
        <f t="shared" si="1200"/>
        <v>GCO-GCI-F115</v>
      </c>
      <c r="J1125" s="45" t="s">
        <v>2736</v>
      </c>
      <c r="K1125" s="46" t="s">
        <v>48</v>
      </c>
      <c r="L1125" s="47">
        <f t="shared" si="1193"/>
        <v>43069</v>
      </c>
      <c r="M1125" s="48">
        <v>43069</v>
      </c>
      <c r="N1125" s="1" t="str">
        <f t="shared" ca="1" si="1198"/>
        <v/>
      </c>
      <c r="O1125" s="3">
        <v>43615</v>
      </c>
      <c r="P1125" s="49" t="s">
        <v>2726</v>
      </c>
      <c r="Q1125" s="46">
        <v>1</v>
      </c>
      <c r="R1125" s="44" t="s">
        <v>2737</v>
      </c>
      <c r="U1125" s="5"/>
      <c r="W1125" s="6"/>
      <c r="X1125" s="6"/>
      <c r="Y1125" s="6"/>
      <c r="Z1125" s="6" t="str">
        <f t="shared" si="1195"/>
        <v/>
      </c>
      <c r="AA1125" s="7"/>
      <c r="AB1125" s="9"/>
    </row>
    <row r="1126" spans="1:28" s="4" customFormat="1" ht="13" x14ac:dyDescent="0.3">
      <c r="A1126" s="1">
        <f>+SUBTOTAL(103,$D$4:D1126)</f>
        <v>1123</v>
      </c>
      <c r="B1126" s="2" t="s">
        <v>2028</v>
      </c>
      <c r="C1126" s="2" t="s">
        <v>2084</v>
      </c>
      <c r="D1126" s="2" t="s">
        <v>2265</v>
      </c>
      <c r="E1126" s="43" t="str">
        <f t="shared" si="1197"/>
        <v>GCO</v>
      </c>
      <c r="F1126" s="43" t="str">
        <f t="shared" si="1199"/>
        <v>GCI</v>
      </c>
      <c r="G1126" s="43" t="str">
        <f t="shared" si="1196"/>
        <v>F</v>
      </c>
      <c r="H1126" s="44" t="s">
        <v>1039</v>
      </c>
      <c r="I1126" s="43" t="str">
        <f t="shared" si="1200"/>
        <v>GCO-GCI-F116</v>
      </c>
      <c r="J1126" s="45" t="s">
        <v>2738</v>
      </c>
      <c r="K1126" s="46" t="s">
        <v>48</v>
      </c>
      <c r="L1126" s="47">
        <f t="shared" si="1193"/>
        <v>43069</v>
      </c>
      <c r="M1126" s="48">
        <v>43069</v>
      </c>
      <c r="N1126" s="1" t="str">
        <f t="shared" ca="1" si="1198"/>
        <v/>
      </c>
      <c r="O1126" s="3">
        <v>43615</v>
      </c>
      <c r="P1126" s="49" t="s">
        <v>2739</v>
      </c>
      <c r="Q1126" s="46">
        <v>1</v>
      </c>
      <c r="R1126" s="44" t="s">
        <v>2740</v>
      </c>
      <c r="U1126" s="5"/>
      <c r="W1126" s="6"/>
      <c r="X1126" s="6"/>
      <c r="Y1126" s="6"/>
      <c r="Z1126" s="6" t="str">
        <f t="shared" si="1195"/>
        <v/>
      </c>
      <c r="AA1126" s="7"/>
      <c r="AB1126" s="9"/>
    </row>
    <row r="1127" spans="1:28" s="4" customFormat="1" ht="19.5" x14ac:dyDescent="0.3">
      <c r="A1127" s="1">
        <f>+SUBTOTAL(103,$D$4:D1127)</f>
        <v>1124</v>
      </c>
      <c r="B1127" s="2" t="s">
        <v>2028</v>
      </c>
      <c r="C1127" s="2" t="s">
        <v>2084</v>
      </c>
      <c r="D1127" s="2" t="s">
        <v>2265</v>
      </c>
      <c r="E1127" s="43" t="str">
        <f t="shared" si="1197"/>
        <v>GCO</v>
      </c>
      <c r="F1127" s="43" t="str">
        <f t="shared" si="1199"/>
        <v>GCI</v>
      </c>
      <c r="G1127" s="43" t="str">
        <f t="shared" si="1196"/>
        <v>F</v>
      </c>
      <c r="H1127" s="44" t="s">
        <v>1042</v>
      </c>
      <c r="I1127" s="43" t="str">
        <f t="shared" si="1200"/>
        <v>GCO-GCI-F117</v>
      </c>
      <c r="J1127" s="45" t="s">
        <v>2741</v>
      </c>
      <c r="K1127" s="46" t="s">
        <v>48</v>
      </c>
      <c r="L1127" s="47">
        <f t="shared" si="1193"/>
        <v>43069</v>
      </c>
      <c r="M1127" s="48">
        <v>43069</v>
      </c>
      <c r="N1127" s="1" t="str">
        <f t="shared" ca="1" si="1198"/>
        <v/>
      </c>
      <c r="O1127" s="3">
        <v>43615</v>
      </c>
      <c r="P1127" s="49" t="s">
        <v>2726</v>
      </c>
      <c r="Q1127" s="46">
        <v>1</v>
      </c>
      <c r="R1127" s="44" t="s">
        <v>2742</v>
      </c>
      <c r="U1127" s="5"/>
      <c r="W1127" s="6"/>
      <c r="X1127" s="6"/>
      <c r="Y1127" s="6"/>
      <c r="Z1127" s="6" t="str">
        <f t="shared" si="1195"/>
        <v/>
      </c>
      <c r="AA1127" s="7"/>
      <c r="AB1127" s="9"/>
    </row>
    <row r="1128" spans="1:28" s="4" customFormat="1" ht="13" x14ac:dyDescent="0.3">
      <c r="A1128" s="93">
        <f>+SUBTOTAL(103,$D$4:D1128)</f>
        <v>1125</v>
      </c>
      <c r="B1128" s="2" t="s">
        <v>2028</v>
      </c>
      <c r="C1128" s="2" t="s">
        <v>2084</v>
      </c>
      <c r="D1128" s="2" t="s">
        <v>2265</v>
      </c>
      <c r="E1128" s="43" t="str">
        <f t="shared" si="1197"/>
        <v>GCO</v>
      </c>
      <c r="F1128" s="43" t="str">
        <f t="shared" si="1199"/>
        <v>GCI</v>
      </c>
      <c r="G1128" s="43" t="str">
        <f t="shared" si="1196"/>
        <v>F</v>
      </c>
      <c r="H1128" s="44" t="s">
        <v>1045</v>
      </c>
      <c r="I1128" s="43" t="str">
        <f t="shared" si="1200"/>
        <v>GCO-GCI-F118</v>
      </c>
      <c r="J1128" s="45" t="s">
        <v>2743</v>
      </c>
      <c r="K1128" s="46" t="s">
        <v>48</v>
      </c>
      <c r="L1128" s="47">
        <f t="shared" si="1193"/>
        <v>43069</v>
      </c>
      <c r="M1128" s="48">
        <v>43069</v>
      </c>
      <c r="N1128" s="1" t="str">
        <f t="shared" ca="1" si="1198"/>
        <v/>
      </c>
      <c r="O1128" s="3">
        <v>43336</v>
      </c>
      <c r="P1128" s="49" t="s">
        <v>2539</v>
      </c>
      <c r="Q1128" s="46">
        <v>1</v>
      </c>
      <c r="R1128" s="44" t="s">
        <v>2744</v>
      </c>
      <c r="U1128" s="5"/>
      <c r="W1128" s="6"/>
      <c r="X1128" s="6"/>
      <c r="Y1128" s="6"/>
      <c r="Z1128" s="6" t="str">
        <f t="shared" si="1195"/>
        <v/>
      </c>
      <c r="AA1128" s="7"/>
      <c r="AB1128" s="9"/>
    </row>
    <row r="1129" spans="1:28" s="4" customFormat="1" ht="19.5" x14ac:dyDescent="0.3">
      <c r="A1129" s="1">
        <f>+SUBTOTAL(103,$D$4:D1129)</f>
        <v>1126</v>
      </c>
      <c r="B1129" s="2" t="s">
        <v>2028</v>
      </c>
      <c r="C1129" s="2" t="s">
        <v>2084</v>
      </c>
      <c r="D1129" s="2" t="s">
        <v>2265</v>
      </c>
      <c r="E1129" s="43" t="str">
        <f t="shared" si="1197"/>
        <v>GCO</v>
      </c>
      <c r="F1129" s="43" t="str">
        <f t="shared" si="1199"/>
        <v>GCI</v>
      </c>
      <c r="G1129" s="43" t="str">
        <f t="shared" si="1196"/>
        <v>F</v>
      </c>
      <c r="H1129" s="44" t="s">
        <v>1047</v>
      </c>
      <c r="I1129" s="43" t="str">
        <f t="shared" si="1200"/>
        <v>GCO-GCI-F119</v>
      </c>
      <c r="J1129" s="45" t="s">
        <v>2745</v>
      </c>
      <c r="K1129" s="46" t="s">
        <v>31</v>
      </c>
      <c r="L1129" s="47">
        <f t="shared" si="1193"/>
        <v>43069</v>
      </c>
      <c r="M1129" s="48">
        <v>43069</v>
      </c>
      <c r="N1129" s="1">
        <f t="shared" ca="1" si="1198"/>
        <v>2966</v>
      </c>
      <c r="O1129" s="3"/>
      <c r="P1129" s="49" t="s">
        <v>2746</v>
      </c>
      <c r="Q1129" s="46">
        <v>1</v>
      </c>
      <c r="R1129" s="44" t="s">
        <v>2747</v>
      </c>
      <c r="U1129" s="5"/>
      <c r="W1129" s="6"/>
      <c r="X1129" s="6"/>
      <c r="Y1129" s="6"/>
      <c r="Z1129" s="6" t="str">
        <f t="shared" si="1195"/>
        <v/>
      </c>
      <c r="AA1129" s="7"/>
      <c r="AB1129" s="9"/>
    </row>
    <row r="1130" spans="1:28" s="4" customFormat="1" ht="13" x14ac:dyDescent="0.3">
      <c r="A1130" s="1">
        <f>+SUBTOTAL(103,$D$4:D1130)</f>
        <v>1127</v>
      </c>
      <c r="B1130" s="2" t="s">
        <v>2028</v>
      </c>
      <c r="C1130" s="2" t="s">
        <v>2084</v>
      </c>
      <c r="D1130" s="2" t="s">
        <v>2265</v>
      </c>
      <c r="E1130" s="43" t="str">
        <f t="shared" si="1197"/>
        <v>GCO</v>
      </c>
      <c r="F1130" s="43" t="str">
        <f t="shared" si="1199"/>
        <v>GCI</v>
      </c>
      <c r="G1130" s="43" t="str">
        <f t="shared" si="1196"/>
        <v>F</v>
      </c>
      <c r="H1130" s="44" t="s">
        <v>1049</v>
      </c>
      <c r="I1130" s="43" t="str">
        <f t="shared" si="1200"/>
        <v>GCO-GCI-F120</v>
      </c>
      <c r="J1130" s="45" t="s">
        <v>2748</v>
      </c>
      <c r="K1130" s="46" t="s">
        <v>48</v>
      </c>
      <c r="L1130" s="47">
        <f t="shared" si="1193"/>
        <v>43069</v>
      </c>
      <c r="M1130" s="48">
        <v>43069</v>
      </c>
      <c r="N1130" s="1" t="str">
        <f t="shared" ca="1" si="1198"/>
        <v/>
      </c>
      <c r="O1130" s="3">
        <v>43336</v>
      </c>
      <c r="P1130" s="49" t="s">
        <v>2539</v>
      </c>
      <c r="Q1130" s="46">
        <v>1</v>
      </c>
      <c r="R1130" s="44" t="s">
        <v>2749</v>
      </c>
      <c r="U1130" s="5"/>
      <c r="W1130" s="6"/>
      <c r="X1130" s="6"/>
      <c r="Y1130" s="6"/>
      <c r="Z1130" s="6" t="str">
        <f t="shared" si="1195"/>
        <v/>
      </c>
      <c r="AA1130" s="7"/>
      <c r="AB1130" s="9"/>
    </row>
    <row r="1131" spans="1:28" s="4" customFormat="1" ht="13" x14ac:dyDescent="0.3">
      <c r="A1131" s="93">
        <f>+SUBTOTAL(103,$D$4:D1131)</f>
        <v>1128</v>
      </c>
      <c r="B1131" s="2" t="s">
        <v>2028</v>
      </c>
      <c r="C1131" s="2" t="s">
        <v>2084</v>
      </c>
      <c r="D1131" s="2" t="s">
        <v>2265</v>
      </c>
      <c r="E1131" s="43" t="str">
        <f t="shared" si="1197"/>
        <v>GCO</v>
      </c>
      <c r="F1131" s="43" t="str">
        <f t="shared" si="1199"/>
        <v>GCI</v>
      </c>
      <c r="G1131" s="43" t="str">
        <f t="shared" si="1196"/>
        <v>F</v>
      </c>
      <c r="H1131" s="44" t="s">
        <v>1051</v>
      </c>
      <c r="I1131" s="43" t="str">
        <f t="shared" si="1200"/>
        <v>GCO-GCI-F121</v>
      </c>
      <c r="J1131" s="45" t="s">
        <v>2750</v>
      </c>
      <c r="K1131" s="46" t="s">
        <v>48</v>
      </c>
      <c r="L1131" s="47">
        <f t="shared" si="1193"/>
        <v>43069</v>
      </c>
      <c r="M1131" s="48">
        <v>43069</v>
      </c>
      <c r="N1131" s="1" t="str">
        <f t="shared" ca="1" si="1198"/>
        <v/>
      </c>
      <c r="O1131" s="3">
        <v>43290</v>
      </c>
      <c r="P1131" s="49" t="s">
        <v>2751</v>
      </c>
      <c r="Q1131" s="46">
        <v>1</v>
      </c>
      <c r="R1131" s="44" t="s">
        <v>2752</v>
      </c>
      <c r="U1131" s="5"/>
      <c r="W1131" s="6"/>
      <c r="X1131" s="6"/>
      <c r="Y1131" s="6"/>
      <c r="Z1131" s="6" t="str">
        <f t="shared" si="1195"/>
        <v/>
      </c>
      <c r="AA1131" s="7"/>
      <c r="AB1131" s="9"/>
    </row>
    <row r="1132" spans="1:28" s="4" customFormat="1" ht="13" x14ac:dyDescent="0.3">
      <c r="A1132" s="1">
        <f>+SUBTOTAL(103,$D$4:D1132)</f>
        <v>1129</v>
      </c>
      <c r="B1132" s="2" t="s">
        <v>2028</v>
      </c>
      <c r="C1132" s="2" t="s">
        <v>2084</v>
      </c>
      <c r="D1132" s="2" t="s">
        <v>2265</v>
      </c>
      <c r="E1132" s="43" t="str">
        <f t="shared" si="1197"/>
        <v>GCO</v>
      </c>
      <c r="F1132" s="43" t="str">
        <f t="shared" si="1199"/>
        <v>GCI</v>
      </c>
      <c r="G1132" s="43" t="str">
        <f t="shared" si="1196"/>
        <v>F</v>
      </c>
      <c r="H1132" s="44" t="s">
        <v>1054</v>
      </c>
      <c r="I1132" s="43" t="str">
        <f t="shared" si="1200"/>
        <v>GCO-GCI-F122</v>
      </c>
      <c r="J1132" s="45" t="s">
        <v>2753</v>
      </c>
      <c r="K1132" s="46" t="s">
        <v>48</v>
      </c>
      <c r="L1132" s="47">
        <f t="shared" si="1193"/>
        <v>43069</v>
      </c>
      <c r="M1132" s="48">
        <v>43069</v>
      </c>
      <c r="N1132" s="1" t="str">
        <f t="shared" ca="1" si="1198"/>
        <v/>
      </c>
      <c r="O1132" s="3">
        <v>43308</v>
      </c>
      <c r="P1132" s="49" t="s">
        <v>2754</v>
      </c>
      <c r="Q1132" s="46">
        <v>1</v>
      </c>
      <c r="R1132" s="44" t="s">
        <v>2755</v>
      </c>
      <c r="U1132" s="5"/>
      <c r="W1132" s="6"/>
      <c r="X1132" s="6"/>
      <c r="Y1132" s="6"/>
      <c r="Z1132" s="6" t="str">
        <f t="shared" si="1195"/>
        <v/>
      </c>
      <c r="AA1132" s="7"/>
      <c r="AB1132" s="9"/>
    </row>
    <row r="1133" spans="1:28" s="4" customFormat="1" ht="48" x14ac:dyDescent="0.3">
      <c r="A1133" s="1">
        <f>+SUBTOTAL(103,$D$4:D1133)</f>
        <v>1130</v>
      </c>
      <c r="B1133" s="2" t="s">
        <v>2028</v>
      </c>
      <c r="C1133" s="2" t="s">
        <v>2084</v>
      </c>
      <c r="D1133" s="2" t="s">
        <v>2265</v>
      </c>
      <c r="E1133" s="43" t="str">
        <f t="shared" si="1197"/>
        <v>GCO</v>
      </c>
      <c r="F1133" s="43" t="str">
        <f t="shared" ref="F1133:F1164" si="1201">+VLOOKUP(D1133,$U$1519:$V$1538,2,FALSE)</f>
        <v>GCI</v>
      </c>
      <c r="G1133" s="43" t="str">
        <f t="shared" si="1196"/>
        <v>F</v>
      </c>
      <c r="H1133" s="44" t="s">
        <v>1057</v>
      </c>
      <c r="I1133" s="43" t="str">
        <f t="shared" si="1200"/>
        <v>GCO-GCI-F123</v>
      </c>
      <c r="J1133" s="45" t="s">
        <v>2756</v>
      </c>
      <c r="K1133" s="46" t="s">
        <v>48</v>
      </c>
      <c r="L1133" s="47">
        <f t="shared" si="1193"/>
        <v>43599</v>
      </c>
      <c r="M1133" s="48">
        <v>43599</v>
      </c>
      <c r="N1133" s="1" t="str">
        <f t="shared" ca="1" si="1198"/>
        <v/>
      </c>
      <c r="O1133" s="3">
        <v>44553</v>
      </c>
      <c r="P1133" s="49" t="s">
        <v>2757</v>
      </c>
      <c r="Q1133" s="46">
        <v>3</v>
      </c>
      <c r="R1133" s="44" t="s">
        <v>2758</v>
      </c>
      <c r="U1133" s="5"/>
      <c r="W1133" s="6"/>
      <c r="X1133" s="6"/>
      <c r="Y1133" s="6"/>
      <c r="Z1133" s="6" t="str">
        <f t="shared" si="1195"/>
        <v/>
      </c>
      <c r="AA1133" s="7"/>
      <c r="AB1133" s="9"/>
    </row>
    <row r="1134" spans="1:28" s="4" customFormat="1" ht="13" x14ac:dyDescent="0.3">
      <c r="A1134" s="93">
        <f>+SUBTOTAL(103,$D$4:D1134)</f>
        <v>1131</v>
      </c>
      <c r="B1134" s="2" t="s">
        <v>2028</v>
      </c>
      <c r="C1134" s="2" t="s">
        <v>2084</v>
      </c>
      <c r="D1134" s="2" t="s">
        <v>2265</v>
      </c>
      <c r="E1134" s="43" t="str">
        <f t="shared" si="1197"/>
        <v>GCO</v>
      </c>
      <c r="F1134" s="43" t="str">
        <f t="shared" si="1201"/>
        <v>GCI</v>
      </c>
      <c r="G1134" s="43" t="str">
        <f t="shared" si="1196"/>
        <v>F</v>
      </c>
      <c r="H1134" s="44" t="s">
        <v>1060</v>
      </c>
      <c r="I1134" s="43" t="str">
        <f t="shared" si="1200"/>
        <v>GCO-GCI-F124</v>
      </c>
      <c r="J1134" s="45" t="s">
        <v>2759</v>
      </c>
      <c r="K1134" s="46" t="s">
        <v>31</v>
      </c>
      <c r="L1134" s="47">
        <f t="shared" si="1193"/>
        <v>44721</v>
      </c>
      <c r="M1134" s="48">
        <v>44721</v>
      </c>
      <c r="N1134" s="1">
        <f t="shared" ca="1" si="1198"/>
        <v>1337</v>
      </c>
      <c r="O1134" s="3"/>
      <c r="P1134" s="49" t="s">
        <v>2760</v>
      </c>
      <c r="Q1134" s="46">
        <v>3</v>
      </c>
      <c r="R1134" s="44" t="s">
        <v>2761</v>
      </c>
      <c r="U1134" s="5"/>
      <c r="W1134" s="6"/>
      <c r="X1134" s="6"/>
      <c r="Y1134" s="6"/>
      <c r="Z1134" s="6" t="str">
        <f t="shared" si="1195"/>
        <v/>
      </c>
      <c r="AA1134" s="7"/>
      <c r="AB1134" s="9"/>
    </row>
    <row r="1135" spans="1:28" s="4" customFormat="1" ht="13" x14ac:dyDescent="0.3">
      <c r="A1135" s="1">
        <f>+SUBTOTAL(103,$D$4:D1135)</f>
        <v>1132</v>
      </c>
      <c r="B1135" s="2" t="s">
        <v>2028</v>
      </c>
      <c r="C1135" s="2" t="s">
        <v>2084</v>
      </c>
      <c r="D1135" s="2" t="s">
        <v>2265</v>
      </c>
      <c r="E1135" s="43" t="str">
        <f t="shared" si="1197"/>
        <v>GCO</v>
      </c>
      <c r="F1135" s="43" t="str">
        <f t="shared" si="1201"/>
        <v>GCI</v>
      </c>
      <c r="G1135" s="43" t="str">
        <f t="shared" si="1196"/>
        <v>F</v>
      </c>
      <c r="H1135" s="44" t="s">
        <v>1062</v>
      </c>
      <c r="I1135" s="43" t="str">
        <f t="shared" si="1200"/>
        <v>GCO-GCI-F125</v>
      </c>
      <c r="J1135" s="45" t="s">
        <v>2762</v>
      </c>
      <c r="K1135" s="46" t="s">
        <v>31</v>
      </c>
      <c r="L1135" s="47">
        <f t="shared" ref="L1135:L1227" si="1202">+IF(M1135=0,"",VALUE(M1135))</f>
        <v>43069</v>
      </c>
      <c r="M1135" s="48">
        <v>43069</v>
      </c>
      <c r="N1135" s="1">
        <f t="shared" ca="1" si="1198"/>
        <v>2966</v>
      </c>
      <c r="O1135" s="3"/>
      <c r="P1135" s="49" t="s">
        <v>2639</v>
      </c>
      <c r="Q1135" s="46">
        <v>1</v>
      </c>
      <c r="R1135" s="44" t="s">
        <v>2763</v>
      </c>
      <c r="U1135" s="5"/>
      <c r="W1135" s="6"/>
      <c r="X1135" s="6"/>
      <c r="Y1135" s="6"/>
      <c r="Z1135" s="6" t="str">
        <f t="shared" si="1195"/>
        <v/>
      </c>
      <c r="AA1135" s="7"/>
      <c r="AB1135" s="9"/>
    </row>
    <row r="1136" spans="1:28" s="4" customFormat="1" ht="13" x14ac:dyDescent="0.3">
      <c r="A1136" s="1">
        <f>+SUBTOTAL(103,$D$4:D1136)</f>
        <v>1133</v>
      </c>
      <c r="B1136" s="2" t="s">
        <v>2028</v>
      </c>
      <c r="C1136" s="2" t="s">
        <v>2084</v>
      </c>
      <c r="D1136" s="2" t="s">
        <v>2265</v>
      </c>
      <c r="E1136" s="43" t="str">
        <f t="shared" si="1197"/>
        <v>GCO</v>
      </c>
      <c r="F1136" s="43" t="str">
        <f t="shared" si="1201"/>
        <v>GCI</v>
      </c>
      <c r="G1136" s="43" t="str">
        <f t="shared" si="1196"/>
        <v>F</v>
      </c>
      <c r="H1136" s="44" t="s">
        <v>1065</v>
      </c>
      <c r="I1136" s="43" t="str">
        <f t="shared" si="1200"/>
        <v>GCO-GCI-F126</v>
      </c>
      <c r="J1136" s="45" t="s">
        <v>2764</v>
      </c>
      <c r="K1136" s="46" t="s">
        <v>48</v>
      </c>
      <c r="L1136" s="47">
        <f t="shared" si="1202"/>
        <v>43726</v>
      </c>
      <c r="M1136" s="48">
        <v>43726</v>
      </c>
      <c r="N1136" s="1" t="str">
        <f t="shared" ca="1" si="1198"/>
        <v/>
      </c>
      <c r="O1136" s="3">
        <v>45189</v>
      </c>
      <c r="P1136" s="49" t="s">
        <v>2765</v>
      </c>
      <c r="Q1136" s="46">
        <v>4</v>
      </c>
      <c r="R1136" s="44" t="s">
        <v>2766</v>
      </c>
      <c r="U1136" s="5"/>
      <c r="W1136" s="6"/>
      <c r="X1136" s="6"/>
      <c r="Y1136" s="6"/>
      <c r="Z1136" s="6" t="str">
        <f t="shared" si="1195"/>
        <v/>
      </c>
      <c r="AA1136" s="7"/>
      <c r="AB1136" s="9"/>
    </row>
    <row r="1137" spans="1:28" s="4" customFormat="1" ht="13" x14ac:dyDescent="0.3">
      <c r="A1137" s="93">
        <f>+SUBTOTAL(103,$D$4:D1137)</f>
        <v>1134</v>
      </c>
      <c r="B1137" s="2" t="s">
        <v>2028</v>
      </c>
      <c r="C1137" s="2" t="s">
        <v>2084</v>
      </c>
      <c r="D1137" s="2" t="s">
        <v>2265</v>
      </c>
      <c r="E1137" s="43" t="str">
        <f t="shared" si="1197"/>
        <v>GCO</v>
      </c>
      <c r="F1137" s="43" t="str">
        <f t="shared" si="1201"/>
        <v>GCI</v>
      </c>
      <c r="G1137" s="43" t="str">
        <f t="shared" si="1196"/>
        <v>F</v>
      </c>
      <c r="H1137" s="44" t="s">
        <v>1068</v>
      </c>
      <c r="I1137" s="43" t="str">
        <f t="shared" si="1200"/>
        <v>GCO-GCI-F127</v>
      </c>
      <c r="J1137" s="45" t="s">
        <v>2767</v>
      </c>
      <c r="K1137" s="46" t="s">
        <v>31</v>
      </c>
      <c r="L1137" s="47">
        <f t="shared" si="1202"/>
        <v>44729</v>
      </c>
      <c r="M1137" s="48">
        <v>44729</v>
      </c>
      <c r="N1137" s="1">
        <f t="shared" ca="1" si="1198"/>
        <v>1329</v>
      </c>
      <c r="O1137" s="3"/>
      <c r="P1137" s="49" t="s">
        <v>2768</v>
      </c>
      <c r="Q1137" s="46">
        <v>3</v>
      </c>
      <c r="R1137" s="44" t="s">
        <v>2769</v>
      </c>
      <c r="U1137" s="5"/>
      <c r="W1137" s="6"/>
      <c r="X1137" s="6"/>
      <c r="Y1137" s="6"/>
      <c r="Z1137" s="6" t="str">
        <f t="shared" si="1195"/>
        <v/>
      </c>
      <c r="AA1137" s="7"/>
      <c r="AB1137" s="9"/>
    </row>
    <row r="1138" spans="1:28" s="4" customFormat="1" ht="19.5" x14ac:dyDescent="0.3">
      <c r="A1138" s="1">
        <f>+SUBTOTAL(103,$D$4:D1138)</f>
        <v>1135</v>
      </c>
      <c r="B1138" s="2" t="s">
        <v>2028</v>
      </c>
      <c r="C1138" s="2" t="s">
        <v>2084</v>
      </c>
      <c r="D1138" s="2" t="s">
        <v>2265</v>
      </c>
      <c r="E1138" s="43" t="str">
        <f t="shared" si="1197"/>
        <v>GCO</v>
      </c>
      <c r="F1138" s="43" t="str">
        <f t="shared" si="1201"/>
        <v>GCI</v>
      </c>
      <c r="G1138" s="43" t="str">
        <f t="shared" si="1196"/>
        <v>F</v>
      </c>
      <c r="H1138" s="44" t="s">
        <v>1070</v>
      </c>
      <c r="I1138" s="43" t="str">
        <f t="shared" si="1200"/>
        <v>GCO-GCI-F128</v>
      </c>
      <c r="J1138" s="45" t="s">
        <v>2770</v>
      </c>
      <c r="K1138" s="46" t="s">
        <v>31</v>
      </c>
      <c r="L1138" s="47">
        <f t="shared" si="1202"/>
        <v>44281</v>
      </c>
      <c r="M1138" s="48">
        <v>44281</v>
      </c>
      <c r="N1138" s="1">
        <f t="shared" ca="1" si="1198"/>
        <v>1770</v>
      </c>
      <c r="O1138" s="3"/>
      <c r="P1138" s="49" t="s">
        <v>2771</v>
      </c>
      <c r="Q1138" s="46">
        <v>4</v>
      </c>
      <c r="R1138" s="44" t="s">
        <v>383</v>
      </c>
      <c r="U1138" s="5"/>
      <c r="W1138" s="6"/>
      <c r="X1138" s="6"/>
      <c r="Y1138" s="6"/>
      <c r="Z1138" s="6" t="str">
        <f t="shared" si="1195"/>
        <v/>
      </c>
      <c r="AA1138" s="7"/>
      <c r="AB1138" s="9"/>
    </row>
    <row r="1139" spans="1:28" s="4" customFormat="1" ht="19.5" x14ac:dyDescent="0.3">
      <c r="A1139" s="1">
        <f>+SUBTOTAL(103,$D$4:D1139)</f>
        <v>1136</v>
      </c>
      <c r="B1139" s="2" t="s">
        <v>2028</v>
      </c>
      <c r="C1139" s="2" t="s">
        <v>2084</v>
      </c>
      <c r="D1139" s="2" t="s">
        <v>2265</v>
      </c>
      <c r="E1139" s="43" t="str">
        <f t="shared" si="1197"/>
        <v>GCO</v>
      </c>
      <c r="F1139" s="43" t="str">
        <f t="shared" si="1201"/>
        <v>GCI</v>
      </c>
      <c r="G1139" s="43" t="str">
        <f t="shared" si="1196"/>
        <v>F</v>
      </c>
      <c r="H1139" s="44" t="s">
        <v>1072</v>
      </c>
      <c r="I1139" s="43" t="str">
        <f t="shared" si="1200"/>
        <v>GCO-GCI-F129</v>
      </c>
      <c r="J1139" s="45" t="s">
        <v>2772</v>
      </c>
      <c r="K1139" s="46" t="s">
        <v>31</v>
      </c>
      <c r="L1139" s="47">
        <f t="shared" si="1202"/>
        <v>45183</v>
      </c>
      <c r="M1139" s="48">
        <v>45183</v>
      </c>
      <c r="N1139" s="1">
        <f t="shared" ca="1" si="1198"/>
        <v>882</v>
      </c>
      <c r="O1139" s="3"/>
      <c r="P1139" s="49" t="s">
        <v>2773</v>
      </c>
      <c r="Q1139" s="46">
        <v>8</v>
      </c>
      <c r="R1139" s="44" t="s">
        <v>383</v>
      </c>
      <c r="T1139" s="34"/>
      <c r="U1139" s="35"/>
      <c r="V1139" s="34"/>
      <c r="W1139" s="36"/>
      <c r="X1139" s="36"/>
      <c r="Y1139" s="36"/>
      <c r="Z1139" s="36" t="str">
        <f t="shared" si="1195"/>
        <v/>
      </c>
      <c r="AA1139" s="37"/>
      <c r="AB1139" s="9"/>
    </row>
    <row r="1140" spans="1:28" s="4" customFormat="1" ht="13" x14ac:dyDescent="0.3">
      <c r="A1140" s="93">
        <f>+SUBTOTAL(103,$D$4:D1140)</f>
        <v>1137</v>
      </c>
      <c r="B1140" s="2" t="s">
        <v>2028</v>
      </c>
      <c r="C1140" s="2" t="s">
        <v>2084</v>
      </c>
      <c r="D1140" s="2" t="s">
        <v>2265</v>
      </c>
      <c r="E1140" s="43" t="str">
        <f t="shared" si="1197"/>
        <v>GCO</v>
      </c>
      <c r="F1140" s="43" t="str">
        <f t="shared" si="1201"/>
        <v>GCI</v>
      </c>
      <c r="G1140" s="43" t="str">
        <f t="shared" si="1196"/>
        <v>F</v>
      </c>
      <c r="H1140" s="44" t="s">
        <v>1074</v>
      </c>
      <c r="I1140" s="43" t="str">
        <f t="shared" si="1200"/>
        <v>GCO-GCI-F130</v>
      </c>
      <c r="J1140" s="45" t="s">
        <v>2774</v>
      </c>
      <c r="K1140" s="46" t="s">
        <v>31</v>
      </c>
      <c r="L1140" s="47">
        <f t="shared" si="1202"/>
        <v>44813</v>
      </c>
      <c r="M1140" s="48">
        <v>44813</v>
      </c>
      <c r="N1140" s="1">
        <f t="shared" ca="1" si="1198"/>
        <v>1247</v>
      </c>
      <c r="O1140" s="3"/>
      <c r="P1140" s="49" t="s">
        <v>2775</v>
      </c>
      <c r="Q1140" s="46">
        <v>2</v>
      </c>
      <c r="R1140" s="44" t="s">
        <v>383</v>
      </c>
      <c r="U1140" s="5"/>
      <c r="W1140" s="6"/>
      <c r="X1140" s="6"/>
      <c r="Y1140" s="6"/>
      <c r="Z1140" s="6" t="str">
        <f t="shared" si="1195"/>
        <v/>
      </c>
      <c r="AA1140" s="7"/>
      <c r="AB1140" s="9"/>
    </row>
    <row r="1141" spans="1:28" s="4" customFormat="1" ht="13" x14ac:dyDescent="0.3">
      <c r="A1141" s="1">
        <f>+SUBTOTAL(103,$D$4:D1141)</f>
        <v>1138</v>
      </c>
      <c r="B1141" s="2" t="s">
        <v>2028</v>
      </c>
      <c r="C1141" s="2" t="s">
        <v>2084</v>
      </c>
      <c r="D1141" s="2" t="s">
        <v>2265</v>
      </c>
      <c r="E1141" s="43" t="str">
        <f t="shared" si="1197"/>
        <v>GCO</v>
      </c>
      <c r="F1141" s="43" t="str">
        <f t="shared" si="1201"/>
        <v>GCI</v>
      </c>
      <c r="G1141" s="43" t="str">
        <f t="shared" si="1196"/>
        <v>F</v>
      </c>
      <c r="H1141" s="44" t="s">
        <v>1077</v>
      </c>
      <c r="I1141" s="43" t="str">
        <f t="shared" si="1200"/>
        <v>GCO-GCI-F131</v>
      </c>
      <c r="J1141" s="45" t="s">
        <v>2776</v>
      </c>
      <c r="K1141" s="46" t="s">
        <v>31</v>
      </c>
      <c r="L1141" s="47">
        <f t="shared" si="1202"/>
        <v>44896</v>
      </c>
      <c r="M1141" s="48">
        <v>44896</v>
      </c>
      <c r="N1141" s="1">
        <f t="shared" ca="1" si="1198"/>
        <v>1165</v>
      </c>
      <c r="O1141" s="3"/>
      <c r="P1141" s="49" t="s">
        <v>2777</v>
      </c>
      <c r="Q1141" s="46">
        <v>6</v>
      </c>
      <c r="R1141" s="44" t="s">
        <v>383</v>
      </c>
      <c r="U1141" s="5"/>
      <c r="W1141" s="6"/>
      <c r="X1141" s="6"/>
      <c r="Y1141" s="6"/>
      <c r="Z1141" s="6" t="str">
        <f t="shared" si="1195"/>
        <v/>
      </c>
      <c r="AA1141" s="7"/>
      <c r="AB1141" s="9"/>
    </row>
    <row r="1142" spans="1:28" s="4" customFormat="1" ht="19.5" x14ac:dyDescent="0.3">
      <c r="A1142" s="1">
        <f>+SUBTOTAL(103,$D$4:D1142)</f>
        <v>1139</v>
      </c>
      <c r="B1142" s="2" t="s">
        <v>2028</v>
      </c>
      <c r="C1142" s="2" t="s">
        <v>2084</v>
      </c>
      <c r="D1142" s="2" t="s">
        <v>2265</v>
      </c>
      <c r="E1142" s="43" t="str">
        <f t="shared" ref="E1142" si="1203">+IF(C1142="GESTIÓN TERRITORIAL","GET",IF(C1142="DERECHOS HUMANOS","DHH",IF(C1142="GESTIÓN CORPORATIVA","GCO",IF(C1142="PLANEACIÓN ESTRATÉGICA","PLE",IF(C1142="GERENCIA DE LA INFORMACIÓN","GDI","N/A")))))</f>
        <v>GCO</v>
      </c>
      <c r="F1142" s="43" t="str">
        <f t="shared" si="1201"/>
        <v>GCI</v>
      </c>
      <c r="G1142" s="43" t="str">
        <f t="shared" ref="G1142" si="1204">+IF(OR(LEN(H1142)=1,LEN(H1142)=2),H1142,IF(LEN(H1142)=4,MID(H1142,1,1),MID(H1142,1,2)))</f>
        <v>F</v>
      </c>
      <c r="H1142" s="44" t="s">
        <v>1080</v>
      </c>
      <c r="I1142" s="43" t="str">
        <f t="shared" si="1200"/>
        <v>GCO-GCI-F132</v>
      </c>
      <c r="J1142" s="45" t="s">
        <v>2778</v>
      </c>
      <c r="K1142" s="46" t="s">
        <v>31</v>
      </c>
      <c r="L1142" s="47">
        <f t="shared" si="1202"/>
        <v>44755</v>
      </c>
      <c r="M1142" s="48">
        <v>44755</v>
      </c>
      <c r="N1142" s="1">
        <f t="shared" ca="1" si="1198"/>
        <v>1303</v>
      </c>
      <c r="O1142" s="3"/>
      <c r="P1142" s="49" t="s">
        <v>2779</v>
      </c>
      <c r="Q1142" s="46">
        <v>2</v>
      </c>
      <c r="R1142" s="44" t="s">
        <v>383</v>
      </c>
      <c r="U1142" s="5"/>
      <c r="W1142" s="6"/>
      <c r="X1142" s="6"/>
      <c r="Y1142" s="6"/>
      <c r="Z1142" s="6"/>
      <c r="AA1142" s="7"/>
      <c r="AB1142" s="9"/>
    </row>
    <row r="1143" spans="1:28" s="4" customFormat="1" ht="19.5" x14ac:dyDescent="0.3">
      <c r="A1143" s="93">
        <f>+SUBTOTAL(103,$D$4:D1143)</f>
        <v>1140</v>
      </c>
      <c r="B1143" s="2" t="s">
        <v>2028</v>
      </c>
      <c r="C1143" s="2" t="s">
        <v>2084</v>
      </c>
      <c r="D1143" s="2" t="s">
        <v>2265</v>
      </c>
      <c r="E1143" s="43" t="str">
        <f t="shared" ref="E1143" si="1205">+IF(C1143="GESTIÓN TERRITORIAL","GET",IF(C1143="DERECHOS HUMANOS","DHH",IF(C1143="GESTIÓN CORPORATIVA","GCO",IF(C1143="PLANEACIÓN ESTRATÉGICA","PLE",IF(C1143="GERENCIA DE LA INFORMACIÓN","GDI","N/A")))))</f>
        <v>GCO</v>
      </c>
      <c r="F1143" s="43" t="str">
        <f t="shared" si="1201"/>
        <v>GCI</v>
      </c>
      <c r="G1143" s="43" t="str">
        <f t="shared" ref="G1143" si="1206">+IF(OR(LEN(H1143)=1,LEN(H1143)=2),H1143,IF(LEN(H1143)=4,MID(H1143,1,1),MID(H1143,1,2)))</f>
        <v>F</v>
      </c>
      <c r="H1143" s="44" t="s">
        <v>1083</v>
      </c>
      <c r="I1143" s="43" t="str">
        <f t="shared" ref="I1143" si="1207">+IF(OR(E1143="",F1143="",H1143=""),"",CONCATENATE(E1143,"-",F1143,"-",H1143))</f>
        <v>GCO-GCI-F133</v>
      </c>
      <c r="J1143" s="45" t="s">
        <v>2780</v>
      </c>
      <c r="K1143" s="46" t="s">
        <v>31</v>
      </c>
      <c r="L1143" s="47">
        <f t="shared" si="1202"/>
        <v>45670</v>
      </c>
      <c r="M1143" s="48">
        <v>45670</v>
      </c>
      <c r="N1143" s="1">
        <f t="shared" ref="N1143" ca="1" si="1208">+IF(K1143="Anulado","",IF(M1143="","",DAYS360(M1143,TODAY())))</f>
        <v>403</v>
      </c>
      <c r="O1143" s="3"/>
      <c r="P1143" s="49" t="s">
        <v>2781</v>
      </c>
      <c r="Q1143" s="46">
        <v>4</v>
      </c>
      <c r="R1143" s="44" t="s">
        <v>383</v>
      </c>
      <c r="U1143" s="5"/>
      <c r="W1143" s="6"/>
      <c r="X1143" s="6"/>
      <c r="Y1143" s="6"/>
      <c r="Z1143" s="6"/>
      <c r="AA1143" s="7"/>
      <c r="AB1143" s="9"/>
    </row>
    <row r="1144" spans="1:28" s="4" customFormat="1" ht="19.5" x14ac:dyDescent="0.3">
      <c r="A1144" s="1">
        <f>+SUBTOTAL(103,$D$4:D1144)</f>
        <v>1141</v>
      </c>
      <c r="B1144" s="2" t="s">
        <v>2028</v>
      </c>
      <c r="C1144" s="2" t="s">
        <v>2084</v>
      </c>
      <c r="D1144" s="2" t="s">
        <v>2265</v>
      </c>
      <c r="E1144" s="43" t="str">
        <f t="shared" ref="E1144:E1145" si="1209">+IF(C1144="GESTIÓN TERRITORIAL","GET",IF(C1144="DERECHOS HUMANOS","DHH",IF(C1144="GESTIÓN CORPORATIVA","GCO",IF(C1144="PLANEACIÓN ESTRATÉGICA","PLE",IF(C1144="GERENCIA DE LA INFORMACIÓN","GDI","N/A")))))</f>
        <v>GCO</v>
      </c>
      <c r="F1144" s="43" t="str">
        <f t="shared" si="1201"/>
        <v>GCI</v>
      </c>
      <c r="G1144" s="43" t="str">
        <f t="shared" ref="G1144:G1145" si="1210">+IF(OR(LEN(H1144)=1,LEN(H1144)=2),H1144,IF(LEN(H1144)=4,MID(H1144,1,1),MID(H1144,1,2)))</f>
        <v>F</v>
      </c>
      <c r="H1144" s="44" t="s">
        <v>1085</v>
      </c>
      <c r="I1144" s="43" t="str">
        <f t="shared" ref="I1144:I1150" si="1211">+IF(OR(E1144="",F1144="",H1144=""),"",CONCATENATE(E1144,"-",F1144,"-",H1144))</f>
        <v>GCO-GCI-F134</v>
      </c>
      <c r="J1144" s="45" t="s">
        <v>2782</v>
      </c>
      <c r="K1144" s="46" t="s">
        <v>31</v>
      </c>
      <c r="L1144" s="47">
        <f t="shared" si="1202"/>
        <v>44916</v>
      </c>
      <c r="M1144" s="48">
        <v>44916</v>
      </c>
      <c r="N1144" s="1">
        <f t="shared" ref="N1144:N1145" ca="1" si="1212">+IF(K1144="Anulado","",IF(M1144="","",DAYS360(M1144,TODAY())))</f>
        <v>1145</v>
      </c>
      <c r="O1144" s="3"/>
      <c r="P1144" s="49" t="s">
        <v>2783</v>
      </c>
      <c r="Q1144" s="46">
        <v>5</v>
      </c>
      <c r="R1144" s="44" t="s">
        <v>383</v>
      </c>
      <c r="T1144" s="34"/>
      <c r="U1144" s="35"/>
      <c r="V1144" s="34"/>
      <c r="W1144" s="36"/>
      <c r="X1144" s="36"/>
      <c r="Y1144" s="36"/>
      <c r="Z1144" s="36"/>
      <c r="AA1144" s="37"/>
      <c r="AB1144" s="9"/>
    </row>
    <row r="1145" spans="1:28" s="4" customFormat="1" ht="19.5" x14ac:dyDescent="0.3">
      <c r="A1145" s="1">
        <f>+SUBTOTAL(103,$D$4:D1145)</f>
        <v>1142</v>
      </c>
      <c r="B1145" s="2" t="s">
        <v>2028</v>
      </c>
      <c r="C1145" s="2" t="s">
        <v>2084</v>
      </c>
      <c r="D1145" s="2" t="s">
        <v>2265</v>
      </c>
      <c r="E1145" s="43" t="str">
        <f t="shared" si="1209"/>
        <v>GCO</v>
      </c>
      <c r="F1145" s="43" t="str">
        <f t="shared" si="1201"/>
        <v>GCI</v>
      </c>
      <c r="G1145" s="43" t="str">
        <f t="shared" si="1210"/>
        <v>F</v>
      </c>
      <c r="H1145" s="44" t="s">
        <v>1088</v>
      </c>
      <c r="I1145" s="43" t="str">
        <f t="shared" si="1211"/>
        <v>GCO-GCI-F135</v>
      </c>
      <c r="J1145" s="45" t="s">
        <v>2784</v>
      </c>
      <c r="K1145" s="46" t="s">
        <v>31</v>
      </c>
      <c r="L1145" s="47">
        <f t="shared" si="1202"/>
        <v>44225</v>
      </c>
      <c r="M1145" s="48">
        <v>44225</v>
      </c>
      <c r="N1145" s="1">
        <f t="shared" ca="1" si="1212"/>
        <v>1827</v>
      </c>
      <c r="O1145" s="3"/>
      <c r="P1145" s="49" t="s">
        <v>2785</v>
      </c>
      <c r="Q1145" s="46">
        <v>2</v>
      </c>
      <c r="R1145" s="44" t="s">
        <v>383</v>
      </c>
      <c r="U1145" s="5"/>
      <c r="W1145" s="6"/>
      <c r="X1145" s="6"/>
      <c r="Y1145" s="6"/>
      <c r="Z1145" s="6"/>
      <c r="AA1145" s="7"/>
      <c r="AB1145" s="9"/>
    </row>
    <row r="1146" spans="1:28" s="4" customFormat="1" ht="13" x14ac:dyDescent="0.3">
      <c r="A1146" s="93">
        <f>+SUBTOTAL(103,$D$4:D1146)</f>
        <v>1143</v>
      </c>
      <c r="B1146" s="2" t="s">
        <v>2028</v>
      </c>
      <c r="C1146" s="2" t="s">
        <v>2084</v>
      </c>
      <c r="D1146" s="2" t="s">
        <v>2265</v>
      </c>
      <c r="E1146" s="43" t="str">
        <f t="shared" ref="E1146:E1147" si="1213">+IF(C1146="GESTIÓN TERRITORIAL","GET",IF(C1146="DERECHOS HUMANOS","DHH",IF(C1146="GESTIÓN CORPORATIVA","GCO",IF(C1146="PLANEACIÓN ESTRATÉGICA","PLE",IF(C1146="GERENCIA DE LA INFORMACIÓN","GDI","N/A")))))</f>
        <v>GCO</v>
      </c>
      <c r="F1146" s="43" t="str">
        <f t="shared" si="1201"/>
        <v>GCI</v>
      </c>
      <c r="G1146" s="43" t="str">
        <f t="shared" ref="G1146:G1147" si="1214">+IF(OR(LEN(H1146)=1,LEN(H1146)=2),H1146,IF(LEN(H1146)=4,MID(H1146,1,1),MID(H1146,1,2)))</f>
        <v>F</v>
      </c>
      <c r="H1146" s="44" t="s">
        <v>1090</v>
      </c>
      <c r="I1146" s="43" t="str">
        <f t="shared" si="1211"/>
        <v>GCO-GCI-F136</v>
      </c>
      <c r="J1146" s="45" t="s">
        <v>2786</v>
      </c>
      <c r="K1146" s="46" t="s">
        <v>48</v>
      </c>
      <c r="L1146" s="47">
        <f t="shared" si="1202"/>
        <v>43391</v>
      </c>
      <c r="M1146" s="48">
        <v>43391</v>
      </c>
      <c r="N1146" s="1" t="str">
        <f t="shared" ref="N1146:N1150" ca="1" si="1215">+IF(K1146="Anulado","",IF(M1146="","",DAYS360(M1146,TODAY())))</f>
        <v/>
      </c>
      <c r="O1146" s="3">
        <v>44608</v>
      </c>
      <c r="P1146" s="49" t="s">
        <v>2787</v>
      </c>
      <c r="Q1146" s="46">
        <v>2</v>
      </c>
      <c r="R1146" s="44"/>
      <c r="U1146" s="5"/>
      <c r="W1146" s="6"/>
      <c r="X1146" s="6"/>
      <c r="Y1146" s="6"/>
      <c r="Z1146" s="6"/>
      <c r="AA1146" s="7"/>
      <c r="AB1146" s="9"/>
    </row>
    <row r="1147" spans="1:28" s="4" customFormat="1" ht="19.5" x14ac:dyDescent="0.3">
      <c r="A1147" s="1">
        <f>+SUBTOTAL(103,$D$4:D1147)</f>
        <v>1144</v>
      </c>
      <c r="B1147" s="2" t="s">
        <v>2028</v>
      </c>
      <c r="C1147" s="2" t="s">
        <v>2084</v>
      </c>
      <c r="D1147" s="2" t="s">
        <v>2265</v>
      </c>
      <c r="E1147" s="43" t="str">
        <f t="shared" si="1213"/>
        <v>GCO</v>
      </c>
      <c r="F1147" s="43" t="str">
        <f t="shared" si="1201"/>
        <v>GCI</v>
      </c>
      <c r="G1147" s="43" t="str">
        <f t="shared" si="1214"/>
        <v>F</v>
      </c>
      <c r="H1147" s="44" t="s">
        <v>1092</v>
      </c>
      <c r="I1147" s="43" t="str">
        <f t="shared" si="1211"/>
        <v>GCO-GCI-F137</v>
      </c>
      <c r="J1147" s="45" t="s">
        <v>2788</v>
      </c>
      <c r="K1147" s="46" t="s">
        <v>31</v>
      </c>
      <c r="L1147" s="47">
        <f t="shared" si="1202"/>
        <v>45709</v>
      </c>
      <c r="M1147" s="48">
        <v>45709</v>
      </c>
      <c r="N1147" s="1">
        <f t="shared" ca="1" si="1215"/>
        <v>365</v>
      </c>
      <c r="O1147" s="3"/>
      <c r="P1147" s="49" t="s">
        <v>2789</v>
      </c>
      <c r="Q1147" s="46">
        <v>4</v>
      </c>
      <c r="R1147" s="44"/>
      <c r="U1147" s="5"/>
      <c r="W1147" s="6"/>
      <c r="X1147" s="6"/>
      <c r="Y1147" s="6"/>
      <c r="Z1147" s="6"/>
      <c r="AA1147" s="7"/>
      <c r="AB1147" s="9"/>
    </row>
    <row r="1148" spans="1:28" s="4" customFormat="1" ht="19.5" x14ac:dyDescent="0.3">
      <c r="A1148" s="1">
        <f>+SUBTOTAL(103,$D$4:D1148)</f>
        <v>1145</v>
      </c>
      <c r="B1148" s="2" t="s">
        <v>2028</v>
      </c>
      <c r="C1148" s="2" t="s">
        <v>2084</v>
      </c>
      <c r="D1148" s="2" t="s">
        <v>2265</v>
      </c>
      <c r="E1148" s="43" t="str">
        <f t="shared" ref="E1148:E1149" si="1216">+IF(C1148="GESTIÓN TERRITORIAL","GET",IF(C1148="DERECHOS HUMANOS","DHH",IF(C1148="GESTIÓN CORPORATIVA","GCO",IF(C1148="PLANEACIÓN ESTRATÉGICA","PLE",IF(C1148="GERENCIA DE LA INFORMACIÓN","GDI","N/A")))))</f>
        <v>GCO</v>
      </c>
      <c r="F1148" s="43" t="str">
        <f t="shared" si="1201"/>
        <v>GCI</v>
      </c>
      <c r="G1148" s="43" t="str">
        <f t="shared" ref="G1148" si="1217">+IF(OR(LEN(H1148)=1,LEN(H1148)=2),H1148,IF(LEN(H1148)=4,MID(H1148,1,1),MID(H1148,1,2)))</f>
        <v>F</v>
      </c>
      <c r="H1148" s="44" t="s">
        <v>1094</v>
      </c>
      <c r="I1148" s="43" t="str">
        <f t="shared" si="1211"/>
        <v>GCO-GCI-F138</v>
      </c>
      <c r="J1148" s="45" t="s">
        <v>2790</v>
      </c>
      <c r="K1148" s="46" t="s">
        <v>31</v>
      </c>
      <c r="L1148" s="47">
        <f t="shared" si="1202"/>
        <v>46050</v>
      </c>
      <c r="M1148" s="48">
        <v>46050</v>
      </c>
      <c r="N1148" s="1">
        <f t="shared" ca="1" si="1215"/>
        <v>28</v>
      </c>
      <c r="O1148" s="3"/>
      <c r="P1148" s="49" t="s">
        <v>3529</v>
      </c>
      <c r="Q1148" s="46">
        <v>8</v>
      </c>
      <c r="R1148" s="44"/>
      <c r="U1148" s="5"/>
      <c r="W1148" s="6"/>
      <c r="X1148" s="6"/>
      <c r="Y1148" s="6"/>
      <c r="Z1148" s="6"/>
      <c r="AA1148" s="7"/>
      <c r="AB1148" s="9"/>
    </row>
    <row r="1149" spans="1:28" s="4" customFormat="1" ht="19.5" x14ac:dyDescent="0.3">
      <c r="A1149" s="93">
        <f>+SUBTOTAL(103,$D$4:D1149)</f>
        <v>1146</v>
      </c>
      <c r="B1149" s="2" t="s">
        <v>2028</v>
      </c>
      <c r="C1149" s="2" t="s">
        <v>2084</v>
      </c>
      <c r="D1149" s="2" t="s">
        <v>2265</v>
      </c>
      <c r="E1149" s="43" t="str">
        <f t="shared" si="1216"/>
        <v>GCO</v>
      </c>
      <c r="F1149" s="43" t="str">
        <f t="shared" si="1201"/>
        <v>GCI</v>
      </c>
      <c r="G1149" s="43" t="s">
        <v>390</v>
      </c>
      <c r="H1149" s="44" t="s">
        <v>1096</v>
      </c>
      <c r="I1149" s="43" t="str">
        <f t="shared" si="1211"/>
        <v>GCO-GCI-F139</v>
      </c>
      <c r="J1149" s="45" t="s">
        <v>2791</v>
      </c>
      <c r="K1149" s="46" t="s">
        <v>31</v>
      </c>
      <c r="L1149" s="47">
        <f t="shared" si="1202"/>
        <v>43536</v>
      </c>
      <c r="M1149" s="48">
        <v>43536</v>
      </c>
      <c r="N1149" s="1">
        <f t="shared" ca="1" si="1215"/>
        <v>2504</v>
      </c>
      <c r="O1149" s="3"/>
      <c r="P1149" s="49" t="s">
        <v>2792</v>
      </c>
      <c r="Q1149" s="46">
        <v>1</v>
      </c>
      <c r="R1149" s="44" t="s">
        <v>383</v>
      </c>
      <c r="U1149" s="5"/>
      <c r="W1149" s="6"/>
      <c r="X1149" s="6"/>
      <c r="Y1149" s="6"/>
      <c r="Z1149" s="6"/>
      <c r="AA1149" s="7"/>
      <c r="AB1149" s="9"/>
    </row>
    <row r="1150" spans="1:28" s="4" customFormat="1" ht="13" x14ac:dyDescent="0.3">
      <c r="A1150" s="1">
        <f>+SUBTOTAL(103,$D$4:D1150)</f>
        <v>1147</v>
      </c>
      <c r="B1150" s="2" t="s">
        <v>2028</v>
      </c>
      <c r="C1150" s="2" t="s">
        <v>2084</v>
      </c>
      <c r="D1150" s="2" t="s">
        <v>2265</v>
      </c>
      <c r="E1150" s="43" t="str">
        <f t="shared" ref="E1150" si="1218">+IF(C1150="GESTIÓN TERRITORIAL","GET",IF(C1150="DERECHOS HUMANOS","DHH",IF(C1150="GESTIÓN CORPORATIVA","GCO",IF(C1150="PLANEACIÓN ESTRATÉGICA","PLE",IF(C1150="GERENCIA DE LA INFORMACIÓN","GDI","N/A")))))</f>
        <v>GCO</v>
      </c>
      <c r="F1150" s="43" t="str">
        <f t="shared" si="1201"/>
        <v>GCI</v>
      </c>
      <c r="G1150" s="43" t="s">
        <v>390</v>
      </c>
      <c r="H1150" s="44" t="s">
        <v>1099</v>
      </c>
      <c r="I1150" s="43" t="str">
        <f t="shared" si="1211"/>
        <v>GCO-GCI-F140</v>
      </c>
      <c r="J1150" s="45" t="s">
        <v>2793</v>
      </c>
      <c r="K1150" s="46" t="s">
        <v>31</v>
      </c>
      <c r="L1150" s="47">
        <f t="shared" si="1202"/>
        <v>45106</v>
      </c>
      <c r="M1150" s="48">
        <v>45106</v>
      </c>
      <c r="N1150" s="1">
        <f t="shared" ca="1" si="1215"/>
        <v>957</v>
      </c>
      <c r="O1150" s="3"/>
      <c r="P1150" s="49" t="s">
        <v>2794</v>
      </c>
      <c r="Q1150" s="46">
        <v>4</v>
      </c>
      <c r="R1150" s="44" t="s">
        <v>383</v>
      </c>
      <c r="U1150" s="5"/>
      <c r="W1150" s="6"/>
      <c r="X1150" s="6"/>
      <c r="Y1150" s="6"/>
      <c r="Z1150" s="6"/>
      <c r="AA1150" s="7"/>
      <c r="AB1150" s="9"/>
    </row>
    <row r="1151" spans="1:28" s="4" customFormat="1" ht="13" x14ac:dyDescent="0.3">
      <c r="A1151" s="1">
        <f>+SUBTOTAL(103,$D$4:D1151)</f>
        <v>1148</v>
      </c>
      <c r="B1151" s="2" t="s">
        <v>2028</v>
      </c>
      <c r="C1151" s="2" t="s">
        <v>2084</v>
      </c>
      <c r="D1151" s="2" t="s">
        <v>2265</v>
      </c>
      <c r="E1151" s="43" t="str">
        <f t="shared" ref="E1151:E1152" si="1219">+IF(C1151="GESTIÓN TERRITORIAL","GET",IF(C1151="DERECHOS HUMANOS","DHH",IF(C1151="GESTIÓN CORPORATIVA","GCO",IF(C1151="PLANEACIÓN ESTRATÉGICA","PLE",IF(C1151="GERENCIA DE LA INFORMACIÓN","GDI","N/A")))))</f>
        <v>GCO</v>
      </c>
      <c r="F1151" s="43" t="str">
        <f t="shared" si="1201"/>
        <v>GCI</v>
      </c>
      <c r="G1151" s="43" t="s">
        <v>390</v>
      </c>
      <c r="H1151" s="44" t="s">
        <v>1101</v>
      </c>
      <c r="I1151" s="43" t="str">
        <f t="shared" ref="I1151:I1152" si="1220">+IF(OR(E1151="",F1151="",H1151=""),"",CONCATENATE(E1151,"-",F1151,"-",H1151))</f>
        <v>GCO-GCI-F141</v>
      </c>
      <c r="J1151" s="45" t="s">
        <v>2795</v>
      </c>
      <c r="K1151" s="46" t="s">
        <v>31</v>
      </c>
      <c r="L1151" s="47">
        <f t="shared" si="1202"/>
        <v>44749</v>
      </c>
      <c r="M1151" s="48">
        <v>44749</v>
      </c>
      <c r="N1151" s="1">
        <f t="shared" ref="N1151:N1155" ca="1" si="1221">+IF(K1151="Anulado","",IF(M1151="","",DAYS360(M1151,TODAY())))</f>
        <v>1309</v>
      </c>
      <c r="O1151" s="3"/>
      <c r="P1151" s="49" t="s">
        <v>2796</v>
      </c>
      <c r="Q1151" s="46">
        <v>4</v>
      </c>
      <c r="R1151" s="44" t="s">
        <v>383</v>
      </c>
      <c r="U1151" s="5"/>
      <c r="W1151" s="6"/>
      <c r="X1151" s="6"/>
      <c r="Y1151" s="6"/>
      <c r="Z1151" s="6"/>
      <c r="AA1151" s="7"/>
      <c r="AB1151" s="9"/>
    </row>
    <row r="1152" spans="1:28" s="4" customFormat="1" ht="13" x14ac:dyDescent="0.3">
      <c r="A1152" s="93">
        <f>+SUBTOTAL(103,$D$4:D1152)</f>
        <v>1149</v>
      </c>
      <c r="B1152" s="2" t="s">
        <v>2028</v>
      </c>
      <c r="C1152" s="2" t="s">
        <v>2084</v>
      </c>
      <c r="D1152" s="2" t="s">
        <v>2265</v>
      </c>
      <c r="E1152" s="43" t="str">
        <f t="shared" si="1219"/>
        <v>GCO</v>
      </c>
      <c r="F1152" s="43" t="str">
        <f t="shared" si="1201"/>
        <v>GCI</v>
      </c>
      <c r="G1152" s="43" t="s">
        <v>390</v>
      </c>
      <c r="H1152" s="44" t="s">
        <v>1104</v>
      </c>
      <c r="I1152" s="43" t="str">
        <f t="shared" si="1220"/>
        <v>GCO-GCI-F142</v>
      </c>
      <c r="J1152" s="45" t="s">
        <v>2797</v>
      </c>
      <c r="K1152" s="46" t="s">
        <v>31</v>
      </c>
      <c r="L1152" s="47">
        <f t="shared" si="1202"/>
        <v>45260</v>
      </c>
      <c r="M1152" s="48">
        <v>45260</v>
      </c>
      <c r="N1152" s="1">
        <f t="shared" ca="1" si="1221"/>
        <v>806</v>
      </c>
      <c r="O1152" s="3"/>
      <c r="P1152" s="49" t="s">
        <v>2798</v>
      </c>
      <c r="Q1152" s="46">
        <v>3</v>
      </c>
      <c r="R1152" s="44" t="s">
        <v>383</v>
      </c>
      <c r="U1152" s="5"/>
      <c r="W1152" s="6"/>
      <c r="X1152" s="6"/>
      <c r="Y1152" s="6"/>
      <c r="Z1152" s="6"/>
      <c r="AA1152" s="7"/>
      <c r="AB1152" s="9"/>
    </row>
    <row r="1153" spans="1:28" s="4" customFormat="1" ht="17" x14ac:dyDescent="0.3">
      <c r="A1153" s="1">
        <f>+SUBTOTAL(103,$D$4:D1153)</f>
        <v>1150</v>
      </c>
      <c r="B1153" s="2" t="s">
        <v>2028</v>
      </c>
      <c r="C1153" s="2" t="s">
        <v>2084</v>
      </c>
      <c r="D1153" s="2" t="s">
        <v>2265</v>
      </c>
      <c r="E1153" s="43" t="str">
        <f t="shared" ref="E1153:E1154" si="1222">+IF(C1153="GESTIÓN TERRITORIAL","GET",IF(C1153="DERECHOS HUMANOS","DHH",IF(C1153="GESTIÓN CORPORATIVA","GCO",IF(C1153="PLANEACIÓN ESTRATÉGICA","PLE",IF(C1153="GERENCIA DE LA INFORMACIÓN","GDI","N/A")))))</f>
        <v>GCO</v>
      </c>
      <c r="F1153" s="43" t="str">
        <f t="shared" si="1201"/>
        <v>GCI</v>
      </c>
      <c r="G1153" s="43" t="s">
        <v>390</v>
      </c>
      <c r="H1153" s="44" t="s">
        <v>2799</v>
      </c>
      <c r="I1153" s="43" t="str">
        <f t="shared" ref="I1153:I1155" si="1223">+IF(OR(E1153="",F1153="",H1153=""),"",CONCATENATE(E1153,"-",F1153,"-",H1153))</f>
        <v>GCO-GCI-F143</v>
      </c>
      <c r="J1153" s="45" t="s">
        <v>2800</v>
      </c>
      <c r="K1153" s="46" t="s">
        <v>31</v>
      </c>
      <c r="L1153" s="47">
        <f t="shared" si="1202"/>
        <v>45499</v>
      </c>
      <c r="M1153" s="48">
        <v>45499</v>
      </c>
      <c r="N1153" s="1">
        <f t="shared" ca="1" si="1221"/>
        <v>570</v>
      </c>
      <c r="O1153" s="3"/>
      <c r="P1153" s="49" t="s">
        <v>2801</v>
      </c>
      <c r="Q1153" s="46">
        <v>11</v>
      </c>
      <c r="R1153" s="44" t="s">
        <v>383</v>
      </c>
      <c r="U1153" s="5"/>
      <c r="W1153" s="6"/>
      <c r="X1153" s="6"/>
      <c r="Y1153" s="6"/>
      <c r="Z1153" s="6"/>
      <c r="AA1153" s="7"/>
      <c r="AB1153" s="9"/>
    </row>
    <row r="1154" spans="1:28" s="4" customFormat="1" ht="19.5" x14ac:dyDescent="0.3">
      <c r="A1154" s="1">
        <f>+SUBTOTAL(103,$D$4:D1154)</f>
        <v>1151</v>
      </c>
      <c r="B1154" s="2" t="s">
        <v>2028</v>
      </c>
      <c r="C1154" s="2" t="s">
        <v>2084</v>
      </c>
      <c r="D1154" s="2" t="s">
        <v>2265</v>
      </c>
      <c r="E1154" s="43" t="str">
        <f t="shared" si="1222"/>
        <v>GCO</v>
      </c>
      <c r="F1154" s="43" t="str">
        <f t="shared" si="1201"/>
        <v>GCI</v>
      </c>
      <c r="G1154" s="43" t="s">
        <v>390</v>
      </c>
      <c r="H1154" s="44" t="s">
        <v>2802</v>
      </c>
      <c r="I1154" s="43" t="str">
        <f t="shared" si="1223"/>
        <v>GCO-GCI-F144</v>
      </c>
      <c r="J1154" s="45" t="s">
        <v>2803</v>
      </c>
      <c r="K1154" s="46" t="s">
        <v>31</v>
      </c>
      <c r="L1154" s="47">
        <f t="shared" si="1202"/>
        <v>45670</v>
      </c>
      <c r="M1154" s="48">
        <v>45670</v>
      </c>
      <c r="N1154" s="1">
        <f t="shared" ca="1" si="1221"/>
        <v>403</v>
      </c>
      <c r="O1154" s="3"/>
      <c r="P1154" s="49" t="s">
        <v>2804</v>
      </c>
      <c r="Q1154" s="46">
        <v>4</v>
      </c>
      <c r="R1154" s="44" t="s">
        <v>383</v>
      </c>
      <c r="U1154" s="5"/>
      <c r="W1154" s="6"/>
      <c r="X1154" s="6"/>
      <c r="Y1154" s="6"/>
      <c r="Z1154" s="6"/>
      <c r="AA1154" s="7"/>
      <c r="AB1154" s="9"/>
    </row>
    <row r="1155" spans="1:28" s="4" customFormat="1" ht="13" x14ac:dyDescent="0.3">
      <c r="A1155" s="93">
        <f>+SUBTOTAL(103,$D$4:D1155)</f>
        <v>1152</v>
      </c>
      <c r="B1155" s="2" t="s">
        <v>2028</v>
      </c>
      <c r="C1155" s="2" t="s">
        <v>2084</v>
      </c>
      <c r="D1155" s="2" t="s">
        <v>2265</v>
      </c>
      <c r="E1155" s="43" t="str">
        <f t="shared" ref="E1155" si="1224">+IF(C1155="GESTIÓN TERRITORIAL","GET",IF(C1155="DERECHOS HUMANOS","DHH",IF(C1155="GESTIÓN CORPORATIVA","GCO",IF(C1155="PLANEACIÓN ESTRATÉGICA","PLE",IF(C1155="GERENCIA DE LA INFORMACIÓN","GDI","N/A")))))</f>
        <v>GCO</v>
      </c>
      <c r="F1155" s="43" t="str">
        <f t="shared" si="1201"/>
        <v>GCI</v>
      </c>
      <c r="G1155" s="43" t="s">
        <v>390</v>
      </c>
      <c r="H1155" s="44" t="s">
        <v>2805</v>
      </c>
      <c r="I1155" s="43" t="str">
        <f t="shared" si="1223"/>
        <v>GCO-GCI-F145</v>
      </c>
      <c r="J1155" s="60" t="s">
        <v>2251</v>
      </c>
      <c r="K1155" s="46" t="s">
        <v>31</v>
      </c>
      <c r="L1155" s="47">
        <f t="shared" si="1202"/>
        <v>43749</v>
      </c>
      <c r="M1155" s="48">
        <v>43749</v>
      </c>
      <c r="N1155" s="1">
        <f t="shared" ca="1" si="1221"/>
        <v>2295</v>
      </c>
      <c r="O1155" s="3"/>
      <c r="P1155" s="49" t="s">
        <v>2806</v>
      </c>
      <c r="Q1155" s="46">
        <v>1</v>
      </c>
      <c r="R1155" s="61" t="s">
        <v>383</v>
      </c>
      <c r="U1155" s="5"/>
      <c r="W1155" s="6"/>
      <c r="X1155" s="6"/>
      <c r="Y1155" s="6"/>
      <c r="Z1155" s="6"/>
      <c r="AA1155" s="7"/>
      <c r="AB1155" s="9"/>
    </row>
    <row r="1156" spans="1:28" s="4" customFormat="1" ht="13" x14ac:dyDescent="0.3">
      <c r="A1156" s="1">
        <f>+SUBTOTAL(103,$D$4:D1156)</f>
        <v>1153</v>
      </c>
      <c r="B1156" s="2" t="s">
        <v>2028</v>
      </c>
      <c r="C1156" s="2" t="s">
        <v>2084</v>
      </c>
      <c r="D1156" s="2" t="s">
        <v>2265</v>
      </c>
      <c r="E1156" s="43" t="str">
        <f t="shared" ref="E1156:E1160" si="1225">+IF(C1156="GESTIÓN TERRITORIAL","GET",IF(C1156="DERECHOS HUMANOS","DHH",IF(C1156="GESTIÓN CORPORATIVA","GCO",IF(C1156="PLANEACIÓN ESTRATÉGICA","PLE",IF(C1156="GERENCIA DE LA INFORMACIÓN","GDI","N/A")))))</f>
        <v>GCO</v>
      </c>
      <c r="F1156" s="43" t="str">
        <f t="shared" si="1201"/>
        <v>GCI</v>
      </c>
      <c r="G1156" s="43" t="s">
        <v>390</v>
      </c>
      <c r="H1156" s="44" t="s">
        <v>2807</v>
      </c>
      <c r="I1156" s="43" t="str">
        <f t="shared" ref="I1156:I1160" si="1226">+IF(OR(E1156="",F1156="",H1156=""),"",CONCATENATE(E1156,"-",F1156,"-",H1156))</f>
        <v>GCO-GCI-F146</v>
      </c>
      <c r="J1156" s="62" t="s">
        <v>2173</v>
      </c>
      <c r="K1156" s="46" t="s">
        <v>31</v>
      </c>
      <c r="L1156" s="47">
        <f t="shared" si="1202"/>
        <v>43762</v>
      </c>
      <c r="M1156" s="48">
        <v>43762</v>
      </c>
      <c r="N1156" s="1">
        <f t="shared" ref="N1156:N1160" ca="1" si="1227">+IF(K1156="Anulado","",IF(M1156="","",DAYS360(M1156,TODAY())))</f>
        <v>2282</v>
      </c>
      <c r="O1156" s="3"/>
      <c r="P1156" s="49" t="s">
        <v>2808</v>
      </c>
      <c r="Q1156" s="63">
        <v>2</v>
      </c>
      <c r="R1156" s="64" t="s">
        <v>2809</v>
      </c>
      <c r="U1156" s="5"/>
      <c r="W1156" s="6"/>
      <c r="X1156" s="6"/>
      <c r="Y1156" s="6"/>
      <c r="Z1156" s="6"/>
      <c r="AA1156" s="7"/>
      <c r="AB1156" s="9"/>
    </row>
    <row r="1157" spans="1:28" s="4" customFormat="1" ht="13" x14ac:dyDescent="0.3">
      <c r="A1157" s="1">
        <f>+SUBTOTAL(103,$D$4:D1157)</f>
        <v>1154</v>
      </c>
      <c r="B1157" s="2" t="s">
        <v>2028</v>
      </c>
      <c r="C1157" s="2" t="s">
        <v>2084</v>
      </c>
      <c r="D1157" s="2" t="s">
        <v>2265</v>
      </c>
      <c r="E1157" s="43" t="str">
        <f t="shared" si="1225"/>
        <v>GCO</v>
      </c>
      <c r="F1157" s="43" t="str">
        <f t="shared" si="1201"/>
        <v>GCI</v>
      </c>
      <c r="G1157" s="43" t="s">
        <v>390</v>
      </c>
      <c r="H1157" s="44" t="s">
        <v>2810</v>
      </c>
      <c r="I1157" s="43" t="str">
        <f t="shared" si="1226"/>
        <v>GCO-GCI-F147</v>
      </c>
      <c r="J1157" s="62" t="s">
        <v>2811</v>
      </c>
      <c r="K1157" s="46" t="s">
        <v>31</v>
      </c>
      <c r="L1157" s="47">
        <f t="shared" si="1202"/>
        <v>44916</v>
      </c>
      <c r="M1157" s="48">
        <v>44916</v>
      </c>
      <c r="N1157" s="1">
        <f t="shared" ca="1" si="1227"/>
        <v>1145</v>
      </c>
      <c r="O1157" s="3"/>
      <c r="P1157" s="49" t="s">
        <v>2812</v>
      </c>
      <c r="Q1157" s="63">
        <v>3</v>
      </c>
      <c r="R1157" s="64" t="s">
        <v>2813</v>
      </c>
      <c r="U1157" s="5"/>
      <c r="W1157" s="6"/>
      <c r="X1157" s="6"/>
      <c r="Y1157" s="6"/>
      <c r="Z1157" s="6"/>
      <c r="AA1157" s="7"/>
      <c r="AB1157" s="9"/>
    </row>
    <row r="1158" spans="1:28" s="4" customFormat="1" ht="13" x14ac:dyDescent="0.3">
      <c r="A1158" s="93">
        <f>+SUBTOTAL(103,$D$4:D1158)</f>
        <v>1155</v>
      </c>
      <c r="B1158" s="2" t="s">
        <v>2028</v>
      </c>
      <c r="C1158" s="2" t="s">
        <v>2084</v>
      </c>
      <c r="D1158" s="2" t="s">
        <v>2265</v>
      </c>
      <c r="E1158" s="43" t="str">
        <f t="shared" si="1225"/>
        <v>GCO</v>
      </c>
      <c r="F1158" s="43" t="str">
        <f t="shared" si="1201"/>
        <v>GCI</v>
      </c>
      <c r="G1158" s="43" t="s">
        <v>390</v>
      </c>
      <c r="H1158" s="44" t="s">
        <v>2814</v>
      </c>
      <c r="I1158" s="43" t="str">
        <f t="shared" si="1226"/>
        <v>GCO-GCI-F148</v>
      </c>
      <c r="J1158" s="62" t="s">
        <v>2815</v>
      </c>
      <c r="K1158" s="46" t="s">
        <v>31</v>
      </c>
      <c r="L1158" s="47">
        <f t="shared" si="1202"/>
        <v>44916</v>
      </c>
      <c r="M1158" s="48">
        <v>44916</v>
      </c>
      <c r="N1158" s="1">
        <f t="shared" ca="1" si="1227"/>
        <v>1145</v>
      </c>
      <c r="O1158" s="3"/>
      <c r="P1158" s="49" t="s">
        <v>2816</v>
      </c>
      <c r="Q1158" s="63">
        <v>3</v>
      </c>
      <c r="R1158" s="64" t="s">
        <v>2817</v>
      </c>
      <c r="T1158" s="34"/>
      <c r="U1158" s="35"/>
      <c r="V1158" s="34"/>
      <c r="W1158" s="36"/>
      <c r="X1158" s="36"/>
      <c r="Y1158" s="36"/>
      <c r="Z1158" s="36"/>
      <c r="AA1158" s="37"/>
      <c r="AB1158" s="9"/>
    </row>
    <row r="1159" spans="1:28" s="4" customFormat="1" ht="13" x14ac:dyDescent="0.3">
      <c r="A1159" s="1">
        <f>+SUBTOTAL(103,$D$4:D1159)</f>
        <v>1156</v>
      </c>
      <c r="B1159" s="2" t="s">
        <v>2028</v>
      </c>
      <c r="C1159" s="2" t="s">
        <v>2084</v>
      </c>
      <c r="D1159" s="2" t="s">
        <v>2265</v>
      </c>
      <c r="E1159" s="43" t="str">
        <f t="shared" si="1225"/>
        <v>GCO</v>
      </c>
      <c r="F1159" s="43" t="str">
        <f t="shared" si="1201"/>
        <v>GCI</v>
      </c>
      <c r="G1159" s="43" t="s">
        <v>390</v>
      </c>
      <c r="H1159" s="44" t="s">
        <v>2818</v>
      </c>
      <c r="I1159" s="43" t="str">
        <f t="shared" si="1226"/>
        <v>GCO-GCI-F149</v>
      </c>
      <c r="J1159" s="123" t="s">
        <v>2819</v>
      </c>
      <c r="K1159" s="46" t="s">
        <v>31</v>
      </c>
      <c r="L1159" s="47">
        <f t="shared" si="1202"/>
        <v>45965</v>
      </c>
      <c r="M1159" s="48">
        <v>45965</v>
      </c>
      <c r="N1159" s="1">
        <f t="shared" ca="1" si="1227"/>
        <v>112</v>
      </c>
      <c r="O1159" s="3"/>
      <c r="P1159" s="49" t="s">
        <v>2820</v>
      </c>
      <c r="Q1159" s="63">
        <v>2</v>
      </c>
      <c r="R1159" s="64" t="s">
        <v>2821</v>
      </c>
      <c r="U1159" s="5"/>
      <c r="W1159" s="6"/>
      <c r="X1159" s="6"/>
      <c r="Y1159" s="6"/>
      <c r="Z1159" s="6"/>
      <c r="AA1159" s="7"/>
      <c r="AB1159" s="9"/>
    </row>
    <row r="1160" spans="1:28" s="4" customFormat="1" ht="13" x14ac:dyDescent="0.3">
      <c r="A1160" s="1">
        <f>+SUBTOTAL(103,$D$4:D1160)</f>
        <v>1157</v>
      </c>
      <c r="B1160" s="2" t="s">
        <v>2028</v>
      </c>
      <c r="C1160" s="2" t="s">
        <v>2084</v>
      </c>
      <c r="D1160" s="2" t="s">
        <v>2265</v>
      </c>
      <c r="E1160" s="43" t="str">
        <f t="shared" si="1225"/>
        <v>GCO</v>
      </c>
      <c r="F1160" s="43" t="str">
        <f t="shared" si="1201"/>
        <v>GCI</v>
      </c>
      <c r="G1160" s="43" t="s">
        <v>390</v>
      </c>
      <c r="H1160" s="44" t="s">
        <v>2822</v>
      </c>
      <c r="I1160" s="43" t="str">
        <f t="shared" si="1226"/>
        <v>GCO-GCI-F150</v>
      </c>
      <c r="J1160" s="62" t="s">
        <v>2823</v>
      </c>
      <c r="K1160" s="46" t="s">
        <v>31</v>
      </c>
      <c r="L1160" s="47">
        <f t="shared" si="1202"/>
        <v>43759</v>
      </c>
      <c r="M1160" s="48">
        <v>43759</v>
      </c>
      <c r="N1160" s="1">
        <f t="shared" ca="1" si="1227"/>
        <v>2285</v>
      </c>
      <c r="O1160" s="3"/>
      <c r="P1160" s="49" t="s">
        <v>2824</v>
      </c>
      <c r="Q1160" s="63">
        <v>1</v>
      </c>
      <c r="R1160" s="64" t="s">
        <v>2825</v>
      </c>
      <c r="U1160" s="5"/>
      <c r="W1160" s="6"/>
      <c r="X1160" s="6"/>
      <c r="Y1160" s="6"/>
      <c r="Z1160" s="6"/>
      <c r="AA1160" s="7"/>
      <c r="AB1160" s="9"/>
    </row>
    <row r="1161" spans="1:28" s="4" customFormat="1" ht="12.75" customHeight="1" x14ac:dyDescent="0.3">
      <c r="A1161" s="93">
        <f>+SUBTOTAL(103,$D$4:D1161)</f>
        <v>1158</v>
      </c>
      <c r="B1161" s="2" t="s">
        <v>2028</v>
      </c>
      <c r="C1161" s="2" t="s">
        <v>2084</v>
      </c>
      <c r="D1161" s="2" t="s">
        <v>2265</v>
      </c>
      <c r="E1161" s="43" t="str">
        <f t="shared" ref="E1161:E1163" si="1228">+IF(C1161="GESTIÓN TERRITORIAL","GET",IF(C1161="DERECHOS HUMANOS","DHH",IF(C1161="GESTIÓN CORPORATIVA","GCO",IF(C1161="PLANEACIÓN ESTRATÉGICA","PLE",IF(C1161="GERENCIA DE LA INFORMACIÓN","GDI","N/A")))))</f>
        <v>GCO</v>
      </c>
      <c r="F1161" s="43" t="str">
        <f t="shared" si="1201"/>
        <v>GCI</v>
      </c>
      <c r="G1161" s="43" t="s">
        <v>390</v>
      </c>
      <c r="H1161" s="44" t="s">
        <v>2826</v>
      </c>
      <c r="I1161" s="43" t="str">
        <f t="shared" ref="I1161:I1163" si="1229">+IF(OR(E1161="",F1161="",H1161=""),"",CONCATENATE(E1161,"-",F1161,"-",H1161))</f>
        <v>GCO-GCI-F151</v>
      </c>
      <c r="J1161" s="65" t="s">
        <v>2827</v>
      </c>
      <c r="K1161" s="46" t="s">
        <v>31</v>
      </c>
      <c r="L1161" s="47">
        <f t="shared" si="1202"/>
        <v>43759</v>
      </c>
      <c r="M1161" s="48">
        <v>43759</v>
      </c>
      <c r="N1161" s="1">
        <f t="shared" ref="N1161:N1163" ca="1" si="1230">+IF(K1161="Anulado","",IF(M1161="","",DAYS360(M1161,TODAY())))</f>
        <v>2285</v>
      </c>
      <c r="O1161" s="3"/>
      <c r="P1161" s="49" t="s">
        <v>2828</v>
      </c>
      <c r="Q1161" s="63">
        <v>1</v>
      </c>
      <c r="R1161" s="66" t="s">
        <v>2829</v>
      </c>
      <c r="U1161" s="5"/>
      <c r="W1161" s="6"/>
      <c r="X1161" s="6"/>
      <c r="Y1161" s="6"/>
      <c r="Z1161" s="6"/>
      <c r="AA1161" s="7"/>
      <c r="AB1161" s="9"/>
    </row>
    <row r="1162" spans="1:28" s="4" customFormat="1" ht="13.5" customHeight="1" x14ac:dyDescent="0.3">
      <c r="A1162" s="1">
        <f>+SUBTOTAL(103,$D$4:D1162)</f>
        <v>1159</v>
      </c>
      <c r="B1162" s="2" t="s">
        <v>2028</v>
      </c>
      <c r="C1162" s="2" t="s">
        <v>2084</v>
      </c>
      <c r="D1162" s="2" t="s">
        <v>2265</v>
      </c>
      <c r="E1162" s="43" t="str">
        <f t="shared" si="1228"/>
        <v>GCO</v>
      </c>
      <c r="F1162" s="43" t="str">
        <f t="shared" si="1201"/>
        <v>GCI</v>
      </c>
      <c r="G1162" s="43" t="s">
        <v>390</v>
      </c>
      <c r="H1162" s="44" t="s">
        <v>2830</v>
      </c>
      <c r="I1162" s="43" t="str">
        <f t="shared" si="1229"/>
        <v>GCO-GCI-F152</v>
      </c>
      <c r="J1162" s="65" t="s">
        <v>2831</v>
      </c>
      <c r="K1162" s="46" t="s">
        <v>31</v>
      </c>
      <c r="L1162" s="47">
        <f t="shared" si="1202"/>
        <v>44421</v>
      </c>
      <c r="M1162" s="48">
        <v>44421</v>
      </c>
      <c r="N1162" s="1">
        <f t="shared" ca="1" si="1230"/>
        <v>1633</v>
      </c>
      <c r="O1162" s="3"/>
      <c r="P1162" s="49" t="s">
        <v>2832</v>
      </c>
      <c r="Q1162" s="63">
        <v>2</v>
      </c>
      <c r="R1162" s="66" t="s">
        <v>2833</v>
      </c>
      <c r="U1162" s="5"/>
      <c r="W1162" s="6"/>
      <c r="X1162" s="6"/>
      <c r="Y1162" s="6"/>
      <c r="Z1162" s="6"/>
      <c r="AA1162" s="7"/>
      <c r="AB1162" s="9"/>
    </row>
    <row r="1163" spans="1:28" s="4" customFormat="1" ht="13" x14ac:dyDescent="0.3">
      <c r="A1163" s="1">
        <f>+SUBTOTAL(103,$D$4:D1163)</f>
        <v>1160</v>
      </c>
      <c r="B1163" s="2" t="s">
        <v>2028</v>
      </c>
      <c r="C1163" s="2" t="s">
        <v>2084</v>
      </c>
      <c r="D1163" s="2" t="s">
        <v>2265</v>
      </c>
      <c r="E1163" s="43" t="str">
        <f t="shared" si="1228"/>
        <v>GCO</v>
      </c>
      <c r="F1163" s="43" t="str">
        <f t="shared" si="1201"/>
        <v>GCI</v>
      </c>
      <c r="G1163" s="43" t="s">
        <v>390</v>
      </c>
      <c r="H1163" s="44" t="s">
        <v>2834</v>
      </c>
      <c r="I1163" s="43" t="str">
        <f t="shared" si="1229"/>
        <v>GCO-GCI-F153</v>
      </c>
      <c r="J1163" s="65" t="s">
        <v>2835</v>
      </c>
      <c r="K1163" s="46" t="s">
        <v>31</v>
      </c>
      <c r="L1163" s="47">
        <f t="shared" si="1202"/>
        <v>43759</v>
      </c>
      <c r="M1163" s="48">
        <v>43759</v>
      </c>
      <c r="N1163" s="1">
        <f t="shared" ca="1" si="1230"/>
        <v>2285</v>
      </c>
      <c r="O1163" s="3"/>
      <c r="P1163" s="49" t="s">
        <v>2828</v>
      </c>
      <c r="Q1163" s="63">
        <v>1</v>
      </c>
      <c r="R1163" s="66" t="s">
        <v>2836</v>
      </c>
      <c r="U1163" s="5"/>
      <c r="W1163" s="6"/>
      <c r="X1163" s="6"/>
      <c r="Y1163" s="6"/>
      <c r="Z1163" s="6"/>
      <c r="AA1163" s="7"/>
      <c r="AB1163" s="9"/>
    </row>
    <row r="1164" spans="1:28" s="4" customFormat="1" ht="19.5" x14ac:dyDescent="0.3">
      <c r="A1164" s="93">
        <f>+SUBTOTAL(103,$D$4:D1164)</f>
        <v>1161</v>
      </c>
      <c r="B1164" s="2" t="s">
        <v>2028</v>
      </c>
      <c r="C1164" s="2" t="s">
        <v>2084</v>
      </c>
      <c r="D1164" s="2" t="s">
        <v>2265</v>
      </c>
      <c r="E1164" s="43" t="str">
        <f t="shared" ref="E1164" si="1231">+IF(C1164="GESTIÓN TERRITORIAL","GET",IF(C1164="DERECHOS HUMANOS","DHH",IF(C1164="GESTIÓN CORPORATIVA","GCO",IF(C1164="PLANEACIÓN ESTRATÉGICA","PLE",IF(C1164="GERENCIA DE LA INFORMACIÓN","GDI","N/A")))))</f>
        <v>GCO</v>
      </c>
      <c r="F1164" s="43" t="str">
        <f t="shared" si="1201"/>
        <v>GCI</v>
      </c>
      <c r="G1164" s="43" t="s">
        <v>390</v>
      </c>
      <c r="H1164" s="44" t="s">
        <v>2837</v>
      </c>
      <c r="I1164" s="43" t="str">
        <f t="shared" ref="I1164" si="1232">+IF(OR(E1164="",F1164="",H1164=""),"",CONCATENATE(E1164,"-",F1164,"-",H1164))</f>
        <v>GCO-GCI-F154</v>
      </c>
      <c r="J1164" s="45" t="s">
        <v>2838</v>
      </c>
      <c r="K1164" s="46" t="s">
        <v>48</v>
      </c>
      <c r="L1164" s="47">
        <f t="shared" si="1202"/>
        <v>43951</v>
      </c>
      <c r="M1164" s="48">
        <v>43951</v>
      </c>
      <c r="N1164" s="1" t="str">
        <f t="shared" ref="N1164" ca="1" si="1233">+IF(K1164="Anulado","",IF(M1164="","",DAYS360(M1164,TODAY())))</f>
        <v/>
      </c>
      <c r="O1164" s="3">
        <v>44105</v>
      </c>
      <c r="P1164" s="49" t="s">
        <v>2839</v>
      </c>
      <c r="Q1164" s="63">
        <v>1</v>
      </c>
      <c r="R1164" s="66"/>
      <c r="U1164" s="5"/>
      <c r="W1164" s="6"/>
      <c r="X1164" s="6"/>
      <c r="Y1164" s="6"/>
      <c r="Z1164" s="6"/>
      <c r="AA1164" s="7"/>
      <c r="AB1164" s="9"/>
    </row>
    <row r="1165" spans="1:28" s="4" customFormat="1" ht="19.5" x14ac:dyDescent="0.3">
      <c r="A1165" s="1">
        <f>+SUBTOTAL(103,$D$4:D1165)</f>
        <v>1162</v>
      </c>
      <c r="B1165" s="2" t="s">
        <v>2028</v>
      </c>
      <c r="C1165" s="2" t="s">
        <v>2084</v>
      </c>
      <c r="D1165" s="2" t="s">
        <v>2265</v>
      </c>
      <c r="E1165" s="43" t="str">
        <f t="shared" ref="E1165" si="1234">+IF(C1165="GESTIÓN TERRITORIAL","GET",IF(C1165="DERECHOS HUMANOS","DHH",IF(C1165="GESTIÓN CORPORATIVA","GCO",IF(C1165="PLANEACIÓN ESTRATÉGICA","PLE",IF(C1165="GERENCIA DE LA INFORMACIÓN","GDI","N/A")))))</f>
        <v>GCO</v>
      </c>
      <c r="F1165" s="43" t="str">
        <f t="shared" ref="F1165:F1172" si="1235">+VLOOKUP(D1165,$U$1519:$V$1538,2,FALSE)</f>
        <v>GCI</v>
      </c>
      <c r="G1165" s="43" t="s">
        <v>390</v>
      </c>
      <c r="H1165" s="44" t="s">
        <v>2840</v>
      </c>
      <c r="I1165" s="43" t="str">
        <f t="shared" ref="I1165" si="1236">+IF(OR(E1165="",F1165="",H1165=""),"",CONCATENATE(E1165,"-",F1165,"-",H1165))</f>
        <v>GCO-GCI-F155</v>
      </c>
      <c r="J1165" s="45" t="s">
        <v>2841</v>
      </c>
      <c r="K1165" s="46" t="s">
        <v>31</v>
      </c>
      <c r="L1165" s="47">
        <f t="shared" si="1202"/>
        <v>45407</v>
      </c>
      <c r="M1165" s="48">
        <v>45407</v>
      </c>
      <c r="N1165" s="1">
        <f t="shared" ref="N1165" ca="1" si="1237">+IF(K1165="Anulado","",IF(M1165="","",DAYS360(M1165,TODAY())))</f>
        <v>661</v>
      </c>
      <c r="O1165" s="3"/>
      <c r="P1165" s="49" t="s">
        <v>2842</v>
      </c>
      <c r="Q1165" s="63">
        <v>2</v>
      </c>
      <c r="R1165" s="66"/>
      <c r="U1165" s="5"/>
      <c r="W1165" s="6"/>
      <c r="X1165" s="6"/>
      <c r="Y1165" s="6"/>
      <c r="Z1165" s="6"/>
      <c r="AA1165" s="7"/>
      <c r="AB1165" s="9"/>
    </row>
    <row r="1166" spans="1:28" s="4" customFormat="1" ht="29" x14ac:dyDescent="0.3">
      <c r="A1166" s="1">
        <f>+SUBTOTAL(103,$D$4:D1166)</f>
        <v>1163</v>
      </c>
      <c r="B1166" s="2" t="s">
        <v>2028</v>
      </c>
      <c r="C1166" s="2" t="s">
        <v>2084</v>
      </c>
      <c r="D1166" s="2" t="s">
        <v>2265</v>
      </c>
      <c r="E1166" s="43" t="str">
        <f t="shared" ref="E1166" si="1238">+IF(C1166="GESTIÓN TERRITORIAL","GET",IF(C1166="DERECHOS HUMANOS","DHH",IF(C1166="GESTIÓN CORPORATIVA","GCO",IF(C1166="PLANEACIÓN ESTRATÉGICA","PLE",IF(C1166="GERENCIA DE LA INFORMACIÓN","GDI","N/A")))))</f>
        <v>GCO</v>
      </c>
      <c r="F1166" s="43" t="str">
        <f t="shared" si="1235"/>
        <v>GCI</v>
      </c>
      <c r="G1166" s="43" t="s">
        <v>390</v>
      </c>
      <c r="H1166" s="44" t="s">
        <v>2843</v>
      </c>
      <c r="I1166" s="43" t="str">
        <f t="shared" ref="I1166" si="1239">+IF(OR(E1166="",F1166="",H1166=""),"",CONCATENATE(E1166,"-",F1166,"-",H1166))</f>
        <v>GCO-GCI-F156</v>
      </c>
      <c r="J1166" s="45" t="s">
        <v>2844</v>
      </c>
      <c r="K1166" s="46" t="s">
        <v>31</v>
      </c>
      <c r="L1166" s="47">
        <f t="shared" si="1202"/>
        <v>44228</v>
      </c>
      <c r="M1166" s="48">
        <v>44228</v>
      </c>
      <c r="N1166" s="1">
        <f t="shared" ref="N1166" ca="1" si="1240">+IF(K1166="Anulado","",IF(M1166="","",DAYS360(M1166,TODAY())))</f>
        <v>1825</v>
      </c>
      <c r="O1166" s="3"/>
      <c r="P1166" s="49" t="s">
        <v>2845</v>
      </c>
      <c r="Q1166" s="63">
        <v>1</v>
      </c>
      <c r="R1166" s="66"/>
      <c r="U1166" s="5"/>
      <c r="W1166" s="6"/>
      <c r="X1166" s="6"/>
      <c r="Y1166" s="6"/>
      <c r="Z1166" s="6"/>
      <c r="AA1166" s="7"/>
      <c r="AB1166" s="9"/>
    </row>
    <row r="1167" spans="1:28" s="4" customFormat="1" ht="29" x14ac:dyDescent="0.3">
      <c r="A1167" s="93">
        <f>+SUBTOTAL(103,$D$4:D1167)</f>
        <v>1164</v>
      </c>
      <c r="B1167" s="2" t="s">
        <v>2028</v>
      </c>
      <c r="C1167" s="2" t="s">
        <v>2084</v>
      </c>
      <c r="D1167" s="2" t="s">
        <v>2265</v>
      </c>
      <c r="E1167" s="43" t="str">
        <f t="shared" ref="E1167:E1168" si="1241">+IF(C1167="GESTIÓN TERRITORIAL","GET",IF(C1167="DERECHOS HUMANOS","DHH",IF(C1167="GESTIÓN CORPORATIVA","GCO",IF(C1167="PLANEACIÓN ESTRATÉGICA","PLE",IF(C1167="GERENCIA DE LA INFORMACIÓN","GDI","N/A")))))</f>
        <v>GCO</v>
      </c>
      <c r="F1167" s="43" t="str">
        <f t="shared" si="1235"/>
        <v>GCI</v>
      </c>
      <c r="G1167" s="43" t="s">
        <v>390</v>
      </c>
      <c r="H1167" s="44" t="s">
        <v>2846</v>
      </c>
      <c r="I1167" s="43" t="str">
        <f t="shared" ref="I1167:I1168" si="1242">+IF(OR(E1167="",F1167="",H1167=""),"",CONCATENATE(E1167,"-",F1167,"-",H1167))</f>
        <v>GCO-GCI-F157</v>
      </c>
      <c r="J1167" s="45" t="s">
        <v>2847</v>
      </c>
      <c r="K1167" s="46" t="s">
        <v>31</v>
      </c>
      <c r="L1167" s="47">
        <f t="shared" si="1202"/>
        <v>44260</v>
      </c>
      <c r="M1167" s="48">
        <v>44260</v>
      </c>
      <c r="N1167" s="1">
        <f t="shared" ref="N1167:N1168" ca="1" si="1243">+IF(K1167="Anulado","",IF(M1167="","",DAYS360(M1167,TODAY())))</f>
        <v>1791</v>
      </c>
      <c r="O1167" s="3"/>
      <c r="P1167" s="49" t="s">
        <v>2848</v>
      </c>
      <c r="Q1167" s="63">
        <v>1</v>
      </c>
      <c r="R1167" s="66"/>
      <c r="U1167" s="5"/>
      <c r="W1167" s="6"/>
      <c r="X1167" s="6"/>
      <c r="Y1167" s="6"/>
      <c r="Z1167" s="6"/>
      <c r="AA1167" s="7"/>
      <c r="AB1167" s="9"/>
    </row>
    <row r="1168" spans="1:28" s="4" customFormat="1" ht="29" x14ac:dyDescent="0.3">
      <c r="A1168" s="1">
        <f>+SUBTOTAL(103,$D$4:D1168)</f>
        <v>1165</v>
      </c>
      <c r="B1168" s="2" t="s">
        <v>2028</v>
      </c>
      <c r="C1168" s="2" t="s">
        <v>2084</v>
      </c>
      <c r="D1168" s="2" t="s">
        <v>2265</v>
      </c>
      <c r="E1168" s="43" t="str">
        <f t="shared" si="1241"/>
        <v>GCO</v>
      </c>
      <c r="F1168" s="43" t="str">
        <f t="shared" si="1235"/>
        <v>GCI</v>
      </c>
      <c r="G1168" s="43" t="s">
        <v>390</v>
      </c>
      <c r="H1168" s="44" t="s">
        <v>2849</v>
      </c>
      <c r="I1168" s="43" t="str">
        <f t="shared" si="1242"/>
        <v>GCO-GCI-F158</v>
      </c>
      <c r="J1168" s="45" t="s">
        <v>2850</v>
      </c>
      <c r="K1168" s="46" t="s">
        <v>31</v>
      </c>
      <c r="L1168" s="47">
        <f t="shared" si="1202"/>
        <v>44260</v>
      </c>
      <c r="M1168" s="48">
        <v>44260</v>
      </c>
      <c r="N1168" s="1">
        <f t="shared" ca="1" si="1243"/>
        <v>1791</v>
      </c>
      <c r="O1168" s="3"/>
      <c r="P1168" s="49" t="s">
        <v>2848</v>
      </c>
      <c r="Q1168" s="63">
        <v>1</v>
      </c>
      <c r="R1168" s="66"/>
      <c r="U1168" s="5"/>
      <c r="W1168" s="6"/>
      <c r="X1168" s="6"/>
      <c r="Y1168" s="6"/>
      <c r="Z1168" s="6"/>
      <c r="AA1168" s="7"/>
      <c r="AB1168" s="9"/>
    </row>
    <row r="1169" spans="1:28" s="4" customFormat="1" ht="19.5" x14ac:dyDescent="0.3">
      <c r="A1169" s="1">
        <f>+SUBTOTAL(103,$D$4:D1169)</f>
        <v>1166</v>
      </c>
      <c r="B1169" s="2" t="s">
        <v>2028</v>
      </c>
      <c r="C1169" s="2" t="s">
        <v>2084</v>
      </c>
      <c r="D1169" s="2" t="s">
        <v>2265</v>
      </c>
      <c r="E1169" s="43" t="str">
        <f t="shared" ref="E1169" si="1244">+IF(C1169="GESTIÓN TERRITORIAL","GET",IF(C1169="DERECHOS HUMANOS","DHH",IF(C1169="GESTIÓN CORPORATIVA","GCO",IF(C1169="PLANEACIÓN ESTRATÉGICA","PLE",IF(C1169="GERENCIA DE LA INFORMACIÓN","GDI","N/A")))))</f>
        <v>GCO</v>
      </c>
      <c r="F1169" s="43" t="str">
        <f t="shared" si="1235"/>
        <v>GCI</v>
      </c>
      <c r="G1169" s="43" t="s">
        <v>390</v>
      </c>
      <c r="H1169" s="44" t="s">
        <v>2851</v>
      </c>
      <c r="I1169" s="43" t="str">
        <f t="shared" ref="I1169" si="1245">+IF(OR(E1169="",F1169="",H1169=""),"",CONCATENATE(E1169,"-",F1169,"-",H1169))</f>
        <v>GCO-GCI-F159</v>
      </c>
      <c r="J1169" s="67" t="s">
        <v>2852</v>
      </c>
      <c r="K1169" s="46" t="s">
        <v>31</v>
      </c>
      <c r="L1169" s="47">
        <f t="shared" si="1202"/>
        <v>44315</v>
      </c>
      <c r="M1169" s="48">
        <v>44315</v>
      </c>
      <c r="N1169" s="1">
        <f t="shared" ref="N1169" ca="1" si="1246">+IF(K1169="Anulado","",IF(M1169="","",DAYS360(M1169,TODAY())))</f>
        <v>1737</v>
      </c>
      <c r="O1169" s="3"/>
      <c r="P1169" s="49" t="s">
        <v>2853</v>
      </c>
      <c r="Q1169" s="63">
        <v>1</v>
      </c>
      <c r="R1169" s="66"/>
      <c r="U1169" s="5"/>
      <c r="W1169" s="6"/>
      <c r="X1169" s="6"/>
      <c r="Y1169" s="6"/>
      <c r="Z1169" s="6"/>
      <c r="AA1169" s="7"/>
      <c r="AB1169" s="9"/>
    </row>
    <row r="1170" spans="1:28" s="4" customFormat="1" ht="38.5" x14ac:dyDescent="0.3">
      <c r="A1170" s="93">
        <f>+SUBTOTAL(103,$D$4:D1170)</f>
        <v>1167</v>
      </c>
      <c r="B1170" s="2" t="s">
        <v>2028</v>
      </c>
      <c r="C1170" s="2" t="s">
        <v>2084</v>
      </c>
      <c r="D1170" s="2" t="s">
        <v>2265</v>
      </c>
      <c r="E1170" s="43" t="str">
        <f t="shared" ref="E1170" si="1247">+IF(C1170="GESTIÓN TERRITORIAL","GET",IF(C1170="DERECHOS HUMANOS","DHH",IF(C1170="GESTIÓN CORPORATIVA","GCO",IF(C1170="PLANEACIÓN ESTRATÉGICA","PLE",IF(C1170="GERENCIA DE LA INFORMACIÓN","GDI","N/A")))))</f>
        <v>GCO</v>
      </c>
      <c r="F1170" s="43" t="str">
        <f t="shared" si="1235"/>
        <v>GCI</v>
      </c>
      <c r="G1170" s="43" t="s">
        <v>390</v>
      </c>
      <c r="H1170" s="44" t="s">
        <v>2854</v>
      </c>
      <c r="I1170" s="43" t="str">
        <f t="shared" ref="I1170" si="1248">+IF(OR(E1170="",F1170="",H1170=""),"",CONCATENATE(E1170,"-",F1170,"-",H1170))</f>
        <v>GCO-GCI-F160</v>
      </c>
      <c r="J1170" s="67" t="s">
        <v>2855</v>
      </c>
      <c r="K1170" s="46" t="s">
        <v>31</v>
      </c>
      <c r="L1170" s="47">
        <f t="shared" si="1202"/>
        <v>45183</v>
      </c>
      <c r="M1170" s="48">
        <v>45183</v>
      </c>
      <c r="N1170" s="1">
        <f t="shared" ref="N1170" ca="1" si="1249">+IF(K1170="Anulado","",IF(M1170="","",DAYS360(M1170,TODAY())))</f>
        <v>882</v>
      </c>
      <c r="O1170" s="3"/>
      <c r="P1170" s="49" t="s">
        <v>2856</v>
      </c>
      <c r="Q1170" s="63">
        <v>3</v>
      </c>
      <c r="R1170" s="66"/>
      <c r="T1170" s="34"/>
      <c r="U1170" s="35"/>
      <c r="V1170" s="34"/>
      <c r="W1170" s="36"/>
      <c r="X1170" s="36"/>
      <c r="Y1170" s="36"/>
      <c r="Z1170" s="36"/>
      <c r="AA1170" s="37"/>
      <c r="AB1170" s="9"/>
    </row>
    <row r="1171" spans="1:28" s="4" customFormat="1" ht="13" x14ac:dyDescent="0.3">
      <c r="A1171" s="1">
        <f>+SUBTOTAL(103,$D$4:D1171)</f>
        <v>1168</v>
      </c>
      <c r="B1171" s="2" t="s">
        <v>2028</v>
      </c>
      <c r="C1171" s="2" t="s">
        <v>2084</v>
      </c>
      <c r="D1171" s="2" t="s">
        <v>2265</v>
      </c>
      <c r="E1171" s="43" t="str">
        <f t="shared" ref="E1171:E1172" si="1250">+IF(C1171="GESTIÓN TERRITORIAL","GET",IF(C1171="DERECHOS HUMANOS","DHH",IF(C1171="GESTIÓN CORPORATIVA","GCO",IF(C1171="PLANEACIÓN ESTRATÉGICA","PLE",IF(C1171="GERENCIA DE LA INFORMACIÓN","GDI","N/A")))))</f>
        <v>GCO</v>
      </c>
      <c r="F1171" s="43" t="str">
        <f t="shared" si="1235"/>
        <v>GCI</v>
      </c>
      <c r="G1171" s="43" t="s">
        <v>390</v>
      </c>
      <c r="H1171" s="44" t="s">
        <v>2857</v>
      </c>
      <c r="I1171" s="43" t="str">
        <f t="shared" ref="I1171:I1173" si="1251">+IF(OR(E1171="",F1171="",H1171=""),"",CONCATENATE(E1171,"-",F1171,"-",H1171))</f>
        <v>GCO-GCI-F161</v>
      </c>
      <c r="J1171" s="67" t="s">
        <v>2858</v>
      </c>
      <c r="K1171" s="46" t="s">
        <v>31</v>
      </c>
      <c r="L1171" s="47">
        <f t="shared" si="1202"/>
        <v>45484</v>
      </c>
      <c r="M1171" s="48">
        <v>45484</v>
      </c>
      <c r="N1171" s="1">
        <f t="shared" ref="N1171:N1217" ca="1" si="1252">+IF(K1171="Anulado","",IF(M1171="","",DAYS360(M1171,TODAY())))</f>
        <v>585</v>
      </c>
      <c r="O1171" s="3"/>
      <c r="P1171" s="49" t="s">
        <v>2859</v>
      </c>
      <c r="Q1171" s="63">
        <v>2</v>
      </c>
      <c r="R1171" s="66"/>
      <c r="U1171" s="5"/>
      <c r="W1171" s="6"/>
      <c r="X1171" s="6"/>
      <c r="Y1171" s="6"/>
      <c r="Z1171" s="6"/>
      <c r="AA1171" s="7"/>
      <c r="AB1171" s="9"/>
    </row>
    <row r="1172" spans="1:28" s="4" customFormat="1" ht="13" x14ac:dyDescent="0.3">
      <c r="A1172" s="1">
        <f>+SUBTOTAL(103,$D$4:D1172)</f>
        <v>1169</v>
      </c>
      <c r="B1172" s="2" t="s">
        <v>2028</v>
      </c>
      <c r="C1172" s="2" t="s">
        <v>2084</v>
      </c>
      <c r="D1172" s="2" t="s">
        <v>2265</v>
      </c>
      <c r="E1172" s="43" t="str">
        <f t="shared" si="1250"/>
        <v>GCO</v>
      </c>
      <c r="F1172" s="43" t="str">
        <f t="shared" si="1235"/>
        <v>GCI</v>
      </c>
      <c r="G1172" s="43" t="s">
        <v>390</v>
      </c>
      <c r="H1172" s="44" t="s">
        <v>2860</v>
      </c>
      <c r="I1172" s="43" t="str">
        <f t="shared" si="1251"/>
        <v>GCO-GCI-F162</v>
      </c>
      <c r="J1172" s="67" t="s">
        <v>2861</v>
      </c>
      <c r="K1172" s="46" t="s">
        <v>31</v>
      </c>
      <c r="L1172" s="47">
        <f t="shared" si="1202"/>
        <v>44916</v>
      </c>
      <c r="M1172" s="48">
        <v>44916</v>
      </c>
      <c r="N1172" s="1">
        <f t="shared" ca="1" si="1252"/>
        <v>1145</v>
      </c>
      <c r="O1172" s="3"/>
      <c r="P1172" s="49" t="s">
        <v>2862</v>
      </c>
      <c r="Q1172" s="63">
        <v>2</v>
      </c>
      <c r="R1172" s="66"/>
      <c r="T1172" s="34"/>
      <c r="U1172" s="35"/>
      <c r="V1172" s="34"/>
      <c r="W1172" s="36"/>
      <c r="X1172" s="36"/>
      <c r="Y1172" s="36"/>
      <c r="Z1172" s="36"/>
      <c r="AA1172" s="37"/>
      <c r="AB1172" s="9"/>
    </row>
    <row r="1173" spans="1:28" s="4" customFormat="1" ht="13" x14ac:dyDescent="0.3">
      <c r="A1173" s="93">
        <f>+SUBTOTAL(103,$D$4:D1173)</f>
        <v>1170</v>
      </c>
      <c r="B1173" s="2" t="s">
        <v>2028</v>
      </c>
      <c r="C1173" s="2" t="s">
        <v>2084</v>
      </c>
      <c r="D1173" s="2" t="s">
        <v>2265</v>
      </c>
      <c r="E1173" s="43" t="s">
        <v>2863</v>
      </c>
      <c r="F1173" s="43" t="s">
        <v>2864</v>
      </c>
      <c r="G1173" s="43" t="s">
        <v>390</v>
      </c>
      <c r="H1173" s="44" t="s">
        <v>2865</v>
      </c>
      <c r="I1173" s="43" t="str">
        <f t="shared" si="1251"/>
        <v>GCO-GCI-F163</v>
      </c>
      <c r="J1173" s="67" t="s">
        <v>2866</v>
      </c>
      <c r="K1173" s="46" t="s">
        <v>31</v>
      </c>
      <c r="L1173" s="47">
        <f t="shared" si="1202"/>
        <v>44523</v>
      </c>
      <c r="M1173" s="48">
        <v>44523</v>
      </c>
      <c r="N1173" s="1">
        <f t="shared" ca="1" si="1252"/>
        <v>1533</v>
      </c>
      <c r="O1173" s="3"/>
      <c r="P1173" s="49" t="s">
        <v>2867</v>
      </c>
      <c r="Q1173" s="63">
        <v>1</v>
      </c>
      <c r="R1173" s="66"/>
      <c r="U1173" s="5"/>
      <c r="W1173" s="6"/>
      <c r="X1173" s="6"/>
      <c r="Y1173" s="6"/>
      <c r="Z1173" s="6"/>
      <c r="AA1173" s="7"/>
      <c r="AB1173" s="9"/>
    </row>
    <row r="1174" spans="1:28" s="4" customFormat="1" ht="13" x14ac:dyDescent="0.3">
      <c r="A1174" s="1">
        <f>+SUBTOTAL(103,$D$4:D1174)</f>
        <v>1171</v>
      </c>
      <c r="B1174" s="2" t="s">
        <v>2028</v>
      </c>
      <c r="C1174" s="2" t="s">
        <v>2084</v>
      </c>
      <c r="D1174" s="2" t="s">
        <v>2265</v>
      </c>
      <c r="E1174" s="43" t="s">
        <v>2863</v>
      </c>
      <c r="F1174" s="43" t="s">
        <v>2864</v>
      </c>
      <c r="G1174" s="43" t="s">
        <v>390</v>
      </c>
      <c r="H1174" s="44" t="s">
        <v>2868</v>
      </c>
      <c r="I1174" s="43" t="str">
        <f t="shared" ref="I1174:I1217" si="1253">+IF(OR(E1174="",F1174="",H1174=""),"",CONCATENATE(E1174,"-",F1174,"-",H1174))</f>
        <v>GCO-GCI-F164</v>
      </c>
      <c r="J1174" s="67" t="s">
        <v>2869</v>
      </c>
      <c r="K1174" s="46" t="s">
        <v>31</v>
      </c>
      <c r="L1174" s="47">
        <f t="shared" si="1202"/>
        <v>44896</v>
      </c>
      <c r="M1174" s="48">
        <v>44896</v>
      </c>
      <c r="N1174" s="1">
        <f t="shared" ca="1" si="1252"/>
        <v>1165</v>
      </c>
      <c r="O1174" s="3"/>
      <c r="P1174" s="49" t="s">
        <v>2870</v>
      </c>
      <c r="Q1174" s="63">
        <v>2</v>
      </c>
      <c r="R1174" s="66"/>
      <c r="U1174" s="5"/>
      <c r="W1174" s="6"/>
      <c r="X1174" s="6"/>
      <c r="Y1174" s="6"/>
      <c r="Z1174" s="6"/>
      <c r="AA1174" s="7"/>
      <c r="AB1174" s="9"/>
    </row>
    <row r="1175" spans="1:28" s="4" customFormat="1" ht="13" x14ac:dyDescent="0.3">
      <c r="A1175" s="1">
        <f>+SUBTOTAL(103,$D$4:D1175)</f>
        <v>1172</v>
      </c>
      <c r="B1175" s="2" t="s">
        <v>2028</v>
      </c>
      <c r="C1175" s="2" t="s">
        <v>2084</v>
      </c>
      <c r="D1175" s="2" t="s">
        <v>2265</v>
      </c>
      <c r="E1175" s="43" t="s">
        <v>2863</v>
      </c>
      <c r="F1175" s="43" t="s">
        <v>2864</v>
      </c>
      <c r="G1175" s="43" t="s">
        <v>390</v>
      </c>
      <c r="H1175" s="44" t="s">
        <v>2871</v>
      </c>
      <c r="I1175" s="43" t="str">
        <f t="shared" ref="I1175" si="1254">+IF(OR(E1175="",F1175="",H1175=""),"",CONCATENATE(E1175,"-",F1175,"-",H1175))</f>
        <v>GCO-GCI-F165</v>
      </c>
      <c r="J1175" s="67" t="s">
        <v>2872</v>
      </c>
      <c r="K1175" s="46" t="s">
        <v>31</v>
      </c>
      <c r="L1175" s="47">
        <f t="shared" si="1202"/>
        <v>44614</v>
      </c>
      <c r="M1175" s="48">
        <v>44614</v>
      </c>
      <c r="N1175" s="1">
        <f t="shared" ca="1" si="1252"/>
        <v>1444</v>
      </c>
      <c r="O1175" s="3"/>
      <c r="P1175" s="49" t="s">
        <v>2873</v>
      </c>
      <c r="Q1175" s="63">
        <v>1</v>
      </c>
      <c r="R1175" s="66"/>
      <c r="U1175" s="5"/>
      <c r="W1175" s="6"/>
      <c r="X1175" s="6"/>
      <c r="Y1175" s="6"/>
      <c r="Z1175" s="6"/>
      <c r="AA1175" s="7"/>
      <c r="AB1175" s="9"/>
    </row>
    <row r="1176" spans="1:28" s="4" customFormat="1" ht="13" x14ac:dyDescent="0.3">
      <c r="A1176" s="93">
        <f>+SUBTOTAL(103,$D$4:D1176)</f>
        <v>1173</v>
      </c>
      <c r="B1176" s="2" t="s">
        <v>2028</v>
      </c>
      <c r="C1176" s="2" t="s">
        <v>2084</v>
      </c>
      <c r="D1176" s="2" t="s">
        <v>2265</v>
      </c>
      <c r="E1176" s="43" t="s">
        <v>2863</v>
      </c>
      <c r="F1176" s="43" t="s">
        <v>2864</v>
      </c>
      <c r="G1176" s="43" t="s">
        <v>390</v>
      </c>
      <c r="H1176" s="44" t="s">
        <v>2874</v>
      </c>
      <c r="I1176" s="43" t="str">
        <f t="shared" ref="I1176" si="1255">+IF(OR(E1176="",F1176="",H1176=""),"",CONCATENATE(E1176,"-",F1176,"-",H1176))</f>
        <v>GCO-GCI-F166</v>
      </c>
      <c r="J1176" s="67" t="s">
        <v>2875</v>
      </c>
      <c r="K1176" s="46" t="s">
        <v>31</v>
      </c>
      <c r="L1176" s="47">
        <f t="shared" si="1202"/>
        <v>44643</v>
      </c>
      <c r="M1176" s="48">
        <v>44643</v>
      </c>
      <c r="N1176" s="1">
        <f t="shared" ca="1" si="1252"/>
        <v>1413</v>
      </c>
      <c r="O1176" s="3"/>
      <c r="P1176" s="49" t="s">
        <v>2876</v>
      </c>
      <c r="Q1176" s="63">
        <v>1</v>
      </c>
      <c r="R1176" s="66"/>
      <c r="U1176" s="5"/>
      <c r="W1176" s="6"/>
      <c r="X1176" s="6"/>
      <c r="Y1176" s="6"/>
      <c r="Z1176" s="6"/>
      <c r="AA1176" s="7"/>
      <c r="AB1176" s="9"/>
    </row>
    <row r="1177" spans="1:28" s="4" customFormat="1" ht="13" x14ac:dyDescent="0.3">
      <c r="A1177" s="1">
        <f>+SUBTOTAL(103,$D$4:D1177)</f>
        <v>1174</v>
      </c>
      <c r="B1177" s="2" t="s">
        <v>2028</v>
      </c>
      <c r="C1177" s="2" t="s">
        <v>2084</v>
      </c>
      <c r="D1177" s="2" t="s">
        <v>2265</v>
      </c>
      <c r="E1177" s="43" t="s">
        <v>2863</v>
      </c>
      <c r="F1177" s="43" t="s">
        <v>2864</v>
      </c>
      <c r="G1177" s="43" t="s">
        <v>390</v>
      </c>
      <c r="H1177" s="44" t="s">
        <v>2877</v>
      </c>
      <c r="I1177" s="43" t="str">
        <f t="shared" ref="I1177:I1180" si="1256">+IF(OR(E1177="",F1177="",H1177=""),"",CONCATENATE(E1177,"-",F1177,"-",H1177))</f>
        <v>GCO-GCI-F167</v>
      </c>
      <c r="J1177" s="67" t="s">
        <v>2878</v>
      </c>
      <c r="K1177" s="46" t="s">
        <v>31</v>
      </c>
      <c r="L1177" s="47">
        <f t="shared" si="1202"/>
        <v>44708</v>
      </c>
      <c r="M1177" s="48">
        <v>44708</v>
      </c>
      <c r="N1177" s="1">
        <f t="shared" ca="1" si="1252"/>
        <v>1349</v>
      </c>
      <c r="O1177" s="3"/>
      <c r="P1177" s="49" t="s">
        <v>2879</v>
      </c>
      <c r="Q1177" s="63">
        <v>1</v>
      </c>
      <c r="R1177" s="66"/>
      <c r="U1177" s="5"/>
      <c r="W1177" s="6"/>
      <c r="X1177" s="6"/>
      <c r="Y1177" s="6"/>
      <c r="Z1177" s="6"/>
      <c r="AA1177" s="7"/>
      <c r="AB1177" s="9"/>
    </row>
    <row r="1178" spans="1:28" s="4" customFormat="1" ht="13" x14ac:dyDescent="0.3">
      <c r="A1178" s="1">
        <f>+SUBTOTAL(103,$D$4:D1178)</f>
        <v>1175</v>
      </c>
      <c r="B1178" s="2" t="s">
        <v>2028</v>
      </c>
      <c r="C1178" s="2" t="s">
        <v>2084</v>
      </c>
      <c r="D1178" s="2" t="s">
        <v>2265</v>
      </c>
      <c r="E1178" s="43" t="s">
        <v>2863</v>
      </c>
      <c r="F1178" s="43" t="s">
        <v>2864</v>
      </c>
      <c r="G1178" s="43" t="s">
        <v>390</v>
      </c>
      <c r="H1178" s="44" t="s">
        <v>2880</v>
      </c>
      <c r="I1178" s="43" t="str">
        <f t="shared" si="1256"/>
        <v>GCO-GCI-F168</v>
      </c>
      <c r="J1178" s="67" t="s">
        <v>2881</v>
      </c>
      <c r="K1178" s="46" t="s">
        <v>31</v>
      </c>
      <c r="L1178" s="47">
        <f t="shared" si="1202"/>
        <v>44708</v>
      </c>
      <c r="M1178" s="48">
        <v>44708</v>
      </c>
      <c r="N1178" s="1">
        <f t="shared" ca="1" si="1252"/>
        <v>1349</v>
      </c>
      <c r="O1178" s="3"/>
      <c r="P1178" s="49" t="s">
        <v>2879</v>
      </c>
      <c r="Q1178" s="63">
        <v>1</v>
      </c>
      <c r="R1178" s="66"/>
      <c r="U1178" s="5"/>
      <c r="W1178" s="6"/>
      <c r="X1178" s="6"/>
      <c r="Y1178" s="6"/>
      <c r="Z1178" s="6"/>
      <c r="AA1178" s="7"/>
      <c r="AB1178" s="9"/>
    </row>
    <row r="1179" spans="1:28" s="4" customFormat="1" ht="13" x14ac:dyDescent="0.3">
      <c r="A1179" s="93">
        <f>+SUBTOTAL(103,$D$4:D1179)</f>
        <v>1176</v>
      </c>
      <c r="B1179" s="2" t="s">
        <v>2028</v>
      </c>
      <c r="C1179" s="2" t="s">
        <v>2084</v>
      </c>
      <c r="D1179" s="2" t="s">
        <v>2265</v>
      </c>
      <c r="E1179" s="43" t="s">
        <v>2863</v>
      </c>
      <c r="F1179" s="43" t="s">
        <v>2864</v>
      </c>
      <c r="G1179" s="43" t="s">
        <v>390</v>
      </c>
      <c r="H1179" s="44" t="s">
        <v>2882</v>
      </c>
      <c r="I1179" s="43" t="str">
        <f t="shared" si="1256"/>
        <v>GCO-GCI-F169</v>
      </c>
      <c r="J1179" s="67" t="s">
        <v>2883</v>
      </c>
      <c r="K1179" s="46" t="s">
        <v>31</v>
      </c>
      <c r="L1179" s="47">
        <f t="shared" si="1202"/>
        <v>44708</v>
      </c>
      <c r="M1179" s="48">
        <v>44708</v>
      </c>
      <c r="N1179" s="1">
        <f t="shared" ca="1" si="1252"/>
        <v>1349</v>
      </c>
      <c r="O1179" s="3"/>
      <c r="P1179" s="49" t="s">
        <v>2879</v>
      </c>
      <c r="Q1179" s="63">
        <v>1</v>
      </c>
      <c r="R1179" s="66"/>
      <c r="U1179" s="5"/>
      <c r="W1179" s="6"/>
      <c r="X1179" s="6"/>
      <c r="Y1179" s="6"/>
      <c r="Z1179" s="6"/>
      <c r="AA1179" s="7"/>
      <c r="AB1179" s="9"/>
    </row>
    <row r="1180" spans="1:28" s="4" customFormat="1" ht="13" x14ac:dyDescent="0.3">
      <c r="A1180" s="1">
        <f>+SUBTOTAL(103,$D$4:D1180)</f>
        <v>1177</v>
      </c>
      <c r="B1180" s="2" t="s">
        <v>2028</v>
      </c>
      <c r="C1180" s="2" t="s">
        <v>2084</v>
      </c>
      <c r="D1180" s="2" t="s">
        <v>2265</v>
      </c>
      <c r="E1180" s="43" t="s">
        <v>2863</v>
      </c>
      <c r="F1180" s="43" t="s">
        <v>2864</v>
      </c>
      <c r="G1180" s="43" t="s">
        <v>390</v>
      </c>
      <c r="H1180" s="44" t="s">
        <v>2884</v>
      </c>
      <c r="I1180" s="43" t="str">
        <f t="shared" si="1256"/>
        <v>GCO-GCI-F170</v>
      </c>
      <c r="J1180" s="67" t="s">
        <v>2885</v>
      </c>
      <c r="K1180" s="46" t="s">
        <v>31</v>
      </c>
      <c r="L1180" s="47">
        <f t="shared" si="1202"/>
        <v>44708</v>
      </c>
      <c r="M1180" s="48">
        <v>44708</v>
      </c>
      <c r="N1180" s="1">
        <f t="shared" ca="1" si="1252"/>
        <v>1349</v>
      </c>
      <c r="O1180" s="3"/>
      <c r="P1180" s="49" t="s">
        <v>2879</v>
      </c>
      <c r="Q1180" s="63">
        <v>1</v>
      </c>
      <c r="R1180" s="66"/>
      <c r="U1180" s="5"/>
      <c r="W1180" s="6"/>
      <c r="X1180" s="6"/>
      <c r="Y1180" s="6"/>
      <c r="Z1180" s="6"/>
      <c r="AA1180" s="7"/>
      <c r="AB1180" s="9"/>
    </row>
    <row r="1181" spans="1:28" s="4" customFormat="1" ht="13" x14ac:dyDescent="0.3">
      <c r="A1181" s="1">
        <f>+SUBTOTAL(103,$D$4:D1181)</f>
        <v>1178</v>
      </c>
      <c r="B1181" s="2" t="s">
        <v>2028</v>
      </c>
      <c r="C1181" s="2" t="s">
        <v>2084</v>
      </c>
      <c r="D1181" s="2" t="s">
        <v>2265</v>
      </c>
      <c r="E1181" s="43" t="s">
        <v>2863</v>
      </c>
      <c r="F1181" s="43" t="s">
        <v>2864</v>
      </c>
      <c r="G1181" s="43" t="s">
        <v>390</v>
      </c>
      <c r="H1181" s="44" t="s">
        <v>2886</v>
      </c>
      <c r="I1181" s="43" t="str">
        <f t="shared" ref="I1181:I1185" si="1257">+IF(OR(E1181="",F1181="",H1181=""),"",CONCATENATE(E1181,"-",F1181,"-",H1181))</f>
        <v>GCO-GCI-F171</v>
      </c>
      <c r="J1181" s="67" t="s">
        <v>2887</v>
      </c>
      <c r="K1181" s="46" t="s">
        <v>31</v>
      </c>
      <c r="L1181" s="47">
        <f t="shared" ref="L1181:L1185" si="1258">+IF(M1181=0,"",VALUE(M1181))</f>
        <v>44769</v>
      </c>
      <c r="M1181" s="48">
        <v>44769</v>
      </c>
      <c r="N1181" s="1">
        <f t="shared" ref="N1181:N1185" ca="1" si="1259">+IF(K1181="Anulado","",IF(M1181="","",DAYS360(M1181,TODAY())))</f>
        <v>1289</v>
      </c>
      <c r="O1181" s="3"/>
      <c r="P1181" s="49" t="s">
        <v>2428</v>
      </c>
      <c r="Q1181" s="63">
        <v>1</v>
      </c>
      <c r="R1181" s="66"/>
      <c r="U1181" s="5"/>
      <c r="W1181" s="6"/>
      <c r="X1181" s="6"/>
      <c r="Y1181" s="6"/>
      <c r="Z1181" s="6"/>
      <c r="AA1181" s="7"/>
      <c r="AB1181" s="9"/>
    </row>
    <row r="1182" spans="1:28" s="4" customFormat="1" ht="13" x14ac:dyDescent="0.3">
      <c r="A1182" s="93">
        <f>+SUBTOTAL(103,$D$4:D1182)</f>
        <v>1179</v>
      </c>
      <c r="B1182" s="2" t="s">
        <v>2028</v>
      </c>
      <c r="C1182" s="2" t="s">
        <v>2084</v>
      </c>
      <c r="D1182" s="2" t="s">
        <v>2265</v>
      </c>
      <c r="E1182" s="43" t="s">
        <v>2863</v>
      </c>
      <c r="F1182" s="43" t="s">
        <v>2864</v>
      </c>
      <c r="G1182" s="43" t="s">
        <v>390</v>
      </c>
      <c r="H1182" s="44" t="s">
        <v>2888</v>
      </c>
      <c r="I1182" s="43" t="str">
        <f t="shared" si="1257"/>
        <v>GCO-GCI-F172</v>
      </c>
      <c r="J1182" s="67" t="s">
        <v>2889</v>
      </c>
      <c r="K1182" s="46" t="s">
        <v>31</v>
      </c>
      <c r="L1182" s="47">
        <f t="shared" si="1258"/>
        <v>44769</v>
      </c>
      <c r="M1182" s="48">
        <v>44769</v>
      </c>
      <c r="N1182" s="1">
        <f t="shared" ca="1" si="1259"/>
        <v>1289</v>
      </c>
      <c r="O1182" s="3"/>
      <c r="P1182" s="49" t="s">
        <v>2428</v>
      </c>
      <c r="Q1182" s="63">
        <v>1</v>
      </c>
      <c r="R1182" s="66"/>
      <c r="U1182" s="5"/>
      <c r="W1182" s="6"/>
      <c r="X1182" s="6"/>
      <c r="Y1182" s="6"/>
      <c r="Z1182" s="6"/>
      <c r="AA1182" s="7"/>
      <c r="AB1182" s="9"/>
    </row>
    <row r="1183" spans="1:28" s="4" customFormat="1" ht="13" x14ac:dyDescent="0.3">
      <c r="A1183" s="1">
        <f>+SUBTOTAL(103,$D$4:D1183)</f>
        <v>1180</v>
      </c>
      <c r="B1183" s="2" t="s">
        <v>2028</v>
      </c>
      <c r="C1183" s="2" t="s">
        <v>2084</v>
      </c>
      <c r="D1183" s="2" t="s">
        <v>2265</v>
      </c>
      <c r="E1183" s="43" t="s">
        <v>2863</v>
      </c>
      <c r="F1183" s="43" t="s">
        <v>2864</v>
      </c>
      <c r="G1183" s="43" t="s">
        <v>390</v>
      </c>
      <c r="H1183" s="44" t="s">
        <v>2890</v>
      </c>
      <c r="I1183" s="43" t="str">
        <f t="shared" si="1257"/>
        <v>GCO-GCI-F173</v>
      </c>
      <c r="J1183" s="67" t="s">
        <v>2891</v>
      </c>
      <c r="K1183" s="46" t="s">
        <v>31</v>
      </c>
      <c r="L1183" s="47">
        <f t="shared" si="1258"/>
        <v>44769</v>
      </c>
      <c r="M1183" s="48">
        <v>44769</v>
      </c>
      <c r="N1183" s="1">
        <f t="shared" ca="1" si="1259"/>
        <v>1289</v>
      </c>
      <c r="O1183" s="3"/>
      <c r="P1183" s="49" t="s">
        <v>2428</v>
      </c>
      <c r="Q1183" s="63">
        <v>1</v>
      </c>
      <c r="R1183" s="66"/>
      <c r="U1183" s="5"/>
      <c r="W1183" s="6"/>
      <c r="X1183" s="6"/>
      <c r="Y1183" s="6"/>
      <c r="Z1183" s="6"/>
      <c r="AA1183" s="7"/>
      <c r="AB1183" s="9"/>
    </row>
    <row r="1184" spans="1:28" s="4" customFormat="1" ht="19.5" x14ac:dyDescent="0.3">
      <c r="A1184" s="1">
        <f>+SUBTOTAL(103,$D$4:D1184)</f>
        <v>1181</v>
      </c>
      <c r="B1184" s="2" t="s">
        <v>2028</v>
      </c>
      <c r="C1184" s="2" t="s">
        <v>2084</v>
      </c>
      <c r="D1184" s="2" t="s">
        <v>2265</v>
      </c>
      <c r="E1184" s="43" t="s">
        <v>2863</v>
      </c>
      <c r="F1184" s="43" t="s">
        <v>2864</v>
      </c>
      <c r="G1184" s="43" t="s">
        <v>390</v>
      </c>
      <c r="H1184" s="44" t="s">
        <v>2892</v>
      </c>
      <c r="I1184" s="43" t="str">
        <f t="shared" si="1257"/>
        <v>GCO-GCI-F174</v>
      </c>
      <c r="J1184" s="67" t="s">
        <v>2893</v>
      </c>
      <c r="K1184" s="46" t="s">
        <v>31</v>
      </c>
      <c r="L1184" s="47">
        <f t="shared" si="1258"/>
        <v>44769</v>
      </c>
      <c r="M1184" s="48">
        <v>44769</v>
      </c>
      <c r="N1184" s="1">
        <f t="shared" ca="1" si="1259"/>
        <v>1289</v>
      </c>
      <c r="O1184" s="3"/>
      <c r="P1184" s="49" t="s">
        <v>2428</v>
      </c>
      <c r="Q1184" s="63">
        <v>1</v>
      </c>
      <c r="R1184" s="66"/>
      <c r="U1184" s="5"/>
      <c r="W1184" s="6"/>
      <c r="X1184" s="6"/>
      <c r="Y1184" s="6"/>
      <c r="Z1184" s="6"/>
      <c r="AA1184" s="7"/>
      <c r="AB1184" s="9"/>
    </row>
    <row r="1185" spans="1:28" s="4" customFormat="1" ht="13" x14ac:dyDescent="0.3">
      <c r="A1185" s="93">
        <f>+SUBTOTAL(103,$D$4:D1185)</f>
        <v>1182</v>
      </c>
      <c r="B1185" s="2" t="s">
        <v>2028</v>
      </c>
      <c r="C1185" s="2" t="s">
        <v>2084</v>
      </c>
      <c r="D1185" s="2" t="s">
        <v>2265</v>
      </c>
      <c r="E1185" s="43" t="s">
        <v>2863</v>
      </c>
      <c r="F1185" s="43" t="s">
        <v>2864</v>
      </c>
      <c r="G1185" s="43" t="s">
        <v>390</v>
      </c>
      <c r="H1185" s="44" t="s">
        <v>2894</v>
      </c>
      <c r="I1185" s="43" t="str">
        <f t="shared" si="1257"/>
        <v>GCO-GCI-F175</v>
      </c>
      <c r="J1185" s="67" t="s">
        <v>2895</v>
      </c>
      <c r="K1185" s="46" t="s">
        <v>31</v>
      </c>
      <c r="L1185" s="47">
        <f t="shared" si="1258"/>
        <v>44769</v>
      </c>
      <c r="M1185" s="48">
        <v>44769</v>
      </c>
      <c r="N1185" s="1">
        <f t="shared" ca="1" si="1259"/>
        <v>1289</v>
      </c>
      <c r="O1185" s="3"/>
      <c r="P1185" s="49" t="s">
        <v>2428</v>
      </c>
      <c r="Q1185" s="63">
        <v>1</v>
      </c>
      <c r="R1185" s="66"/>
      <c r="U1185" s="5"/>
      <c r="W1185" s="6"/>
      <c r="X1185" s="6"/>
      <c r="Y1185" s="6"/>
      <c r="Z1185" s="6"/>
      <c r="AA1185" s="7"/>
      <c r="AB1185" s="9"/>
    </row>
    <row r="1186" spans="1:28" s="4" customFormat="1" ht="13" x14ac:dyDescent="0.3">
      <c r="A1186" s="1">
        <f>+SUBTOTAL(103,$D$4:D1186)</f>
        <v>1183</v>
      </c>
      <c r="B1186" s="2" t="s">
        <v>2028</v>
      </c>
      <c r="C1186" s="2" t="s">
        <v>2084</v>
      </c>
      <c r="D1186" s="2" t="s">
        <v>2265</v>
      </c>
      <c r="E1186" s="43" t="s">
        <v>2863</v>
      </c>
      <c r="F1186" s="43" t="s">
        <v>2864</v>
      </c>
      <c r="G1186" s="43" t="s">
        <v>390</v>
      </c>
      <c r="H1186" s="44" t="s">
        <v>2896</v>
      </c>
      <c r="I1186" s="43" t="str">
        <f t="shared" ref="I1186" si="1260">+IF(OR(E1186="",F1186="",H1186=""),"",CONCATENATE(E1186,"-",F1186,"-",H1186))</f>
        <v>GCO-GCI-F176</v>
      </c>
      <c r="J1186" s="67" t="s">
        <v>2897</v>
      </c>
      <c r="K1186" s="46" t="s">
        <v>31</v>
      </c>
      <c r="L1186" s="47">
        <f t="shared" ref="L1186" si="1261">+IF(M1186=0,"",VALUE(M1186))</f>
        <v>45013</v>
      </c>
      <c r="M1186" s="48">
        <v>45013</v>
      </c>
      <c r="N1186" s="1">
        <f t="shared" ref="N1186" ca="1" si="1262">+IF(K1186="Anulado","",IF(M1186="","",DAYS360(M1186,TODAY())))</f>
        <v>1048</v>
      </c>
      <c r="O1186" s="3"/>
      <c r="P1186" s="49" t="s">
        <v>2898</v>
      </c>
      <c r="Q1186" s="63">
        <v>2</v>
      </c>
      <c r="R1186" s="66"/>
      <c r="U1186" s="5"/>
      <c r="W1186" s="6"/>
      <c r="X1186" s="6"/>
      <c r="Y1186" s="6"/>
      <c r="Z1186" s="6"/>
      <c r="AA1186" s="7"/>
      <c r="AB1186" s="9"/>
    </row>
    <row r="1187" spans="1:28" s="4" customFormat="1" ht="13" x14ac:dyDescent="0.3">
      <c r="A1187" s="1">
        <f>+SUBTOTAL(103,$D$4:D1187)</f>
        <v>1184</v>
      </c>
      <c r="B1187" s="2" t="s">
        <v>2028</v>
      </c>
      <c r="C1187" s="2" t="s">
        <v>2084</v>
      </c>
      <c r="D1187" s="2" t="s">
        <v>2265</v>
      </c>
      <c r="E1187" s="43" t="s">
        <v>2863</v>
      </c>
      <c r="F1187" s="43" t="s">
        <v>2864</v>
      </c>
      <c r="G1187" s="43" t="s">
        <v>390</v>
      </c>
      <c r="H1187" s="44" t="s">
        <v>2899</v>
      </c>
      <c r="I1187" s="43" t="str">
        <f t="shared" ref="I1187" si="1263">+IF(OR(E1187="",F1187="",H1187=""),"",CONCATENATE(E1187,"-",F1187,"-",H1187))</f>
        <v>GCO-GCI-F177</v>
      </c>
      <c r="J1187" s="67" t="s">
        <v>2900</v>
      </c>
      <c r="K1187" s="46" t="s">
        <v>31</v>
      </c>
      <c r="L1187" s="47">
        <f t="shared" ref="L1187" si="1264">+IF(M1187=0,"",VALUE(M1187))</f>
        <v>44811</v>
      </c>
      <c r="M1187" s="48">
        <v>44811</v>
      </c>
      <c r="N1187" s="1">
        <f t="shared" ref="N1187" ca="1" si="1265">+IF(K1187="Anulado","",IF(M1187="","",DAYS360(M1187,TODAY())))</f>
        <v>1249</v>
      </c>
      <c r="O1187" s="3"/>
      <c r="P1187" s="49" t="s">
        <v>2901</v>
      </c>
      <c r="Q1187" s="63">
        <v>1</v>
      </c>
      <c r="R1187" s="66"/>
      <c r="U1187" s="5"/>
      <c r="W1187" s="6"/>
      <c r="X1187" s="6"/>
      <c r="Y1187" s="6"/>
      <c r="Z1187" s="6"/>
      <c r="AA1187" s="7"/>
      <c r="AB1187" s="9"/>
    </row>
    <row r="1188" spans="1:28" s="4" customFormat="1" ht="13" x14ac:dyDescent="0.3">
      <c r="A1188" s="93">
        <f>+SUBTOTAL(103,$D$4:D1188)</f>
        <v>1185</v>
      </c>
      <c r="B1188" s="2" t="s">
        <v>2028</v>
      </c>
      <c r="C1188" s="2" t="s">
        <v>2084</v>
      </c>
      <c r="D1188" s="2" t="s">
        <v>2265</v>
      </c>
      <c r="E1188" s="43" t="s">
        <v>2863</v>
      </c>
      <c r="F1188" s="43" t="s">
        <v>2864</v>
      </c>
      <c r="G1188" s="43" t="s">
        <v>390</v>
      </c>
      <c r="H1188" s="44" t="s">
        <v>2902</v>
      </c>
      <c r="I1188" s="43" t="str">
        <f t="shared" ref="I1188" si="1266">+IF(OR(E1188="",F1188="",H1188=""),"",CONCATENATE(E1188,"-",F1188,"-",H1188))</f>
        <v>GCO-GCI-F178</v>
      </c>
      <c r="J1188" s="67" t="s">
        <v>2903</v>
      </c>
      <c r="K1188" s="46" t="s">
        <v>31</v>
      </c>
      <c r="L1188" s="47">
        <f t="shared" ref="L1188" si="1267">+IF(M1188=0,"",VALUE(M1188))</f>
        <v>44816</v>
      </c>
      <c r="M1188" s="48">
        <v>44816</v>
      </c>
      <c r="N1188" s="1">
        <f t="shared" ref="N1188" ca="1" si="1268">+IF(K1188="Anulado","",IF(M1188="","",DAYS360(M1188,TODAY())))</f>
        <v>1244</v>
      </c>
      <c r="O1188" s="3"/>
      <c r="P1188" s="49" t="s">
        <v>2904</v>
      </c>
      <c r="Q1188" s="63">
        <v>1</v>
      </c>
      <c r="R1188" s="66"/>
      <c r="U1188" s="5"/>
      <c r="W1188" s="6"/>
      <c r="X1188" s="6"/>
      <c r="Y1188" s="6"/>
      <c r="Z1188" s="6"/>
      <c r="AA1188" s="7"/>
      <c r="AB1188" s="9"/>
    </row>
    <row r="1189" spans="1:28" s="4" customFormat="1" ht="13" x14ac:dyDescent="0.3">
      <c r="A1189" s="1">
        <f>+SUBTOTAL(103,$D$4:D1189)</f>
        <v>1186</v>
      </c>
      <c r="B1189" s="2" t="s">
        <v>2028</v>
      </c>
      <c r="C1189" s="2" t="s">
        <v>2084</v>
      </c>
      <c r="D1189" s="2" t="s">
        <v>2265</v>
      </c>
      <c r="E1189" s="43" t="s">
        <v>2863</v>
      </c>
      <c r="F1189" s="43" t="s">
        <v>2864</v>
      </c>
      <c r="G1189" s="43" t="s">
        <v>390</v>
      </c>
      <c r="H1189" s="44" t="s">
        <v>2905</v>
      </c>
      <c r="I1189" s="43" t="str">
        <f t="shared" ref="I1189" si="1269">+IF(OR(E1189="",F1189="",H1189=""),"",CONCATENATE(E1189,"-",F1189,"-",H1189))</f>
        <v>GCO-GCI-F179</v>
      </c>
      <c r="J1189" s="67" t="s">
        <v>2906</v>
      </c>
      <c r="K1189" s="46" t="s">
        <v>31</v>
      </c>
      <c r="L1189" s="47">
        <f t="shared" ref="L1189" si="1270">+IF(M1189=0,"",VALUE(M1189))</f>
        <v>44816</v>
      </c>
      <c r="M1189" s="48">
        <v>44816</v>
      </c>
      <c r="N1189" s="1">
        <f t="shared" ref="N1189" ca="1" si="1271">+IF(K1189="Anulado","",IF(M1189="","",DAYS360(M1189,TODAY())))</f>
        <v>1244</v>
      </c>
      <c r="O1189" s="3"/>
      <c r="P1189" s="49" t="s">
        <v>2431</v>
      </c>
      <c r="Q1189" s="46">
        <v>1</v>
      </c>
      <c r="R1189" s="66"/>
      <c r="U1189" s="5"/>
      <c r="W1189" s="6"/>
      <c r="X1189" s="6"/>
      <c r="Y1189" s="6"/>
      <c r="Z1189" s="6"/>
      <c r="AA1189" s="7"/>
      <c r="AB1189" s="9"/>
    </row>
    <row r="1190" spans="1:28" s="4" customFormat="1" ht="13" x14ac:dyDescent="0.3">
      <c r="A1190" s="1">
        <f>+SUBTOTAL(103,$D$4:D1190)</f>
        <v>1187</v>
      </c>
      <c r="B1190" s="2" t="s">
        <v>2028</v>
      </c>
      <c r="C1190" s="2" t="s">
        <v>2084</v>
      </c>
      <c r="D1190" s="2" t="s">
        <v>2265</v>
      </c>
      <c r="E1190" s="43" t="s">
        <v>2863</v>
      </c>
      <c r="F1190" s="43" t="s">
        <v>2864</v>
      </c>
      <c r="G1190" s="43" t="s">
        <v>390</v>
      </c>
      <c r="H1190" s="44" t="s">
        <v>2907</v>
      </c>
      <c r="I1190" s="43" t="str">
        <f t="shared" ref="I1190" si="1272">+IF(OR(E1190="",F1190="",H1190=""),"",CONCATENATE(E1190,"-",F1190,"-",H1190))</f>
        <v>GCO-GCI-F180</v>
      </c>
      <c r="J1190" s="67" t="s">
        <v>2908</v>
      </c>
      <c r="K1190" s="46" t="s">
        <v>31</v>
      </c>
      <c r="L1190" s="47">
        <f t="shared" ref="L1190" si="1273">+IF(M1190=0,"",VALUE(M1190))</f>
        <v>44865</v>
      </c>
      <c r="M1190" s="48">
        <v>44865</v>
      </c>
      <c r="N1190" s="1">
        <f t="shared" ref="N1190" ca="1" si="1274">+IF(K1190="Anulado","",IF(M1190="","",DAYS360(M1190,TODAY())))</f>
        <v>1196</v>
      </c>
      <c r="O1190" s="3"/>
      <c r="P1190" s="49" t="s">
        <v>2909</v>
      </c>
      <c r="Q1190" s="63">
        <v>1</v>
      </c>
      <c r="R1190" s="66"/>
      <c r="U1190" s="5"/>
      <c r="W1190" s="6"/>
      <c r="X1190" s="6"/>
      <c r="Y1190" s="6"/>
      <c r="Z1190" s="6"/>
      <c r="AA1190" s="7"/>
      <c r="AB1190" s="9"/>
    </row>
    <row r="1191" spans="1:28" s="4" customFormat="1" ht="13" x14ac:dyDescent="0.3">
      <c r="A1191" s="93">
        <f>+SUBTOTAL(103,$D$4:D1191)</f>
        <v>1188</v>
      </c>
      <c r="B1191" s="2" t="s">
        <v>2028</v>
      </c>
      <c r="C1191" s="2" t="s">
        <v>2084</v>
      </c>
      <c r="D1191" s="2" t="s">
        <v>2265</v>
      </c>
      <c r="E1191" s="43" t="s">
        <v>2863</v>
      </c>
      <c r="F1191" s="43" t="s">
        <v>2864</v>
      </c>
      <c r="G1191" s="43" t="s">
        <v>390</v>
      </c>
      <c r="H1191" s="44" t="s">
        <v>2910</v>
      </c>
      <c r="I1191" s="43" t="str">
        <f t="shared" ref="I1191" si="1275">+IF(OR(E1191="",F1191="",H1191=""),"",CONCATENATE(E1191,"-",F1191,"-",H1191))</f>
        <v>GCO-GCI-F181</v>
      </c>
      <c r="J1191" s="67" t="s">
        <v>2911</v>
      </c>
      <c r="K1191" s="46" t="s">
        <v>31</v>
      </c>
      <c r="L1191" s="47">
        <f t="shared" ref="L1191" si="1276">+IF(M1191=0,"",VALUE(M1191))</f>
        <v>44915</v>
      </c>
      <c r="M1191" s="48">
        <v>44915</v>
      </c>
      <c r="N1191" s="1">
        <f t="shared" ref="N1191" ca="1" si="1277">+IF(K1191="Anulado","",IF(M1191="","",DAYS360(M1191,TODAY())))</f>
        <v>1146</v>
      </c>
      <c r="O1191" s="3"/>
      <c r="P1191" s="49" t="s">
        <v>2912</v>
      </c>
      <c r="Q1191" s="46">
        <v>1</v>
      </c>
      <c r="R1191" s="66"/>
      <c r="T1191" s="21"/>
      <c r="U1191" s="22"/>
      <c r="V1191" s="21"/>
      <c r="W1191" s="23"/>
      <c r="X1191" s="23"/>
      <c r="Y1191" s="23"/>
      <c r="Z1191" s="23"/>
      <c r="AA1191" s="24"/>
      <c r="AB1191" s="9"/>
    </row>
    <row r="1192" spans="1:28" s="4" customFormat="1" ht="13" x14ac:dyDescent="0.3">
      <c r="A1192" s="1">
        <f>+SUBTOTAL(103,$D$4:D1192)</f>
        <v>1189</v>
      </c>
      <c r="B1192" s="2" t="s">
        <v>2028</v>
      </c>
      <c r="C1192" s="2" t="s">
        <v>2084</v>
      </c>
      <c r="D1192" s="2" t="s">
        <v>2265</v>
      </c>
      <c r="E1192" s="43" t="s">
        <v>2863</v>
      </c>
      <c r="F1192" s="43" t="s">
        <v>2864</v>
      </c>
      <c r="G1192" s="43" t="s">
        <v>390</v>
      </c>
      <c r="H1192" s="44" t="s">
        <v>2913</v>
      </c>
      <c r="I1192" s="43" t="str">
        <f t="shared" ref="I1192" si="1278">+IF(OR(E1192="",F1192="",H1192=""),"",CONCATENATE(E1192,"-",F1192,"-",H1192))</f>
        <v>GCO-GCI-F182</v>
      </c>
      <c r="J1192" s="67" t="s">
        <v>2914</v>
      </c>
      <c r="K1192" s="46" t="s">
        <v>31</v>
      </c>
      <c r="L1192" s="47">
        <f t="shared" ref="L1192" si="1279">+IF(M1192=0,"",VALUE(M1192))</f>
        <v>44916</v>
      </c>
      <c r="M1192" s="48">
        <v>44916</v>
      </c>
      <c r="N1192" s="1">
        <f t="shared" ref="N1192" ca="1" si="1280">+IF(K1192="Anulado","",IF(M1192="","",DAYS360(M1192,TODAY())))</f>
        <v>1145</v>
      </c>
      <c r="O1192" s="3"/>
      <c r="P1192" s="49" t="s">
        <v>2915</v>
      </c>
      <c r="Q1192" s="63">
        <v>1</v>
      </c>
      <c r="R1192" s="66"/>
      <c r="T1192" s="34"/>
      <c r="U1192" s="35"/>
      <c r="V1192" s="34"/>
      <c r="W1192" s="36"/>
      <c r="X1192" s="36"/>
      <c r="Y1192" s="36"/>
      <c r="Z1192" s="36"/>
      <c r="AA1192" s="37"/>
      <c r="AB1192" s="9"/>
    </row>
    <row r="1193" spans="1:28" s="4" customFormat="1" ht="13" x14ac:dyDescent="0.3">
      <c r="A1193" s="1">
        <f>+SUBTOTAL(103,$D$4:D1193)</f>
        <v>1190</v>
      </c>
      <c r="B1193" s="2" t="s">
        <v>2028</v>
      </c>
      <c r="C1193" s="2" t="s">
        <v>2084</v>
      </c>
      <c r="D1193" s="2" t="s">
        <v>2265</v>
      </c>
      <c r="E1193" s="43" t="s">
        <v>2863</v>
      </c>
      <c r="F1193" s="43" t="s">
        <v>2864</v>
      </c>
      <c r="G1193" s="43" t="s">
        <v>390</v>
      </c>
      <c r="H1193" s="44" t="s">
        <v>2916</v>
      </c>
      <c r="I1193" s="43" t="str">
        <f t="shared" ref="I1193" si="1281">+IF(OR(E1193="",F1193="",H1193=""),"",CONCATENATE(E1193,"-",F1193,"-",H1193))</f>
        <v>GCO-GCI-F183</v>
      </c>
      <c r="J1193" s="67" t="s">
        <v>2917</v>
      </c>
      <c r="K1193" s="46" t="s">
        <v>31</v>
      </c>
      <c r="L1193" s="47">
        <f t="shared" ref="L1193" si="1282">+IF(M1193=0,"",VALUE(M1193))</f>
        <v>44916</v>
      </c>
      <c r="M1193" s="48">
        <v>44916</v>
      </c>
      <c r="N1193" s="1">
        <f t="shared" ref="N1193" ca="1" si="1283">+IF(K1193="Anulado","",IF(M1193="","",DAYS360(M1193,TODAY())))</f>
        <v>1145</v>
      </c>
      <c r="O1193" s="3"/>
      <c r="P1193" s="49" t="s">
        <v>2918</v>
      </c>
      <c r="Q1193" s="63">
        <v>1</v>
      </c>
      <c r="R1193" s="66"/>
      <c r="T1193" s="34"/>
      <c r="U1193" s="35"/>
      <c r="V1193" s="34"/>
      <c r="W1193" s="36"/>
      <c r="X1193" s="36"/>
      <c r="Y1193" s="36"/>
      <c r="Z1193" s="36"/>
      <c r="AA1193" s="37"/>
      <c r="AB1193" s="9"/>
    </row>
    <row r="1194" spans="1:28" s="4" customFormat="1" ht="13" x14ac:dyDescent="0.3">
      <c r="A1194" s="93">
        <f>+SUBTOTAL(103,$D$4:D1194)</f>
        <v>1191</v>
      </c>
      <c r="B1194" s="2" t="s">
        <v>2028</v>
      </c>
      <c r="C1194" s="2" t="s">
        <v>2084</v>
      </c>
      <c r="D1194" s="2" t="s">
        <v>2265</v>
      </c>
      <c r="E1194" s="43" t="s">
        <v>2863</v>
      </c>
      <c r="F1194" s="43" t="s">
        <v>2864</v>
      </c>
      <c r="G1194" s="43" t="s">
        <v>390</v>
      </c>
      <c r="H1194" s="44" t="s">
        <v>2919</v>
      </c>
      <c r="I1194" s="43" t="str">
        <f t="shared" ref="I1194:I1200" si="1284">+IF(OR(E1194="",F1194="",H1194=""),"",CONCATENATE(E1194,"-",F1194,"-",H1194))</f>
        <v>GCO-GCI-F184</v>
      </c>
      <c r="J1194" s="67" t="s">
        <v>2920</v>
      </c>
      <c r="K1194" s="46" t="s">
        <v>31</v>
      </c>
      <c r="L1194" s="47">
        <f t="shared" ref="L1194:L1200" si="1285">+IF(M1194=0,"",VALUE(M1194))</f>
        <v>45196</v>
      </c>
      <c r="M1194" s="48">
        <v>45196</v>
      </c>
      <c r="N1194" s="1">
        <f t="shared" ref="N1194:N1200" ca="1" si="1286">+IF(K1194="Anulado","",IF(M1194="","",DAYS360(M1194,TODAY())))</f>
        <v>869</v>
      </c>
      <c r="O1194" s="3"/>
      <c r="P1194" s="49" t="s">
        <v>2287</v>
      </c>
      <c r="Q1194" s="63">
        <v>1</v>
      </c>
      <c r="R1194" s="66"/>
      <c r="S1194" s="26"/>
      <c r="T1194" s="26"/>
      <c r="U1194" s="27"/>
      <c r="V1194" s="26"/>
      <c r="W1194" s="28"/>
      <c r="X1194" s="28"/>
      <c r="Y1194" s="28"/>
      <c r="Z1194" s="28"/>
      <c r="AA1194" s="29"/>
      <c r="AB1194" s="9"/>
    </row>
    <row r="1195" spans="1:28" s="4" customFormat="1" ht="13" x14ac:dyDescent="0.3">
      <c r="A1195" s="1">
        <f>+SUBTOTAL(103,$D$4:D1195)</f>
        <v>1192</v>
      </c>
      <c r="B1195" s="2" t="s">
        <v>2028</v>
      </c>
      <c r="C1195" s="2" t="s">
        <v>2084</v>
      </c>
      <c r="D1195" s="2" t="s">
        <v>2265</v>
      </c>
      <c r="E1195" s="43" t="s">
        <v>2863</v>
      </c>
      <c r="F1195" s="43" t="s">
        <v>2864</v>
      </c>
      <c r="G1195" s="43" t="s">
        <v>390</v>
      </c>
      <c r="H1195" s="44" t="s">
        <v>2921</v>
      </c>
      <c r="I1195" s="43" t="str">
        <f t="shared" si="1284"/>
        <v>GCO-GCI-F185</v>
      </c>
      <c r="J1195" s="67" t="s">
        <v>2922</v>
      </c>
      <c r="K1195" s="46" t="s">
        <v>31</v>
      </c>
      <c r="L1195" s="47">
        <f t="shared" si="1285"/>
        <v>45196</v>
      </c>
      <c r="M1195" s="48">
        <v>45196</v>
      </c>
      <c r="N1195" s="1">
        <f t="shared" ca="1" si="1286"/>
        <v>869</v>
      </c>
      <c r="O1195" s="3"/>
      <c r="P1195" s="49" t="s">
        <v>2287</v>
      </c>
      <c r="Q1195" s="63">
        <v>1</v>
      </c>
      <c r="R1195" s="66"/>
      <c r="S1195" s="26"/>
      <c r="T1195" s="26"/>
      <c r="U1195" s="27"/>
      <c r="V1195" s="26"/>
      <c r="W1195" s="28"/>
      <c r="X1195" s="28"/>
      <c r="Y1195" s="28"/>
      <c r="Z1195" s="28"/>
      <c r="AA1195" s="29"/>
      <c r="AB1195" s="9"/>
    </row>
    <row r="1196" spans="1:28" s="4" customFormat="1" ht="13" x14ac:dyDescent="0.3">
      <c r="A1196" s="1">
        <f>+SUBTOTAL(103,$D$4:D1196)</f>
        <v>1193</v>
      </c>
      <c r="B1196" s="2" t="s">
        <v>2028</v>
      </c>
      <c r="C1196" s="2" t="s">
        <v>2084</v>
      </c>
      <c r="D1196" s="2" t="s">
        <v>2265</v>
      </c>
      <c r="E1196" s="43" t="s">
        <v>2863</v>
      </c>
      <c r="F1196" s="43" t="s">
        <v>2864</v>
      </c>
      <c r="G1196" s="43" t="s">
        <v>390</v>
      </c>
      <c r="H1196" s="44" t="s">
        <v>2923</v>
      </c>
      <c r="I1196" s="43" t="str">
        <f t="shared" si="1284"/>
        <v>GCO-GCI-F186</v>
      </c>
      <c r="J1196" s="67" t="s">
        <v>2924</v>
      </c>
      <c r="K1196" s="46" t="s">
        <v>31</v>
      </c>
      <c r="L1196" s="47">
        <f t="shared" si="1285"/>
        <v>45196</v>
      </c>
      <c r="M1196" s="48">
        <v>45196</v>
      </c>
      <c r="N1196" s="1">
        <f t="shared" ca="1" si="1286"/>
        <v>869</v>
      </c>
      <c r="O1196" s="3"/>
      <c r="P1196" s="49" t="s">
        <v>2287</v>
      </c>
      <c r="Q1196" s="63">
        <v>1</v>
      </c>
      <c r="R1196" s="66"/>
      <c r="S1196" s="26"/>
      <c r="T1196" s="26"/>
      <c r="U1196" s="27"/>
      <c r="V1196" s="26"/>
      <c r="W1196" s="28"/>
      <c r="X1196" s="28"/>
      <c r="Y1196" s="28"/>
      <c r="Z1196" s="28"/>
      <c r="AA1196" s="29"/>
      <c r="AB1196" s="9"/>
    </row>
    <row r="1197" spans="1:28" s="4" customFormat="1" ht="13" x14ac:dyDescent="0.3">
      <c r="A1197" s="93">
        <f>+SUBTOTAL(103,$D$4:D1197)</f>
        <v>1194</v>
      </c>
      <c r="B1197" s="2" t="s">
        <v>2028</v>
      </c>
      <c r="C1197" s="2" t="s">
        <v>2084</v>
      </c>
      <c r="D1197" s="2" t="s">
        <v>2265</v>
      </c>
      <c r="E1197" s="43" t="s">
        <v>2863</v>
      </c>
      <c r="F1197" s="43" t="s">
        <v>2864</v>
      </c>
      <c r="G1197" s="43" t="s">
        <v>390</v>
      </c>
      <c r="H1197" s="44" t="s">
        <v>2925</v>
      </c>
      <c r="I1197" s="43" t="str">
        <f t="shared" si="1284"/>
        <v>GCO-GCI-F187</v>
      </c>
      <c r="J1197" s="67" t="s">
        <v>2926</v>
      </c>
      <c r="K1197" s="46" t="s">
        <v>31</v>
      </c>
      <c r="L1197" s="47">
        <f t="shared" si="1285"/>
        <v>45196</v>
      </c>
      <c r="M1197" s="48">
        <v>45196</v>
      </c>
      <c r="N1197" s="1">
        <f t="shared" ca="1" si="1286"/>
        <v>869</v>
      </c>
      <c r="O1197" s="3"/>
      <c r="P1197" s="49" t="s">
        <v>2287</v>
      </c>
      <c r="Q1197" s="63">
        <v>1</v>
      </c>
      <c r="R1197" s="66"/>
      <c r="S1197" s="26"/>
      <c r="T1197" s="26"/>
      <c r="U1197" s="27"/>
      <c r="V1197" s="26"/>
      <c r="W1197" s="28"/>
      <c r="X1197" s="28"/>
      <c r="Y1197" s="28"/>
      <c r="Z1197" s="28"/>
      <c r="AA1197" s="29"/>
      <c r="AB1197" s="9"/>
    </row>
    <row r="1198" spans="1:28" s="4" customFormat="1" ht="19.5" x14ac:dyDescent="0.3">
      <c r="A1198" s="1">
        <f>+SUBTOTAL(103,$D$4:D1198)</f>
        <v>1195</v>
      </c>
      <c r="B1198" s="2" t="s">
        <v>2028</v>
      </c>
      <c r="C1198" s="2" t="s">
        <v>2084</v>
      </c>
      <c r="D1198" s="2" t="s">
        <v>2265</v>
      </c>
      <c r="E1198" s="43" t="s">
        <v>2863</v>
      </c>
      <c r="F1198" s="43" t="s">
        <v>2864</v>
      </c>
      <c r="G1198" s="43" t="s">
        <v>390</v>
      </c>
      <c r="H1198" s="44" t="s">
        <v>2927</v>
      </c>
      <c r="I1198" s="43" t="str">
        <f t="shared" si="1284"/>
        <v>GCO-GCI-F188</v>
      </c>
      <c r="J1198" s="67" t="s">
        <v>2928</v>
      </c>
      <c r="K1198" s="46" t="s">
        <v>31</v>
      </c>
      <c r="L1198" s="47">
        <f t="shared" si="1285"/>
        <v>45196</v>
      </c>
      <c r="M1198" s="48">
        <v>45196</v>
      </c>
      <c r="N1198" s="1">
        <f t="shared" ca="1" si="1286"/>
        <v>869</v>
      </c>
      <c r="O1198" s="3"/>
      <c r="P1198" s="49" t="s">
        <v>2287</v>
      </c>
      <c r="Q1198" s="63">
        <v>1</v>
      </c>
      <c r="R1198" s="66"/>
      <c r="S1198" s="26"/>
      <c r="T1198" s="26"/>
      <c r="U1198" s="27"/>
      <c r="V1198" s="26"/>
      <c r="W1198" s="28"/>
      <c r="X1198" s="28"/>
      <c r="Y1198" s="28"/>
      <c r="Z1198" s="28"/>
      <c r="AA1198" s="29"/>
      <c r="AB1198" s="9"/>
    </row>
    <row r="1199" spans="1:28" s="4" customFormat="1" ht="13" x14ac:dyDescent="0.3">
      <c r="A1199" s="1">
        <f>+SUBTOTAL(103,$D$4:D1199)</f>
        <v>1196</v>
      </c>
      <c r="B1199" s="2" t="s">
        <v>2028</v>
      </c>
      <c r="C1199" s="2" t="s">
        <v>2084</v>
      </c>
      <c r="D1199" s="2" t="s">
        <v>2265</v>
      </c>
      <c r="E1199" s="43" t="s">
        <v>2863</v>
      </c>
      <c r="F1199" s="43" t="s">
        <v>2864</v>
      </c>
      <c r="G1199" s="43" t="s">
        <v>390</v>
      </c>
      <c r="H1199" s="44" t="s">
        <v>2929</v>
      </c>
      <c r="I1199" s="43" t="str">
        <f t="shared" si="1284"/>
        <v>GCO-GCI-F189</v>
      </c>
      <c r="J1199" s="67" t="s">
        <v>2930</v>
      </c>
      <c r="K1199" s="46" t="s">
        <v>31</v>
      </c>
      <c r="L1199" s="47">
        <f t="shared" si="1285"/>
        <v>45196</v>
      </c>
      <c r="M1199" s="48">
        <v>45196</v>
      </c>
      <c r="N1199" s="1">
        <f t="shared" ca="1" si="1286"/>
        <v>869</v>
      </c>
      <c r="O1199" s="3"/>
      <c r="P1199" s="49" t="s">
        <v>2287</v>
      </c>
      <c r="Q1199" s="63">
        <v>1</v>
      </c>
      <c r="R1199" s="66"/>
      <c r="S1199" s="26"/>
      <c r="T1199" s="26"/>
      <c r="U1199" s="27"/>
      <c r="V1199" s="26"/>
      <c r="W1199" s="28"/>
      <c r="X1199" s="28"/>
      <c r="Y1199" s="28"/>
      <c r="Z1199" s="28"/>
      <c r="AA1199" s="29"/>
      <c r="AB1199" s="9"/>
    </row>
    <row r="1200" spans="1:28" s="4" customFormat="1" ht="13" x14ac:dyDescent="0.3">
      <c r="A1200" s="93">
        <f>+SUBTOTAL(103,$D$4:D1200)</f>
        <v>1197</v>
      </c>
      <c r="B1200" s="2" t="s">
        <v>2028</v>
      </c>
      <c r="C1200" s="2" t="s">
        <v>2084</v>
      </c>
      <c r="D1200" s="2" t="s">
        <v>2265</v>
      </c>
      <c r="E1200" s="43" t="s">
        <v>2863</v>
      </c>
      <c r="F1200" s="43" t="s">
        <v>2864</v>
      </c>
      <c r="G1200" s="43" t="s">
        <v>390</v>
      </c>
      <c r="H1200" s="44" t="s">
        <v>2931</v>
      </c>
      <c r="I1200" s="43" t="str">
        <f t="shared" si="1284"/>
        <v>GCO-GCI-F190</v>
      </c>
      <c r="J1200" s="67" t="s">
        <v>2932</v>
      </c>
      <c r="K1200" s="46" t="s">
        <v>31</v>
      </c>
      <c r="L1200" s="47">
        <f t="shared" si="1285"/>
        <v>45196</v>
      </c>
      <c r="M1200" s="48">
        <v>45196</v>
      </c>
      <c r="N1200" s="1">
        <f t="shared" ca="1" si="1286"/>
        <v>869</v>
      </c>
      <c r="O1200" s="3"/>
      <c r="P1200" s="49" t="s">
        <v>2287</v>
      </c>
      <c r="Q1200" s="63">
        <v>1</v>
      </c>
      <c r="R1200" s="66"/>
      <c r="S1200" s="26"/>
      <c r="T1200" s="26"/>
      <c r="U1200" s="27"/>
      <c r="V1200" s="26"/>
      <c r="W1200" s="28"/>
      <c r="X1200" s="28"/>
      <c r="Y1200" s="28"/>
      <c r="Z1200" s="28"/>
      <c r="AA1200" s="29"/>
      <c r="AB1200" s="9"/>
    </row>
    <row r="1201" spans="1:28" s="4" customFormat="1" ht="48" x14ac:dyDescent="0.3">
      <c r="A1201" s="1">
        <f>+SUBTOTAL(103,$D$4:D1201)</f>
        <v>1198</v>
      </c>
      <c r="B1201" s="2" t="s">
        <v>2028</v>
      </c>
      <c r="C1201" s="2" t="s">
        <v>2084</v>
      </c>
      <c r="D1201" s="2" t="s">
        <v>2265</v>
      </c>
      <c r="E1201" s="43" t="s">
        <v>2863</v>
      </c>
      <c r="F1201" s="43" t="s">
        <v>2864</v>
      </c>
      <c r="G1201" s="43" t="s">
        <v>390</v>
      </c>
      <c r="H1201" s="44" t="s">
        <v>2933</v>
      </c>
      <c r="I1201" s="43" t="str">
        <f t="shared" ref="I1201:I1203" si="1287">+IF(OR(E1201="",F1201="",H1201=""),"",CONCATENATE(E1201,"-",F1201,"-",H1201))</f>
        <v>GCO-GCI-F191</v>
      </c>
      <c r="J1201" s="67" t="s">
        <v>2934</v>
      </c>
      <c r="K1201" s="46" t="s">
        <v>31</v>
      </c>
      <c r="L1201" s="47">
        <f t="shared" ref="L1201:L1203" si="1288">+IF(M1201=0,"",VALUE(M1201))</f>
        <v>45484</v>
      </c>
      <c r="M1201" s="48">
        <v>45484</v>
      </c>
      <c r="N1201" s="1">
        <f t="shared" ref="N1201:N1203" ca="1" si="1289">+IF(K1201="Anulado","",IF(M1201="","",DAYS360(M1201,TODAY())))</f>
        <v>585</v>
      </c>
      <c r="O1201" s="3"/>
      <c r="P1201" s="49" t="s">
        <v>2935</v>
      </c>
      <c r="Q1201" s="46">
        <v>1</v>
      </c>
      <c r="R1201" s="66"/>
      <c r="S1201" s="26"/>
      <c r="T1201" s="26"/>
      <c r="U1201" s="27"/>
      <c r="V1201" s="26"/>
      <c r="W1201" s="28"/>
      <c r="X1201" s="28"/>
      <c r="Y1201" s="28"/>
      <c r="Z1201" s="28"/>
      <c r="AA1201" s="29"/>
      <c r="AB1201" s="9"/>
    </row>
    <row r="1202" spans="1:28" s="4" customFormat="1" ht="19.5" x14ac:dyDescent="0.3">
      <c r="A1202" s="1">
        <f>+SUBTOTAL(103,$D$4:D1202)</f>
        <v>1199</v>
      </c>
      <c r="B1202" s="2" t="s">
        <v>2028</v>
      </c>
      <c r="C1202" s="2" t="s">
        <v>2084</v>
      </c>
      <c r="D1202" s="2" t="s">
        <v>2265</v>
      </c>
      <c r="E1202" s="43" t="s">
        <v>2863</v>
      </c>
      <c r="F1202" s="43" t="s">
        <v>2864</v>
      </c>
      <c r="G1202" s="43" t="s">
        <v>390</v>
      </c>
      <c r="H1202" s="44" t="s">
        <v>2936</v>
      </c>
      <c r="I1202" s="43" t="str">
        <f t="shared" si="1287"/>
        <v>GCO-GCI-F192</v>
      </c>
      <c r="J1202" s="67" t="s">
        <v>2937</v>
      </c>
      <c r="K1202" s="46" t="s">
        <v>31</v>
      </c>
      <c r="L1202" s="47">
        <f t="shared" si="1288"/>
        <v>45484</v>
      </c>
      <c r="M1202" s="48">
        <v>45484</v>
      </c>
      <c r="N1202" s="1">
        <f t="shared" ca="1" si="1289"/>
        <v>585</v>
      </c>
      <c r="O1202" s="3"/>
      <c r="P1202" s="49" t="s">
        <v>2935</v>
      </c>
      <c r="Q1202" s="46">
        <v>1</v>
      </c>
      <c r="R1202" s="66"/>
      <c r="S1202" s="26"/>
      <c r="T1202" s="26"/>
      <c r="U1202" s="27"/>
      <c r="V1202" s="26"/>
      <c r="W1202" s="28"/>
      <c r="X1202" s="28"/>
      <c r="Y1202" s="28"/>
      <c r="Z1202" s="28"/>
      <c r="AA1202" s="29"/>
      <c r="AB1202" s="9"/>
    </row>
    <row r="1203" spans="1:28" s="4" customFormat="1" ht="29" x14ac:dyDescent="0.3">
      <c r="A1203" s="93">
        <f>+SUBTOTAL(103,$D$4:D1203)</f>
        <v>1200</v>
      </c>
      <c r="B1203" s="2" t="s">
        <v>2028</v>
      </c>
      <c r="C1203" s="2" t="s">
        <v>2084</v>
      </c>
      <c r="D1203" s="2" t="s">
        <v>2265</v>
      </c>
      <c r="E1203" s="43" t="s">
        <v>2863</v>
      </c>
      <c r="F1203" s="43" t="s">
        <v>2864</v>
      </c>
      <c r="G1203" s="43" t="s">
        <v>390</v>
      </c>
      <c r="H1203" s="44" t="s">
        <v>2938</v>
      </c>
      <c r="I1203" s="43" t="str">
        <f t="shared" si="1287"/>
        <v>GCO-GCI-F193</v>
      </c>
      <c r="J1203" s="67" t="s">
        <v>2939</v>
      </c>
      <c r="K1203" s="46" t="s">
        <v>31</v>
      </c>
      <c r="L1203" s="47">
        <f t="shared" si="1288"/>
        <v>46003</v>
      </c>
      <c r="M1203" s="48">
        <v>46003</v>
      </c>
      <c r="N1203" s="1">
        <f t="shared" ca="1" si="1289"/>
        <v>74</v>
      </c>
      <c r="O1203" s="3"/>
      <c r="P1203" s="49" t="s">
        <v>2940</v>
      </c>
      <c r="Q1203" s="46">
        <v>2</v>
      </c>
      <c r="R1203" s="66"/>
      <c r="S1203" s="26"/>
      <c r="T1203" s="26"/>
      <c r="U1203" s="27"/>
      <c r="V1203" s="26"/>
      <c r="W1203" s="28"/>
      <c r="X1203" s="28"/>
      <c r="Y1203" s="28"/>
      <c r="Z1203" s="28"/>
      <c r="AA1203" s="29"/>
      <c r="AB1203" s="9"/>
    </row>
    <row r="1204" spans="1:28" s="4" customFormat="1" ht="19.5" x14ac:dyDescent="0.3">
      <c r="A1204" s="1">
        <f>+SUBTOTAL(103,$D$4:D1204)</f>
        <v>1201</v>
      </c>
      <c r="B1204" s="2" t="s">
        <v>2028</v>
      </c>
      <c r="C1204" s="2" t="s">
        <v>2084</v>
      </c>
      <c r="D1204" s="2" t="s">
        <v>2265</v>
      </c>
      <c r="E1204" s="43" t="s">
        <v>2863</v>
      </c>
      <c r="F1204" s="43" t="s">
        <v>2864</v>
      </c>
      <c r="G1204" s="43" t="s">
        <v>390</v>
      </c>
      <c r="H1204" s="44" t="s">
        <v>2941</v>
      </c>
      <c r="I1204" s="43" t="str">
        <f t="shared" ref="I1204" si="1290">+IF(OR(E1204="",F1204="",H1204=""),"",CONCATENATE(E1204,"-",F1204,"-",H1204))</f>
        <v>GCO-GCI-F194</v>
      </c>
      <c r="J1204" s="67" t="s">
        <v>2942</v>
      </c>
      <c r="K1204" s="46" t="s">
        <v>31</v>
      </c>
      <c r="L1204" s="47">
        <f t="shared" ref="L1204" si="1291">+IF(M1204=0,"",VALUE(M1204))</f>
        <v>46050</v>
      </c>
      <c r="M1204" s="48">
        <v>46050</v>
      </c>
      <c r="N1204" s="1">
        <f t="shared" ref="N1204" ca="1" si="1292">+IF(K1204="Anulado","",IF(M1204="","",DAYS360(M1204,TODAY())))</f>
        <v>28</v>
      </c>
      <c r="O1204" s="3"/>
      <c r="P1204" s="49" t="s">
        <v>3530</v>
      </c>
      <c r="Q1204" s="63">
        <v>2</v>
      </c>
      <c r="R1204" s="66"/>
      <c r="S1204" s="26"/>
      <c r="T1204" s="26"/>
      <c r="U1204" s="27"/>
      <c r="V1204" s="26"/>
      <c r="W1204" s="28"/>
      <c r="X1204" s="28"/>
      <c r="Y1204" s="28"/>
      <c r="Z1204" s="28"/>
      <c r="AA1204" s="29"/>
      <c r="AB1204" s="9"/>
    </row>
    <row r="1205" spans="1:28" s="4" customFormat="1" ht="13" x14ac:dyDescent="0.3">
      <c r="A1205" s="1">
        <f>+SUBTOTAL(103,$D$4:D1205)</f>
        <v>1202</v>
      </c>
      <c r="B1205" s="2" t="s">
        <v>2028</v>
      </c>
      <c r="C1205" s="2" t="s">
        <v>2084</v>
      </c>
      <c r="D1205" s="2" t="s">
        <v>2265</v>
      </c>
      <c r="E1205" s="43" t="s">
        <v>2863</v>
      </c>
      <c r="F1205" s="43" t="s">
        <v>2864</v>
      </c>
      <c r="G1205" s="43" t="s">
        <v>390</v>
      </c>
      <c r="H1205" s="44" t="s">
        <v>2943</v>
      </c>
      <c r="I1205" s="43" t="str">
        <f t="shared" ref="I1205" si="1293">+IF(OR(E1205="",F1205="",H1205=""),"",CONCATENATE(E1205,"-",F1205,"-",H1205))</f>
        <v>GCO-GCI-F195</v>
      </c>
      <c r="J1205" s="67" t="s">
        <v>2944</v>
      </c>
      <c r="K1205" s="46" t="s">
        <v>31</v>
      </c>
      <c r="L1205" s="47">
        <f t="shared" ref="L1205" si="1294">+IF(M1205=0,"",VALUE(M1205))</f>
        <v>45853</v>
      </c>
      <c r="M1205" s="48">
        <v>45853</v>
      </c>
      <c r="N1205" s="1">
        <f t="shared" ref="N1205" ca="1" si="1295">+IF(K1205="Anulado","",IF(M1205="","",DAYS360(M1205,TODAY())))</f>
        <v>221</v>
      </c>
      <c r="O1205" s="3"/>
      <c r="P1205" s="49" t="s">
        <v>2945</v>
      </c>
      <c r="Q1205" s="63">
        <v>2</v>
      </c>
      <c r="R1205" s="66"/>
      <c r="S1205" s="26"/>
      <c r="T1205" s="26"/>
      <c r="U1205" s="27"/>
      <c r="V1205" s="26"/>
      <c r="W1205" s="28"/>
      <c r="X1205" s="28"/>
      <c r="Y1205" s="28"/>
      <c r="Z1205" s="28"/>
      <c r="AA1205" s="29"/>
      <c r="AB1205" s="9"/>
    </row>
    <row r="1206" spans="1:28" s="4" customFormat="1" ht="13" x14ac:dyDescent="0.3">
      <c r="A1206" s="93">
        <f>+SUBTOTAL(103,$D$4:D1206)</f>
        <v>1203</v>
      </c>
      <c r="B1206" s="2" t="s">
        <v>2028</v>
      </c>
      <c r="C1206" s="2" t="s">
        <v>2084</v>
      </c>
      <c r="D1206" s="2" t="s">
        <v>2265</v>
      </c>
      <c r="E1206" s="43" t="s">
        <v>2863</v>
      </c>
      <c r="F1206" s="43" t="s">
        <v>2864</v>
      </c>
      <c r="G1206" s="43" t="s">
        <v>390</v>
      </c>
      <c r="H1206" s="44" t="s">
        <v>2946</v>
      </c>
      <c r="I1206" s="43" t="str">
        <f t="shared" ref="I1206:I1208" si="1296">+IF(OR(E1206="",F1206="",H1206=""),"",CONCATENATE(E1206,"-",F1206,"-",H1206))</f>
        <v>GCO-GCI-F196</v>
      </c>
      <c r="J1206" s="67" t="s">
        <v>2947</v>
      </c>
      <c r="K1206" s="46" t="s">
        <v>31</v>
      </c>
      <c r="L1206" s="47">
        <f t="shared" ref="L1206:L1208" si="1297">+IF(M1206=0,"",VALUE(M1206))</f>
        <v>45646</v>
      </c>
      <c r="M1206" s="48">
        <v>45646</v>
      </c>
      <c r="N1206" s="1">
        <f t="shared" ref="N1206:N1208" ca="1" si="1298">+IF(K1206="Anulado","",IF(M1206="","",DAYS360(M1206,TODAY())))</f>
        <v>426</v>
      </c>
      <c r="O1206" s="3"/>
      <c r="P1206" s="49" t="s">
        <v>2309</v>
      </c>
      <c r="Q1206" s="46">
        <v>1</v>
      </c>
      <c r="R1206" s="66"/>
      <c r="S1206" s="26"/>
      <c r="T1206" s="26"/>
      <c r="U1206" s="27"/>
      <c r="V1206" s="26"/>
      <c r="W1206" s="28"/>
      <c r="X1206" s="28"/>
      <c r="Y1206" s="28"/>
      <c r="Z1206" s="28"/>
      <c r="AA1206" s="29"/>
      <c r="AB1206" s="9"/>
    </row>
    <row r="1207" spans="1:28" s="4" customFormat="1" ht="19.5" x14ac:dyDescent="0.3">
      <c r="A1207" s="1">
        <f>+SUBTOTAL(103,$D$4:D1207)</f>
        <v>1204</v>
      </c>
      <c r="B1207" s="2" t="s">
        <v>2028</v>
      </c>
      <c r="C1207" s="2" t="s">
        <v>2084</v>
      </c>
      <c r="D1207" s="2" t="s">
        <v>2265</v>
      </c>
      <c r="E1207" s="43" t="s">
        <v>2863</v>
      </c>
      <c r="F1207" s="43" t="s">
        <v>2864</v>
      </c>
      <c r="G1207" s="43" t="s">
        <v>390</v>
      </c>
      <c r="H1207" s="44" t="s">
        <v>2948</v>
      </c>
      <c r="I1207" s="43" t="str">
        <f t="shared" si="1296"/>
        <v>GCO-GCI-F197</v>
      </c>
      <c r="J1207" s="67" t="s">
        <v>2949</v>
      </c>
      <c r="K1207" s="46" t="s">
        <v>31</v>
      </c>
      <c r="L1207" s="47">
        <f t="shared" si="1297"/>
        <v>45646</v>
      </c>
      <c r="M1207" s="48">
        <v>45646</v>
      </c>
      <c r="N1207" s="1">
        <f t="shared" ca="1" si="1298"/>
        <v>426</v>
      </c>
      <c r="O1207" s="3"/>
      <c r="P1207" s="49" t="s">
        <v>2309</v>
      </c>
      <c r="Q1207" s="46">
        <v>1</v>
      </c>
      <c r="R1207" s="66"/>
      <c r="S1207" s="26"/>
      <c r="T1207" s="26"/>
      <c r="U1207" s="27"/>
      <c r="V1207" s="26"/>
      <c r="W1207" s="28"/>
      <c r="X1207" s="28"/>
      <c r="Y1207" s="28"/>
      <c r="Z1207" s="28"/>
      <c r="AA1207" s="29"/>
      <c r="AB1207" s="9"/>
    </row>
    <row r="1208" spans="1:28" s="4" customFormat="1" ht="13" x14ac:dyDescent="0.3">
      <c r="A1208" s="1">
        <f>+SUBTOTAL(103,$D$4:D1208)</f>
        <v>1205</v>
      </c>
      <c r="B1208" s="2" t="s">
        <v>2028</v>
      </c>
      <c r="C1208" s="2" t="s">
        <v>2084</v>
      </c>
      <c r="D1208" s="2" t="s">
        <v>2265</v>
      </c>
      <c r="E1208" s="43" t="s">
        <v>2863</v>
      </c>
      <c r="F1208" s="43" t="s">
        <v>2864</v>
      </c>
      <c r="G1208" s="43" t="s">
        <v>390</v>
      </c>
      <c r="H1208" s="44" t="s">
        <v>2950</v>
      </c>
      <c r="I1208" s="43" t="str">
        <f t="shared" si="1296"/>
        <v>GCO-GCI-F198</v>
      </c>
      <c r="J1208" s="67" t="s">
        <v>2951</v>
      </c>
      <c r="K1208" s="46" t="s">
        <v>31</v>
      </c>
      <c r="L1208" s="47">
        <f t="shared" si="1297"/>
        <v>45646</v>
      </c>
      <c r="M1208" s="48">
        <v>45646</v>
      </c>
      <c r="N1208" s="1">
        <f t="shared" ca="1" si="1298"/>
        <v>426</v>
      </c>
      <c r="O1208" s="3"/>
      <c r="P1208" s="49" t="s">
        <v>2309</v>
      </c>
      <c r="Q1208" s="46">
        <v>1</v>
      </c>
      <c r="R1208" s="66"/>
      <c r="S1208" s="26"/>
      <c r="T1208" s="26"/>
      <c r="U1208" s="27"/>
      <c r="V1208" s="26"/>
      <c r="W1208" s="28"/>
      <c r="X1208" s="28"/>
      <c r="Y1208" s="28"/>
      <c r="Z1208" s="28"/>
      <c r="AA1208" s="29"/>
      <c r="AB1208" s="9"/>
    </row>
    <row r="1209" spans="1:28" s="4" customFormat="1" ht="13" x14ac:dyDescent="0.3">
      <c r="A1209" s="93">
        <f>+SUBTOTAL(103,$D$4:D1209)</f>
        <v>1206</v>
      </c>
      <c r="B1209" s="2" t="s">
        <v>2028</v>
      </c>
      <c r="C1209" s="2" t="s">
        <v>2084</v>
      </c>
      <c r="D1209" s="2" t="s">
        <v>2265</v>
      </c>
      <c r="E1209" s="43" t="s">
        <v>2863</v>
      </c>
      <c r="F1209" s="43" t="s">
        <v>2864</v>
      </c>
      <c r="G1209" s="43" t="s">
        <v>390</v>
      </c>
      <c r="H1209" s="44" t="s">
        <v>2952</v>
      </c>
      <c r="I1209" s="43" t="str">
        <f t="shared" ref="I1209:I1210" si="1299">+IF(OR(E1209="",F1209="",H1209=""),"",CONCATENATE(E1209,"-",F1209,"-",H1209))</f>
        <v>GCO-GCI-F199</v>
      </c>
      <c r="J1209" s="67" t="s">
        <v>2953</v>
      </c>
      <c r="K1209" s="46" t="s">
        <v>31</v>
      </c>
      <c r="L1209" s="47">
        <f t="shared" ref="L1209:L1210" si="1300">+IF(M1209=0,"",VALUE(M1209))</f>
        <v>45685</v>
      </c>
      <c r="M1209" s="48">
        <v>45685</v>
      </c>
      <c r="N1209" s="1">
        <f t="shared" ref="N1209:N1210" ca="1" si="1301">+IF(K1209="Anulado","",IF(M1209="","",DAYS360(M1209,TODAY())))</f>
        <v>388</v>
      </c>
      <c r="O1209" s="3"/>
      <c r="P1209" s="49" t="s">
        <v>2954</v>
      </c>
      <c r="Q1209" s="63">
        <v>1</v>
      </c>
      <c r="R1209" s="66"/>
      <c r="S1209" s="26"/>
      <c r="T1209" s="26"/>
      <c r="U1209" s="27"/>
      <c r="V1209" s="26"/>
      <c r="W1209" s="28"/>
      <c r="X1209" s="28"/>
      <c r="Y1209" s="28"/>
      <c r="Z1209" s="28"/>
      <c r="AA1209" s="29"/>
      <c r="AB1209" s="9"/>
    </row>
    <row r="1210" spans="1:28" s="4" customFormat="1" ht="13" x14ac:dyDescent="0.3">
      <c r="A1210" s="1">
        <f>+SUBTOTAL(103,$D$4:D1210)</f>
        <v>1207</v>
      </c>
      <c r="B1210" s="2" t="s">
        <v>2028</v>
      </c>
      <c r="C1210" s="2" t="s">
        <v>2084</v>
      </c>
      <c r="D1210" s="2" t="s">
        <v>2265</v>
      </c>
      <c r="E1210" s="43" t="s">
        <v>2863</v>
      </c>
      <c r="F1210" s="43" t="s">
        <v>2864</v>
      </c>
      <c r="G1210" s="43" t="s">
        <v>390</v>
      </c>
      <c r="H1210" s="44" t="s">
        <v>2955</v>
      </c>
      <c r="I1210" s="43" t="str">
        <f t="shared" si="1299"/>
        <v>GCO-GCI-F200</v>
      </c>
      <c r="J1210" s="67" t="s">
        <v>2956</v>
      </c>
      <c r="K1210" s="46" t="s">
        <v>31</v>
      </c>
      <c r="L1210" s="47">
        <f t="shared" si="1300"/>
        <v>45685</v>
      </c>
      <c r="M1210" s="48">
        <v>45685</v>
      </c>
      <c r="N1210" s="1">
        <f t="shared" ca="1" si="1301"/>
        <v>388</v>
      </c>
      <c r="O1210" s="3"/>
      <c r="P1210" s="49" t="s">
        <v>2954</v>
      </c>
      <c r="Q1210" s="63">
        <v>1</v>
      </c>
      <c r="R1210" s="66"/>
      <c r="S1210" s="26"/>
      <c r="T1210" s="26"/>
      <c r="U1210" s="27"/>
      <c r="V1210" s="26"/>
      <c r="W1210" s="28"/>
      <c r="X1210" s="28"/>
      <c r="Y1210" s="28"/>
      <c r="Z1210" s="28"/>
      <c r="AA1210" s="29"/>
      <c r="AB1210" s="9"/>
    </row>
    <row r="1211" spans="1:28" s="4" customFormat="1" ht="13" x14ac:dyDescent="0.3">
      <c r="A1211" s="1">
        <f>+SUBTOTAL(103,$D$4:D1211)</f>
        <v>1208</v>
      </c>
      <c r="B1211" s="2" t="s">
        <v>2028</v>
      </c>
      <c r="C1211" s="2" t="s">
        <v>2084</v>
      </c>
      <c r="D1211" s="2" t="s">
        <v>2265</v>
      </c>
      <c r="E1211" s="43" t="s">
        <v>2863</v>
      </c>
      <c r="F1211" s="43" t="s">
        <v>2864</v>
      </c>
      <c r="G1211" s="43" t="s">
        <v>390</v>
      </c>
      <c r="H1211" s="44" t="s">
        <v>2957</v>
      </c>
      <c r="I1211" s="43" t="str">
        <f t="shared" ref="I1211:I1213" si="1302">+IF(OR(E1211="",F1211="",H1211=""),"",CONCATENATE(E1211,"-",F1211,"-",H1211))</f>
        <v>GCO-GCI-F201</v>
      </c>
      <c r="J1211" s="124" t="s">
        <v>2958</v>
      </c>
      <c r="K1211" s="46" t="s">
        <v>31</v>
      </c>
      <c r="L1211" s="47">
        <f t="shared" ref="L1211:L1213" si="1303">+IF(M1211=0,"",VALUE(M1211))</f>
        <v>45965</v>
      </c>
      <c r="M1211" s="48">
        <v>45965</v>
      </c>
      <c r="N1211" s="1">
        <f t="shared" ref="N1211:N1213" ca="1" si="1304">+IF(K1211="Anulado","",IF(M1211="","",DAYS360(M1211,TODAY())))</f>
        <v>112</v>
      </c>
      <c r="O1211" s="3"/>
      <c r="P1211" s="49" t="s">
        <v>2959</v>
      </c>
      <c r="Q1211" s="63">
        <v>1</v>
      </c>
      <c r="R1211" s="66"/>
      <c r="S1211" s="26"/>
      <c r="T1211" s="26"/>
      <c r="U1211" s="27"/>
      <c r="V1211" s="26"/>
      <c r="W1211" s="28"/>
      <c r="X1211" s="28"/>
      <c r="Y1211" s="28"/>
      <c r="Z1211" s="28"/>
      <c r="AA1211" s="29"/>
      <c r="AB1211" s="9"/>
    </row>
    <row r="1212" spans="1:28" s="4" customFormat="1" ht="13" x14ac:dyDescent="0.3">
      <c r="A1212" s="1">
        <f>+SUBTOTAL(103,$D$4:D1212)</f>
        <v>1209</v>
      </c>
      <c r="B1212" s="2" t="s">
        <v>2028</v>
      </c>
      <c r="C1212" s="2" t="s">
        <v>2084</v>
      </c>
      <c r="D1212" s="2" t="s">
        <v>2265</v>
      </c>
      <c r="E1212" s="43" t="s">
        <v>2863</v>
      </c>
      <c r="F1212" s="43" t="s">
        <v>2864</v>
      </c>
      <c r="G1212" s="43" t="s">
        <v>390</v>
      </c>
      <c r="H1212" s="44" t="s">
        <v>2960</v>
      </c>
      <c r="I1212" s="43" t="str">
        <f t="shared" si="1302"/>
        <v>GCO-GCI-F202</v>
      </c>
      <c r="J1212" s="124" t="s">
        <v>2961</v>
      </c>
      <c r="K1212" s="46" t="s">
        <v>31</v>
      </c>
      <c r="L1212" s="47">
        <f t="shared" si="1303"/>
        <v>45965</v>
      </c>
      <c r="M1212" s="48">
        <v>45965</v>
      </c>
      <c r="N1212" s="1">
        <f t="shared" ca="1" si="1304"/>
        <v>112</v>
      </c>
      <c r="O1212" s="3"/>
      <c r="P1212" s="49" t="s">
        <v>2959</v>
      </c>
      <c r="Q1212" s="63">
        <v>1</v>
      </c>
      <c r="R1212" s="66"/>
      <c r="S1212" s="26"/>
      <c r="T1212" s="26"/>
      <c r="U1212" s="27"/>
      <c r="V1212" s="26"/>
      <c r="W1212" s="28"/>
      <c r="X1212" s="28"/>
      <c r="Y1212" s="28"/>
      <c r="Z1212" s="28"/>
      <c r="AA1212" s="29"/>
      <c r="AB1212" s="9"/>
    </row>
    <row r="1213" spans="1:28" s="4" customFormat="1" ht="13" x14ac:dyDescent="0.3">
      <c r="A1213" s="1">
        <f>+SUBTOTAL(103,$D$4:D1213)</f>
        <v>1210</v>
      </c>
      <c r="B1213" s="2" t="s">
        <v>2028</v>
      </c>
      <c r="C1213" s="2" t="s">
        <v>2084</v>
      </c>
      <c r="D1213" s="2" t="s">
        <v>2265</v>
      </c>
      <c r="E1213" s="43" t="s">
        <v>2863</v>
      </c>
      <c r="F1213" s="43" t="s">
        <v>2864</v>
      </c>
      <c r="G1213" s="43" t="s">
        <v>390</v>
      </c>
      <c r="H1213" s="44" t="s">
        <v>2962</v>
      </c>
      <c r="I1213" s="43" t="str">
        <f t="shared" si="1302"/>
        <v>GCO-GCI-F203</v>
      </c>
      <c r="J1213" s="67" t="s">
        <v>2963</v>
      </c>
      <c r="K1213" s="46" t="s">
        <v>31</v>
      </c>
      <c r="L1213" s="47">
        <f t="shared" si="1303"/>
        <v>45965</v>
      </c>
      <c r="M1213" s="48">
        <v>45965</v>
      </c>
      <c r="N1213" s="1">
        <f t="shared" ca="1" si="1304"/>
        <v>112</v>
      </c>
      <c r="O1213" s="3"/>
      <c r="P1213" s="49" t="s">
        <v>2959</v>
      </c>
      <c r="Q1213" s="63">
        <v>1</v>
      </c>
      <c r="R1213" s="66"/>
      <c r="S1213" s="26"/>
      <c r="T1213" s="26"/>
      <c r="U1213" s="27"/>
      <c r="V1213" s="26"/>
      <c r="W1213" s="28"/>
      <c r="X1213" s="28"/>
      <c r="Y1213" s="28"/>
      <c r="Z1213" s="28"/>
      <c r="AA1213" s="29"/>
      <c r="AB1213" s="9"/>
    </row>
    <row r="1214" spans="1:28" s="4" customFormat="1" ht="13" x14ac:dyDescent="0.3">
      <c r="A1214" s="1">
        <f>+SUBTOTAL(103,$D$4:D1214)</f>
        <v>1211</v>
      </c>
      <c r="B1214" s="2" t="s">
        <v>2028</v>
      </c>
      <c r="C1214" s="2" t="s">
        <v>2084</v>
      </c>
      <c r="D1214" s="2" t="s">
        <v>2265</v>
      </c>
      <c r="E1214" s="43" t="s">
        <v>2863</v>
      </c>
      <c r="F1214" s="43" t="s">
        <v>2864</v>
      </c>
      <c r="G1214" s="43" t="s">
        <v>390</v>
      </c>
      <c r="H1214" s="44" t="s">
        <v>2964</v>
      </c>
      <c r="I1214" s="43" t="str">
        <f t="shared" ref="I1214" si="1305">+IF(OR(E1214="",F1214="",H1214=""),"",CONCATENATE(E1214,"-",F1214,"-",H1214))</f>
        <v>GCO-GCI-F204</v>
      </c>
      <c r="J1214" s="67" t="s">
        <v>2965</v>
      </c>
      <c r="K1214" s="46" t="s">
        <v>31</v>
      </c>
      <c r="L1214" s="47">
        <f t="shared" ref="L1214" si="1306">+IF(M1214=0,"",VALUE(M1214))</f>
        <v>45992</v>
      </c>
      <c r="M1214" s="48">
        <v>45992</v>
      </c>
      <c r="N1214" s="1">
        <f t="shared" ref="N1214" ca="1" si="1307">+IF(K1214="Anulado","",IF(M1214="","",DAYS360(M1214,TODAY())))</f>
        <v>85</v>
      </c>
      <c r="O1214" s="3"/>
      <c r="P1214" s="49" t="s">
        <v>2966</v>
      </c>
      <c r="Q1214" s="63">
        <v>1</v>
      </c>
      <c r="R1214" s="66"/>
      <c r="S1214" s="26"/>
      <c r="T1214" s="26"/>
      <c r="U1214" s="27"/>
      <c r="V1214" s="26"/>
      <c r="W1214" s="28"/>
      <c r="X1214" s="28"/>
      <c r="Y1214" s="28"/>
      <c r="Z1214" s="28"/>
      <c r="AA1214" s="29"/>
      <c r="AB1214" s="9"/>
    </row>
    <row r="1215" spans="1:28" s="4" customFormat="1" ht="13" x14ac:dyDescent="0.3">
      <c r="A1215" s="1">
        <f>+SUBTOTAL(103,$D$4:D1215)</f>
        <v>1212</v>
      </c>
      <c r="B1215" s="2" t="s">
        <v>2028</v>
      </c>
      <c r="C1215" s="2" t="s">
        <v>2084</v>
      </c>
      <c r="D1215" s="2" t="s">
        <v>2265</v>
      </c>
      <c r="E1215" s="43" t="s">
        <v>2863</v>
      </c>
      <c r="F1215" s="43" t="s">
        <v>2864</v>
      </c>
      <c r="G1215" s="43" t="s">
        <v>390</v>
      </c>
      <c r="H1215" s="44" t="s">
        <v>2967</v>
      </c>
      <c r="I1215" s="43" t="str">
        <f t="shared" ref="I1215:I1216" si="1308">+IF(OR(E1215="",F1215="",H1215=""),"",CONCATENATE(E1215,"-",F1215,"-",H1215))</f>
        <v>GCO-GCI-F205</v>
      </c>
      <c r="J1215" s="67" t="s">
        <v>2968</v>
      </c>
      <c r="K1215" s="46" t="s">
        <v>31</v>
      </c>
      <c r="L1215" s="47">
        <f t="shared" ref="L1215:L1216" si="1309">+IF(M1215=0,"",VALUE(M1215))</f>
        <v>46015</v>
      </c>
      <c r="M1215" s="48">
        <v>46015</v>
      </c>
      <c r="N1215" s="1">
        <f t="shared" ref="N1215:N1216" ca="1" si="1310">+IF(K1215="Anulado","",IF(M1215="","",DAYS360(M1215,TODAY())))</f>
        <v>62</v>
      </c>
      <c r="O1215" s="3"/>
      <c r="P1215" s="49" t="s">
        <v>2315</v>
      </c>
      <c r="Q1215" s="63">
        <v>1</v>
      </c>
      <c r="R1215" s="66"/>
      <c r="S1215" s="26"/>
      <c r="T1215" s="26"/>
      <c r="U1215" s="27"/>
      <c r="V1215" s="26"/>
      <c r="W1215" s="28"/>
      <c r="X1215" s="28"/>
      <c r="Y1215" s="28"/>
      <c r="Z1215" s="28"/>
      <c r="AA1215" s="29"/>
      <c r="AB1215" s="9"/>
    </row>
    <row r="1216" spans="1:28" s="4" customFormat="1" ht="13" x14ac:dyDescent="0.3">
      <c r="A1216" s="1">
        <f>+SUBTOTAL(103,$D$4:D1216)</f>
        <v>1213</v>
      </c>
      <c r="B1216" s="2" t="s">
        <v>2028</v>
      </c>
      <c r="C1216" s="2" t="s">
        <v>2084</v>
      </c>
      <c r="D1216" s="2" t="s">
        <v>2265</v>
      </c>
      <c r="E1216" s="43" t="s">
        <v>2863</v>
      </c>
      <c r="F1216" s="43" t="s">
        <v>2864</v>
      </c>
      <c r="G1216" s="43" t="s">
        <v>390</v>
      </c>
      <c r="H1216" s="44" t="s">
        <v>2969</v>
      </c>
      <c r="I1216" s="43" t="str">
        <f t="shared" si="1308"/>
        <v>GCO-GCI-F206</v>
      </c>
      <c r="J1216" s="67" t="s">
        <v>2970</v>
      </c>
      <c r="K1216" s="46" t="s">
        <v>31</v>
      </c>
      <c r="L1216" s="47">
        <f t="shared" si="1309"/>
        <v>46015</v>
      </c>
      <c r="M1216" s="48">
        <v>46015</v>
      </c>
      <c r="N1216" s="1">
        <f t="shared" ca="1" si="1310"/>
        <v>62</v>
      </c>
      <c r="O1216" s="3"/>
      <c r="P1216" s="49" t="s">
        <v>2315</v>
      </c>
      <c r="Q1216" s="63">
        <v>1</v>
      </c>
      <c r="R1216" s="66"/>
      <c r="S1216" s="26"/>
      <c r="T1216" s="26"/>
      <c r="U1216" s="27"/>
      <c r="V1216" s="26"/>
      <c r="W1216" s="28"/>
      <c r="X1216" s="28"/>
      <c r="Y1216" s="28"/>
      <c r="Z1216" s="28"/>
      <c r="AA1216" s="29"/>
      <c r="AB1216" s="9"/>
    </row>
    <row r="1217" spans="1:28" s="4" customFormat="1" ht="89" x14ac:dyDescent="0.3">
      <c r="A1217" s="1">
        <f>+SUBTOTAL(103,$D$4:D1217)</f>
        <v>1214</v>
      </c>
      <c r="B1217" s="2" t="s">
        <v>2028</v>
      </c>
      <c r="C1217" s="2" t="s">
        <v>2084</v>
      </c>
      <c r="D1217" s="2" t="s">
        <v>2265</v>
      </c>
      <c r="E1217" s="43" t="s">
        <v>2863</v>
      </c>
      <c r="F1217" s="43" t="s">
        <v>2864</v>
      </c>
      <c r="G1217" s="43" t="s">
        <v>125</v>
      </c>
      <c r="H1217" s="44" t="s">
        <v>68</v>
      </c>
      <c r="I1217" s="43" t="str">
        <f t="shared" si="1253"/>
        <v>GCO-GCI-PL001</v>
      </c>
      <c r="J1217" s="67" t="s">
        <v>2971</v>
      </c>
      <c r="K1217" s="46" t="s">
        <v>31</v>
      </c>
      <c r="L1217" s="47">
        <f t="shared" si="1202"/>
        <v>46052</v>
      </c>
      <c r="M1217" s="48">
        <v>46052</v>
      </c>
      <c r="N1217" s="1">
        <f t="shared" ca="1" si="1252"/>
        <v>26</v>
      </c>
      <c r="O1217" s="3"/>
      <c r="P1217" s="49" t="s">
        <v>3542</v>
      </c>
      <c r="Q1217" s="63">
        <v>8</v>
      </c>
      <c r="R1217" s="66"/>
      <c r="U1217" s="5"/>
      <c r="W1217" s="6"/>
      <c r="X1217" s="6"/>
      <c r="Y1217" s="6"/>
      <c r="Z1217" s="6"/>
      <c r="AA1217" s="7"/>
      <c r="AB1217" s="9"/>
    </row>
    <row r="1218" spans="1:28" s="4" customFormat="1" ht="13" x14ac:dyDescent="0.3">
      <c r="A1218" s="93">
        <f>+SUBTOTAL(103,$D$4:D1218)</f>
        <v>1215</v>
      </c>
      <c r="B1218" s="2" t="s">
        <v>2028</v>
      </c>
      <c r="C1218" s="2" t="s">
        <v>2084</v>
      </c>
      <c r="D1218" s="2" t="s">
        <v>2265</v>
      </c>
      <c r="E1218" s="43" t="str">
        <f t="shared" ref="E1218:E1227" si="1311">+IF(C1218="GESTIÓN TERRITORIAL","GET",IF(C1218="DERECHOS HUMANOS","DHH",IF(C1218="GESTIÓN CORPORATIVA","GCO",IF(C1218="PLANEACIÓN ESTRATÉGICA","PLE",IF(C1218="GERENCIA DE LA INFORMACIÓN","GDI","N/A")))))</f>
        <v>GCO</v>
      </c>
      <c r="F1218" s="43" t="str">
        <f t="shared" ref="F1218:F1250" si="1312">+VLOOKUP(D1218,$U$1519:$V$1538,2,FALSE)</f>
        <v>GCI</v>
      </c>
      <c r="G1218" s="43" t="s">
        <v>383</v>
      </c>
      <c r="H1218" s="43" t="s">
        <v>383</v>
      </c>
      <c r="I1218" s="43" t="str">
        <f t="shared" ref="I1218:I1227" si="1313">+IF(OR(E1218="",F1218="",H1218=""),"",CONCATENATE(E1218,"-",F1218,"-",H1218))</f>
        <v>GCO-GCI-N/A</v>
      </c>
      <c r="J1218" s="67" t="s">
        <v>2256</v>
      </c>
      <c r="K1218" s="46" t="s">
        <v>48</v>
      </c>
      <c r="L1218" s="47">
        <f t="shared" si="1202"/>
        <v>43199</v>
      </c>
      <c r="M1218" s="48">
        <v>43199</v>
      </c>
      <c r="N1218" s="1" t="str">
        <f t="shared" ca="1" si="1198"/>
        <v/>
      </c>
      <c r="O1218" s="3">
        <v>43264</v>
      </c>
      <c r="P1218" s="49" t="s">
        <v>2254</v>
      </c>
      <c r="Q1218" s="46">
        <v>1</v>
      </c>
      <c r="R1218" s="68" t="s">
        <v>383</v>
      </c>
      <c r="U1218" s="5"/>
      <c r="W1218" s="6"/>
      <c r="X1218" s="6"/>
      <c r="Y1218" s="6"/>
      <c r="Z1218" s="6"/>
      <c r="AA1218" s="7"/>
      <c r="AB1218" s="9"/>
    </row>
    <row r="1219" spans="1:28" s="4" customFormat="1" ht="13" x14ac:dyDescent="0.3">
      <c r="A1219" s="1">
        <f>+SUBTOTAL(103,$D$4:D1219)</f>
        <v>1216</v>
      </c>
      <c r="B1219" s="2" t="s">
        <v>2028</v>
      </c>
      <c r="C1219" s="2" t="s">
        <v>2084</v>
      </c>
      <c r="D1219" s="2" t="s">
        <v>2265</v>
      </c>
      <c r="E1219" s="43" t="str">
        <f t="shared" si="1311"/>
        <v>GCO</v>
      </c>
      <c r="F1219" s="43" t="str">
        <f t="shared" si="1312"/>
        <v>GCI</v>
      </c>
      <c r="G1219" s="43" t="s">
        <v>383</v>
      </c>
      <c r="H1219" s="43" t="s">
        <v>383</v>
      </c>
      <c r="I1219" s="43" t="str">
        <f t="shared" si="1313"/>
        <v>GCO-GCI-N/A</v>
      </c>
      <c r="J1219" s="45" t="s">
        <v>2258</v>
      </c>
      <c r="K1219" s="46" t="s">
        <v>48</v>
      </c>
      <c r="L1219" s="47">
        <f t="shared" si="1202"/>
        <v>43199</v>
      </c>
      <c r="M1219" s="48">
        <v>43199</v>
      </c>
      <c r="N1219" s="1" t="str">
        <f t="shared" ca="1" si="1198"/>
        <v/>
      </c>
      <c r="O1219" s="3">
        <v>43264</v>
      </c>
      <c r="P1219" s="49" t="s">
        <v>2254</v>
      </c>
      <c r="Q1219" s="46">
        <v>1</v>
      </c>
      <c r="R1219" s="44" t="s">
        <v>383</v>
      </c>
      <c r="U1219" s="5"/>
      <c r="W1219" s="6"/>
      <c r="X1219" s="6"/>
      <c r="Y1219" s="6"/>
      <c r="Z1219" s="6"/>
      <c r="AA1219" s="7"/>
      <c r="AB1219" s="9"/>
    </row>
    <row r="1220" spans="1:28" s="4" customFormat="1" ht="13" x14ac:dyDescent="0.3">
      <c r="A1220" s="1">
        <f>+SUBTOTAL(103,$D$4:D1220)</f>
        <v>1217</v>
      </c>
      <c r="B1220" s="2" t="s">
        <v>2028</v>
      </c>
      <c r="C1220" s="2" t="s">
        <v>2084</v>
      </c>
      <c r="D1220" s="2" t="s">
        <v>2265</v>
      </c>
      <c r="E1220" s="43" t="str">
        <f t="shared" si="1311"/>
        <v>GCO</v>
      </c>
      <c r="F1220" s="43" t="str">
        <f t="shared" si="1312"/>
        <v>GCI</v>
      </c>
      <c r="G1220" s="43" t="s">
        <v>383</v>
      </c>
      <c r="H1220" s="43" t="s">
        <v>383</v>
      </c>
      <c r="I1220" s="43" t="str">
        <f t="shared" si="1313"/>
        <v>GCO-GCI-N/A</v>
      </c>
      <c r="J1220" s="45" t="s">
        <v>2259</v>
      </c>
      <c r="K1220" s="46" t="s">
        <v>48</v>
      </c>
      <c r="L1220" s="47">
        <f t="shared" si="1202"/>
        <v>43199</v>
      </c>
      <c r="M1220" s="48">
        <v>43199</v>
      </c>
      <c r="N1220" s="1" t="str">
        <f t="shared" ca="1" si="1198"/>
        <v/>
      </c>
      <c r="O1220" s="3">
        <v>43264</v>
      </c>
      <c r="P1220" s="49" t="s">
        <v>2254</v>
      </c>
      <c r="Q1220" s="46">
        <v>1</v>
      </c>
      <c r="R1220" s="44" t="s">
        <v>383</v>
      </c>
      <c r="U1220" s="5"/>
      <c r="W1220" s="6"/>
      <c r="X1220" s="6"/>
      <c r="Y1220" s="6"/>
      <c r="Z1220" s="6"/>
      <c r="AA1220" s="7"/>
      <c r="AB1220" s="9"/>
    </row>
    <row r="1221" spans="1:28" s="4" customFormat="1" ht="19.5" x14ac:dyDescent="0.3">
      <c r="A1221" s="93">
        <f>+SUBTOTAL(103,$D$4:D1221)</f>
        <v>1218</v>
      </c>
      <c r="B1221" s="2" t="s">
        <v>2028</v>
      </c>
      <c r="C1221" s="2" t="s">
        <v>2084</v>
      </c>
      <c r="D1221" s="2" t="s">
        <v>2265</v>
      </c>
      <c r="E1221" s="43" t="str">
        <f t="shared" si="1311"/>
        <v>GCO</v>
      </c>
      <c r="F1221" s="43" t="str">
        <f t="shared" si="1312"/>
        <v>GCI</v>
      </c>
      <c r="G1221" s="43" t="s">
        <v>383</v>
      </c>
      <c r="H1221" s="43" t="s">
        <v>383</v>
      </c>
      <c r="I1221" s="43" t="str">
        <f t="shared" si="1313"/>
        <v>GCO-GCI-N/A</v>
      </c>
      <c r="J1221" s="45" t="s">
        <v>2972</v>
      </c>
      <c r="K1221" s="46" t="s">
        <v>48</v>
      </c>
      <c r="L1221" s="47">
        <f t="shared" si="1202"/>
        <v>43199</v>
      </c>
      <c r="M1221" s="48">
        <v>43199</v>
      </c>
      <c r="N1221" s="1" t="str">
        <f t="shared" ca="1" si="1198"/>
        <v/>
      </c>
      <c r="O1221" s="3">
        <v>43264</v>
      </c>
      <c r="P1221" s="49" t="s">
        <v>2254</v>
      </c>
      <c r="Q1221" s="46">
        <v>1</v>
      </c>
      <c r="R1221" s="44" t="s">
        <v>383</v>
      </c>
      <c r="U1221" s="5"/>
      <c r="W1221" s="6"/>
      <c r="X1221" s="6"/>
      <c r="Y1221" s="6"/>
      <c r="Z1221" s="6"/>
      <c r="AA1221" s="7"/>
      <c r="AB1221" s="9"/>
    </row>
    <row r="1222" spans="1:28" s="4" customFormat="1" ht="13" x14ac:dyDescent="0.3">
      <c r="A1222" s="1">
        <f>+SUBTOTAL(103,$D$4:D1222)</f>
        <v>1219</v>
      </c>
      <c r="B1222" s="2" t="s">
        <v>2028</v>
      </c>
      <c r="C1222" s="2" t="s">
        <v>2084</v>
      </c>
      <c r="D1222" s="2" t="s">
        <v>2265</v>
      </c>
      <c r="E1222" s="43" t="str">
        <f t="shared" si="1311"/>
        <v>GCO</v>
      </c>
      <c r="F1222" s="43" t="str">
        <f t="shared" si="1312"/>
        <v>GCI</v>
      </c>
      <c r="G1222" s="43" t="s">
        <v>383</v>
      </c>
      <c r="H1222" s="43" t="s">
        <v>383</v>
      </c>
      <c r="I1222" s="43" t="str">
        <f t="shared" si="1313"/>
        <v>GCO-GCI-N/A</v>
      </c>
      <c r="J1222" s="45" t="s">
        <v>2973</v>
      </c>
      <c r="K1222" s="46" t="s">
        <v>48</v>
      </c>
      <c r="L1222" s="47">
        <f t="shared" si="1202"/>
        <v>43199</v>
      </c>
      <c r="M1222" s="48">
        <v>43199</v>
      </c>
      <c r="N1222" s="1" t="str">
        <f t="shared" ca="1" si="1198"/>
        <v/>
      </c>
      <c r="O1222" s="3">
        <v>43264</v>
      </c>
      <c r="P1222" s="49" t="s">
        <v>2254</v>
      </c>
      <c r="Q1222" s="46">
        <v>1</v>
      </c>
      <c r="R1222" s="44" t="s">
        <v>383</v>
      </c>
      <c r="U1222" s="5"/>
      <c r="W1222" s="6"/>
      <c r="X1222" s="6"/>
      <c r="Y1222" s="6"/>
      <c r="Z1222" s="6"/>
      <c r="AA1222" s="7"/>
      <c r="AB1222" s="9"/>
    </row>
    <row r="1223" spans="1:28" s="4" customFormat="1" ht="13" x14ac:dyDescent="0.3">
      <c r="A1223" s="1">
        <f>+SUBTOTAL(103,$D$4:D1223)</f>
        <v>1220</v>
      </c>
      <c r="B1223" s="2" t="s">
        <v>2028</v>
      </c>
      <c r="C1223" s="2" t="s">
        <v>2084</v>
      </c>
      <c r="D1223" s="2" t="s">
        <v>2265</v>
      </c>
      <c r="E1223" s="43" t="str">
        <f t="shared" si="1311"/>
        <v>GCO</v>
      </c>
      <c r="F1223" s="43" t="str">
        <f t="shared" si="1312"/>
        <v>GCI</v>
      </c>
      <c r="G1223" s="43" t="s">
        <v>383</v>
      </c>
      <c r="H1223" s="43" t="s">
        <v>383</v>
      </c>
      <c r="I1223" s="43" t="str">
        <f t="shared" si="1313"/>
        <v>GCO-GCI-N/A</v>
      </c>
      <c r="J1223" s="45" t="s">
        <v>2261</v>
      </c>
      <c r="K1223" s="46" t="s">
        <v>48</v>
      </c>
      <c r="L1223" s="47">
        <f t="shared" si="1202"/>
        <v>43199</v>
      </c>
      <c r="M1223" s="48">
        <v>43199</v>
      </c>
      <c r="N1223" s="1" t="str">
        <f t="shared" ca="1" si="1198"/>
        <v/>
      </c>
      <c r="O1223" s="3">
        <v>43264</v>
      </c>
      <c r="P1223" s="49" t="s">
        <v>2254</v>
      </c>
      <c r="Q1223" s="46">
        <v>1</v>
      </c>
      <c r="R1223" s="44" t="s">
        <v>383</v>
      </c>
      <c r="U1223" s="5"/>
      <c r="W1223" s="6"/>
      <c r="X1223" s="6"/>
      <c r="Y1223" s="6"/>
      <c r="Z1223" s="6"/>
      <c r="AA1223" s="7"/>
      <c r="AB1223" s="9"/>
    </row>
    <row r="1224" spans="1:28" s="4" customFormat="1" ht="13" x14ac:dyDescent="0.3">
      <c r="A1224" s="93">
        <f>+SUBTOTAL(103,$D$4:D1224)</f>
        <v>1221</v>
      </c>
      <c r="B1224" s="2" t="s">
        <v>2028</v>
      </c>
      <c r="C1224" s="2" t="s">
        <v>2084</v>
      </c>
      <c r="D1224" s="2" t="s">
        <v>2265</v>
      </c>
      <c r="E1224" s="43" t="str">
        <f t="shared" si="1311"/>
        <v>GCO</v>
      </c>
      <c r="F1224" s="43" t="str">
        <f t="shared" si="1312"/>
        <v>GCI</v>
      </c>
      <c r="G1224" s="43" t="s">
        <v>383</v>
      </c>
      <c r="H1224" s="43" t="s">
        <v>383</v>
      </c>
      <c r="I1224" s="43" t="str">
        <f t="shared" si="1313"/>
        <v>GCO-GCI-N/A</v>
      </c>
      <c r="J1224" s="45" t="s">
        <v>2974</v>
      </c>
      <c r="K1224" s="46" t="s">
        <v>48</v>
      </c>
      <c r="L1224" s="47">
        <f t="shared" si="1202"/>
        <v>43199</v>
      </c>
      <c r="M1224" s="48">
        <v>43199</v>
      </c>
      <c r="N1224" s="1" t="str">
        <f t="shared" ca="1" si="1198"/>
        <v/>
      </c>
      <c r="O1224" s="3">
        <v>43264</v>
      </c>
      <c r="P1224" s="49" t="s">
        <v>2254</v>
      </c>
      <c r="Q1224" s="46">
        <v>1</v>
      </c>
      <c r="R1224" s="44" t="s">
        <v>383</v>
      </c>
      <c r="U1224" s="5"/>
      <c r="W1224" s="6"/>
      <c r="X1224" s="6"/>
      <c r="Y1224" s="6"/>
      <c r="Z1224" s="6"/>
      <c r="AA1224" s="7"/>
      <c r="AB1224" s="9"/>
    </row>
    <row r="1225" spans="1:28" s="4" customFormat="1" ht="13" x14ac:dyDescent="0.3">
      <c r="A1225" s="1">
        <f>+SUBTOTAL(103,$D$4:D1225)</f>
        <v>1222</v>
      </c>
      <c r="B1225" s="2" t="s">
        <v>2028</v>
      </c>
      <c r="C1225" s="2" t="s">
        <v>2084</v>
      </c>
      <c r="D1225" s="2" t="s">
        <v>2265</v>
      </c>
      <c r="E1225" s="43" t="str">
        <f t="shared" si="1311"/>
        <v>GCO</v>
      </c>
      <c r="F1225" s="43" t="str">
        <f t="shared" si="1312"/>
        <v>GCI</v>
      </c>
      <c r="G1225" s="43" t="s">
        <v>383</v>
      </c>
      <c r="H1225" s="43" t="s">
        <v>383</v>
      </c>
      <c r="I1225" s="43" t="str">
        <f t="shared" si="1313"/>
        <v>GCO-GCI-N/A</v>
      </c>
      <c r="J1225" s="45" t="s">
        <v>2975</v>
      </c>
      <c r="K1225" s="46" t="s">
        <v>48</v>
      </c>
      <c r="L1225" s="47">
        <f t="shared" si="1202"/>
        <v>43199</v>
      </c>
      <c r="M1225" s="48">
        <v>43199</v>
      </c>
      <c r="N1225" s="1" t="str">
        <f t="shared" ca="1" si="1198"/>
        <v/>
      </c>
      <c r="O1225" s="3">
        <v>43264</v>
      </c>
      <c r="P1225" s="49" t="s">
        <v>2254</v>
      </c>
      <c r="Q1225" s="46">
        <v>1</v>
      </c>
      <c r="R1225" s="44" t="s">
        <v>383</v>
      </c>
      <c r="U1225" s="5"/>
      <c r="W1225" s="6"/>
      <c r="X1225" s="6"/>
      <c r="Y1225" s="6"/>
      <c r="Z1225" s="6"/>
      <c r="AA1225" s="7"/>
      <c r="AB1225" s="9"/>
    </row>
    <row r="1226" spans="1:28" s="4" customFormat="1" ht="13" x14ac:dyDescent="0.3">
      <c r="A1226" s="1">
        <f>+SUBTOTAL(103,$D$4:D1226)</f>
        <v>1223</v>
      </c>
      <c r="B1226" s="2" t="s">
        <v>2028</v>
      </c>
      <c r="C1226" s="2" t="s">
        <v>2084</v>
      </c>
      <c r="D1226" s="2" t="s">
        <v>2265</v>
      </c>
      <c r="E1226" s="43" t="str">
        <f t="shared" si="1311"/>
        <v>GCO</v>
      </c>
      <c r="F1226" s="43" t="str">
        <f t="shared" si="1312"/>
        <v>GCI</v>
      </c>
      <c r="G1226" s="43" t="s">
        <v>383</v>
      </c>
      <c r="H1226" s="43" t="s">
        <v>383</v>
      </c>
      <c r="I1226" s="43" t="str">
        <f t="shared" si="1313"/>
        <v>GCO-GCI-N/A</v>
      </c>
      <c r="J1226" s="45" t="s">
        <v>2260</v>
      </c>
      <c r="K1226" s="46" t="s">
        <v>48</v>
      </c>
      <c r="L1226" s="47">
        <f t="shared" si="1202"/>
        <v>43199</v>
      </c>
      <c r="M1226" s="48">
        <v>43199</v>
      </c>
      <c r="N1226" s="1" t="str">
        <f t="shared" ca="1" si="1198"/>
        <v/>
      </c>
      <c r="O1226" s="3">
        <v>43264</v>
      </c>
      <c r="P1226" s="49" t="s">
        <v>2254</v>
      </c>
      <c r="Q1226" s="46">
        <v>1</v>
      </c>
      <c r="R1226" s="44" t="s">
        <v>383</v>
      </c>
      <c r="U1226" s="5"/>
      <c r="W1226" s="6"/>
      <c r="X1226" s="6"/>
      <c r="Y1226" s="6"/>
      <c r="Z1226" s="6"/>
      <c r="AA1226" s="7"/>
      <c r="AB1226" s="9"/>
    </row>
    <row r="1227" spans="1:28" s="4" customFormat="1" ht="13" x14ac:dyDescent="0.3">
      <c r="A1227" s="93">
        <f>+SUBTOTAL(103,$D$4:D1227)</f>
        <v>1224</v>
      </c>
      <c r="B1227" s="2" t="s">
        <v>2028</v>
      </c>
      <c r="C1227" s="2" t="s">
        <v>2084</v>
      </c>
      <c r="D1227" s="2" t="s">
        <v>2265</v>
      </c>
      <c r="E1227" s="43" t="str">
        <f t="shared" si="1311"/>
        <v>GCO</v>
      </c>
      <c r="F1227" s="43" t="str">
        <f t="shared" si="1312"/>
        <v>GCI</v>
      </c>
      <c r="G1227" s="43" t="s">
        <v>383</v>
      </c>
      <c r="H1227" s="43" t="s">
        <v>383</v>
      </c>
      <c r="I1227" s="43" t="str">
        <f t="shared" si="1313"/>
        <v>GCO-GCI-N/A</v>
      </c>
      <c r="J1227" s="45" t="s">
        <v>2976</v>
      </c>
      <c r="K1227" s="46" t="s">
        <v>31</v>
      </c>
      <c r="L1227" s="47">
        <f t="shared" si="1202"/>
        <v>43264</v>
      </c>
      <c r="M1227" s="48">
        <v>43264</v>
      </c>
      <c r="N1227" s="1">
        <f t="shared" ca="1" si="1198"/>
        <v>2773</v>
      </c>
      <c r="O1227" s="3"/>
      <c r="P1227" s="49" t="s">
        <v>2977</v>
      </c>
      <c r="Q1227" s="46">
        <v>1</v>
      </c>
      <c r="R1227" s="44" t="s">
        <v>383</v>
      </c>
      <c r="U1227" s="5"/>
      <c r="W1227" s="6"/>
      <c r="X1227" s="6"/>
      <c r="Y1227" s="6"/>
      <c r="Z1227" s="6"/>
      <c r="AA1227" s="7"/>
      <c r="AB1227" s="9"/>
    </row>
    <row r="1228" spans="1:28" s="4" customFormat="1" ht="20.25" customHeight="1" x14ac:dyDescent="0.3">
      <c r="A1228" s="1">
        <f>+SUBTOTAL(103,$D$4:D1228)</f>
        <v>1225</v>
      </c>
      <c r="B1228" s="2" t="s">
        <v>2028</v>
      </c>
      <c r="C1228" s="2" t="s">
        <v>2084</v>
      </c>
      <c r="D1228" s="2" t="s">
        <v>2978</v>
      </c>
      <c r="E1228" s="43" t="str">
        <f t="shared" ref="E1228:E1267" si="1314">+IF(C1228="GESTIÓN TERRITORIAL","GET",IF(C1228="DERECHOS HUMANOS","DHH",IF(C1228="GESTIÓN CORPORATIVA","GCO",IF(C1228="PLANEACIÓN ESTRATÉGICA","PLE",IF(C1228="GERENCIA DE LA INFORMACIÓN","GDI","N/A")))))</f>
        <v>GCO</v>
      </c>
      <c r="F1228" s="43" t="str">
        <f t="shared" si="1312"/>
        <v>GTH</v>
      </c>
      <c r="G1228" s="43" t="str">
        <f t="shared" ref="G1228:G1270" si="1315">+IF(OR(LEN(H1228)=1,LEN(H1228)=2),H1228,IF(LEN(H1228)=4,MID(H1228,1,1),MID(H1228,1,2)))</f>
        <v>C</v>
      </c>
      <c r="H1228" s="44" t="s">
        <v>29</v>
      </c>
      <c r="I1228" s="43" t="str">
        <f t="shared" ref="I1228:I1267" si="1316">+IF(OR(E1228="",F1228="",H1228=""),"",CONCATENATE(E1228,"-",F1228,"-",H1228))</f>
        <v>GCO-GTH-C</v>
      </c>
      <c r="J1228" s="45" t="s">
        <v>2979</v>
      </c>
      <c r="K1228" s="46" t="s">
        <v>31</v>
      </c>
      <c r="L1228" s="47">
        <f t="shared" ref="L1228:L1267" si="1317">+IF(M1228=0,"",VALUE(M1228))</f>
        <v>45106</v>
      </c>
      <c r="M1228" s="48">
        <v>45106</v>
      </c>
      <c r="N1228" s="1">
        <f t="shared" ref="N1228:N1267" ca="1" si="1318">+IF(K1228="Anulado","",IF(M1228="","",DAYS360(M1228,TODAY())))</f>
        <v>957</v>
      </c>
      <c r="O1228" s="3"/>
      <c r="P1228" s="49" t="s">
        <v>2980</v>
      </c>
      <c r="Q1228" s="46">
        <v>3</v>
      </c>
      <c r="R1228" s="44" t="s">
        <v>2981</v>
      </c>
      <c r="U1228" s="5"/>
      <c r="W1228" s="6"/>
      <c r="X1228" s="6"/>
      <c r="Y1228" s="6"/>
      <c r="Z1228" s="6" t="str">
        <f t="shared" si="1195"/>
        <v/>
      </c>
      <c r="AA1228" s="7"/>
      <c r="AB1228" s="9"/>
    </row>
    <row r="1229" spans="1:28" s="4" customFormat="1" ht="13" x14ac:dyDescent="0.3">
      <c r="A1229" s="1">
        <f>+SUBTOTAL(103,$D$4:D1229)</f>
        <v>1226</v>
      </c>
      <c r="B1229" s="2" t="s">
        <v>2028</v>
      </c>
      <c r="C1229" s="2" t="s">
        <v>2084</v>
      </c>
      <c r="D1229" s="2" t="s">
        <v>2978</v>
      </c>
      <c r="E1229" s="43" t="str">
        <f t="shared" si="1314"/>
        <v>GCO</v>
      </c>
      <c r="F1229" s="43" t="str">
        <f t="shared" si="1312"/>
        <v>GTH</v>
      </c>
      <c r="G1229" s="43" t="str">
        <f t="shared" si="1315"/>
        <v>MR</v>
      </c>
      <c r="H1229" s="44" t="s">
        <v>34</v>
      </c>
      <c r="I1229" s="43" t="str">
        <f t="shared" si="1316"/>
        <v>GCO-GTH-MR</v>
      </c>
      <c r="J1229" s="45" t="s">
        <v>2982</v>
      </c>
      <c r="K1229" s="46" t="s">
        <v>31</v>
      </c>
      <c r="L1229" s="47">
        <f t="shared" si="1317"/>
        <v>45272</v>
      </c>
      <c r="M1229" s="48">
        <v>45272</v>
      </c>
      <c r="N1229" s="1">
        <f t="shared" ca="1" si="1318"/>
        <v>794</v>
      </c>
      <c r="O1229" s="3"/>
      <c r="P1229" s="49" t="s">
        <v>2983</v>
      </c>
      <c r="Q1229" s="46">
        <v>6</v>
      </c>
      <c r="R1229" s="44" t="s">
        <v>2984</v>
      </c>
      <c r="U1229" s="5"/>
      <c r="W1229" s="6"/>
      <c r="X1229" s="6"/>
      <c r="Y1229" s="6"/>
      <c r="Z1229" s="6" t="str">
        <f t="shared" ref="Z1229:Z1413" si="1319">IF(Y1229=0,"",EVEN(Y1229)/2)</f>
        <v/>
      </c>
      <c r="AA1229" s="7"/>
      <c r="AB1229" s="9"/>
    </row>
    <row r="1230" spans="1:28" s="4" customFormat="1" ht="31.5" customHeight="1" x14ac:dyDescent="0.3">
      <c r="A1230" s="93">
        <f>+SUBTOTAL(103,$D$4:D1230)</f>
        <v>1227</v>
      </c>
      <c r="B1230" s="2" t="s">
        <v>2028</v>
      </c>
      <c r="C1230" s="2" t="s">
        <v>2084</v>
      </c>
      <c r="D1230" s="2" t="s">
        <v>2978</v>
      </c>
      <c r="E1230" s="43" t="str">
        <f t="shared" si="1314"/>
        <v>GCO</v>
      </c>
      <c r="F1230" s="43" t="str">
        <f t="shared" si="1312"/>
        <v>GTH</v>
      </c>
      <c r="G1230" s="43" t="str">
        <f t="shared" si="1315"/>
        <v>M</v>
      </c>
      <c r="H1230" s="44" t="s">
        <v>38</v>
      </c>
      <c r="I1230" s="43" t="str">
        <f t="shared" si="1316"/>
        <v>GCO-GTH-M001</v>
      </c>
      <c r="J1230" s="45" t="s">
        <v>2985</v>
      </c>
      <c r="K1230" s="46" t="s">
        <v>48</v>
      </c>
      <c r="L1230" s="47">
        <f t="shared" si="1317"/>
        <v>44693</v>
      </c>
      <c r="M1230" s="48">
        <v>44693</v>
      </c>
      <c r="N1230" s="1" t="str">
        <f t="shared" ca="1" si="1318"/>
        <v/>
      </c>
      <c r="O1230" s="3">
        <v>45132</v>
      </c>
      <c r="P1230" s="49" t="s">
        <v>2986</v>
      </c>
      <c r="Q1230" s="46">
        <v>3</v>
      </c>
      <c r="R1230" s="44" t="s">
        <v>383</v>
      </c>
      <c r="U1230" s="5"/>
      <c r="W1230" s="6"/>
      <c r="X1230" s="6"/>
      <c r="Y1230" s="6"/>
      <c r="Z1230" s="6" t="str">
        <f t="shared" si="1319"/>
        <v/>
      </c>
      <c r="AA1230" s="7"/>
      <c r="AB1230" s="9"/>
    </row>
    <row r="1231" spans="1:28" s="4" customFormat="1" ht="31.5" customHeight="1" x14ac:dyDescent="0.3">
      <c r="A1231" s="93">
        <f>+SUBTOTAL(103,$D$4:D1231)</f>
        <v>1228</v>
      </c>
      <c r="B1231" s="2" t="s">
        <v>2028</v>
      </c>
      <c r="C1231" s="2" t="s">
        <v>2084</v>
      </c>
      <c r="D1231" s="2" t="s">
        <v>2978</v>
      </c>
      <c r="E1231" s="43" t="str">
        <f t="shared" ref="E1231" si="1320">+IF(C1231="GESTIÓN TERRITORIAL","GET",IF(C1231="DERECHOS HUMANOS","DHH",IF(C1231="GESTIÓN CORPORATIVA","GCO",IF(C1231="PLANEACIÓN ESTRATÉGICA","PLE",IF(C1231="GERENCIA DE LA INFORMACIÓN","GDI","N/A")))))</f>
        <v>GCO</v>
      </c>
      <c r="F1231" s="43" t="str">
        <f t="shared" ref="F1231" si="1321">+VLOOKUP(D1231,$U$1519:$V$1538,2,FALSE)</f>
        <v>GTH</v>
      </c>
      <c r="G1231" s="43" t="str">
        <f t="shared" ref="G1231" si="1322">+IF(OR(LEN(H1231)=1,LEN(H1231)=2),H1231,IF(LEN(H1231)=4,MID(H1231,1,1),MID(H1231,1,2)))</f>
        <v>M</v>
      </c>
      <c r="H1231" s="44" t="s">
        <v>42</v>
      </c>
      <c r="I1231" s="43" t="str">
        <f t="shared" ref="I1231" si="1323">+IF(OR(E1231="",F1231="",H1231=""),"",CONCATENATE(E1231,"-",F1231,"-",H1231))</f>
        <v>GCO-GTH-M002</v>
      </c>
      <c r="J1231" s="45" t="s">
        <v>2987</v>
      </c>
      <c r="K1231" s="46" t="s">
        <v>31</v>
      </c>
      <c r="L1231" s="47">
        <f t="shared" ref="L1231" si="1324">+IF(M1231=0,"",VALUE(M1231))</f>
        <v>46015</v>
      </c>
      <c r="M1231" s="48">
        <v>46015</v>
      </c>
      <c r="N1231" s="1">
        <f t="shared" ref="N1231" ca="1" si="1325">+IF(K1231="Anulado","",IF(M1231="","",DAYS360(M1231,TODAY())))</f>
        <v>62</v>
      </c>
      <c r="O1231" s="3"/>
      <c r="P1231" s="49" t="s">
        <v>2988</v>
      </c>
      <c r="Q1231" s="46">
        <v>1</v>
      </c>
      <c r="R1231" s="44"/>
      <c r="S1231" s="26"/>
      <c r="T1231" s="26"/>
      <c r="U1231" s="27"/>
      <c r="V1231" s="26"/>
      <c r="W1231" s="28"/>
      <c r="X1231" s="28"/>
      <c r="Y1231" s="28"/>
      <c r="Z1231" s="28"/>
      <c r="AA1231" s="29"/>
      <c r="AB1231" s="9"/>
    </row>
    <row r="1232" spans="1:28" s="4" customFormat="1" ht="25" x14ac:dyDescent="0.3">
      <c r="A1232" s="1">
        <f>+SUBTOTAL(103,$D$4:D1232)</f>
        <v>1229</v>
      </c>
      <c r="B1232" s="2" t="s">
        <v>2028</v>
      </c>
      <c r="C1232" s="2" t="s">
        <v>2084</v>
      </c>
      <c r="D1232" s="2" t="s">
        <v>2978</v>
      </c>
      <c r="E1232" s="43" t="str">
        <f t="shared" si="1314"/>
        <v>GCO</v>
      </c>
      <c r="F1232" s="43" t="str">
        <f t="shared" si="1312"/>
        <v>GTH</v>
      </c>
      <c r="G1232" s="43" t="str">
        <f t="shared" si="1315"/>
        <v>P</v>
      </c>
      <c r="H1232" s="44" t="s">
        <v>156</v>
      </c>
      <c r="I1232" s="43" t="str">
        <f t="shared" si="1316"/>
        <v>GCO-GTH-P001</v>
      </c>
      <c r="J1232" s="45" t="s">
        <v>2989</v>
      </c>
      <c r="K1232" s="46" t="s">
        <v>31</v>
      </c>
      <c r="L1232" s="47">
        <f t="shared" si="1317"/>
        <v>44524</v>
      </c>
      <c r="M1232" s="48">
        <v>44524</v>
      </c>
      <c r="N1232" s="1">
        <f t="shared" ca="1" si="1318"/>
        <v>1532</v>
      </c>
      <c r="O1232" s="3"/>
      <c r="P1232" s="49" t="s">
        <v>2990</v>
      </c>
      <c r="Q1232" s="46">
        <v>6</v>
      </c>
      <c r="R1232" s="44" t="s">
        <v>2991</v>
      </c>
      <c r="U1232" s="5"/>
      <c r="W1232" s="6"/>
      <c r="X1232" s="6"/>
      <c r="Y1232" s="6"/>
      <c r="Z1232" s="6" t="str">
        <f t="shared" si="1319"/>
        <v/>
      </c>
      <c r="AA1232" s="7"/>
      <c r="AB1232" s="9"/>
    </row>
    <row r="1233" spans="1:28" s="4" customFormat="1" ht="39" customHeight="1" x14ac:dyDescent="0.3">
      <c r="A1233" s="1">
        <f>+SUBTOTAL(103,$D$4:D1233)</f>
        <v>1230</v>
      </c>
      <c r="B1233" s="2" t="s">
        <v>2028</v>
      </c>
      <c r="C1233" s="2" t="s">
        <v>2084</v>
      </c>
      <c r="D1233" s="2" t="s">
        <v>2978</v>
      </c>
      <c r="E1233" s="43" t="str">
        <f t="shared" si="1314"/>
        <v>GCO</v>
      </c>
      <c r="F1233" s="43" t="str">
        <f t="shared" si="1312"/>
        <v>GTH</v>
      </c>
      <c r="G1233" s="43" t="str">
        <f t="shared" si="1315"/>
        <v>P</v>
      </c>
      <c r="H1233" s="44" t="s">
        <v>160</v>
      </c>
      <c r="I1233" s="43" t="str">
        <f t="shared" si="1316"/>
        <v>GCO-GTH-P002</v>
      </c>
      <c r="J1233" s="45" t="s">
        <v>2992</v>
      </c>
      <c r="K1233" s="46" t="s">
        <v>31</v>
      </c>
      <c r="L1233" s="47">
        <f t="shared" si="1317"/>
        <v>45266</v>
      </c>
      <c r="M1233" s="48">
        <v>45266</v>
      </c>
      <c r="N1233" s="1">
        <f t="shared" ca="1" si="1318"/>
        <v>800</v>
      </c>
      <c r="O1233" s="3"/>
      <c r="P1233" s="49" t="s">
        <v>2993</v>
      </c>
      <c r="Q1233" s="46">
        <v>5</v>
      </c>
      <c r="R1233" s="44" t="s">
        <v>2994</v>
      </c>
      <c r="U1233" s="5"/>
      <c r="W1233" s="6"/>
      <c r="X1233" s="6"/>
      <c r="Y1233" s="6"/>
      <c r="Z1233" s="6" t="str">
        <f t="shared" si="1319"/>
        <v/>
      </c>
      <c r="AA1233" s="7"/>
      <c r="AB1233" s="9"/>
    </row>
    <row r="1234" spans="1:28" s="4" customFormat="1" ht="35.25" customHeight="1" x14ac:dyDescent="0.3">
      <c r="A1234" s="93">
        <f>+SUBTOTAL(103,$D$4:D1234)</f>
        <v>1231</v>
      </c>
      <c r="B1234" s="2" t="s">
        <v>2028</v>
      </c>
      <c r="C1234" s="2" t="s">
        <v>2084</v>
      </c>
      <c r="D1234" s="2" t="s">
        <v>2978</v>
      </c>
      <c r="E1234" s="43" t="str">
        <f t="shared" si="1314"/>
        <v>GCO</v>
      </c>
      <c r="F1234" s="43" t="str">
        <f t="shared" si="1312"/>
        <v>GTH</v>
      </c>
      <c r="G1234" s="43" t="str">
        <f t="shared" si="1315"/>
        <v>P</v>
      </c>
      <c r="H1234" s="44" t="s">
        <v>164</v>
      </c>
      <c r="I1234" s="43" t="str">
        <f t="shared" si="1316"/>
        <v>GCO-GTH-P003</v>
      </c>
      <c r="J1234" s="45" t="s">
        <v>2995</v>
      </c>
      <c r="K1234" s="46" t="s">
        <v>31</v>
      </c>
      <c r="L1234" s="47">
        <f t="shared" si="1317"/>
        <v>45464</v>
      </c>
      <c r="M1234" s="48">
        <v>45464</v>
      </c>
      <c r="N1234" s="1">
        <f t="shared" ca="1" si="1318"/>
        <v>605</v>
      </c>
      <c r="O1234" s="3"/>
      <c r="P1234" s="49" t="s">
        <v>2996</v>
      </c>
      <c r="Q1234" s="46">
        <v>4</v>
      </c>
      <c r="R1234" s="44" t="s">
        <v>2997</v>
      </c>
      <c r="U1234" s="5"/>
      <c r="W1234" s="6"/>
      <c r="X1234" s="6"/>
      <c r="Y1234" s="6"/>
      <c r="Z1234" s="6" t="str">
        <f t="shared" si="1319"/>
        <v/>
      </c>
      <c r="AA1234" s="7"/>
      <c r="AB1234" s="9"/>
    </row>
    <row r="1235" spans="1:28" s="4" customFormat="1" ht="38.25" customHeight="1" x14ac:dyDescent="0.3">
      <c r="A1235" s="1">
        <f>+SUBTOTAL(103,$D$4:D1235)</f>
        <v>1232</v>
      </c>
      <c r="B1235" s="2" t="s">
        <v>2028</v>
      </c>
      <c r="C1235" s="2" t="s">
        <v>2084</v>
      </c>
      <c r="D1235" s="2" t="s">
        <v>2978</v>
      </c>
      <c r="E1235" s="43" t="str">
        <f t="shared" si="1314"/>
        <v>GCO</v>
      </c>
      <c r="F1235" s="43" t="str">
        <f t="shared" si="1312"/>
        <v>GTH</v>
      </c>
      <c r="G1235" s="43" t="str">
        <f t="shared" si="1315"/>
        <v>P</v>
      </c>
      <c r="H1235" s="44" t="s">
        <v>168</v>
      </c>
      <c r="I1235" s="43" t="str">
        <f t="shared" si="1316"/>
        <v>GCO-GTH-P004</v>
      </c>
      <c r="J1235" s="45" t="s">
        <v>2998</v>
      </c>
      <c r="K1235" s="46" t="s">
        <v>31</v>
      </c>
      <c r="L1235" s="47">
        <f t="shared" si="1317"/>
        <v>44909</v>
      </c>
      <c r="M1235" s="48">
        <v>44909</v>
      </c>
      <c r="N1235" s="1">
        <f t="shared" ca="1" si="1318"/>
        <v>1152</v>
      </c>
      <c r="O1235" s="3"/>
      <c r="P1235" s="49" t="s">
        <v>2999</v>
      </c>
      <c r="Q1235" s="46">
        <v>3</v>
      </c>
      <c r="R1235" s="44" t="s">
        <v>3000</v>
      </c>
      <c r="U1235" s="5"/>
      <c r="W1235" s="6"/>
      <c r="X1235" s="6"/>
      <c r="Y1235" s="6"/>
      <c r="Z1235" s="6" t="str">
        <f t="shared" si="1319"/>
        <v/>
      </c>
      <c r="AA1235" s="7"/>
      <c r="AB1235" s="9"/>
    </row>
    <row r="1236" spans="1:28" s="4" customFormat="1" ht="25" x14ac:dyDescent="0.3">
      <c r="A1236" s="1">
        <f>+SUBTOTAL(103,$D$4:D1236)</f>
        <v>1233</v>
      </c>
      <c r="B1236" s="2" t="s">
        <v>2028</v>
      </c>
      <c r="C1236" s="2" t="s">
        <v>2084</v>
      </c>
      <c r="D1236" s="2" t="s">
        <v>2978</v>
      </c>
      <c r="E1236" s="43" t="str">
        <f t="shared" si="1314"/>
        <v>GCO</v>
      </c>
      <c r="F1236" s="43" t="str">
        <f t="shared" si="1312"/>
        <v>GTH</v>
      </c>
      <c r="G1236" s="43" t="str">
        <f t="shared" si="1315"/>
        <v>P</v>
      </c>
      <c r="H1236" s="44" t="s">
        <v>172</v>
      </c>
      <c r="I1236" s="43" t="str">
        <f t="shared" si="1316"/>
        <v>GCO-GTH-P005</v>
      </c>
      <c r="J1236" s="45" t="s">
        <v>3001</v>
      </c>
      <c r="K1236" s="46" t="s">
        <v>31</v>
      </c>
      <c r="L1236" s="47">
        <f t="shared" si="1317"/>
        <v>45471</v>
      </c>
      <c r="M1236" s="48">
        <v>45471</v>
      </c>
      <c r="N1236" s="1">
        <f t="shared" ca="1" si="1318"/>
        <v>598</v>
      </c>
      <c r="O1236" s="3"/>
      <c r="P1236" s="49" t="s">
        <v>3002</v>
      </c>
      <c r="Q1236" s="46">
        <v>5</v>
      </c>
      <c r="R1236" s="44" t="s">
        <v>3003</v>
      </c>
      <c r="U1236" s="5"/>
      <c r="W1236" s="6"/>
      <c r="X1236" s="6"/>
      <c r="Y1236" s="6"/>
      <c r="Z1236" s="6" t="str">
        <f t="shared" si="1319"/>
        <v/>
      </c>
      <c r="AA1236" s="7"/>
      <c r="AB1236" s="9"/>
    </row>
    <row r="1237" spans="1:28" s="4" customFormat="1" ht="20.25" customHeight="1" x14ac:dyDescent="0.3">
      <c r="A1237" s="93">
        <f>+SUBTOTAL(103,$D$4:D1237)</f>
        <v>1234</v>
      </c>
      <c r="B1237" s="2" t="s">
        <v>2028</v>
      </c>
      <c r="C1237" s="2" t="s">
        <v>2084</v>
      </c>
      <c r="D1237" s="2" t="s">
        <v>2978</v>
      </c>
      <c r="E1237" s="43" t="str">
        <f t="shared" si="1314"/>
        <v>GCO</v>
      </c>
      <c r="F1237" s="43" t="str">
        <f t="shared" si="1312"/>
        <v>GTH</v>
      </c>
      <c r="G1237" s="43" t="str">
        <f t="shared" si="1315"/>
        <v>P</v>
      </c>
      <c r="H1237" s="44" t="s">
        <v>176</v>
      </c>
      <c r="I1237" s="43" t="str">
        <f t="shared" si="1316"/>
        <v>GCO-GTH-P006</v>
      </c>
      <c r="J1237" s="45" t="s">
        <v>3004</v>
      </c>
      <c r="K1237" s="46" t="s">
        <v>31</v>
      </c>
      <c r="L1237" s="47">
        <f t="shared" si="1317"/>
        <v>44895</v>
      </c>
      <c r="M1237" s="48">
        <v>44895</v>
      </c>
      <c r="N1237" s="1">
        <f t="shared" ca="1" si="1318"/>
        <v>1166</v>
      </c>
      <c r="O1237" s="3"/>
      <c r="P1237" s="49" t="s">
        <v>3005</v>
      </c>
      <c r="Q1237" s="46">
        <v>3</v>
      </c>
      <c r="R1237" s="44" t="s">
        <v>3006</v>
      </c>
      <c r="U1237" s="5"/>
      <c r="W1237" s="6"/>
      <c r="X1237" s="6"/>
      <c r="Y1237" s="6"/>
      <c r="Z1237" s="6" t="str">
        <f t="shared" si="1319"/>
        <v/>
      </c>
      <c r="AA1237" s="7"/>
      <c r="AB1237" s="9"/>
    </row>
    <row r="1238" spans="1:28" s="4" customFormat="1" ht="20.25" customHeight="1" x14ac:dyDescent="0.3">
      <c r="A1238" s="1">
        <f>+SUBTOTAL(103,$D$4:D1238)</f>
        <v>1235</v>
      </c>
      <c r="B1238" s="2" t="s">
        <v>2028</v>
      </c>
      <c r="C1238" s="2" t="s">
        <v>2084</v>
      </c>
      <c r="D1238" s="2" t="s">
        <v>2978</v>
      </c>
      <c r="E1238" s="43" t="str">
        <f t="shared" si="1314"/>
        <v>GCO</v>
      </c>
      <c r="F1238" s="43" t="str">
        <f t="shared" si="1312"/>
        <v>GTH</v>
      </c>
      <c r="G1238" s="43" t="str">
        <f t="shared" si="1315"/>
        <v>P</v>
      </c>
      <c r="H1238" s="44" t="s">
        <v>180</v>
      </c>
      <c r="I1238" s="43" t="str">
        <f t="shared" si="1316"/>
        <v>GCO-GTH-P007</v>
      </c>
      <c r="J1238" s="45" t="s">
        <v>3007</v>
      </c>
      <c r="K1238" s="46" t="s">
        <v>31</v>
      </c>
      <c r="L1238" s="47">
        <f t="shared" si="1317"/>
        <v>45548</v>
      </c>
      <c r="M1238" s="48">
        <v>45548</v>
      </c>
      <c r="N1238" s="1">
        <f t="shared" ca="1" si="1318"/>
        <v>523</v>
      </c>
      <c r="O1238" s="3"/>
      <c r="P1238" s="49" t="s">
        <v>3008</v>
      </c>
      <c r="Q1238" s="46">
        <v>5</v>
      </c>
      <c r="R1238" s="44" t="s">
        <v>3009</v>
      </c>
      <c r="U1238" s="5"/>
      <c r="W1238" s="6"/>
      <c r="X1238" s="6"/>
      <c r="Y1238" s="6"/>
      <c r="Z1238" s="6"/>
      <c r="AA1238" s="7"/>
      <c r="AB1238" s="9"/>
    </row>
    <row r="1239" spans="1:28" s="4" customFormat="1" ht="30" customHeight="1" x14ac:dyDescent="0.3">
      <c r="A1239" s="1">
        <f>+SUBTOTAL(103,$D$4:D1239)</f>
        <v>1236</v>
      </c>
      <c r="B1239" s="2" t="s">
        <v>2028</v>
      </c>
      <c r="C1239" s="2" t="s">
        <v>2084</v>
      </c>
      <c r="D1239" s="2" t="s">
        <v>2978</v>
      </c>
      <c r="E1239" s="43" t="str">
        <f t="shared" si="1314"/>
        <v>GCO</v>
      </c>
      <c r="F1239" s="43" t="str">
        <f t="shared" si="1312"/>
        <v>GTH</v>
      </c>
      <c r="G1239" s="43" t="str">
        <f t="shared" si="1315"/>
        <v>P</v>
      </c>
      <c r="H1239" s="44" t="s">
        <v>184</v>
      </c>
      <c r="I1239" s="43" t="str">
        <f t="shared" si="1316"/>
        <v>GCO-GTH-P008</v>
      </c>
      <c r="J1239" s="45" t="s">
        <v>3010</v>
      </c>
      <c r="K1239" s="46" t="s">
        <v>31</v>
      </c>
      <c r="L1239" s="47">
        <f t="shared" si="1317"/>
        <v>44916</v>
      </c>
      <c r="M1239" s="48">
        <v>44916</v>
      </c>
      <c r="N1239" s="1">
        <f t="shared" ca="1" si="1318"/>
        <v>1145</v>
      </c>
      <c r="O1239" s="3"/>
      <c r="P1239" s="49" t="s">
        <v>3011</v>
      </c>
      <c r="Q1239" s="46">
        <v>3</v>
      </c>
      <c r="R1239" s="44" t="s">
        <v>3012</v>
      </c>
      <c r="U1239" s="5"/>
      <c r="W1239" s="6"/>
      <c r="X1239" s="6"/>
      <c r="Y1239" s="6"/>
      <c r="Z1239" s="6"/>
      <c r="AA1239" s="7"/>
      <c r="AB1239" s="9"/>
    </row>
    <row r="1240" spans="1:28" s="4" customFormat="1" ht="20.25" customHeight="1" x14ac:dyDescent="0.3">
      <c r="A1240" s="93">
        <f>+SUBTOTAL(103,$D$4:D1240)</f>
        <v>1237</v>
      </c>
      <c r="B1240" s="2" t="s">
        <v>2028</v>
      </c>
      <c r="C1240" s="2" t="s">
        <v>2084</v>
      </c>
      <c r="D1240" s="2" t="s">
        <v>2978</v>
      </c>
      <c r="E1240" s="43" t="str">
        <f t="shared" si="1314"/>
        <v>GCO</v>
      </c>
      <c r="F1240" s="43" t="str">
        <f t="shared" si="1312"/>
        <v>GTH</v>
      </c>
      <c r="G1240" s="43" t="str">
        <f t="shared" si="1315"/>
        <v>P</v>
      </c>
      <c r="H1240" s="44" t="s">
        <v>188</v>
      </c>
      <c r="I1240" s="43" t="str">
        <f t="shared" si="1316"/>
        <v>GCO-GTH-P009</v>
      </c>
      <c r="J1240" s="45" t="s">
        <v>3013</v>
      </c>
      <c r="K1240" s="46" t="s">
        <v>31</v>
      </c>
      <c r="L1240" s="47">
        <f t="shared" si="1317"/>
        <v>45198</v>
      </c>
      <c r="M1240" s="48">
        <v>45198</v>
      </c>
      <c r="N1240" s="1">
        <f t="shared" ca="1" si="1318"/>
        <v>867</v>
      </c>
      <c r="O1240" s="3"/>
      <c r="P1240" s="49" t="s">
        <v>3014</v>
      </c>
      <c r="Q1240" s="46">
        <v>4</v>
      </c>
      <c r="R1240" s="44" t="s">
        <v>3015</v>
      </c>
      <c r="U1240" s="5"/>
      <c r="W1240" s="6"/>
      <c r="X1240" s="6"/>
      <c r="Y1240" s="6"/>
      <c r="Z1240" s="6"/>
      <c r="AA1240" s="7"/>
      <c r="AB1240" s="9"/>
    </row>
    <row r="1241" spans="1:28" s="4" customFormat="1" ht="20.25" customHeight="1" x14ac:dyDescent="0.3">
      <c r="A1241" s="1">
        <f>+SUBTOTAL(103,$D$4:D1241)</f>
        <v>1238</v>
      </c>
      <c r="B1241" s="2" t="s">
        <v>2028</v>
      </c>
      <c r="C1241" s="2" t="s">
        <v>2084</v>
      </c>
      <c r="D1241" s="2" t="s">
        <v>2978</v>
      </c>
      <c r="E1241" s="43" t="str">
        <f t="shared" si="1314"/>
        <v>GCO</v>
      </c>
      <c r="F1241" s="43" t="str">
        <f t="shared" si="1312"/>
        <v>GTH</v>
      </c>
      <c r="G1241" s="43" t="str">
        <f t="shared" si="1315"/>
        <v>P</v>
      </c>
      <c r="H1241" s="44" t="s">
        <v>192</v>
      </c>
      <c r="I1241" s="43" t="str">
        <f t="shared" si="1316"/>
        <v>GCO-GTH-P010</v>
      </c>
      <c r="J1241" s="45" t="s">
        <v>3016</v>
      </c>
      <c r="K1241" s="46" t="s">
        <v>48</v>
      </c>
      <c r="L1241" s="47">
        <f t="shared" si="1317"/>
        <v>43938</v>
      </c>
      <c r="M1241" s="48">
        <v>43938</v>
      </c>
      <c r="N1241" s="1" t="str">
        <f t="shared" ca="1" si="1318"/>
        <v/>
      </c>
      <c r="O1241" s="3">
        <v>44553</v>
      </c>
      <c r="P1241" s="49" t="s">
        <v>3017</v>
      </c>
      <c r="Q1241" s="46">
        <v>1</v>
      </c>
      <c r="R1241" s="44"/>
      <c r="U1241" s="5"/>
      <c r="W1241" s="6"/>
      <c r="X1241" s="6"/>
      <c r="Y1241" s="6"/>
      <c r="Z1241" s="6"/>
      <c r="AA1241" s="7"/>
      <c r="AB1241" s="9"/>
    </row>
    <row r="1242" spans="1:28" s="4" customFormat="1" ht="20.25" customHeight="1" x14ac:dyDescent="0.3">
      <c r="A1242" s="1">
        <f>+SUBTOTAL(103,$D$4:D1242)</f>
        <v>1239</v>
      </c>
      <c r="B1242" s="2" t="s">
        <v>2028</v>
      </c>
      <c r="C1242" s="2" t="s">
        <v>2084</v>
      </c>
      <c r="D1242" s="2" t="s">
        <v>2978</v>
      </c>
      <c r="E1242" s="43" t="str">
        <f t="shared" si="1314"/>
        <v>GCO</v>
      </c>
      <c r="F1242" s="43" t="str">
        <f t="shared" si="1312"/>
        <v>GTH</v>
      </c>
      <c r="G1242" s="43" t="str">
        <f t="shared" si="1315"/>
        <v>P</v>
      </c>
      <c r="H1242" s="44" t="s">
        <v>195</v>
      </c>
      <c r="I1242" s="43" t="str">
        <f t="shared" si="1316"/>
        <v>GCO-GTH-P011</v>
      </c>
      <c r="J1242" s="45" t="s">
        <v>3018</v>
      </c>
      <c r="K1242" s="46" t="s">
        <v>31</v>
      </c>
      <c r="L1242" s="47">
        <f t="shared" si="1317"/>
        <v>45084</v>
      </c>
      <c r="M1242" s="48">
        <v>45084</v>
      </c>
      <c r="N1242" s="1">
        <f t="shared" ca="1" si="1318"/>
        <v>979</v>
      </c>
      <c r="O1242" s="3"/>
      <c r="P1242" s="49" t="s">
        <v>3019</v>
      </c>
      <c r="Q1242" s="46">
        <v>2</v>
      </c>
      <c r="R1242" s="44"/>
      <c r="T1242" s="21"/>
      <c r="U1242" s="22"/>
      <c r="V1242" s="21"/>
      <c r="W1242" s="23"/>
      <c r="X1242" s="23"/>
      <c r="Y1242" s="23"/>
      <c r="Z1242" s="23"/>
      <c r="AA1242" s="24"/>
      <c r="AB1242" s="9"/>
    </row>
    <row r="1243" spans="1:28" s="4" customFormat="1" ht="36" customHeight="1" x14ac:dyDescent="0.3">
      <c r="A1243" s="93">
        <f>+SUBTOTAL(103,$D$4:D1243)</f>
        <v>1240</v>
      </c>
      <c r="B1243" s="2" t="s">
        <v>2028</v>
      </c>
      <c r="C1243" s="2" t="s">
        <v>2084</v>
      </c>
      <c r="D1243" s="2" t="s">
        <v>2978</v>
      </c>
      <c r="E1243" s="43" t="str">
        <f t="shared" si="1314"/>
        <v>GCO</v>
      </c>
      <c r="F1243" s="43" t="str">
        <f t="shared" si="1312"/>
        <v>GTH</v>
      </c>
      <c r="G1243" s="43" t="str">
        <f t="shared" si="1315"/>
        <v>P</v>
      </c>
      <c r="H1243" s="44" t="s">
        <v>198</v>
      </c>
      <c r="I1243" s="43" t="str">
        <f t="shared" si="1316"/>
        <v>GCO-GTH-P012</v>
      </c>
      <c r="J1243" s="45" t="s">
        <v>3020</v>
      </c>
      <c r="K1243" s="46" t="s">
        <v>31</v>
      </c>
      <c r="L1243" s="47">
        <f t="shared" si="1317"/>
        <v>45198</v>
      </c>
      <c r="M1243" s="48">
        <v>45198</v>
      </c>
      <c r="N1243" s="1">
        <f t="shared" ca="1" si="1318"/>
        <v>867</v>
      </c>
      <c r="O1243" s="3"/>
      <c r="P1243" s="49" t="s">
        <v>3021</v>
      </c>
      <c r="Q1243" s="46">
        <v>2</v>
      </c>
      <c r="R1243" s="44"/>
      <c r="S1243" s="26"/>
      <c r="T1243" s="26"/>
      <c r="U1243" s="27"/>
      <c r="V1243" s="26"/>
      <c r="W1243" s="28"/>
      <c r="X1243" s="28"/>
      <c r="Y1243" s="28"/>
      <c r="Z1243" s="28"/>
      <c r="AA1243" s="29"/>
      <c r="AB1243" s="9"/>
    </row>
    <row r="1244" spans="1:28" s="4" customFormat="1" ht="40.5" customHeight="1" x14ac:dyDescent="0.3">
      <c r="A1244" s="1">
        <f>+SUBTOTAL(103,$D$4:D1244)</f>
        <v>1241</v>
      </c>
      <c r="B1244" s="2" t="s">
        <v>2028</v>
      </c>
      <c r="C1244" s="2" t="s">
        <v>2084</v>
      </c>
      <c r="D1244" s="2" t="s">
        <v>2978</v>
      </c>
      <c r="E1244" s="43" t="str">
        <f t="shared" si="1314"/>
        <v>GCO</v>
      </c>
      <c r="F1244" s="43" t="str">
        <f t="shared" si="1312"/>
        <v>GTH</v>
      </c>
      <c r="G1244" s="43" t="str">
        <f t="shared" si="1315"/>
        <v>P</v>
      </c>
      <c r="H1244" s="44" t="s">
        <v>201</v>
      </c>
      <c r="I1244" s="43" t="str">
        <f t="shared" si="1316"/>
        <v>GCO-GTH-P013</v>
      </c>
      <c r="J1244" s="45" t="s">
        <v>3022</v>
      </c>
      <c r="K1244" s="46" t="s">
        <v>31</v>
      </c>
      <c r="L1244" s="47">
        <f t="shared" si="1317"/>
        <v>45106</v>
      </c>
      <c r="M1244" s="48">
        <v>45106</v>
      </c>
      <c r="N1244" s="1">
        <f t="shared" ca="1" si="1318"/>
        <v>957</v>
      </c>
      <c r="O1244" s="3"/>
      <c r="P1244" s="49" t="s">
        <v>3023</v>
      </c>
      <c r="Q1244" s="46">
        <v>2</v>
      </c>
      <c r="R1244" s="44"/>
      <c r="U1244" s="5"/>
      <c r="W1244" s="6"/>
      <c r="X1244" s="6"/>
      <c r="Y1244" s="6"/>
      <c r="Z1244" s="6"/>
      <c r="AA1244" s="7"/>
      <c r="AB1244" s="9"/>
    </row>
    <row r="1245" spans="1:28" s="4" customFormat="1" ht="42.75" customHeight="1" x14ac:dyDescent="0.3">
      <c r="A1245" s="1">
        <f>+SUBTOTAL(103,$D$4:D1245)</f>
        <v>1242</v>
      </c>
      <c r="B1245" s="2" t="s">
        <v>2028</v>
      </c>
      <c r="C1245" s="2" t="s">
        <v>2084</v>
      </c>
      <c r="D1245" s="2" t="s">
        <v>2978</v>
      </c>
      <c r="E1245" s="43" t="str">
        <f t="shared" si="1314"/>
        <v>GCO</v>
      </c>
      <c r="F1245" s="43" t="str">
        <f t="shared" si="1312"/>
        <v>GTH</v>
      </c>
      <c r="G1245" s="43" t="str">
        <f t="shared" si="1315"/>
        <v>P</v>
      </c>
      <c r="H1245" s="44" t="s">
        <v>204</v>
      </c>
      <c r="I1245" s="43" t="str">
        <f t="shared" si="1316"/>
        <v>GCO-GTH-P014</v>
      </c>
      <c r="J1245" s="45" t="s">
        <v>3024</v>
      </c>
      <c r="K1245" s="46" t="s">
        <v>31</v>
      </c>
      <c r="L1245" s="47">
        <f t="shared" si="1317"/>
        <v>44873</v>
      </c>
      <c r="M1245" s="48">
        <v>44873</v>
      </c>
      <c r="N1245" s="1">
        <f t="shared" ca="1" si="1318"/>
        <v>1188</v>
      </c>
      <c r="O1245" s="3"/>
      <c r="P1245" s="49" t="s">
        <v>3025</v>
      </c>
      <c r="Q1245" s="46">
        <v>1</v>
      </c>
      <c r="R1245" s="44"/>
      <c r="U1245" s="5"/>
      <c r="W1245" s="6"/>
      <c r="X1245" s="6"/>
      <c r="Y1245" s="6"/>
      <c r="Z1245" s="6"/>
      <c r="AA1245" s="7"/>
      <c r="AB1245" s="9"/>
    </row>
    <row r="1246" spans="1:28" s="4" customFormat="1" ht="42.75" customHeight="1" x14ac:dyDescent="0.3">
      <c r="A1246" s="93">
        <f>+SUBTOTAL(103,$D$4:D1246)</f>
        <v>1243</v>
      </c>
      <c r="B1246" s="2" t="s">
        <v>2028</v>
      </c>
      <c r="C1246" s="2" t="s">
        <v>2084</v>
      </c>
      <c r="D1246" s="2" t="s">
        <v>2978</v>
      </c>
      <c r="E1246" s="43" t="str">
        <f t="shared" ref="E1246" si="1326">+IF(C1246="GESTIÓN TERRITORIAL","GET",IF(C1246="DERECHOS HUMANOS","DHH",IF(C1246="GESTIÓN CORPORATIVA","GCO",IF(C1246="PLANEACIÓN ESTRATÉGICA","PLE",IF(C1246="GERENCIA DE LA INFORMACIÓN","GDI","N/A")))))</f>
        <v>GCO</v>
      </c>
      <c r="F1246" s="43" t="str">
        <f t="shared" si="1312"/>
        <v>GTH</v>
      </c>
      <c r="G1246" s="43" t="str">
        <f t="shared" ref="G1246" si="1327">+IF(OR(LEN(H1246)=1,LEN(H1246)=2),H1246,IF(LEN(H1246)=4,MID(H1246,1,1),MID(H1246,1,2)))</f>
        <v>P</v>
      </c>
      <c r="H1246" s="44" t="s">
        <v>206</v>
      </c>
      <c r="I1246" s="43" t="str">
        <f t="shared" ref="I1246" si="1328">+IF(OR(E1246="",F1246="",H1246=""),"",CONCATENATE(E1246,"-",F1246,"-",H1246))</f>
        <v>GCO-GTH-P015</v>
      </c>
      <c r="J1246" s="45" t="s">
        <v>3026</v>
      </c>
      <c r="K1246" s="46" t="s">
        <v>31</v>
      </c>
      <c r="L1246" s="47">
        <f t="shared" ref="L1246" si="1329">+IF(M1246=0,"",VALUE(M1246))</f>
        <v>45191</v>
      </c>
      <c r="M1246" s="48">
        <v>45191</v>
      </c>
      <c r="N1246" s="1">
        <f t="shared" ref="N1246" ca="1" si="1330">+IF(K1246="Anulado","",IF(M1246="","",DAYS360(M1246,TODAY())))</f>
        <v>874</v>
      </c>
      <c r="O1246" s="3"/>
      <c r="P1246" s="49" t="s">
        <v>3027</v>
      </c>
      <c r="Q1246" s="46">
        <v>1</v>
      </c>
      <c r="R1246" s="44"/>
      <c r="S1246" s="26"/>
      <c r="T1246" s="26"/>
      <c r="U1246" s="27"/>
      <c r="V1246" s="26"/>
      <c r="W1246" s="28"/>
      <c r="X1246" s="28"/>
      <c r="Y1246" s="28"/>
      <c r="Z1246" s="28"/>
      <c r="AA1246" s="29"/>
      <c r="AB1246" s="9"/>
    </row>
    <row r="1247" spans="1:28" s="4" customFormat="1" ht="42.75" customHeight="1" x14ac:dyDescent="0.3">
      <c r="A1247" s="1">
        <f>+SUBTOTAL(103,$D$4:D1247)</f>
        <v>1244</v>
      </c>
      <c r="B1247" s="2" t="s">
        <v>2028</v>
      </c>
      <c r="C1247" s="2" t="s">
        <v>2084</v>
      </c>
      <c r="D1247" s="2" t="s">
        <v>2978</v>
      </c>
      <c r="E1247" s="43" t="str">
        <f t="shared" ref="E1247:E1248" si="1331">+IF(C1247="GESTIÓN TERRITORIAL","GET",IF(C1247="DERECHOS HUMANOS","DHH",IF(C1247="GESTIÓN CORPORATIVA","GCO",IF(C1247="PLANEACIÓN ESTRATÉGICA","PLE",IF(C1247="GERENCIA DE LA INFORMACIÓN","GDI","N/A")))))</f>
        <v>GCO</v>
      </c>
      <c r="F1247" s="43" t="str">
        <f t="shared" si="1312"/>
        <v>GTH</v>
      </c>
      <c r="G1247" s="43" t="str">
        <f t="shared" ref="G1247:G1248" si="1332">+IF(OR(LEN(H1247)=1,LEN(H1247)=2),H1247,IF(LEN(H1247)=4,MID(H1247,1,1),MID(H1247,1,2)))</f>
        <v>P</v>
      </c>
      <c r="H1247" s="44" t="s">
        <v>209</v>
      </c>
      <c r="I1247" s="43" t="str">
        <f t="shared" ref="I1247:I1248" si="1333">+IF(OR(E1247="",F1247="",H1247=""),"",CONCATENATE(E1247,"-",F1247,"-",H1247))</f>
        <v>GCO-GTH-P016</v>
      </c>
      <c r="J1247" s="45" t="s">
        <v>3028</v>
      </c>
      <c r="K1247" s="46" t="s">
        <v>31</v>
      </c>
      <c r="L1247" s="47">
        <f t="shared" ref="L1247:L1248" si="1334">+IF(M1247=0,"",VALUE(M1247))</f>
        <v>45194</v>
      </c>
      <c r="M1247" s="48">
        <v>45194</v>
      </c>
      <c r="N1247" s="1">
        <f t="shared" ref="N1247:N1248" ca="1" si="1335">+IF(K1247="Anulado","",IF(M1247="","",DAYS360(M1247,TODAY())))</f>
        <v>871</v>
      </c>
      <c r="O1247" s="3"/>
      <c r="P1247" s="49" t="s">
        <v>3029</v>
      </c>
      <c r="Q1247" s="46">
        <v>1</v>
      </c>
      <c r="R1247" s="44"/>
      <c r="S1247" s="26"/>
      <c r="T1247" s="26"/>
      <c r="U1247" s="27"/>
      <c r="V1247" s="26"/>
      <c r="W1247" s="28"/>
      <c r="X1247" s="28"/>
      <c r="Y1247" s="28"/>
      <c r="Z1247" s="28"/>
      <c r="AA1247" s="29"/>
      <c r="AB1247" s="9"/>
    </row>
    <row r="1248" spans="1:28" s="4" customFormat="1" ht="42.75" customHeight="1" x14ac:dyDescent="0.3">
      <c r="A1248" s="1">
        <f>+SUBTOTAL(103,$D$4:D1248)</f>
        <v>1245</v>
      </c>
      <c r="B1248" s="2" t="s">
        <v>2028</v>
      </c>
      <c r="C1248" s="2" t="s">
        <v>2084</v>
      </c>
      <c r="D1248" s="2" t="s">
        <v>2978</v>
      </c>
      <c r="E1248" s="43" t="str">
        <f t="shared" si="1331"/>
        <v>GCO</v>
      </c>
      <c r="F1248" s="43" t="str">
        <f t="shared" si="1312"/>
        <v>GTH</v>
      </c>
      <c r="G1248" s="43" t="str">
        <f t="shared" si="1332"/>
        <v>P</v>
      </c>
      <c r="H1248" s="44" t="s">
        <v>212</v>
      </c>
      <c r="I1248" s="43" t="str">
        <f t="shared" si="1333"/>
        <v>GCO-GTH-P017</v>
      </c>
      <c r="J1248" s="45" t="s">
        <v>3030</v>
      </c>
      <c r="K1248" s="46" t="s">
        <v>31</v>
      </c>
      <c r="L1248" s="47">
        <f t="shared" si="1334"/>
        <v>45463</v>
      </c>
      <c r="M1248" s="48">
        <v>45463</v>
      </c>
      <c r="N1248" s="1">
        <f t="shared" ca="1" si="1335"/>
        <v>606</v>
      </c>
      <c r="O1248" s="3"/>
      <c r="P1248" s="49" t="s">
        <v>3031</v>
      </c>
      <c r="Q1248" s="46">
        <v>1</v>
      </c>
      <c r="R1248" s="44"/>
      <c r="S1248" s="26"/>
      <c r="T1248" s="26"/>
      <c r="U1248" s="27"/>
      <c r="V1248" s="26"/>
      <c r="W1248" s="28"/>
      <c r="X1248" s="28"/>
      <c r="Y1248" s="28"/>
      <c r="Z1248" s="28"/>
      <c r="AA1248" s="29"/>
      <c r="AB1248" s="9"/>
    </row>
    <row r="1249" spans="1:28" s="4" customFormat="1" ht="42.75" customHeight="1" x14ac:dyDescent="0.3">
      <c r="A1249" s="93">
        <f>+SUBTOTAL(103,$D$4:D1249)</f>
        <v>1246</v>
      </c>
      <c r="B1249" s="2" t="s">
        <v>2028</v>
      </c>
      <c r="C1249" s="2" t="s">
        <v>2084</v>
      </c>
      <c r="D1249" s="2" t="s">
        <v>2978</v>
      </c>
      <c r="E1249" s="43" t="str">
        <f t="shared" ref="E1249" si="1336">+IF(C1249="GESTIÓN TERRITORIAL","GET",IF(C1249="DERECHOS HUMANOS","DHH",IF(C1249="GESTIÓN CORPORATIVA","GCO",IF(C1249="PLANEACIÓN ESTRATÉGICA","PLE",IF(C1249="GERENCIA DE LA INFORMACIÓN","GDI","N/A")))))</f>
        <v>GCO</v>
      </c>
      <c r="F1249" s="43" t="str">
        <f t="shared" si="1312"/>
        <v>GTH</v>
      </c>
      <c r="G1249" s="43" t="str">
        <f t="shared" ref="G1249" si="1337">+IF(OR(LEN(H1249)=1,LEN(H1249)=2),H1249,IF(LEN(H1249)=4,MID(H1249,1,1),MID(H1249,1,2)))</f>
        <v>P</v>
      </c>
      <c r="H1249" s="44" t="s">
        <v>215</v>
      </c>
      <c r="I1249" s="43" t="str">
        <f t="shared" ref="I1249" si="1338">+IF(OR(E1249="",F1249="",H1249=""),"",CONCATENATE(E1249,"-",F1249,"-",H1249))</f>
        <v>GCO-GTH-P018</v>
      </c>
      <c r="J1249" s="45" t="s">
        <v>3032</v>
      </c>
      <c r="K1249" s="46" t="s">
        <v>31</v>
      </c>
      <c r="L1249" s="47">
        <f t="shared" ref="L1249" si="1339">+IF(M1249=0,"",VALUE(M1249))</f>
        <v>45464</v>
      </c>
      <c r="M1249" s="48">
        <v>45464</v>
      </c>
      <c r="N1249" s="1">
        <f t="shared" ref="N1249" ca="1" si="1340">+IF(K1249="Anulado","",IF(M1249="","",DAYS360(M1249,TODAY())))</f>
        <v>605</v>
      </c>
      <c r="O1249" s="3"/>
      <c r="P1249" s="49" t="s">
        <v>3031</v>
      </c>
      <c r="Q1249" s="46">
        <v>1</v>
      </c>
      <c r="R1249" s="44"/>
      <c r="S1249" s="26"/>
      <c r="T1249" s="26"/>
      <c r="U1249" s="27"/>
      <c r="V1249" s="26"/>
      <c r="W1249" s="28"/>
      <c r="X1249" s="28"/>
      <c r="Y1249" s="28"/>
      <c r="Z1249" s="28"/>
      <c r="AA1249" s="29"/>
      <c r="AB1249" s="9"/>
    </row>
    <row r="1250" spans="1:28" s="4" customFormat="1" ht="42.75" customHeight="1" x14ac:dyDescent="0.3">
      <c r="A1250" s="1">
        <f>+SUBTOTAL(103,$D$4:D1250)</f>
        <v>1247</v>
      </c>
      <c r="B1250" s="2" t="s">
        <v>2028</v>
      </c>
      <c r="C1250" s="2" t="s">
        <v>2084</v>
      </c>
      <c r="D1250" s="2" t="s">
        <v>2978</v>
      </c>
      <c r="E1250" s="43" t="str">
        <f t="shared" ref="E1250" si="1341">+IF(C1250="GESTIÓN TERRITORIAL","GET",IF(C1250="DERECHOS HUMANOS","DHH",IF(C1250="GESTIÓN CORPORATIVA","GCO",IF(C1250="PLANEACIÓN ESTRATÉGICA","PLE",IF(C1250="GERENCIA DE LA INFORMACIÓN","GDI","N/A")))))</f>
        <v>GCO</v>
      </c>
      <c r="F1250" s="43" t="str">
        <f t="shared" si="1312"/>
        <v>GTH</v>
      </c>
      <c r="G1250" s="43" t="str">
        <f t="shared" ref="G1250" si="1342">+IF(OR(LEN(H1250)=1,LEN(H1250)=2),H1250,IF(LEN(H1250)=4,MID(H1250,1,1),MID(H1250,1,2)))</f>
        <v>P</v>
      </c>
      <c r="H1250" s="44" t="s">
        <v>1228</v>
      </c>
      <c r="I1250" s="43" t="str">
        <f t="shared" ref="I1250" si="1343">+IF(OR(E1250="",F1250="",H1250=""),"",CONCATENATE(E1250,"-",F1250,"-",H1250))</f>
        <v>GCO-GTH-P019</v>
      </c>
      <c r="J1250" s="45" t="s">
        <v>3033</v>
      </c>
      <c r="K1250" s="46" t="s">
        <v>31</v>
      </c>
      <c r="L1250" s="47">
        <f t="shared" ref="L1250" si="1344">+IF(M1250=0,"",VALUE(M1250))</f>
        <v>45561</v>
      </c>
      <c r="M1250" s="48">
        <v>45561</v>
      </c>
      <c r="N1250" s="1">
        <f t="shared" ref="N1250" ca="1" si="1345">+IF(K1250="Anulado","",IF(M1250="","",DAYS360(M1250,TODAY())))</f>
        <v>510</v>
      </c>
      <c r="O1250" s="3"/>
      <c r="P1250" s="49" t="s">
        <v>3034</v>
      </c>
      <c r="Q1250" s="46">
        <v>1</v>
      </c>
      <c r="R1250" s="44"/>
      <c r="S1250" s="26"/>
      <c r="T1250" s="26"/>
      <c r="U1250" s="27"/>
      <c r="V1250" s="26"/>
      <c r="W1250" s="28"/>
      <c r="X1250" s="28"/>
      <c r="Y1250" s="28"/>
      <c r="Z1250" s="28"/>
      <c r="AA1250" s="29"/>
      <c r="AB1250" s="9"/>
    </row>
    <row r="1251" spans="1:28" s="4" customFormat="1" ht="42.75" customHeight="1" x14ac:dyDescent="0.3">
      <c r="A1251" s="1">
        <f>+SUBTOTAL(103,$D$4:D1251)</f>
        <v>1248</v>
      </c>
      <c r="B1251" s="2" t="s">
        <v>2028</v>
      </c>
      <c r="C1251" s="2" t="s">
        <v>2084</v>
      </c>
      <c r="D1251" s="2" t="s">
        <v>2978</v>
      </c>
      <c r="E1251" s="43" t="str">
        <f t="shared" ref="E1251" si="1346">+IF(C1251="GESTIÓN TERRITORIAL","GET",IF(C1251="DERECHOS HUMANOS","DHH",IF(C1251="GESTIÓN CORPORATIVA","GCO",IF(C1251="PLANEACIÓN ESTRATÉGICA","PLE",IF(C1251="GERENCIA DE LA INFORMACIÓN","GDI","N/A")))))</f>
        <v>GCO</v>
      </c>
      <c r="F1251" s="43" t="str">
        <f t="shared" ref="F1251:F1286" si="1347">+VLOOKUP(D1251,$U$1519:$V$1538,2,FALSE)</f>
        <v>GTH</v>
      </c>
      <c r="G1251" s="43" t="str">
        <f t="shared" ref="G1251" si="1348">+IF(OR(LEN(H1251)=1,LEN(H1251)=2),H1251,IF(LEN(H1251)=4,MID(H1251,1,1),MID(H1251,1,2)))</f>
        <v>P</v>
      </c>
      <c r="H1251" s="44" t="s">
        <v>1231</v>
      </c>
      <c r="I1251" s="43" t="str">
        <f t="shared" ref="I1251" si="1349">+IF(OR(E1251="",F1251="",H1251=""),"",CONCATENATE(E1251,"-",F1251,"-",H1251))</f>
        <v>GCO-GTH-P020</v>
      </c>
      <c r="J1251" s="45" t="s">
        <v>3035</v>
      </c>
      <c r="K1251" s="46" t="s">
        <v>31</v>
      </c>
      <c r="L1251" s="47">
        <f t="shared" ref="L1251" si="1350">+IF(M1251=0,"",VALUE(M1251))</f>
        <v>45561</v>
      </c>
      <c r="M1251" s="48">
        <v>45561</v>
      </c>
      <c r="N1251" s="1">
        <f t="shared" ref="N1251" ca="1" si="1351">+IF(K1251="Anulado","",IF(M1251="","",DAYS360(M1251,TODAY())))</f>
        <v>510</v>
      </c>
      <c r="O1251" s="3"/>
      <c r="P1251" s="49" t="s">
        <v>3036</v>
      </c>
      <c r="Q1251" s="46">
        <v>1</v>
      </c>
      <c r="R1251" s="44"/>
      <c r="S1251" s="26"/>
      <c r="T1251" s="26"/>
      <c r="U1251" s="27"/>
      <c r="V1251" s="26"/>
      <c r="W1251" s="28"/>
      <c r="X1251" s="28"/>
      <c r="Y1251" s="28"/>
      <c r="Z1251" s="28"/>
      <c r="AA1251" s="29"/>
      <c r="AB1251" s="9"/>
    </row>
    <row r="1252" spans="1:28" s="4" customFormat="1" ht="42.75" customHeight="1" x14ac:dyDescent="0.3">
      <c r="A1252" s="93">
        <f>+SUBTOTAL(103,$D$4:D1252)</f>
        <v>1249</v>
      </c>
      <c r="B1252" s="2" t="s">
        <v>2028</v>
      </c>
      <c r="C1252" s="2" t="s">
        <v>2084</v>
      </c>
      <c r="D1252" s="2" t="s">
        <v>2978</v>
      </c>
      <c r="E1252" s="43" t="str">
        <f t="shared" ref="E1252" si="1352">+IF(C1252="GESTIÓN TERRITORIAL","GET",IF(C1252="DERECHOS HUMANOS","DHH",IF(C1252="GESTIÓN CORPORATIVA","GCO",IF(C1252="PLANEACIÓN ESTRATÉGICA","PLE",IF(C1252="GERENCIA DE LA INFORMACIÓN","GDI","N/A")))))</f>
        <v>GCO</v>
      </c>
      <c r="F1252" s="43" t="str">
        <f t="shared" si="1347"/>
        <v>GTH</v>
      </c>
      <c r="G1252" s="43" t="str">
        <f t="shared" ref="G1252" si="1353">+IF(OR(LEN(H1252)=1,LEN(H1252)=2),H1252,IF(LEN(H1252)=4,MID(H1252,1,1),MID(H1252,1,2)))</f>
        <v>P</v>
      </c>
      <c r="H1252" s="44" t="s">
        <v>1234</v>
      </c>
      <c r="I1252" s="43" t="str">
        <f t="shared" ref="I1252" si="1354">+IF(OR(E1252="",F1252="",H1252=""),"",CONCATENATE(E1252,"-",F1252,"-",H1252))</f>
        <v>GCO-GTH-P021</v>
      </c>
      <c r="J1252" s="45" t="s">
        <v>3037</v>
      </c>
      <c r="K1252" s="46" t="s">
        <v>48</v>
      </c>
      <c r="L1252" s="47">
        <f t="shared" ref="L1252:L1253" si="1355">+IF(M1252=0,"",VALUE(M1252))</f>
        <v>45565</v>
      </c>
      <c r="M1252" s="48">
        <v>45565</v>
      </c>
      <c r="N1252" s="1" t="str">
        <f t="shared" ref="N1252:N1253" ca="1" si="1356">+IF(K1252="Anulado","",IF(M1252="","",DAYS360(M1252,TODAY())))</f>
        <v/>
      </c>
      <c r="O1252" s="3">
        <v>45581</v>
      </c>
      <c r="P1252" s="49" t="s">
        <v>3038</v>
      </c>
      <c r="Q1252" s="46">
        <v>1</v>
      </c>
      <c r="R1252" s="44"/>
      <c r="S1252" s="26"/>
      <c r="T1252" s="26"/>
      <c r="U1252" s="27"/>
      <c r="V1252" s="26"/>
      <c r="W1252" s="28"/>
      <c r="X1252" s="28"/>
      <c r="Y1252" s="28"/>
      <c r="Z1252" s="28"/>
      <c r="AA1252" s="29"/>
      <c r="AB1252" s="9"/>
    </row>
    <row r="1253" spans="1:28" s="103" customFormat="1" ht="42.75" customHeight="1" x14ac:dyDescent="0.3">
      <c r="A1253" s="79">
        <f>+SUBTOTAL(103,$D$4:D1253)</f>
        <v>1250</v>
      </c>
      <c r="B1253" s="80" t="s">
        <v>2028</v>
      </c>
      <c r="C1253" s="80" t="s">
        <v>2084</v>
      </c>
      <c r="D1253" s="80" t="s">
        <v>2978</v>
      </c>
      <c r="E1253" s="81" t="str">
        <f t="shared" ref="E1253" si="1357">+IF(C1253="GESTIÓN TERRITORIAL","GET",IF(C1253="DERECHOS HUMANOS","DHH",IF(C1253="GESTIÓN CORPORATIVA","GCO",IF(C1253="PLANEACIÓN ESTRATÉGICA","PLE",IF(C1253="GERENCIA DE LA INFORMACIÓN","GDI","N/A")))))</f>
        <v>GCO</v>
      </c>
      <c r="F1253" s="81" t="str">
        <f t="shared" ref="F1253" si="1358">+VLOOKUP(D1253,$U$1519:$V$1538,2,FALSE)</f>
        <v>GTH</v>
      </c>
      <c r="G1253" s="81" t="str">
        <f t="shared" ref="G1253" si="1359">+IF(OR(LEN(H1253)=1,LEN(H1253)=2),H1253,IF(LEN(H1253)=4,MID(H1253,1,1),MID(H1253,1,2)))</f>
        <v>P</v>
      </c>
      <c r="H1253" s="82" t="s">
        <v>1237</v>
      </c>
      <c r="I1253" s="81" t="str">
        <f t="shared" ref="I1253" si="1360">+IF(OR(E1253="",F1253="",H1253=""),"",CONCATENATE(E1253,"-",F1253,"-",H1253))</f>
        <v>GCO-GTH-P022</v>
      </c>
      <c r="J1253" s="83" t="s">
        <v>3037</v>
      </c>
      <c r="K1253" s="84" t="s">
        <v>31</v>
      </c>
      <c r="L1253" s="85">
        <f t="shared" si="1355"/>
        <v>46014</v>
      </c>
      <c r="M1253" s="86">
        <v>46014</v>
      </c>
      <c r="N1253" s="79">
        <f t="shared" ca="1" si="1356"/>
        <v>63</v>
      </c>
      <c r="O1253" s="87"/>
      <c r="P1253" s="92" t="s">
        <v>3039</v>
      </c>
      <c r="Q1253" s="84">
        <v>2</v>
      </c>
      <c r="R1253" s="82"/>
      <c r="S1253" s="26"/>
      <c r="T1253" s="26"/>
      <c r="U1253" s="27"/>
      <c r="V1253" s="26"/>
      <c r="W1253" s="28"/>
      <c r="X1253" s="28"/>
      <c r="Y1253" s="28"/>
      <c r="Z1253" s="28"/>
      <c r="AA1253" s="29"/>
      <c r="AB1253" s="102"/>
    </row>
    <row r="1254" spans="1:28" s="4" customFormat="1" ht="42.75" customHeight="1" x14ac:dyDescent="0.3">
      <c r="A1254" s="1">
        <f>+SUBTOTAL(103,$D$4:D1254)</f>
        <v>1251</v>
      </c>
      <c r="B1254" s="2" t="s">
        <v>2028</v>
      </c>
      <c r="C1254" s="2" t="s">
        <v>2084</v>
      </c>
      <c r="D1254" s="2" t="s">
        <v>2978</v>
      </c>
      <c r="E1254" s="43" t="str">
        <f t="shared" ref="E1254" si="1361">+IF(C1254="GESTIÓN TERRITORIAL","GET",IF(C1254="DERECHOS HUMANOS","DHH",IF(C1254="GESTIÓN CORPORATIVA","GCO",IF(C1254="PLANEACIÓN ESTRATÉGICA","PLE",IF(C1254="GERENCIA DE LA INFORMACIÓN","GDI","N/A")))))</f>
        <v>GCO</v>
      </c>
      <c r="F1254" s="43" t="str">
        <f t="shared" ref="F1254" si="1362">+VLOOKUP(D1254,$U$1519:$V$1538,2,FALSE)</f>
        <v>GTH</v>
      </c>
      <c r="G1254" s="43" t="str">
        <f t="shared" ref="G1254" si="1363">+IF(OR(LEN(H1254)=1,LEN(H1254)=2),H1254,IF(LEN(H1254)=4,MID(H1254,1,1),MID(H1254,1,2)))</f>
        <v>P</v>
      </c>
      <c r="H1254" s="44" t="s">
        <v>1240</v>
      </c>
      <c r="I1254" s="43" t="str">
        <f t="shared" ref="I1254" si="1364">+IF(OR(E1254="",F1254="",H1254=""),"",CONCATENATE(E1254,"-",F1254,"-",H1254))</f>
        <v>GCO-GTH-P023</v>
      </c>
      <c r="J1254" s="45" t="s">
        <v>3040</v>
      </c>
      <c r="K1254" s="46" t="s">
        <v>31</v>
      </c>
      <c r="L1254" s="47">
        <f t="shared" ref="L1254" si="1365">+IF(M1254=0,"",VALUE(M1254))</f>
        <v>45987</v>
      </c>
      <c r="M1254" s="48">
        <v>45987</v>
      </c>
      <c r="N1254" s="1">
        <f t="shared" ref="N1254" ca="1" si="1366">+IF(K1254="Anulado","",IF(M1254="","",DAYS360(M1254,TODAY())))</f>
        <v>90</v>
      </c>
      <c r="O1254" s="3"/>
      <c r="P1254" s="49" t="s">
        <v>3041</v>
      </c>
      <c r="Q1254" s="46">
        <v>1</v>
      </c>
      <c r="R1254" s="44"/>
      <c r="S1254" s="26"/>
      <c r="T1254" s="26"/>
      <c r="U1254" s="27"/>
      <c r="V1254" s="26"/>
      <c r="W1254" s="28"/>
      <c r="X1254" s="28"/>
      <c r="Y1254" s="28"/>
      <c r="Z1254" s="28"/>
      <c r="AA1254" s="29"/>
      <c r="AB1254" s="9"/>
    </row>
    <row r="1255" spans="1:28" s="4" customFormat="1" ht="24" customHeight="1" x14ac:dyDescent="0.3">
      <c r="A1255" s="93">
        <f>+SUBTOTAL(103,$D$4:D1255)</f>
        <v>1252</v>
      </c>
      <c r="B1255" s="2" t="s">
        <v>2028</v>
      </c>
      <c r="C1255" s="2" t="s">
        <v>2084</v>
      </c>
      <c r="D1255" s="2" t="s">
        <v>2978</v>
      </c>
      <c r="E1255" s="43" t="str">
        <f t="shared" ref="E1255" si="1367">+IF(C1255="GESTIÓN TERRITORIAL","GET",IF(C1255="DERECHOS HUMANOS","DHH",IF(C1255="GESTIÓN CORPORATIVA","GCO",IF(C1255="PLANEACIÓN ESTRATÉGICA","PLE",IF(C1255="GERENCIA DE LA INFORMACIÓN","GDI","N/A")))))</f>
        <v>GCO</v>
      </c>
      <c r="F1255" s="43" t="str">
        <f t="shared" ref="F1255" si="1368">+VLOOKUP(D1255,$U$1519:$V$1538,2,FALSE)</f>
        <v>GTH</v>
      </c>
      <c r="G1255" s="43" t="str">
        <f t="shared" ref="G1255" si="1369">+IF(OR(LEN(H1255)=1,LEN(H1255)=2),H1255,IF(LEN(H1255)=4,MID(H1255,1,1),MID(H1255,1,2)))</f>
        <v>P</v>
      </c>
      <c r="H1255" s="44" t="s">
        <v>1243</v>
      </c>
      <c r="I1255" s="43" t="str">
        <f t="shared" ref="I1255" si="1370">+IF(OR(E1255="",F1255="",H1255=""),"",CONCATENATE(E1255,"-",F1255,"-",H1255))</f>
        <v>GCO-GTH-P024</v>
      </c>
      <c r="J1255" s="45" t="s">
        <v>3042</v>
      </c>
      <c r="K1255" s="46" t="s">
        <v>31</v>
      </c>
      <c r="L1255" s="47">
        <f t="shared" ref="L1255" si="1371">+IF(M1255=0,"",VALUE(M1255))</f>
        <v>45793</v>
      </c>
      <c r="M1255" s="48">
        <v>45793</v>
      </c>
      <c r="N1255" s="1">
        <f t="shared" ref="N1255" ca="1" si="1372">+IF(K1255="Anulado","",IF(M1255="","",DAYS360(M1255,TODAY())))</f>
        <v>280</v>
      </c>
      <c r="O1255" s="3"/>
      <c r="P1255" s="49"/>
      <c r="Q1255" s="46">
        <v>1</v>
      </c>
      <c r="R1255" s="44" t="s">
        <v>3043</v>
      </c>
      <c r="S1255" s="26"/>
      <c r="T1255" s="26"/>
      <c r="U1255" s="27"/>
      <c r="V1255" s="26"/>
      <c r="W1255" s="28"/>
      <c r="X1255" s="28"/>
      <c r="Y1255" s="28"/>
      <c r="Z1255" s="28"/>
      <c r="AA1255" s="29"/>
      <c r="AB1255" s="9"/>
    </row>
    <row r="1256" spans="1:28" s="4" customFormat="1" ht="38.25" customHeight="1" x14ac:dyDescent="0.3">
      <c r="A1256" s="1">
        <f>+SUBTOTAL(103,$D$4:D1256)</f>
        <v>1253</v>
      </c>
      <c r="B1256" s="2" t="s">
        <v>2028</v>
      </c>
      <c r="C1256" s="2" t="s">
        <v>2084</v>
      </c>
      <c r="D1256" s="2" t="s">
        <v>2978</v>
      </c>
      <c r="E1256" s="43" t="str">
        <f t="shared" si="1314"/>
        <v>GCO</v>
      </c>
      <c r="F1256" s="43" t="str">
        <f t="shared" si="1347"/>
        <v>GTH</v>
      </c>
      <c r="G1256" s="43" t="str">
        <f t="shared" si="1315"/>
        <v>PL</v>
      </c>
      <c r="H1256" s="44" t="s">
        <v>68</v>
      </c>
      <c r="I1256" s="43" t="str">
        <f t="shared" si="1316"/>
        <v>GCO-GTH-PL001</v>
      </c>
      <c r="J1256" s="45" t="s">
        <v>3044</v>
      </c>
      <c r="K1256" s="46" t="s">
        <v>31</v>
      </c>
      <c r="L1256" s="47">
        <f t="shared" si="1317"/>
        <v>46052</v>
      </c>
      <c r="M1256" s="48">
        <v>46052</v>
      </c>
      <c r="N1256" s="1">
        <f t="shared" ca="1" si="1318"/>
        <v>26</v>
      </c>
      <c r="O1256" s="3"/>
      <c r="P1256" s="49" t="s">
        <v>3536</v>
      </c>
      <c r="Q1256" s="46">
        <v>9</v>
      </c>
      <c r="R1256" s="44"/>
      <c r="S1256" s="26"/>
      <c r="T1256" s="26"/>
      <c r="U1256" s="27"/>
      <c r="V1256" s="26"/>
      <c r="W1256" s="28"/>
      <c r="X1256" s="28"/>
      <c r="Y1256" s="28"/>
      <c r="Z1256" s="28"/>
      <c r="AA1256" s="29"/>
      <c r="AB1256" s="9"/>
    </row>
    <row r="1257" spans="1:28" s="4" customFormat="1" ht="78" customHeight="1" x14ac:dyDescent="0.3">
      <c r="A1257" s="1">
        <f>+SUBTOTAL(103,$D$4:D1257)</f>
        <v>1254</v>
      </c>
      <c r="B1257" s="2" t="s">
        <v>2028</v>
      </c>
      <c r="C1257" s="2" t="s">
        <v>2084</v>
      </c>
      <c r="D1257" s="2" t="s">
        <v>2978</v>
      </c>
      <c r="E1257" s="43" t="str">
        <f t="shared" si="1314"/>
        <v>GCO</v>
      </c>
      <c r="F1257" s="43" t="str">
        <f t="shared" si="1347"/>
        <v>GTH</v>
      </c>
      <c r="G1257" s="43" t="str">
        <f t="shared" si="1315"/>
        <v>PL</v>
      </c>
      <c r="H1257" s="44" t="s">
        <v>72</v>
      </c>
      <c r="I1257" s="43" t="str">
        <f t="shared" si="1316"/>
        <v>GCO-GTH-PL002</v>
      </c>
      <c r="J1257" s="45" t="s">
        <v>3045</v>
      </c>
      <c r="K1257" s="46" t="s">
        <v>31</v>
      </c>
      <c r="L1257" s="47">
        <f t="shared" si="1317"/>
        <v>46052</v>
      </c>
      <c r="M1257" s="48">
        <v>46052</v>
      </c>
      <c r="N1257" s="1">
        <f t="shared" ca="1" si="1318"/>
        <v>26</v>
      </c>
      <c r="O1257" s="3"/>
      <c r="P1257" s="49" t="s">
        <v>3537</v>
      </c>
      <c r="Q1257" s="46">
        <v>9</v>
      </c>
      <c r="R1257" s="44"/>
      <c r="U1257" s="5"/>
      <c r="W1257" s="6"/>
      <c r="X1257" s="6"/>
      <c r="Y1257" s="6"/>
      <c r="Z1257" s="6"/>
      <c r="AA1257" s="7"/>
      <c r="AB1257" s="9"/>
    </row>
    <row r="1258" spans="1:28" s="4" customFormat="1" ht="71.25" customHeight="1" x14ac:dyDescent="0.3">
      <c r="A1258" s="93">
        <f>+SUBTOTAL(103,$D$4:D1258)</f>
        <v>1255</v>
      </c>
      <c r="B1258" s="2" t="s">
        <v>2028</v>
      </c>
      <c r="C1258" s="2" t="s">
        <v>2084</v>
      </c>
      <c r="D1258" s="2" t="s">
        <v>2978</v>
      </c>
      <c r="E1258" s="43" t="str">
        <f t="shared" si="1314"/>
        <v>GCO</v>
      </c>
      <c r="F1258" s="43" t="str">
        <f t="shared" si="1347"/>
        <v>GTH</v>
      </c>
      <c r="G1258" s="43" t="str">
        <f t="shared" si="1315"/>
        <v>PL</v>
      </c>
      <c r="H1258" s="44" t="s">
        <v>76</v>
      </c>
      <c r="I1258" s="43" t="str">
        <f t="shared" si="1316"/>
        <v>GCO-GTH-PL003</v>
      </c>
      <c r="J1258" s="45" t="s">
        <v>3046</v>
      </c>
      <c r="K1258" s="46" t="s">
        <v>31</v>
      </c>
      <c r="L1258" s="47">
        <f t="shared" si="1317"/>
        <v>46052</v>
      </c>
      <c r="M1258" s="48">
        <v>46052</v>
      </c>
      <c r="N1258" s="1">
        <f t="shared" ca="1" si="1318"/>
        <v>26</v>
      </c>
      <c r="O1258" s="3"/>
      <c r="P1258" s="49" t="s">
        <v>3538</v>
      </c>
      <c r="Q1258" s="46">
        <v>9</v>
      </c>
      <c r="R1258" s="44"/>
      <c r="U1258" s="5"/>
      <c r="W1258" s="6"/>
      <c r="X1258" s="6"/>
      <c r="Y1258" s="6"/>
      <c r="Z1258" s="6"/>
      <c r="AA1258" s="7"/>
      <c r="AB1258" s="9"/>
    </row>
    <row r="1259" spans="1:28" s="4" customFormat="1" ht="97" x14ac:dyDescent="0.3">
      <c r="A1259" s="1">
        <f>+SUBTOTAL(103,$D$4:D1259)</f>
        <v>1256</v>
      </c>
      <c r="B1259" s="2" t="s">
        <v>2028</v>
      </c>
      <c r="C1259" s="2" t="s">
        <v>2084</v>
      </c>
      <c r="D1259" s="2" t="s">
        <v>2978</v>
      </c>
      <c r="E1259" s="43" t="str">
        <f t="shared" si="1314"/>
        <v>GCO</v>
      </c>
      <c r="F1259" s="43" t="str">
        <f t="shared" si="1347"/>
        <v>GTH</v>
      </c>
      <c r="G1259" s="43" t="str">
        <f t="shared" si="1315"/>
        <v>PL</v>
      </c>
      <c r="H1259" s="44" t="s">
        <v>80</v>
      </c>
      <c r="I1259" s="43" t="str">
        <f t="shared" si="1316"/>
        <v>GCO-GTH-PL004</v>
      </c>
      <c r="J1259" s="45" t="s">
        <v>3047</v>
      </c>
      <c r="K1259" s="46" t="s">
        <v>31</v>
      </c>
      <c r="L1259" s="47">
        <f t="shared" si="1317"/>
        <v>46052</v>
      </c>
      <c r="M1259" s="48">
        <v>46052</v>
      </c>
      <c r="N1259" s="1">
        <f t="shared" ca="1" si="1318"/>
        <v>26</v>
      </c>
      <c r="O1259" s="3"/>
      <c r="P1259" s="49" t="s">
        <v>3539</v>
      </c>
      <c r="Q1259" s="46">
        <v>10</v>
      </c>
      <c r="R1259" s="44"/>
      <c r="U1259" s="5"/>
      <c r="W1259" s="6"/>
      <c r="X1259" s="6"/>
      <c r="Y1259" s="6"/>
      <c r="Z1259" s="6" t="str">
        <f t="shared" si="1319"/>
        <v/>
      </c>
      <c r="AA1259" s="7"/>
      <c r="AB1259" s="9"/>
    </row>
    <row r="1260" spans="1:28" s="4" customFormat="1" ht="89" x14ac:dyDescent="0.3">
      <c r="A1260" s="1">
        <f>+SUBTOTAL(103,$D$4:D1260)</f>
        <v>1257</v>
      </c>
      <c r="B1260" s="2" t="s">
        <v>2028</v>
      </c>
      <c r="C1260" s="2" t="s">
        <v>2084</v>
      </c>
      <c r="D1260" s="2" t="s">
        <v>2978</v>
      </c>
      <c r="E1260" s="43" t="str">
        <f t="shared" si="1314"/>
        <v>GCO</v>
      </c>
      <c r="F1260" s="43" t="str">
        <f t="shared" si="1347"/>
        <v>GTH</v>
      </c>
      <c r="G1260" s="43" t="str">
        <f t="shared" si="1315"/>
        <v>PL</v>
      </c>
      <c r="H1260" s="44" t="s">
        <v>84</v>
      </c>
      <c r="I1260" s="43" t="str">
        <f t="shared" si="1316"/>
        <v>GCO-GTH-PL005</v>
      </c>
      <c r="J1260" s="45" t="s">
        <v>3048</v>
      </c>
      <c r="K1260" s="46" t="s">
        <v>31</v>
      </c>
      <c r="L1260" s="47">
        <f t="shared" si="1317"/>
        <v>46052</v>
      </c>
      <c r="M1260" s="48">
        <v>46052</v>
      </c>
      <c r="N1260" s="1">
        <f t="shared" ca="1" si="1318"/>
        <v>26</v>
      </c>
      <c r="O1260" s="3"/>
      <c r="P1260" s="49" t="s">
        <v>3540</v>
      </c>
      <c r="Q1260" s="46">
        <v>8</v>
      </c>
      <c r="R1260" s="44"/>
      <c r="U1260" s="5"/>
      <c r="W1260" s="6"/>
      <c r="X1260" s="6"/>
      <c r="Y1260" s="6"/>
      <c r="Z1260" s="6" t="str">
        <f t="shared" si="1319"/>
        <v/>
      </c>
      <c r="AA1260" s="7"/>
      <c r="AB1260" s="9"/>
    </row>
    <row r="1261" spans="1:28" s="4" customFormat="1" ht="113" x14ac:dyDescent="0.3">
      <c r="A1261" s="93">
        <f>+SUBTOTAL(103,$D$4:D1261)</f>
        <v>1258</v>
      </c>
      <c r="B1261" s="2" t="s">
        <v>2028</v>
      </c>
      <c r="C1261" s="2" t="s">
        <v>2084</v>
      </c>
      <c r="D1261" s="2" t="s">
        <v>2978</v>
      </c>
      <c r="E1261" s="43" t="str">
        <f t="shared" si="1314"/>
        <v>GCO</v>
      </c>
      <c r="F1261" s="43" t="str">
        <f t="shared" si="1347"/>
        <v>GTH</v>
      </c>
      <c r="G1261" s="43" t="str">
        <f t="shared" si="1315"/>
        <v>PL</v>
      </c>
      <c r="H1261" s="44" t="s">
        <v>87</v>
      </c>
      <c r="I1261" s="43" t="str">
        <f t="shared" si="1316"/>
        <v>GCO-GTH-PL006</v>
      </c>
      <c r="J1261" s="45" t="s">
        <v>3049</v>
      </c>
      <c r="K1261" s="46" t="s">
        <v>31</v>
      </c>
      <c r="L1261" s="47">
        <f t="shared" si="1317"/>
        <v>46052</v>
      </c>
      <c r="M1261" s="48">
        <v>46052</v>
      </c>
      <c r="N1261" s="1">
        <f t="shared" ca="1" si="1318"/>
        <v>26</v>
      </c>
      <c r="O1261" s="3"/>
      <c r="P1261" s="49" t="s">
        <v>3541</v>
      </c>
      <c r="Q1261" s="46">
        <v>10</v>
      </c>
      <c r="R1261" s="44"/>
      <c r="S1261" s="26"/>
      <c r="T1261" s="26"/>
      <c r="U1261" s="27"/>
      <c r="V1261" s="26"/>
      <c r="W1261" s="28"/>
      <c r="X1261" s="28"/>
      <c r="Y1261" s="28"/>
      <c r="Z1261" s="28" t="str">
        <f t="shared" si="1319"/>
        <v/>
      </c>
      <c r="AA1261" s="29"/>
      <c r="AB1261" s="9"/>
    </row>
    <row r="1262" spans="1:28" s="4" customFormat="1" ht="19.5" x14ac:dyDescent="0.3">
      <c r="A1262" s="1">
        <f>+SUBTOTAL(103,$D$4:D1262)</f>
        <v>1259</v>
      </c>
      <c r="B1262" s="2" t="s">
        <v>2028</v>
      </c>
      <c r="C1262" s="2" t="s">
        <v>2084</v>
      </c>
      <c r="D1262" s="2" t="s">
        <v>2978</v>
      </c>
      <c r="E1262" s="43" t="str">
        <f t="shared" si="1314"/>
        <v>GCO</v>
      </c>
      <c r="F1262" s="43" t="str">
        <f t="shared" si="1347"/>
        <v>GTH</v>
      </c>
      <c r="G1262" s="43" t="str">
        <f t="shared" si="1315"/>
        <v>IN</v>
      </c>
      <c r="H1262" s="44" t="s">
        <v>218</v>
      </c>
      <c r="I1262" s="43" t="str">
        <f t="shared" si="1316"/>
        <v>GCO-GTH-IN001</v>
      </c>
      <c r="J1262" s="45" t="s">
        <v>3050</v>
      </c>
      <c r="K1262" s="46" t="s">
        <v>48</v>
      </c>
      <c r="L1262" s="47">
        <f t="shared" si="1317"/>
        <v>45106</v>
      </c>
      <c r="M1262" s="48">
        <v>45106</v>
      </c>
      <c r="N1262" s="1" t="str">
        <f t="shared" ca="1" si="1318"/>
        <v/>
      </c>
      <c r="O1262" s="3">
        <v>45701</v>
      </c>
      <c r="P1262" s="49" t="s">
        <v>3051</v>
      </c>
      <c r="Q1262" s="46">
        <v>4</v>
      </c>
      <c r="R1262" s="44" t="s">
        <v>3052</v>
      </c>
      <c r="U1262" s="5"/>
      <c r="W1262" s="6"/>
      <c r="X1262" s="6"/>
      <c r="Y1262" s="6"/>
      <c r="Z1262" s="6" t="str">
        <f t="shared" si="1319"/>
        <v/>
      </c>
      <c r="AA1262" s="7"/>
      <c r="AB1262" s="9"/>
    </row>
    <row r="1263" spans="1:28" s="4" customFormat="1" ht="25" x14ac:dyDescent="0.3">
      <c r="A1263" s="1">
        <f>+SUBTOTAL(103,$D$4:D1263)</f>
        <v>1260</v>
      </c>
      <c r="B1263" s="2" t="s">
        <v>2028</v>
      </c>
      <c r="C1263" s="2" t="s">
        <v>2084</v>
      </c>
      <c r="D1263" s="2" t="s">
        <v>2978</v>
      </c>
      <c r="E1263" s="43" t="str">
        <f t="shared" si="1314"/>
        <v>GCO</v>
      </c>
      <c r="F1263" s="43" t="str">
        <f t="shared" si="1347"/>
        <v>GTH</v>
      </c>
      <c r="G1263" s="43" t="str">
        <f t="shared" si="1315"/>
        <v>IN</v>
      </c>
      <c r="H1263" s="44" t="s">
        <v>222</v>
      </c>
      <c r="I1263" s="43" t="str">
        <f t="shared" si="1316"/>
        <v>GCO-GTH-IN002</v>
      </c>
      <c r="J1263" s="45" t="s">
        <v>3053</v>
      </c>
      <c r="K1263" s="46" t="s">
        <v>48</v>
      </c>
      <c r="L1263" s="47">
        <f t="shared" si="1317"/>
        <v>44554</v>
      </c>
      <c r="M1263" s="48">
        <v>44554</v>
      </c>
      <c r="N1263" s="1" t="str">
        <f t="shared" ca="1" si="1318"/>
        <v/>
      </c>
      <c r="O1263" s="3">
        <v>44720</v>
      </c>
      <c r="P1263" s="49" t="s">
        <v>3054</v>
      </c>
      <c r="Q1263" s="46">
        <v>2</v>
      </c>
      <c r="R1263" s="44"/>
      <c r="U1263" s="5"/>
      <c r="W1263" s="6"/>
      <c r="X1263" s="6"/>
      <c r="Y1263" s="6"/>
      <c r="Z1263" s="6" t="str">
        <f t="shared" si="1319"/>
        <v/>
      </c>
      <c r="AA1263" s="7"/>
      <c r="AB1263" s="9"/>
    </row>
    <row r="1264" spans="1:28" s="4" customFormat="1" ht="25" x14ac:dyDescent="0.3">
      <c r="A1264" s="93">
        <f>+SUBTOTAL(103,$D$4:D1264)</f>
        <v>1261</v>
      </c>
      <c r="B1264" s="2" t="s">
        <v>2028</v>
      </c>
      <c r="C1264" s="2" t="s">
        <v>2084</v>
      </c>
      <c r="D1264" s="2" t="s">
        <v>2978</v>
      </c>
      <c r="E1264" s="43" t="str">
        <f t="shared" si="1314"/>
        <v>GCO</v>
      </c>
      <c r="F1264" s="43" t="str">
        <f t="shared" si="1347"/>
        <v>GTH</v>
      </c>
      <c r="G1264" s="43" t="str">
        <f t="shared" si="1315"/>
        <v>IN</v>
      </c>
      <c r="H1264" s="44" t="s">
        <v>226</v>
      </c>
      <c r="I1264" s="43" t="str">
        <f t="shared" si="1316"/>
        <v>GCO-GTH-IN003</v>
      </c>
      <c r="J1264" s="45" t="s">
        <v>3055</v>
      </c>
      <c r="K1264" s="46" t="s">
        <v>31</v>
      </c>
      <c r="L1264" s="47">
        <f t="shared" si="1317"/>
        <v>44524</v>
      </c>
      <c r="M1264" s="48">
        <v>44524</v>
      </c>
      <c r="N1264" s="1">
        <f t="shared" ca="1" si="1318"/>
        <v>1532</v>
      </c>
      <c r="O1264" s="3"/>
      <c r="P1264" s="49" t="s">
        <v>3056</v>
      </c>
      <c r="Q1264" s="46">
        <v>4</v>
      </c>
      <c r="R1264" s="44" t="s">
        <v>3057</v>
      </c>
      <c r="U1264" s="5"/>
      <c r="W1264" s="6"/>
      <c r="X1264" s="6"/>
      <c r="Y1264" s="6"/>
      <c r="Z1264" s="6" t="str">
        <f t="shared" si="1319"/>
        <v/>
      </c>
      <c r="AA1264" s="7"/>
      <c r="AB1264" s="9"/>
    </row>
    <row r="1265" spans="1:28" s="4" customFormat="1" ht="25" x14ac:dyDescent="0.3">
      <c r="A1265" s="1">
        <f>+SUBTOTAL(103,$D$4:D1265)</f>
        <v>1262</v>
      </c>
      <c r="B1265" s="2" t="s">
        <v>2028</v>
      </c>
      <c r="C1265" s="2" t="s">
        <v>2084</v>
      </c>
      <c r="D1265" s="2" t="s">
        <v>2978</v>
      </c>
      <c r="E1265" s="43" t="str">
        <f t="shared" si="1314"/>
        <v>GCO</v>
      </c>
      <c r="F1265" s="43" t="str">
        <f t="shared" si="1347"/>
        <v>GTH</v>
      </c>
      <c r="G1265" s="43" t="str">
        <f t="shared" si="1315"/>
        <v>IN</v>
      </c>
      <c r="H1265" s="44" t="s">
        <v>230</v>
      </c>
      <c r="I1265" s="43" t="str">
        <f t="shared" si="1316"/>
        <v>GCO-GTH-IN004</v>
      </c>
      <c r="J1265" s="45" t="s">
        <v>3058</v>
      </c>
      <c r="K1265" s="46" t="s">
        <v>31</v>
      </c>
      <c r="L1265" s="47">
        <f t="shared" si="1317"/>
        <v>45176</v>
      </c>
      <c r="M1265" s="48">
        <v>45176</v>
      </c>
      <c r="N1265" s="1">
        <f t="shared" ca="1" si="1318"/>
        <v>889</v>
      </c>
      <c r="O1265" s="3"/>
      <c r="P1265" s="49" t="s">
        <v>3059</v>
      </c>
      <c r="Q1265" s="46">
        <v>3</v>
      </c>
      <c r="R1265" s="44" t="s">
        <v>3060</v>
      </c>
      <c r="U1265" s="5"/>
      <c r="W1265" s="6"/>
      <c r="X1265" s="6"/>
      <c r="Y1265" s="6"/>
      <c r="Z1265" s="6" t="str">
        <f t="shared" si="1319"/>
        <v/>
      </c>
      <c r="AA1265" s="7"/>
      <c r="AB1265" s="9"/>
    </row>
    <row r="1266" spans="1:28" s="4" customFormat="1" ht="33" x14ac:dyDescent="0.3">
      <c r="A1266" s="1">
        <f>+SUBTOTAL(103,$D$4:D1266)</f>
        <v>1263</v>
      </c>
      <c r="B1266" s="2" t="s">
        <v>2028</v>
      </c>
      <c r="C1266" s="2" t="s">
        <v>2084</v>
      </c>
      <c r="D1266" s="2" t="s">
        <v>2978</v>
      </c>
      <c r="E1266" s="43" t="str">
        <f t="shared" si="1314"/>
        <v>GCO</v>
      </c>
      <c r="F1266" s="43" t="str">
        <f t="shared" si="1347"/>
        <v>GTH</v>
      </c>
      <c r="G1266" s="43" t="str">
        <f t="shared" si="1315"/>
        <v>IN</v>
      </c>
      <c r="H1266" s="44" t="s">
        <v>234</v>
      </c>
      <c r="I1266" s="43" t="str">
        <f t="shared" si="1316"/>
        <v>GCO-GTH-IN005</v>
      </c>
      <c r="J1266" s="45" t="s">
        <v>3061</v>
      </c>
      <c r="K1266" s="46" t="s">
        <v>31</v>
      </c>
      <c r="L1266" s="47">
        <f t="shared" si="1317"/>
        <v>45191</v>
      </c>
      <c r="M1266" s="48">
        <v>45191</v>
      </c>
      <c r="N1266" s="1">
        <f t="shared" ca="1" si="1318"/>
        <v>874</v>
      </c>
      <c r="O1266" s="3"/>
      <c r="P1266" s="49" t="s">
        <v>3062</v>
      </c>
      <c r="Q1266" s="46">
        <v>4</v>
      </c>
      <c r="R1266" s="44" t="s">
        <v>3063</v>
      </c>
      <c r="U1266" s="5"/>
      <c r="W1266" s="6"/>
      <c r="X1266" s="6"/>
      <c r="Y1266" s="6"/>
      <c r="Z1266" s="6" t="str">
        <f t="shared" si="1319"/>
        <v/>
      </c>
      <c r="AA1266" s="7"/>
      <c r="AB1266" s="9"/>
    </row>
    <row r="1267" spans="1:28" s="4" customFormat="1" ht="25" x14ac:dyDescent="0.3">
      <c r="A1267" s="93">
        <f>+SUBTOTAL(103,$D$4:D1267)</f>
        <v>1264</v>
      </c>
      <c r="B1267" s="2" t="s">
        <v>2028</v>
      </c>
      <c r="C1267" s="2" t="s">
        <v>2084</v>
      </c>
      <c r="D1267" s="2" t="s">
        <v>2978</v>
      </c>
      <c r="E1267" s="43" t="str">
        <f t="shared" si="1314"/>
        <v>GCO</v>
      </c>
      <c r="F1267" s="43" t="str">
        <f t="shared" si="1347"/>
        <v>GTH</v>
      </c>
      <c r="G1267" s="43" t="str">
        <f t="shared" si="1315"/>
        <v>IN</v>
      </c>
      <c r="H1267" s="44" t="s">
        <v>238</v>
      </c>
      <c r="I1267" s="43" t="str">
        <f t="shared" si="1316"/>
        <v>GCO-GTH-IN006</v>
      </c>
      <c r="J1267" s="45" t="s">
        <v>3064</v>
      </c>
      <c r="K1267" s="46" t="s">
        <v>31</v>
      </c>
      <c r="L1267" s="47">
        <f t="shared" si="1317"/>
        <v>45196</v>
      </c>
      <c r="M1267" s="48">
        <v>45196</v>
      </c>
      <c r="N1267" s="1">
        <f t="shared" ca="1" si="1318"/>
        <v>869</v>
      </c>
      <c r="O1267" s="3"/>
      <c r="P1267" s="49" t="s">
        <v>3065</v>
      </c>
      <c r="Q1267" s="46">
        <v>4</v>
      </c>
      <c r="R1267" s="44" t="s">
        <v>3066</v>
      </c>
      <c r="U1267" s="5"/>
      <c r="W1267" s="6"/>
      <c r="X1267" s="6"/>
      <c r="Y1267" s="6"/>
      <c r="Z1267" s="6" t="str">
        <f t="shared" si="1319"/>
        <v/>
      </c>
      <c r="AA1267" s="7"/>
      <c r="AB1267" s="9"/>
    </row>
    <row r="1268" spans="1:28" s="4" customFormat="1" ht="25" x14ac:dyDescent="0.3">
      <c r="A1268" s="1">
        <f>+SUBTOTAL(103,$D$4:D1268)</f>
        <v>1265</v>
      </c>
      <c r="B1268" s="2" t="s">
        <v>2028</v>
      </c>
      <c r="C1268" s="2" t="s">
        <v>2084</v>
      </c>
      <c r="D1268" s="2" t="s">
        <v>2978</v>
      </c>
      <c r="E1268" s="43" t="str">
        <f t="shared" ref="E1268:E1304" si="1373">+IF(C1268="GESTIÓN TERRITORIAL","GET",IF(C1268="DERECHOS HUMANOS","DHH",IF(C1268="GESTIÓN CORPORATIVA","GCO",IF(C1268="PLANEACIÓN ESTRATÉGICA","PLE",IF(C1268="GERENCIA DE LA INFORMACIÓN","GDI","N/A")))))</f>
        <v>GCO</v>
      </c>
      <c r="F1268" s="43" t="str">
        <f t="shared" si="1347"/>
        <v>GTH</v>
      </c>
      <c r="G1268" s="43" t="str">
        <f t="shared" si="1315"/>
        <v>IN</v>
      </c>
      <c r="H1268" s="44" t="s">
        <v>242</v>
      </c>
      <c r="I1268" s="43" t="str">
        <f t="shared" ref="I1268:I1304" si="1374">+IF(OR(E1268="",F1268="",H1268=""),"",CONCATENATE(E1268,"-",F1268,"-",H1268))</f>
        <v>GCO-GTH-IN007</v>
      </c>
      <c r="J1268" s="45" t="s">
        <v>3067</v>
      </c>
      <c r="K1268" s="46" t="s">
        <v>31</v>
      </c>
      <c r="L1268" s="47">
        <f t="shared" ref="L1268:L1304" si="1375">+IF(M1268=0,"",VALUE(M1268))</f>
        <v>44396</v>
      </c>
      <c r="M1268" s="48">
        <v>44396</v>
      </c>
      <c r="N1268" s="1">
        <f t="shared" ref="N1268:N1304" ca="1" si="1376">+IF(K1268="Anulado","",IF(M1268="","",DAYS360(M1268,TODAY())))</f>
        <v>1657</v>
      </c>
      <c r="O1268" s="3"/>
      <c r="P1268" s="49" t="s">
        <v>3068</v>
      </c>
      <c r="Q1268" s="46">
        <v>3</v>
      </c>
      <c r="R1268" s="44" t="s">
        <v>3069</v>
      </c>
      <c r="U1268" s="5"/>
      <c r="W1268" s="6"/>
      <c r="X1268" s="6"/>
      <c r="Y1268" s="6"/>
      <c r="Z1268" s="6" t="str">
        <f t="shared" si="1319"/>
        <v/>
      </c>
      <c r="AA1268" s="7"/>
      <c r="AB1268" s="9"/>
    </row>
    <row r="1269" spans="1:28" s="4" customFormat="1" ht="25" x14ac:dyDescent="0.3">
      <c r="A1269" s="1">
        <f>+SUBTOTAL(103,$D$4:D1269)</f>
        <v>1266</v>
      </c>
      <c r="B1269" s="2" t="s">
        <v>2028</v>
      </c>
      <c r="C1269" s="2" t="s">
        <v>2084</v>
      </c>
      <c r="D1269" s="2" t="s">
        <v>2978</v>
      </c>
      <c r="E1269" s="43" t="str">
        <f t="shared" si="1373"/>
        <v>GCO</v>
      </c>
      <c r="F1269" s="43" t="str">
        <f t="shared" si="1347"/>
        <v>GTH</v>
      </c>
      <c r="G1269" s="43" t="str">
        <f t="shared" si="1315"/>
        <v>IN</v>
      </c>
      <c r="H1269" s="44" t="s">
        <v>249</v>
      </c>
      <c r="I1269" s="43" t="str">
        <f t="shared" si="1374"/>
        <v>GCO-GTH-IN009</v>
      </c>
      <c r="J1269" s="45" t="s">
        <v>3070</v>
      </c>
      <c r="K1269" s="46" t="s">
        <v>48</v>
      </c>
      <c r="L1269" s="47">
        <f t="shared" si="1375"/>
        <v>43362</v>
      </c>
      <c r="M1269" s="48">
        <v>43362</v>
      </c>
      <c r="N1269" s="1" t="str">
        <f t="shared" ca="1" si="1376"/>
        <v/>
      </c>
      <c r="O1269" s="3">
        <v>43826</v>
      </c>
      <c r="P1269" s="49" t="s">
        <v>3071</v>
      </c>
      <c r="Q1269" s="46">
        <v>2</v>
      </c>
      <c r="R1269" s="44" t="s">
        <v>3072</v>
      </c>
      <c r="U1269" s="5"/>
      <c r="W1269" s="6"/>
      <c r="X1269" s="6"/>
      <c r="Y1269" s="6"/>
      <c r="Z1269" s="6" t="str">
        <f t="shared" si="1319"/>
        <v/>
      </c>
      <c r="AA1269" s="7"/>
      <c r="AB1269" s="9"/>
    </row>
    <row r="1270" spans="1:28" s="4" customFormat="1" ht="25" x14ac:dyDescent="0.3">
      <c r="A1270" s="93">
        <f>+SUBTOTAL(103,$D$4:D1270)</f>
        <v>1267</v>
      </c>
      <c r="B1270" s="2" t="s">
        <v>2028</v>
      </c>
      <c r="C1270" s="2" t="s">
        <v>2084</v>
      </c>
      <c r="D1270" s="2" t="s">
        <v>2978</v>
      </c>
      <c r="E1270" s="43" t="str">
        <f t="shared" si="1373"/>
        <v>GCO</v>
      </c>
      <c r="F1270" s="43" t="str">
        <f t="shared" si="1347"/>
        <v>GTH</v>
      </c>
      <c r="G1270" s="43" t="str">
        <f t="shared" si="1315"/>
        <v>IN</v>
      </c>
      <c r="H1270" s="44" t="s">
        <v>252</v>
      </c>
      <c r="I1270" s="43" t="str">
        <f t="shared" si="1374"/>
        <v>GCO-GTH-IN010</v>
      </c>
      <c r="J1270" s="45" t="s">
        <v>3073</v>
      </c>
      <c r="K1270" s="46" t="s">
        <v>31</v>
      </c>
      <c r="L1270" s="47">
        <f t="shared" si="1375"/>
        <v>46013</v>
      </c>
      <c r="M1270" s="48">
        <v>46013</v>
      </c>
      <c r="N1270" s="1">
        <f t="shared" ca="1" si="1376"/>
        <v>64</v>
      </c>
      <c r="O1270" s="3"/>
      <c r="P1270" s="49" t="s">
        <v>3074</v>
      </c>
      <c r="Q1270" s="46">
        <v>4</v>
      </c>
      <c r="R1270" s="44" t="s">
        <v>3075</v>
      </c>
      <c r="U1270" s="5"/>
      <c r="W1270" s="6"/>
      <c r="X1270" s="6"/>
      <c r="Y1270" s="6"/>
      <c r="Z1270" s="6" t="str">
        <f t="shared" si="1319"/>
        <v/>
      </c>
      <c r="AA1270" s="7"/>
      <c r="AB1270" s="9"/>
    </row>
    <row r="1271" spans="1:28" s="4" customFormat="1" ht="25" x14ac:dyDescent="0.3">
      <c r="A1271" s="1">
        <f>+SUBTOTAL(103,$D$4:D1271)</f>
        <v>1268</v>
      </c>
      <c r="B1271" s="2" t="s">
        <v>2028</v>
      </c>
      <c r="C1271" s="2" t="s">
        <v>2084</v>
      </c>
      <c r="D1271" s="2" t="s">
        <v>2978</v>
      </c>
      <c r="E1271" s="43" t="str">
        <f t="shared" si="1373"/>
        <v>GCO</v>
      </c>
      <c r="F1271" s="43" t="str">
        <f t="shared" si="1347"/>
        <v>GTH</v>
      </c>
      <c r="G1271" s="43" t="str">
        <f t="shared" ref="G1271:G1307" si="1377">+IF(OR(LEN(H1271)=1,LEN(H1271)=2),H1271,IF(LEN(H1271)=4,MID(H1271,1,1),MID(H1271,1,2)))</f>
        <v>IN</v>
      </c>
      <c r="H1271" s="44" t="s">
        <v>255</v>
      </c>
      <c r="I1271" s="43" t="str">
        <f t="shared" si="1374"/>
        <v>GCO-GTH-IN011</v>
      </c>
      <c r="J1271" s="45" t="s">
        <v>3076</v>
      </c>
      <c r="K1271" s="46" t="s">
        <v>31</v>
      </c>
      <c r="L1271" s="47">
        <f t="shared" si="1375"/>
        <v>44389</v>
      </c>
      <c r="M1271" s="48">
        <v>44389</v>
      </c>
      <c r="N1271" s="1">
        <f t="shared" ca="1" si="1376"/>
        <v>1664</v>
      </c>
      <c r="O1271" s="3"/>
      <c r="P1271" s="49" t="s">
        <v>3077</v>
      </c>
      <c r="Q1271" s="46">
        <v>5</v>
      </c>
      <c r="R1271" s="44" t="s">
        <v>3078</v>
      </c>
      <c r="U1271" s="5"/>
      <c r="W1271" s="6"/>
      <c r="X1271" s="6"/>
      <c r="Y1271" s="6"/>
      <c r="Z1271" s="6" t="str">
        <f t="shared" si="1319"/>
        <v/>
      </c>
      <c r="AA1271" s="7"/>
      <c r="AB1271" s="9"/>
    </row>
    <row r="1272" spans="1:28" s="4" customFormat="1" ht="25" x14ac:dyDescent="0.3">
      <c r="A1272" s="1">
        <f>+SUBTOTAL(103,$D$4:D1272)</f>
        <v>1269</v>
      </c>
      <c r="B1272" s="2" t="s">
        <v>2028</v>
      </c>
      <c r="C1272" s="2" t="s">
        <v>2084</v>
      </c>
      <c r="D1272" s="2" t="s">
        <v>2978</v>
      </c>
      <c r="E1272" s="43" t="str">
        <f t="shared" si="1373"/>
        <v>GCO</v>
      </c>
      <c r="F1272" s="43" t="str">
        <f t="shared" si="1347"/>
        <v>GTH</v>
      </c>
      <c r="G1272" s="43" t="str">
        <f t="shared" si="1377"/>
        <v>IN</v>
      </c>
      <c r="H1272" s="44" t="s">
        <v>258</v>
      </c>
      <c r="I1272" s="43" t="str">
        <f t="shared" si="1374"/>
        <v>GCO-GTH-IN012</v>
      </c>
      <c r="J1272" s="45" t="s">
        <v>3079</v>
      </c>
      <c r="K1272" s="46" t="s">
        <v>48</v>
      </c>
      <c r="L1272" s="47">
        <f t="shared" si="1375"/>
        <v>43362</v>
      </c>
      <c r="M1272" s="48">
        <v>43362</v>
      </c>
      <c r="N1272" s="1" t="str">
        <f t="shared" ca="1" si="1376"/>
        <v/>
      </c>
      <c r="O1272" s="3">
        <v>43826</v>
      </c>
      <c r="P1272" s="49" t="s">
        <v>3071</v>
      </c>
      <c r="Q1272" s="46">
        <v>2</v>
      </c>
      <c r="R1272" s="44" t="s">
        <v>3080</v>
      </c>
      <c r="T1272" s="21"/>
      <c r="U1272" s="22"/>
      <c r="V1272" s="21"/>
      <c r="W1272" s="23"/>
      <c r="X1272" s="23"/>
      <c r="Y1272" s="23"/>
      <c r="Z1272" s="23"/>
      <c r="AA1272" s="24"/>
      <c r="AB1272" s="9"/>
    </row>
    <row r="1273" spans="1:28" s="4" customFormat="1" ht="25" x14ac:dyDescent="0.3">
      <c r="A1273" s="93">
        <f>+SUBTOTAL(103,$D$4:D1273)</f>
        <v>1270</v>
      </c>
      <c r="B1273" s="2" t="s">
        <v>2028</v>
      </c>
      <c r="C1273" s="2" t="s">
        <v>2084</v>
      </c>
      <c r="D1273" s="2" t="s">
        <v>2978</v>
      </c>
      <c r="E1273" s="43" t="str">
        <f t="shared" si="1373"/>
        <v>GCO</v>
      </c>
      <c r="F1273" s="43" t="str">
        <f t="shared" si="1347"/>
        <v>GTH</v>
      </c>
      <c r="G1273" s="43" t="str">
        <f t="shared" si="1377"/>
        <v>IN</v>
      </c>
      <c r="H1273" s="44" t="s">
        <v>262</v>
      </c>
      <c r="I1273" s="43" t="str">
        <f t="shared" si="1374"/>
        <v>GCO-GTH-IN013</v>
      </c>
      <c r="J1273" s="45" t="s">
        <v>3081</v>
      </c>
      <c r="K1273" s="46" t="s">
        <v>48</v>
      </c>
      <c r="L1273" s="47">
        <f t="shared" si="1375"/>
        <v>43413</v>
      </c>
      <c r="M1273" s="48">
        <v>43413</v>
      </c>
      <c r="N1273" s="1" t="str">
        <f t="shared" ca="1" si="1376"/>
        <v/>
      </c>
      <c r="O1273" s="3">
        <v>43826</v>
      </c>
      <c r="P1273" s="49" t="s">
        <v>3082</v>
      </c>
      <c r="Q1273" s="46">
        <v>2</v>
      </c>
      <c r="R1273" s="44" t="s">
        <v>3083</v>
      </c>
      <c r="T1273" s="21"/>
      <c r="U1273" s="22"/>
      <c r="V1273" s="21"/>
      <c r="W1273" s="23"/>
      <c r="X1273" s="23"/>
      <c r="Y1273" s="23"/>
      <c r="Z1273" s="23"/>
      <c r="AA1273" s="24"/>
      <c r="AB1273" s="9"/>
    </row>
    <row r="1274" spans="1:28" s="4" customFormat="1" ht="25" x14ac:dyDescent="0.3">
      <c r="A1274" s="1">
        <f>+SUBTOTAL(103,$D$4:D1274)</f>
        <v>1271</v>
      </c>
      <c r="B1274" s="2" t="s">
        <v>2028</v>
      </c>
      <c r="C1274" s="2" t="s">
        <v>2084</v>
      </c>
      <c r="D1274" s="2" t="s">
        <v>2978</v>
      </c>
      <c r="E1274" s="43" t="str">
        <f t="shared" si="1373"/>
        <v>GCO</v>
      </c>
      <c r="F1274" s="43" t="str">
        <f t="shared" si="1347"/>
        <v>GTH</v>
      </c>
      <c r="G1274" s="43" t="str">
        <f t="shared" si="1377"/>
        <v>IN</v>
      </c>
      <c r="H1274" s="44" t="s">
        <v>265</v>
      </c>
      <c r="I1274" s="43" t="str">
        <f t="shared" si="1374"/>
        <v>GCO-GTH-IN014</v>
      </c>
      <c r="J1274" s="45" t="s">
        <v>3084</v>
      </c>
      <c r="K1274" s="46" t="s">
        <v>31</v>
      </c>
      <c r="L1274" s="47">
        <f t="shared" si="1375"/>
        <v>44831</v>
      </c>
      <c r="M1274" s="48">
        <v>44831</v>
      </c>
      <c r="N1274" s="1">
        <f t="shared" ca="1" si="1376"/>
        <v>1229</v>
      </c>
      <c r="O1274" s="3"/>
      <c r="P1274" s="49" t="s">
        <v>3085</v>
      </c>
      <c r="Q1274" s="46">
        <v>3</v>
      </c>
      <c r="R1274" s="44" t="s">
        <v>3086</v>
      </c>
      <c r="T1274" s="21"/>
      <c r="U1274" s="22"/>
      <c r="V1274" s="21"/>
      <c r="W1274" s="23"/>
      <c r="X1274" s="23"/>
      <c r="Y1274" s="23"/>
      <c r="Z1274" s="23"/>
      <c r="AA1274" s="24"/>
      <c r="AB1274" s="9"/>
    </row>
    <row r="1275" spans="1:28" s="4" customFormat="1" ht="19.5" x14ac:dyDescent="0.3">
      <c r="A1275" s="1">
        <f>+SUBTOTAL(103,$D$4:D1275)</f>
        <v>1272</v>
      </c>
      <c r="B1275" s="2" t="s">
        <v>2028</v>
      </c>
      <c r="C1275" s="2" t="s">
        <v>2084</v>
      </c>
      <c r="D1275" s="2" t="s">
        <v>2978</v>
      </c>
      <c r="E1275" s="43" t="str">
        <f t="shared" si="1373"/>
        <v>GCO</v>
      </c>
      <c r="F1275" s="43" t="str">
        <f t="shared" si="1347"/>
        <v>GTH</v>
      </c>
      <c r="G1275" s="43" t="str">
        <f t="shared" si="1377"/>
        <v>IN</v>
      </c>
      <c r="H1275" s="44" t="s">
        <v>268</v>
      </c>
      <c r="I1275" s="43" t="str">
        <f t="shared" si="1374"/>
        <v>GCO-GTH-IN015</v>
      </c>
      <c r="J1275" s="45" t="s">
        <v>3087</v>
      </c>
      <c r="K1275" s="46" t="s">
        <v>31</v>
      </c>
      <c r="L1275" s="47">
        <f t="shared" si="1375"/>
        <v>45198</v>
      </c>
      <c r="M1275" s="48">
        <v>45198</v>
      </c>
      <c r="N1275" s="1">
        <f t="shared" ca="1" si="1376"/>
        <v>867</v>
      </c>
      <c r="O1275" s="3"/>
      <c r="P1275" s="49" t="s">
        <v>3088</v>
      </c>
      <c r="Q1275" s="46">
        <v>2</v>
      </c>
      <c r="R1275" s="44"/>
      <c r="S1275" s="26"/>
      <c r="T1275" s="26"/>
      <c r="U1275" s="27"/>
      <c r="V1275" s="26"/>
      <c r="W1275" s="28"/>
      <c r="X1275" s="28"/>
      <c r="Y1275" s="28"/>
      <c r="Z1275" s="28" t="str">
        <f t="shared" si="1319"/>
        <v/>
      </c>
      <c r="AA1275" s="29"/>
      <c r="AB1275" s="9"/>
    </row>
    <row r="1276" spans="1:28" s="4" customFormat="1" ht="29" x14ac:dyDescent="0.3">
      <c r="A1276" s="93">
        <f>+SUBTOTAL(103,$D$4:D1276)</f>
        <v>1273</v>
      </c>
      <c r="B1276" s="2" t="s">
        <v>2028</v>
      </c>
      <c r="C1276" s="2" t="s">
        <v>2084</v>
      </c>
      <c r="D1276" s="2" t="s">
        <v>2978</v>
      </c>
      <c r="E1276" s="43" t="str">
        <f t="shared" si="1373"/>
        <v>GCO</v>
      </c>
      <c r="F1276" s="43" t="str">
        <f t="shared" si="1347"/>
        <v>GTH</v>
      </c>
      <c r="G1276" s="43" t="str">
        <f t="shared" si="1377"/>
        <v>IN</v>
      </c>
      <c r="H1276" s="44" t="s">
        <v>271</v>
      </c>
      <c r="I1276" s="43" t="str">
        <f t="shared" si="1374"/>
        <v>GCO-GTH-IN016</v>
      </c>
      <c r="J1276" s="45" t="s">
        <v>3089</v>
      </c>
      <c r="K1276" s="46" t="s">
        <v>31</v>
      </c>
      <c r="L1276" s="47">
        <f t="shared" si="1375"/>
        <v>44873</v>
      </c>
      <c r="M1276" s="48">
        <v>44873</v>
      </c>
      <c r="N1276" s="1">
        <f t="shared" ca="1" si="1376"/>
        <v>1188</v>
      </c>
      <c r="O1276" s="3"/>
      <c r="P1276" s="49" t="s">
        <v>3025</v>
      </c>
      <c r="Q1276" s="46">
        <v>1</v>
      </c>
      <c r="R1276" s="44"/>
      <c r="U1276" s="5"/>
      <c r="W1276" s="6"/>
      <c r="X1276" s="6"/>
      <c r="Y1276" s="6"/>
      <c r="Z1276" s="6" t="str">
        <f t="shared" si="1319"/>
        <v/>
      </c>
      <c r="AA1276" s="7"/>
      <c r="AB1276" s="9"/>
    </row>
    <row r="1277" spans="1:28" s="4" customFormat="1" ht="13" x14ac:dyDescent="0.3">
      <c r="A1277" s="1">
        <f>+SUBTOTAL(103,$D$4:D1277)</f>
        <v>1274</v>
      </c>
      <c r="B1277" s="2" t="s">
        <v>2028</v>
      </c>
      <c r="C1277" s="2" t="s">
        <v>2084</v>
      </c>
      <c r="D1277" s="2" t="s">
        <v>2978</v>
      </c>
      <c r="E1277" s="43" t="str">
        <f t="shared" si="1373"/>
        <v>GCO</v>
      </c>
      <c r="F1277" s="43" t="str">
        <f t="shared" si="1347"/>
        <v>GTH</v>
      </c>
      <c r="G1277" s="43" t="str">
        <f t="shared" si="1377"/>
        <v>IN</v>
      </c>
      <c r="H1277" s="44" t="s">
        <v>563</v>
      </c>
      <c r="I1277" s="43" t="str">
        <f t="shared" si="1374"/>
        <v>GCO-GTH-IN017</v>
      </c>
      <c r="J1277" s="45" t="s">
        <v>3090</v>
      </c>
      <c r="K1277" s="46" t="s">
        <v>31</v>
      </c>
      <c r="L1277" s="47">
        <f t="shared" si="1375"/>
        <v>44873</v>
      </c>
      <c r="M1277" s="48">
        <v>44873</v>
      </c>
      <c r="N1277" s="1">
        <f t="shared" ca="1" si="1376"/>
        <v>1188</v>
      </c>
      <c r="O1277" s="3"/>
      <c r="P1277" s="49" t="s">
        <v>3025</v>
      </c>
      <c r="Q1277" s="46">
        <v>1</v>
      </c>
      <c r="R1277" s="44"/>
      <c r="U1277" s="5"/>
      <c r="W1277" s="6"/>
      <c r="X1277" s="6"/>
      <c r="Y1277" s="6"/>
      <c r="Z1277" s="6" t="str">
        <f t="shared" si="1319"/>
        <v/>
      </c>
      <c r="AA1277" s="7"/>
      <c r="AB1277" s="9"/>
    </row>
    <row r="1278" spans="1:28" s="4" customFormat="1" ht="19.5" x14ac:dyDescent="0.3">
      <c r="A1278" s="1">
        <f>+SUBTOTAL(103,$D$4:D1278)</f>
        <v>1275</v>
      </c>
      <c r="B1278" s="2" t="s">
        <v>2028</v>
      </c>
      <c r="C1278" s="2" t="s">
        <v>2084</v>
      </c>
      <c r="D1278" s="2" t="s">
        <v>2978</v>
      </c>
      <c r="E1278" s="43" t="str">
        <f t="shared" ref="E1278" si="1378">+IF(C1278="GESTIÓN TERRITORIAL","GET",IF(C1278="DERECHOS HUMANOS","DHH",IF(C1278="GESTIÓN CORPORATIVA","GCO",IF(C1278="PLANEACIÓN ESTRATÉGICA","PLE",IF(C1278="GERENCIA DE LA INFORMACIÓN","GDI","N/A")))))</f>
        <v>GCO</v>
      </c>
      <c r="F1278" s="43" t="str">
        <f t="shared" si="1347"/>
        <v>GTH</v>
      </c>
      <c r="G1278" s="43" t="str">
        <f t="shared" ref="G1278" si="1379">+IF(OR(LEN(H1278)=1,LEN(H1278)=2),H1278,IF(LEN(H1278)=4,MID(H1278,1,1),MID(H1278,1,2)))</f>
        <v>IN</v>
      </c>
      <c r="H1278" s="44" t="s">
        <v>567</v>
      </c>
      <c r="I1278" s="43" t="str">
        <f t="shared" ref="I1278" si="1380">+IF(OR(E1278="",F1278="",H1278=""),"",CONCATENATE(E1278,"-",F1278,"-",H1278))</f>
        <v>GCO-GTH-IN018</v>
      </c>
      <c r="J1278" s="45" t="s">
        <v>3091</v>
      </c>
      <c r="K1278" s="46" t="s">
        <v>31</v>
      </c>
      <c r="L1278" s="47">
        <f t="shared" ref="L1278" si="1381">+IF(M1278=0,"",VALUE(M1278))</f>
        <v>45198</v>
      </c>
      <c r="M1278" s="48">
        <v>45198</v>
      </c>
      <c r="N1278" s="1">
        <f t="shared" ref="N1278" ca="1" si="1382">+IF(K1278="Anulado","",IF(M1278="","",DAYS360(M1278,TODAY())))</f>
        <v>867</v>
      </c>
      <c r="O1278" s="3"/>
      <c r="P1278" s="49" t="s">
        <v>3092</v>
      </c>
      <c r="Q1278" s="46">
        <v>1</v>
      </c>
      <c r="R1278" s="44"/>
      <c r="S1278" s="26"/>
      <c r="T1278" s="26"/>
      <c r="U1278" s="27"/>
      <c r="V1278" s="26"/>
      <c r="W1278" s="28"/>
      <c r="X1278" s="28"/>
      <c r="Y1278" s="28"/>
      <c r="Z1278" s="28"/>
      <c r="AA1278" s="29"/>
      <c r="AB1278" s="9"/>
    </row>
    <row r="1279" spans="1:28" s="4" customFormat="1" ht="29" x14ac:dyDescent="0.3">
      <c r="A1279" s="93">
        <f>+SUBTOTAL(103,$D$4:D1279)</f>
        <v>1276</v>
      </c>
      <c r="B1279" s="2" t="s">
        <v>2028</v>
      </c>
      <c r="C1279" s="2" t="s">
        <v>2084</v>
      </c>
      <c r="D1279" s="2" t="s">
        <v>2978</v>
      </c>
      <c r="E1279" s="43" t="str">
        <f t="shared" ref="E1279" si="1383">+IF(C1279="GESTIÓN TERRITORIAL","GET",IF(C1279="DERECHOS HUMANOS","DHH",IF(C1279="GESTIÓN CORPORATIVA","GCO",IF(C1279="PLANEACIÓN ESTRATÉGICA","PLE",IF(C1279="GERENCIA DE LA INFORMACIÓN","GDI","N/A")))))</f>
        <v>GCO</v>
      </c>
      <c r="F1279" s="43" t="str">
        <f t="shared" si="1347"/>
        <v>GTH</v>
      </c>
      <c r="G1279" s="43" t="str">
        <f t="shared" ref="G1279" si="1384">+IF(OR(LEN(H1279)=1,LEN(H1279)=2),H1279,IF(LEN(H1279)=4,MID(H1279,1,1),MID(H1279,1,2)))</f>
        <v>IN</v>
      </c>
      <c r="H1279" s="44" t="s">
        <v>571</v>
      </c>
      <c r="I1279" s="43" t="str">
        <f t="shared" ref="I1279" si="1385">+IF(OR(E1279="",F1279="",H1279=""),"",CONCATENATE(E1279,"-",F1279,"-",H1279))</f>
        <v>GCO-GTH-IN019</v>
      </c>
      <c r="J1279" s="45" t="s">
        <v>3093</v>
      </c>
      <c r="K1279" s="46" t="s">
        <v>31</v>
      </c>
      <c r="L1279" s="47">
        <f t="shared" ref="L1279" si="1386">+IF(M1279=0,"",VALUE(M1279))</f>
        <v>45198</v>
      </c>
      <c r="M1279" s="48">
        <v>45198</v>
      </c>
      <c r="N1279" s="1">
        <f t="shared" ref="N1279" ca="1" si="1387">+IF(K1279="Anulado","",IF(M1279="","",DAYS360(M1279,TODAY())))</f>
        <v>867</v>
      </c>
      <c r="O1279" s="3"/>
      <c r="P1279" s="49" t="s">
        <v>3094</v>
      </c>
      <c r="Q1279" s="46">
        <v>1</v>
      </c>
      <c r="R1279" s="44"/>
      <c r="S1279" s="26"/>
      <c r="T1279" s="26"/>
      <c r="U1279" s="27"/>
      <c r="V1279" s="26"/>
      <c r="W1279" s="28"/>
      <c r="X1279" s="28"/>
      <c r="Y1279" s="28"/>
      <c r="Z1279" s="28"/>
      <c r="AA1279" s="29"/>
      <c r="AB1279" s="9"/>
    </row>
    <row r="1280" spans="1:28" s="4" customFormat="1" ht="29" x14ac:dyDescent="0.3">
      <c r="A1280" s="1">
        <f>+SUBTOTAL(103,$D$4:D1280)</f>
        <v>1277</v>
      </c>
      <c r="B1280" s="2" t="s">
        <v>2028</v>
      </c>
      <c r="C1280" s="2" t="s">
        <v>2084</v>
      </c>
      <c r="D1280" s="2" t="s">
        <v>2978</v>
      </c>
      <c r="E1280" s="43" t="str">
        <f t="shared" ref="E1280" si="1388">+IF(C1280="GESTIÓN TERRITORIAL","GET",IF(C1280="DERECHOS HUMANOS","DHH",IF(C1280="GESTIÓN CORPORATIVA","GCO",IF(C1280="PLANEACIÓN ESTRATÉGICA","PLE",IF(C1280="GERENCIA DE LA INFORMACIÓN","GDI","N/A")))))</f>
        <v>GCO</v>
      </c>
      <c r="F1280" s="43" t="str">
        <f t="shared" si="1347"/>
        <v>GTH</v>
      </c>
      <c r="G1280" s="43" t="str">
        <f t="shared" ref="G1280" si="1389">+IF(OR(LEN(H1280)=1,LEN(H1280)=2),H1280,IF(LEN(H1280)=4,MID(H1280,1,1),MID(H1280,1,2)))</f>
        <v>IN</v>
      </c>
      <c r="H1280" s="44" t="s">
        <v>575</v>
      </c>
      <c r="I1280" s="43" t="str">
        <f t="shared" ref="I1280" si="1390">+IF(OR(E1280="",F1280="",H1280=""),"",CONCATENATE(E1280,"-",F1280,"-",H1280))</f>
        <v>GCO-GTH-IN020</v>
      </c>
      <c r="J1280" s="45" t="s">
        <v>3095</v>
      </c>
      <c r="K1280" s="46" t="s">
        <v>31</v>
      </c>
      <c r="L1280" s="47">
        <f t="shared" ref="L1280" si="1391">+IF(M1280=0,"",VALUE(M1280))</f>
        <v>45198</v>
      </c>
      <c r="M1280" s="48">
        <v>45198</v>
      </c>
      <c r="N1280" s="1">
        <f t="shared" ref="N1280" ca="1" si="1392">+IF(K1280="Anulado","",IF(M1280="","",DAYS360(M1280,TODAY())))</f>
        <v>867</v>
      </c>
      <c r="O1280" s="3"/>
      <c r="P1280" s="49" t="s">
        <v>3096</v>
      </c>
      <c r="Q1280" s="46">
        <v>1</v>
      </c>
      <c r="R1280" s="44"/>
      <c r="S1280" s="26"/>
      <c r="T1280" s="26"/>
      <c r="U1280" s="27"/>
      <c r="V1280" s="26"/>
      <c r="W1280" s="28"/>
      <c r="X1280" s="28"/>
      <c r="Y1280" s="28"/>
      <c r="Z1280" s="28"/>
      <c r="AA1280" s="29"/>
      <c r="AB1280" s="9"/>
    </row>
    <row r="1281" spans="1:40" s="4" customFormat="1" ht="19.5" x14ac:dyDescent="0.3">
      <c r="A1281" s="1">
        <f>+SUBTOTAL(103,$D$4:D1281)</f>
        <v>1278</v>
      </c>
      <c r="B1281" s="2" t="s">
        <v>2028</v>
      </c>
      <c r="C1281" s="2" t="s">
        <v>2084</v>
      </c>
      <c r="D1281" s="2" t="s">
        <v>2978</v>
      </c>
      <c r="E1281" s="43" t="str">
        <f t="shared" ref="E1281" si="1393">+IF(C1281="GESTIÓN TERRITORIAL","GET",IF(C1281="DERECHOS HUMANOS","DHH",IF(C1281="GESTIÓN CORPORATIVA","GCO",IF(C1281="PLANEACIÓN ESTRATÉGICA","PLE",IF(C1281="GERENCIA DE LA INFORMACIÓN","GDI","N/A")))))</f>
        <v>GCO</v>
      </c>
      <c r="F1281" s="43" t="str">
        <f t="shared" ref="F1281" si="1394">+VLOOKUP(D1281,$U$1519:$V$1538,2,FALSE)</f>
        <v>GTH</v>
      </c>
      <c r="G1281" s="43" t="str">
        <f t="shared" ref="G1281" si="1395">+IF(OR(LEN(H1281)=1,LEN(H1281)=2),H1281,IF(LEN(H1281)=4,MID(H1281,1,1),MID(H1281,1,2)))</f>
        <v>IN</v>
      </c>
      <c r="H1281" s="44" t="s">
        <v>577</v>
      </c>
      <c r="I1281" s="43" t="str">
        <f t="shared" ref="I1281" si="1396">+IF(OR(E1281="",F1281="",H1281=""),"",CONCATENATE(E1281,"-",F1281,"-",H1281))</f>
        <v>GCO-GTH-IN021</v>
      </c>
      <c r="J1281" s="45" t="s">
        <v>3097</v>
      </c>
      <c r="K1281" s="46" t="s">
        <v>31</v>
      </c>
      <c r="L1281" s="47">
        <f t="shared" ref="L1281" si="1397">+IF(M1281=0,"",VALUE(M1281))</f>
        <v>45793</v>
      </c>
      <c r="M1281" s="48">
        <v>45793</v>
      </c>
      <c r="N1281" s="1">
        <f t="shared" ref="N1281" ca="1" si="1398">+IF(K1281="Anulado","",IF(M1281="","",DAYS360(M1281,TODAY())))</f>
        <v>280</v>
      </c>
      <c r="O1281" s="3"/>
      <c r="P1281" s="49"/>
      <c r="Q1281" s="46">
        <v>1</v>
      </c>
      <c r="R1281" s="44" t="s">
        <v>3043</v>
      </c>
      <c r="S1281" s="26"/>
      <c r="T1281" s="26"/>
      <c r="U1281" s="27"/>
      <c r="V1281" s="26"/>
      <c r="W1281" s="28"/>
      <c r="X1281" s="28"/>
      <c r="Y1281" s="28"/>
      <c r="Z1281" s="28"/>
      <c r="AA1281" s="29"/>
      <c r="AB1281" s="9"/>
    </row>
    <row r="1282" spans="1:40" s="4" customFormat="1" ht="25" x14ac:dyDescent="0.3">
      <c r="A1282" s="93">
        <f>+SUBTOTAL(103,$D$4:D1282)</f>
        <v>1279</v>
      </c>
      <c r="B1282" s="2" t="s">
        <v>2028</v>
      </c>
      <c r="C1282" s="2" t="s">
        <v>2084</v>
      </c>
      <c r="D1282" s="2" t="s">
        <v>2978</v>
      </c>
      <c r="E1282" s="43" t="str">
        <f t="shared" si="1373"/>
        <v>GCO</v>
      </c>
      <c r="F1282" s="43" t="str">
        <f t="shared" si="1347"/>
        <v>GTH</v>
      </c>
      <c r="G1282" s="43" t="str">
        <f t="shared" si="1377"/>
        <v>F</v>
      </c>
      <c r="H1282" s="44" t="s">
        <v>274</v>
      </c>
      <c r="I1282" s="43" t="str">
        <f t="shared" si="1374"/>
        <v>GCO-GTH-F001</v>
      </c>
      <c r="J1282" s="45" t="s">
        <v>3098</v>
      </c>
      <c r="K1282" s="46" t="s">
        <v>31</v>
      </c>
      <c r="L1282" s="47">
        <f t="shared" si="1375"/>
        <v>46013</v>
      </c>
      <c r="M1282" s="48">
        <v>46013</v>
      </c>
      <c r="N1282" s="1">
        <f t="shared" ca="1" si="1376"/>
        <v>64</v>
      </c>
      <c r="O1282" s="3"/>
      <c r="P1282" s="49" t="s">
        <v>3099</v>
      </c>
      <c r="Q1282" s="46">
        <v>4</v>
      </c>
      <c r="R1282" s="44" t="s">
        <v>3100</v>
      </c>
      <c r="U1282" s="5"/>
      <c r="W1282" s="6"/>
      <c r="X1282" s="6"/>
      <c r="Y1282" s="6"/>
      <c r="Z1282" s="6" t="str">
        <f t="shared" si="1319"/>
        <v/>
      </c>
      <c r="AA1282" s="7"/>
      <c r="AB1282" s="9"/>
    </row>
    <row r="1283" spans="1:40" s="4" customFormat="1" ht="25" x14ac:dyDescent="0.3">
      <c r="A1283" s="1">
        <f>+SUBTOTAL(103,$D$4:D1283)</f>
        <v>1280</v>
      </c>
      <c r="B1283" s="2" t="s">
        <v>2028</v>
      </c>
      <c r="C1283" s="2" t="s">
        <v>2084</v>
      </c>
      <c r="D1283" s="2" t="s">
        <v>2978</v>
      </c>
      <c r="E1283" s="43" t="str">
        <f t="shared" si="1373"/>
        <v>GCO</v>
      </c>
      <c r="F1283" s="43" t="str">
        <f t="shared" si="1347"/>
        <v>GTH</v>
      </c>
      <c r="G1283" s="43" t="str">
        <f t="shared" si="1377"/>
        <v>F</v>
      </c>
      <c r="H1283" s="44" t="s">
        <v>278</v>
      </c>
      <c r="I1283" s="43" t="str">
        <f t="shared" si="1374"/>
        <v>GCO-GTH-F002</v>
      </c>
      <c r="J1283" s="45" t="s">
        <v>3101</v>
      </c>
      <c r="K1283" s="46" t="s">
        <v>48</v>
      </c>
      <c r="L1283" s="47">
        <f t="shared" si="1375"/>
        <v>43362</v>
      </c>
      <c r="M1283" s="48">
        <v>43362</v>
      </c>
      <c r="N1283" s="1" t="str">
        <f t="shared" ca="1" si="1376"/>
        <v/>
      </c>
      <c r="O1283" s="3">
        <v>44187</v>
      </c>
      <c r="P1283" s="49" t="s">
        <v>3102</v>
      </c>
      <c r="Q1283" s="46">
        <v>2</v>
      </c>
      <c r="R1283" s="44" t="s">
        <v>3103</v>
      </c>
      <c r="U1283" s="5"/>
      <c r="W1283" s="6"/>
      <c r="X1283" s="6"/>
      <c r="Y1283" s="6"/>
      <c r="Z1283" s="6" t="str">
        <f t="shared" si="1319"/>
        <v/>
      </c>
      <c r="AA1283" s="7"/>
      <c r="AB1283" s="9"/>
    </row>
    <row r="1284" spans="1:40" s="4" customFormat="1" ht="25" x14ac:dyDescent="0.3">
      <c r="A1284" s="1">
        <f>+SUBTOTAL(103,$D$4:D1284)</f>
        <v>1281</v>
      </c>
      <c r="B1284" s="2" t="s">
        <v>2028</v>
      </c>
      <c r="C1284" s="2" t="s">
        <v>2084</v>
      </c>
      <c r="D1284" s="2" t="s">
        <v>2978</v>
      </c>
      <c r="E1284" s="43" t="str">
        <f t="shared" si="1373"/>
        <v>GCO</v>
      </c>
      <c r="F1284" s="43" t="str">
        <f t="shared" si="1347"/>
        <v>GTH</v>
      </c>
      <c r="G1284" s="43" t="str">
        <f t="shared" si="1377"/>
        <v>F</v>
      </c>
      <c r="H1284" s="44" t="s">
        <v>282</v>
      </c>
      <c r="I1284" s="43" t="str">
        <f t="shared" si="1374"/>
        <v>GCO-GTH-F003</v>
      </c>
      <c r="J1284" s="45" t="s">
        <v>3104</v>
      </c>
      <c r="K1284" s="46" t="s">
        <v>31</v>
      </c>
      <c r="L1284" s="47">
        <f t="shared" si="1375"/>
        <v>44719</v>
      </c>
      <c r="M1284" s="48">
        <v>44719</v>
      </c>
      <c r="N1284" s="1">
        <f t="shared" ca="1" si="1376"/>
        <v>1339</v>
      </c>
      <c r="O1284" s="3"/>
      <c r="P1284" s="49" t="s">
        <v>3105</v>
      </c>
      <c r="Q1284" s="46">
        <v>3</v>
      </c>
      <c r="R1284" s="44" t="s">
        <v>3106</v>
      </c>
      <c r="U1284" s="5"/>
      <c r="W1284" s="6"/>
      <c r="X1284" s="6"/>
      <c r="Y1284" s="6"/>
      <c r="Z1284" s="6" t="str">
        <f t="shared" si="1319"/>
        <v/>
      </c>
      <c r="AA1284" s="7"/>
      <c r="AB1284" s="9"/>
    </row>
    <row r="1285" spans="1:40" s="4" customFormat="1" ht="25" x14ac:dyDescent="0.3">
      <c r="A1285" s="93">
        <f>+SUBTOTAL(103,$D$4:D1285)</f>
        <v>1282</v>
      </c>
      <c r="B1285" s="2" t="s">
        <v>2028</v>
      </c>
      <c r="C1285" s="2" t="s">
        <v>2084</v>
      </c>
      <c r="D1285" s="2" t="s">
        <v>2978</v>
      </c>
      <c r="E1285" s="43" t="str">
        <f t="shared" si="1373"/>
        <v>GCO</v>
      </c>
      <c r="F1285" s="43" t="str">
        <f t="shared" si="1347"/>
        <v>GTH</v>
      </c>
      <c r="G1285" s="43" t="str">
        <f t="shared" si="1377"/>
        <v>F</v>
      </c>
      <c r="H1285" s="44" t="s">
        <v>286</v>
      </c>
      <c r="I1285" s="43" t="str">
        <f t="shared" si="1374"/>
        <v>GCO-GTH-F004</v>
      </c>
      <c r="J1285" s="45" t="s">
        <v>3107</v>
      </c>
      <c r="K1285" s="46" t="s">
        <v>31</v>
      </c>
      <c r="L1285" s="47">
        <f t="shared" si="1375"/>
        <v>44728</v>
      </c>
      <c r="M1285" s="48">
        <v>44728</v>
      </c>
      <c r="N1285" s="1">
        <f t="shared" ca="1" si="1376"/>
        <v>1330</v>
      </c>
      <c r="O1285" s="3"/>
      <c r="P1285" s="49" t="s">
        <v>3108</v>
      </c>
      <c r="Q1285" s="46">
        <v>3</v>
      </c>
      <c r="R1285" s="44" t="s">
        <v>3109</v>
      </c>
      <c r="U1285" s="5"/>
      <c r="W1285" s="6"/>
      <c r="X1285" s="6"/>
      <c r="Y1285" s="6"/>
      <c r="Z1285" s="6" t="str">
        <f t="shared" si="1319"/>
        <v/>
      </c>
      <c r="AA1285" s="7"/>
      <c r="AB1285" s="9"/>
    </row>
    <row r="1286" spans="1:40" s="4" customFormat="1" ht="25" x14ac:dyDescent="0.3">
      <c r="A1286" s="1">
        <f>+SUBTOTAL(103,$D$4:D1286)</f>
        <v>1283</v>
      </c>
      <c r="B1286" s="2" t="s">
        <v>2028</v>
      </c>
      <c r="C1286" s="2" t="s">
        <v>2084</v>
      </c>
      <c r="D1286" s="2" t="s">
        <v>2978</v>
      </c>
      <c r="E1286" s="43" t="str">
        <f t="shared" si="1373"/>
        <v>GCO</v>
      </c>
      <c r="F1286" s="43" t="str">
        <f t="shared" si="1347"/>
        <v>GTH</v>
      </c>
      <c r="G1286" s="43" t="str">
        <f t="shared" si="1377"/>
        <v>F</v>
      </c>
      <c r="H1286" s="44" t="s">
        <v>290</v>
      </c>
      <c r="I1286" s="43" t="str">
        <f t="shared" si="1374"/>
        <v>GCO-GTH-F005</v>
      </c>
      <c r="J1286" s="45" t="s">
        <v>3110</v>
      </c>
      <c r="K1286" s="46" t="s">
        <v>31</v>
      </c>
      <c r="L1286" s="47">
        <f t="shared" si="1375"/>
        <v>45646</v>
      </c>
      <c r="M1286" s="48">
        <v>45646</v>
      </c>
      <c r="N1286" s="1">
        <f t="shared" ca="1" si="1376"/>
        <v>426</v>
      </c>
      <c r="O1286" s="3"/>
      <c r="P1286" s="49" t="s">
        <v>3111</v>
      </c>
      <c r="Q1286" s="46">
        <v>5</v>
      </c>
      <c r="R1286" s="44" t="s">
        <v>3112</v>
      </c>
      <c r="U1286" s="5"/>
      <c r="W1286" s="6"/>
      <c r="X1286" s="6"/>
      <c r="Y1286" s="6"/>
      <c r="Z1286" s="6" t="str">
        <f t="shared" si="1319"/>
        <v/>
      </c>
      <c r="AA1286" s="7"/>
      <c r="AB1286" s="9"/>
    </row>
    <row r="1287" spans="1:40" s="4" customFormat="1" ht="25" x14ac:dyDescent="0.3">
      <c r="A1287" s="1">
        <f>+SUBTOTAL(103,$D$4:D1287)</f>
        <v>1284</v>
      </c>
      <c r="B1287" s="2" t="s">
        <v>2028</v>
      </c>
      <c r="C1287" s="2" t="s">
        <v>2084</v>
      </c>
      <c r="D1287" s="2" t="s">
        <v>2978</v>
      </c>
      <c r="E1287" s="43" t="str">
        <f t="shared" si="1373"/>
        <v>GCO</v>
      </c>
      <c r="F1287" s="43" t="str">
        <f t="shared" ref="F1287:F1318" si="1399">+VLOOKUP(D1287,$U$1519:$V$1538,2,FALSE)</f>
        <v>GTH</v>
      </c>
      <c r="G1287" s="43" t="str">
        <f t="shared" si="1377"/>
        <v>F</v>
      </c>
      <c r="H1287" s="44" t="s">
        <v>294</v>
      </c>
      <c r="I1287" s="43" t="str">
        <f t="shared" si="1374"/>
        <v>GCO-GTH-F006</v>
      </c>
      <c r="J1287" s="45" t="s">
        <v>3113</v>
      </c>
      <c r="K1287" s="46" t="s">
        <v>31</v>
      </c>
      <c r="L1287" s="47">
        <f t="shared" si="1375"/>
        <v>44650</v>
      </c>
      <c r="M1287" s="48">
        <v>44650</v>
      </c>
      <c r="N1287" s="1">
        <f t="shared" ca="1" si="1376"/>
        <v>1406</v>
      </c>
      <c r="O1287" s="3"/>
      <c r="P1287" s="49" t="s">
        <v>3114</v>
      </c>
      <c r="Q1287" s="46">
        <v>4</v>
      </c>
      <c r="R1287" s="44" t="s">
        <v>3115</v>
      </c>
      <c r="U1287" s="5"/>
      <c r="W1287" s="6"/>
      <c r="X1287" s="6"/>
      <c r="Y1287" s="6"/>
      <c r="Z1287" s="6" t="str">
        <f t="shared" si="1319"/>
        <v/>
      </c>
      <c r="AA1287" s="7"/>
      <c r="AB1287" s="9"/>
    </row>
    <row r="1288" spans="1:40" s="21" customFormat="1" ht="18.75" customHeight="1" x14ac:dyDescent="0.3">
      <c r="A1288" s="93">
        <f>+SUBTOTAL(103,$D$4:D1288)</f>
        <v>1285</v>
      </c>
      <c r="B1288" s="2" t="s">
        <v>2028</v>
      </c>
      <c r="C1288" s="2" t="s">
        <v>2084</v>
      </c>
      <c r="D1288" s="2" t="s">
        <v>2978</v>
      </c>
      <c r="E1288" s="43" t="str">
        <f t="shared" si="1373"/>
        <v>GCO</v>
      </c>
      <c r="F1288" s="43" t="str">
        <f t="shared" si="1399"/>
        <v>GTH</v>
      </c>
      <c r="G1288" s="43" t="str">
        <f t="shared" si="1377"/>
        <v>F</v>
      </c>
      <c r="H1288" s="44" t="s">
        <v>298</v>
      </c>
      <c r="I1288" s="43" t="str">
        <f t="shared" si="1374"/>
        <v>GCO-GTH-F007</v>
      </c>
      <c r="J1288" s="45" t="s">
        <v>3116</v>
      </c>
      <c r="K1288" s="46" t="s">
        <v>48</v>
      </c>
      <c r="L1288" s="47">
        <f t="shared" si="1375"/>
        <v>43059</v>
      </c>
      <c r="M1288" s="48">
        <v>43059</v>
      </c>
      <c r="N1288" s="1" t="str">
        <f t="shared" ca="1" si="1376"/>
        <v/>
      </c>
      <c r="O1288" s="3">
        <v>44438</v>
      </c>
      <c r="P1288" s="49" t="s">
        <v>3117</v>
      </c>
      <c r="Q1288" s="46">
        <v>1</v>
      </c>
      <c r="R1288" s="44" t="s">
        <v>3118</v>
      </c>
      <c r="T1288" s="4"/>
      <c r="U1288" s="5"/>
      <c r="V1288" s="4"/>
      <c r="W1288" s="6"/>
      <c r="X1288" s="6"/>
      <c r="Y1288" s="6"/>
      <c r="Z1288" s="6" t="str">
        <f t="shared" si="1319"/>
        <v/>
      </c>
      <c r="AA1288" s="7"/>
      <c r="AB1288" s="9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</row>
    <row r="1289" spans="1:40" s="4" customFormat="1" ht="18.75" customHeight="1" x14ac:dyDescent="0.3">
      <c r="A1289" s="1">
        <f>+SUBTOTAL(103,$D$4:D1289)</f>
        <v>1286</v>
      </c>
      <c r="B1289" s="2" t="s">
        <v>2028</v>
      </c>
      <c r="C1289" s="2" t="s">
        <v>2084</v>
      </c>
      <c r="D1289" s="2" t="s">
        <v>2978</v>
      </c>
      <c r="E1289" s="43" t="str">
        <f t="shared" si="1373"/>
        <v>GCO</v>
      </c>
      <c r="F1289" s="43" t="str">
        <f t="shared" si="1399"/>
        <v>GTH</v>
      </c>
      <c r="G1289" s="43" t="str">
        <f t="shared" si="1377"/>
        <v>F</v>
      </c>
      <c r="H1289" s="44" t="s">
        <v>302</v>
      </c>
      <c r="I1289" s="43" t="str">
        <f t="shared" si="1374"/>
        <v>GCO-GTH-F008</v>
      </c>
      <c r="J1289" s="45" t="s">
        <v>3119</v>
      </c>
      <c r="K1289" s="46" t="s">
        <v>31</v>
      </c>
      <c r="L1289" s="47">
        <f t="shared" si="1375"/>
        <v>44650</v>
      </c>
      <c r="M1289" s="48">
        <v>44650</v>
      </c>
      <c r="N1289" s="1">
        <f t="shared" ca="1" si="1376"/>
        <v>1406</v>
      </c>
      <c r="O1289" s="3"/>
      <c r="P1289" s="49" t="s">
        <v>3120</v>
      </c>
      <c r="Q1289" s="46">
        <v>5</v>
      </c>
      <c r="R1289" s="44" t="s">
        <v>3121</v>
      </c>
      <c r="U1289" s="5"/>
      <c r="W1289" s="6"/>
      <c r="X1289" s="6"/>
      <c r="Y1289" s="6"/>
      <c r="Z1289" s="6" t="str">
        <f t="shared" si="1319"/>
        <v/>
      </c>
      <c r="AA1289" s="7"/>
      <c r="AB1289" s="9"/>
    </row>
    <row r="1290" spans="1:40" s="26" customFormat="1" ht="32.25" customHeight="1" x14ac:dyDescent="0.3">
      <c r="A1290" s="1">
        <f>+SUBTOTAL(103,$D$4:D1290)</f>
        <v>1287</v>
      </c>
      <c r="B1290" s="2" t="s">
        <v>2028</v>
      </c>
      <c r="C1290" s="2" t="s">
        <v>2084</v>
      </c>
      <c r="D1290" s="2" t="s">
        <v>2978</v>
      </c>
      <c r="E1290" s="43" t="str">
        <f t="shared" si="1373"/>
        <v>GCO</v>
      </c>
      <c r="F1290" s="43" t="str">
        <f t="shared" si="1399"/>
        <v>GTH</v>
      </c>
      <c r="G1290" s="43" t="str">
        <f t="shared" si="1377"/>
        <v>F</v>
      </c>
      <c r="H1290" s="44" t="s">
        <v>306</v>
      </c>
      <c r="I1290" s="43" t="str">
        <f t="shared" si="1374"/>
        <v>GCO-GTH-F009</v>
      </c>
      <c r="J1290" s="45" t="s">
        <v>3122</v>
      </c>
      <c r="K1290" s="46" t="s">
        <v>31</v>
      </c>
      <c r="L1290" s="47">
        <f t="shared" si="1375"/>
        <v>44719</v>
      </c>
      <c r="M1290" s="48">
        <v>44719</v>
      </c>
      <c r="N1290" s="1">
        <f t="shared" ca="1" si="1376"/>
        <v>1339</v>
      </c>
      <c r="O1290" s="3"/>
      <c r="P1290" s="49" t="s">
        <v>3105</v>
      </c>
      <c r="Q1290" s="46">
        <v>3</v>
      </c>
      <c r="R1290" s="44" t="s">
        <v>3123</v>
      </c>
      <c r="T1290" s="4"/>
      <c r="U1290" s="5"/>
      <c r="V1290" s="4"/>
      <c r="W1290" s="6"/>
      <c r="X1290" s="6"/>
      <c r="Y1290" s="6"/>
      <c r="Z1290" s="6" t="str">
        <f t="shared" si="1319"/>
        <v/>
      </c>
      <c r="AA1290" s="7"/>
      <c r="AB1290" s="9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</row>
    <row r="1291" spans="1:40" s="26" customFormat="1" ht="32.25" customHeight="1" x14ac:dyDescent="0.3">
      <c r="A1291" s="93">
        <f>+SUBTOTAL(103,$D$4:D1291)</f>
        <v>1288</v>
      </c>
      <c r="B1291" s="2" t="s">
        <v>2028</v>
      </c>
      <c r="C1291" s="2" t="s">
        <v>2084</v>
      </c>
      <c r="D1291" s="2" t="s">
        <v>2978</v>
      </c>
      <c r="E1291" s="43" t="str">
        <f>+IF(C1291="GESTIÓN TERRITORIAL","GET",IF(C1291="DERECHOS HUMANOS","DHH",IF(C1291="GESTIÓN CORPORATIVA","GCO",IF(C1291="PLANEACIÓN ESTRATÉGICA","PLE",IF(C1291="GERENCIA DE LA INFORMACIÓN","GDI","N/A")))))</f>
        <v>GCO</v>
      </c>
      <c r="F1291" s="43" t="str">
        <f t="shared" si="1399"/>
        <v>GTH</v>
      </c>
      <c r="G1291" s="43" t="str">
        <f>+IF(OR(LEN(H1291)=1,LEN(H1291)=2),H1291,IF(LEN(H1291)=4,MID(H1291,1,1),MID(H1291,1,2)))</f>
        <v>F</v>
      </c>
      <c r="H1291" s="44" t="s">
        <v>310</v>
      </c>
      <c r="I1291" s="43" t="str">
        <f>+IF(OR(E1291="",F1291="",H1291=""),"",CONCATENATE(E1291,"-",F1291,"-",H1291))</f>
        <v>GCO-GTH-F010</v>
      </c>
      <c r="J1291" s="45" t="s">
        <v>3124</v>
      </c>
      <c r="K1291" s="46" t="s">
        <v>31</v>
      </c>
      <c r="L1291" s="47">
        <f>+IF(M1291=0,"",VALUE(M1291))</f>
        <v>45464</v>
      </c>
      <c r="M1291" s="48">
        <v>45464</v>
      </c>
      <c r="N1291" s="1">
        <f ca="1">+IF(K1291="Anulado","",IF(M1291="","",DAYS360(M1291,TODAY())))</f>
        <v>605</v>
      </c>
      <c r="O1291" s="3"/>
      <c r="P1291" s="49" t="s">
        <v>3125</v>
      </c>
      <c r="Q1291" s="46">
        <v>3</v>
      </c>
      <c r="R1291" s="44" t="s">
        <v>3126</v>
      </c>
      <c r="T1291" s="4"/>
      <c r="U1291" s="5"/>
      <c r="V1291" s="4"/>
      <c r="W1291" s="6"/>
      <c r="X1291" s="6"/>
      <c r="Y1291" s="6"/>
      <c r="Z1291" s="6"/>
      <c r="AA1291" s="7"/>
      <c r="AB1291" s="9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</row>
    <row r="1292" spans="1:40" s="4" customFormat="1" ht="26.25" customHeight="1" x14ac:dyDescent="0.3">
      <c r="A1292" s="1">
        <f>+SUBTOTAL(103,$D$4:D1292)</f>
        <v>1289</v>
      </c>
      <c r="B1292" s="2" t="s">
        <v>2028</v>
      </c>
      <c r="C1292" s="2" t="s">
        <v>2084</v>
      </c>
      <c r="D1292" s="2" t="s">
        <v>2978</v>
      </c>
      <c r="E1292" s="43" t="str">
        <f t="shared" si="1373"/>
        <v>GCO</v>
      </c>
      <c r="F1292" s="43" t="str">
        <f t="shared" si="1399"/>
        <v>GTH</v>
      </c>
      <c r="G1292" s="43" t="str">
        <f t="shared" si="1377"/>
        <v>F</v>
      </c>
      <c r="H1292" s="44" t="s">
        <v>314</v>
      </c>
      <c r="I1292" s="43" t="str">
        <f t="shared" si="1374"/>
        <v>GCO-GTH-F012</v>
      </c>
      <c r="J1292" s="45" t="s">
        <v>3127</v>
      </c>
      <c r="K1292" s="46" t="s">
        <v>48</v>
      </c>
      <c r="L1292" s="47">
        <f t="shared" si="1375"/>
        <v>43250</v>
      </c>
      <c r="M1292" s="48">
        <v>43250</v>
      </c>
      <c r="N1292" s="1" t="str">
        <f t="shared" ca="1" si="1376"/>
        <v/>
      </c>
      <c r="O1292" s="3">
        <v>44187</v>
      </c>
      <c r="P1292" s="49" t="s">
        <v>3128</v>
      </c>
      <c r="Q1292" s="46">
        <v>2</v>
      </c>
      <c r="R1292" s="44" t="s">
        <v>3129</v>
      </c>
      <c r="U1292" s="5"/>
      <c r="W1292" s="6"/>
      <c r="X1292" s="6"/>
      <c r="Y1292" s="6"/>
      <c r="Z1292" s="6" t="str">
        <f t="shared" si="1319"/>
        <v/>
      </c>
      <c r="AA1292" s="7"/>
      <c r="AB1292" s="9"/>
    </row>
    <row r="1293" spans="1:40" s="4" customFormat="1" ht="27.75" customHeight="1" x14ac:dyDescent="0.3">
      <c r="A1293" s="1">
        <f>+SUBTOTAL(103,$D$4:D1293)</f>
        <v>1290</v>
      </c>
      <c r="B1293" s="2" t="s">
        <v>2028</v>
      </c>
      <c r="C1293" s="2" t="s">
        <v>2084</v>
      </c>
      <c r="D1293" s="2" t="s">
        <v>2978</v>
      </c>
      <c r="E1293" s="43" t="str">
        <f t="shared" si="1373"/>
        <v>GCO</v>
      </c>
      <c r="F1293" s="43" t="str">
        <f t="shared" si="1399"/>
        <v>GTH</v>
      </c>
      <c r="G1293" s="43" t="str">
        <f t="shared" si="1377"/>
        <v>F</v>
      </c>
      <c r="H1293" s="44" t="s">
        <v>318</v>
      </c>
      <c r="I1293" s="43" t="str">
        <f t="shared" si="1374"/>
        <v>GCO-GTH-F013</v>
      </c>
      <c r="J1293" s="45" t="s">
        <v>3130</v>
      </c>
      <c r="K1293" s="46" t="s">
        <v>31</v>
      </c>
      <c r="L1293" s="47">
        <f t="shared" si="1375"/>
        <v>44894</v>
      </c>
      <c r="M1293" s="48">
        <v>44894</v>
      </c>
      <c r="N1293" s="1">
        <f t="shared" ca="1" si="1376"/>
        <v>1167</v>
      </c>
      <c r="O1293" s="3"/>
      <c r="P1293" s="49" t="s">
        <v>3131</v>
      </c>
      <c r="Q1293" s="46">
        <v>3</v>
      </c>
      <c r="R1293" s="44" t="s">
        <v>3132</v>
      </c>
      <c r="U1293" s="5"/>
      <c r="W1293" s="6"/>
      <c r="X1293" s="6"/>
      <c r="Y1293" s="6"/>
      <c r="Z1293" s="6" t="str">
        <f t="shared" si="1319"/>
        <v/>
      </c>
      <c r="AA1293" s="7"/>
      <c r="AB1293" s="9"/>
    </row>
    <row r="1294" spans="1:40" s="4" customFormat="1" ht="37.5" customHeight="1" x14ac:dyDescent="0.3">
      <c r="A1294" s="93">
        <f>+SUBTOTAL(103,$D$4:D1294)</f>
        <v>1291</v>
      </c>
      <c r="B1294" s="2" t="s">
        <v>2028</v>
      </c>
      <c r="C1294" s="2" t="s">
        <v>2084</v>
      </c>
      <c r="D1294" s="2" t="s">
        <v>2978</v>
      </c>
      <c r="E1294" s="43" t="str">
        <f t="shared" si="1373"/>
        <v>GCO</v>
      </c>
      <c r="F1294" s="43" t="str">
        <f t="shared" si="1399"/>
        <v>GTH</v>
      </c>
      <c r="G1294" s="43" t="str">
        <f t="shared" si="1377"/>
        <v>F</v>
      </c>
      <c r="H1294" s="44" t="s">
        <v>322</v>
      </c>
      <c r="I1294" s="43" t="str">
        <f t="shared" si="1374"/>
        <v>GCO-GTH-F014</v>
      </c>
      <c r="J1294" s="45" t="s">
        <v>3133</v>
      </c>
      <c r="K1294" s="46" t="s">
        <v>31</v>
      </c>
      <c r="L1294" s="47">
        <f t="shared" si="1375"/>
        <v>44719</v>
      </c>
      <c r="M1294" s="48">
        <v>44719</v>
      </c>
      <c r="N1294" s="1">
        <f t="shared" ca="1" si="1376"/>
        <v>1339</v>
      </c>
      <c r="O1294" s="3"/>
      <c r="P1294" s="49" t="s">
        <v>3134</v>
      </c>
      <c r="Q1294" s="46">
        <v>3</v>
      </c>
      <c r="R1294" s="44" t="s">
        <v>3135</v>
      </c>
      <c r="U1294" s="5"/>
      <c r="W1294" s="6"/>
      <c r="X1294" s="6"/>
      <c r="Y1294" s="6"/>
      <c r="Z1294" s="6" t="str">
        <f t="shared" si="1319"/>
        <v/>
      </c>
      <c r="AA1294" s="7"/>
      <c r="AB1294" s="9"/>
    </row>
    <row r="1295" spans="1:40" s="4" customFormat="1" ht="36" customHeight="1" x14ac:dyDescent="0.3">
      <c r="A1295" s="1">
        <f>+SUBTOTAL(103,$D$4:D1295)</f>
        <v>1292</v>
      </c>
      <c r="B1295" s="2" t="s">
        <v>2028</v>
      </c>
      <c r="C1295" s="2" t="s">
        <v>2084</v>
      </c>
      <c r="D1295" s="2" t="s">
        <v>2978</v>
      </c>
      <c r="E1295" s="43" t="str">
        <f t="shared" si="1373"/>
        <v>GCO</v>
      </c>
      <c r="F1295" s="43" t="str">
        <f t="shared" si="1399"/>
        <v>GTH</v>
      </c>
      <c r="G1295" s="43" t="str">
        <f t="shared" si="1377"/>
        <v>F</v>
      </c>
      <c r="H1295" s="44" t="s">
        <v>326</v>
      </c>
      <c r="I1295" s="43" t="str">
        <f t="shared" si="1374"/>
        <v>GCO-GTH-F015</v>
      </c>
      <c r="J1295" s="45" t="s">
        <v>3136</v>
      </c>
      <c r="K1295" s="46" t="s">
        <v>31</v>
      </c>
      <c r="L1295" s="47">
        <f t="shared" si="1375"/>
        <v>44720</v>
      </c>
      <c r="M1295" s="48">
        <v>44720</v>
      </c>
      <c r="N1295" s="1">
        <f t="shared" ca="1" si="1376"/>
        <v>1338</v>
      </c>
      <c r="O1295" s="3"/>
      <c r="P1295" s="49" t="s">
        <v>3137</v>
      </c>
      <c r="Q1295" s="46">
        <v>4</v>
      </c>
      <c r="R1295" s="44" t="s">
        <v>3138</v>
      </c>
      <c r="U1295" s="5"/>
      <c r="W1295" s="6"/>
      <c r="X1295" s="6"/>
      <c r="Y1295" s="6"/>
      <c r="Z1295" s="6" t="str">
        <f t="shared" si="1319"/>
        <v/>
      </c>
      <c r="AA1295" s="7"/>
      <c r="AB1295" s="9"/>
    </row>
    <row r="1296" spans="1:40" s="4" customFormat="1" ht="29.25" customHeight="1" x14ac:dyDescent="0.3">
      <c r="A1296" s="1">
        <f>+SUBTOTAL(103,$D$4:D1296)</f>
        <v>1293</v>
      </c>
      <c r="B1296" s="2" t="s">
        <v>2028</v>
      </c>
      <c r="C1296" s="2" t="s">
        <v>2084</v>
      </c>
      <c r="D1296" s="2" t="s">
        <v>2978</v>
      </c>
      <c r="E1296" s="43" t="str">
        <f t="shared" si="1373"/>
        <v>GCO</v>
      </c>
      <c r="F1296" s="43" t="str">
        <f t="shared" si="1399"/>
        <v>GTH</v>
      </c>
      <c r="G1296" s="43" t="str">
        <f t="shared" si="1377"/>
        <v>F</v>
      </c>
      <c r="H1296" s="44" t="s">
        <v>330</v>
      </c>
      <c r="I1296" s="43" t="str">
        <f t="shared" si="1374"/>
        <v>GCO-GTH-F016</v>
      </c>
      <c r="J1296" s="45" t="s">
        <v>3139</v>
      </c>
      <c r="K1296" s="46" t="s">
        <v>31</v>
      </c>
      <c r="L1296" s="47">
        <f t="shared" si="1375"/>
        <v>45987</v>
      </c>
      <c r="M1296" s="48">
        <v>45987</v>
      </c>
      <c r="N1296" s="1">
        <f t="shared" ca="1" si="1376"/>
        <v>90</v>
      </c>
      <c r="O1296" s="3"/>
      <c r="P1296" s="49" t="s">
        <v>3140</v>
      </c>
      <c r="Q1296" s="46">
        <v>5</v>
      </c>
      <c r="R1296" s="44" t="s">
        <v>3141</v>
      </c>
      <c r="S1296" s="26"/>
      <c r="T1296" s="26"/>
      <c r="U1296" s="27"/>
      <c r="V1296" s="26"/>
      <c r="W1296" s="28"/>
      <c r="X1296" s="28"/>
      <c r="Y1296" s="28"/>
      <c r="Z1296" s="28" t="str">
        <f t="shared" si="1319"/>
        <v/>
      </c>
      <c r="AA1296" s="29"/>
      <c r="AB1296" s="9"/>
    </row>
    <row r="1297" spans="1:28" s="4" customFormat="1" ht="18.75" customHeight="1" x14ac:dyDescent="0.3">
      <c r="A1297" s="93">
        <f>+SUBTOTAL(103,$D$4:D1297)</f>
        <v>1294</v>
      </c>
      <c r="B1297" s="2" t="s">
        <v>2028</v>
      </c>
      <c r="C1297" s="2" t="s">
        <v>2084</v>
      </c>
      <c r="D1297" s="2" t="s">
        <v>2978</v>
      </c>
      <c r="E1297" s="43" t="str">
        <f t="shared" si="1373"/>
        <v>GCO</v>
      </c>
      <c r="F1297" s="43" t="str">
        <f t="shared" si="1399"/>
        <v>GTH</v>
      </c>
      <c r="G1297" s="43" t="str">
        <f t="shared" si="1377"/>
        <v>F</v>
      </c>
      <c r="H1297" s="44" t="s">
        <v>333</v>
      </c>
      <c r="I1297" s="43" t="str">
        <f t="shared" si="1374"/>
        <v>GCO-GTH-F017</v>
      </c>
      <c r="J1297" s="45" t="s">
        <v>3142</v>
      </c>
      <c r="K1297" s="46" t="s">
        <v>31</v>
      </c>
      <c r="L1297" s="47">
        <f t="shared" si="1375"/>
        <v>44719</v>
      </c>
      <c r="M1297" s="48">
        <v>44719</v>
      </c>
      <c r="N1297" s="1">
        <f t="shared" ca="1" si="1376"/>
        <v>1339</v>
      </c>
      <c r="O1297" s="3"/>
      <c r="P1297" s="49" t="s">
        <v>3143</v>
      </c>
      <c r="Q1297" s="46">
        <v>2</v>
      </c>
      <c r="R1297" s="44" t="s">
        <v>3144</v>
      </c>
      <c r="U1297" s="5"/>
      <c r="W1297" s="6"/>
      <c r="X1297" s="6"/>
      <c r="Y1297" s="6"/>
      <c r="Z1297" s="6" t="str">
        <f t="shared" si="1319"/>
        <v/>
      </c>
      <c r="AA1297" s="7"/>
      <c r="AB1297" s="9"/>
    </row>
    <row r="1298" spans="1:28" s="4" customFormat="1" ht="32.25" customHeight="1" x14ac:dyDescent="0.3">
      <c r="A1298" s="1">
        <f>+SUBTOTAL(103,$D$4:D1298)</f>
        <v>1295</v>
      </c>
      <c r="B1298" s="2" t="s">
        <v>2028</v>
      </c>
      <c r="C1298" s="2" t="s">
        <v>2084</v>
      </c>
      <c r="D1298" s="2" t="s">
        <v>2978</v>
      </c>
      <c r="E1298" s="43" t="str">
        <f t="shared" si="1373"/>
        <v>GCO</v>
      </c>
      <c r="F1298" s="43" t="str">
        <f t="shared" si="1399"/>
        <v>GTH</v>
      </c>
      <c r="G1298" s="43" t="str">
        <f t="shared" si="1377"/>
        <v>F</v>
      </c>
      <c r="H1298" s="44" t="s">
        <v>336</v>
      </c>
      <c r="I1298" s="43" t="str">
        <f t="shared" si="1374"/>
        <v>GCO-GTH-F018</v>
      </c>
      <c r="J1298" s="45" t="s">
        <v>3145</v>
      </c>
      <c r="K1298" s="46" t="s">
        <v>31</v>
      </c>
      <c r="L1298" s="47">
        <f t="shared" si="1375"/>
        <v>45210</v>
      </c>
      <c r="M1298" s="48">
        <v>45210</v>
      </c>
      <c r="N1298" s="1">
        <f t="shared" ca="1" si="1376"/>
        <v>855</v>
      </c>
      <c r="O1298" s="3"/>
      <c r="P1298" s="49" t="s">
        <v>3146</v>
      </c>
      <c r="Q1298" s="46">
        <v>4</v>
      </c>
      <c r="R1298" s="44" t="s">
        <v>3147</v>
      </c>
      <c r="U1298" s="5"/>
      <c r="W1298" s="6"/>
      <c r="X1298" s="6"/>
      <c r="Y1298" s="6"/>
      <c r="Z1298" s="6" t="str">
        <f t="shared" si="1319"/>
        <v/>
      </c>
      <c r="AA1298" s="7"/>
      <c r="AB1298" s="9"/>
    </row>
    <row r="1299" spans="1:28" s="4" customFormat="1" ht="18.75" customHeight="1" x14ac:dyDescent="0.3">
      <c r="A1299" s="1">
        <f>+SUBTOTAL(103,$D$4:D1299)</f>
        <v>1296</v>
      </c>
      <c r="B1299" s="2" t="s">
        <v>2028</v>
      </c>
      <c r="C1299" s="2" t="s">
        <v>2084</v>
      </c>
      <c r="D1299" s="2" t="s">
        <v>2978</v>
      </c>
      <c r="E1299" s="43" t="str">
        <f t="shared" si="1373"/>
        <v>GCO</v>
      </c>
      <c r="F1299" s="43" t="str">
        <f t="shared" si="1399"/>
        <v>GTH</v>
      </c>
      <c r="G1299" s="43" t="str">
        <f t="shared" si="1377"/>
        <v>F</v>
      </c>
      <c r="H1299" s="44" t="s">
        <v>339</v>
      </c>
      <c r="I1299" s="43" t="str">
        <f t="shared" si="1374"/>
        <v>GCO-GTH-F019</v>
      </c>
      <c r="J1299" s="45" t="s">
        <v>3148</v>
      </c>
      <c r="K1299" s="46" t="s">
        <v>48</v>
      </c>
      <c r="L1299" s="47">
        <f t="shared" si="1375"/>
        <v>43327</v>
      </c>
      <c r="M1299" s="48">
        <v>43327</v>
      </c>
      <c r="N1299" s="1" t="str">
        <f t="shared" ca="1" si="1376"/>
        <v/>
      </c>
      <c r="O1299" s="3">
        <v>44368</v>
      </c>
      <c r="P1299" s="49" t="s">
        <v>3149</v>
      </c>
      <c r="Q1299" s="46">
        <v>2</v>
      </c>
      <c r="R1299" s="44" t="s">
        <v>3150</v>
      </c>
      <c r="U1299" s="5"/>
      <c r="W1299" s="6"/>
      <c r="X1299" s="6"/>
      <c r="Y1299" s="6"/>
      <c r="Z1299" s="6" t="str">
        <f t="shared" si="1319"/>
        <v/>
      </c>
      <c r="AA1299" s="7"/>
      <c r="AB1299" s="9"/>
    </row>
    <row r="1300" spans="1:28" s="4" customFormat="1" ht="18.75" customHeight="1" x14ac:dyDescent="0.3">
      <c r="A1300" s="93">
        <f>+SUBTOTAL(103,$D$4:D1300)</f>
        <v>1297</v>
      </c>
      <c r="B1300" s="2" t="s">
        <v>2028</v>
      </c>
      <c r="C1300" s="2" t="s">
        <v>2084</v>
      </c>
      <c r="D1300" s="2" t="s">
        <v>2978</v>
      </c>
      <c r="E1300" s="43" t="str">
        <f t="shared" si="1373"/>
        <v>GCO</v>
      </c>
      <c r="F1300" s="43" t="str">
        <f t="shared" si="1399"/>
        <v>GTH</v>
      </c>
      <c r="G1300" s="43" t="str">
        <f t="shared" si="1377"/>
        <v>F</v>
      </c>
      <c r="H1300" s="44" t="s">
        <v>342</v>
      </c>
      <c r="I1300" s="43" t="str">
        <f t="shared" si="1374"/>
        <v>GCO-GTH-F020</v>
      </c>
      <c r="J1300" s="45" t="s">
        <v>3151</v>
      </c>
      <c r="K1300" s="46" t="s">
        <v>48</v>
      </c>
      <c r="L1300" s="47">
        <f t="shared" si="1375"/>
        <v>43059</v>
      </c>
      <c r="M1300" s="48">
        <v>43059</v>
      </c>
      <c r="N1300" s="1" t="str">
        <f t="shared" ca="1" si="1376"/>
        <v/>
      </c>
      <c r="O1300" s="3">
        <v>43251</v>
      </c>
      <c r="P1300" s="49" t="s">
        <v>3152</v>
      </c>
      <c r="Q1300" s="46">
        <v>1</v>
      </c>
      <c r="R1300" s="44" t="s">
        <v>3153</v>
      </c>
      <c r="U1300" s="5"/>
      <c r="W1300" s="6"/>
      <c r="X1300" s="6"/>
      <c r="Y1300" s="6"/>
      <c r="Z1300" s="6" t="str">
        <f t="shared" si="1319"/>
        <v/>
      </c>
      <c r="AA1300" s="7"/>
      <c r="AB1300" s="9"/>
    </row>
    <row r="1301" spans="1:28" s="4" customFormat="1" ht="18.75" customHeight="1" x14ac:dyDescent="0.3">
      <c r="A1301" s="1">
        <f>+SUBTOTAL(103,$D$4:D1301)</f>
        <v>1298</v>
      </c>
      <c r="B1301" s="2" t="s">
        <v>2028</v>
      </c>
      <c r="C1301" s="2" t="s">
        <v>2084</v>
      </c>
      <c r="D1301" s="2" t="s">
        <v>2978</v>
      </c>
      <c r="E1301" s="43" t="str">
        <f t="shared" si="1373"/>
        <v>GCO</v>
      </c>
      <c r="F1301" s="43" t="str">
        <f t="shared" si="1399"/>
        <v>GTH</v>
      </c>
      <c r="G1301" s="43" t="str">
        <f t="shared" si="1377"/>
        <v>F</v>
      </c>
      <c r="H1301" s="44" t="s">
        <v>345</v>
      </c>
      <c r="I1301" s="43" t="str">
        <f t="shared" si="1374"/>
        <v>GCO-GTH-F021</v>
      </c>
      <c r="J1301" s="45" t="s">
        <v>3154</v>
      </c>
      <c r="K1301" s="46" t="s">
        <v>48</v>
      </c>
      <c r="L1301" s="47">
        <f t="shared" si="1375"/>
        <v>43322</v>
      </c>
      <c r="M1301" s="48">
        <v>43322</v>
      </c>
      <c r="N1301" s="1" t="str">
        <f t="shared" ca="1" si="1376"/>
        <v/>
      </c>
      <c r="O1301" s="3">
        <v>44719</v>
      </c>
      <c r="P1301" s="49" t="s">
        <v>3155</v>
      </c>
      <c r="Q1301" s="46">
        <v>2</v>
      </c>
      <c r="R1301" s="44" t="s">
        <v>3156</v>
      </c>
      <c r="U1301" s="5"/>
      <c r="W1301" s="6"/>
      <c r="X1301" s="6"/>
      <c r="Y1301" s="6"/>
      <c r="Z1301" s="6" t="str">
        <f t="shared" si="1319"/>
        <v/>
      </c>
      <c r="AA1301" s="7"/>
      <c r="AB1301" s="9"/>
    </row>
    <row r="1302" spans="1:28" s="4" customFormat="1" ht="18.75" customHeight="1" x14ac:dyDescent="0.3">
      <c r="A1302" s="1">
        <f>+SUBTOTAL(103,$D$4:D1302)</f>
        <v>1299</v>
      </c>
      <c r="B1302" s="2" t="s">
        <v>2028</v>
      </c>
      <c r="C1302" s="2" t="s">
        <v>2084</v>
      </c>
      <c r="D1302" s="2" t="s">
        <v>2978</v>
      </c>
      <c r="E1302" s="43" t="str">
        <f t="shared" si="1373"/>
        <v>GCO</v>
      </c>
      <c r="F1302" s="43" t="str">
        <f t="shared" si="1399"/>
        <v>GTH</v>
      </c>
      <c r="G1302" s="43" t="str">
        <f t="shared" si="1377"/>
        <v>F</v>
      </c>
      <c r="H1302" s="44" t="s">
        <v>349</v>
      </c>
      <c r="I1302" s="43" t="str">
        <f t="shared" si="1374"/>
        <v>GCO-GTH-F022</v>
      </c>
      <c r="J1302" s="45" t="s">
        <v>3157</v>
      </c>
      <c r="K1302" s="46" t="s">
        <v>48</v>
      </c>
      <c r="L1302" s="47">
        <f t="shared" si="1375"/>
        <v>43059</v>
      </c>
      <c r="M1302" s="48">
        <v>43059</v>
      </c>
      <c r="N1302" s="1" t="str">
        <f t="shared" ca="1" si="1376"/>
        <v/>
      </c>
      <c r="O1302" s="3">
        <v>43251</v>
      </c>
      <c r="P1302" s="49" t="s">
        <v>3152</v>
      </c>
      <c r="Q1302" s="46">
        <v>1</v>
      </c>
      <c r="R1302" s="44" t="s">
        <v>3158</v>
      </c>
      <c r="U1302" s="5"/>
      <c r="W1302" s="6"/>
      <c r="X1302" s="6"/>
      <c r="Y1302" s="6"/>
      <c r="Z1302" s="6" t="str">
        <f t="shared" si="1319"/>
        <v/>
      </c>
      <c r="AA1302" s="7"/>
      <c r="AB1302" s="9"/>
    </row>
    <row r="1303" spans="1:28" s="4" customFormat="1" ht="18.75" customHeight="1" x14ac:dyDescent="0.3">
      <c r="A1303" s="93">
        <f>+SUBTOTAL(103,$D$4:D1303)</f>
        <v>1300</v>
      </c>
      <c r="B1303" s="2" t="s">
        <v>2028</v>
      </c>
      <c r="C1303" s="2" t="s">
        <v>2084</v>
      </c>
      <c r="D1303" s="2" t="s">
        <v>2978</v>
      </c>
      <c r="E1303" s="43" t="str">
        <f t="shared" si="1373"/>
        <v>GCO</v>
      </c>
      <c r="F1303" s="43" t="str">
        <f t="shared" si="1399"/>
        <v>GTH</v>
      </c>
      <c r="G1303" s="43" t="str">
        <f t="shared" si="1377"/>
        <v>F</v>
      </c>
      <c r="H1303" s="44" t="s">
        <v>629</v>
      </c>
      <c r="I1303" s="43" t="str">
        <f t="shared" si="1374"/>
        <v>GCO-GTH-F023</v>
      </c>
      <c r="J1303" s="45" t="s">
        <v>3159</v>
      </c>
      <c r="K1303" s="46" t="s">
        <v>48</v>
      </c>
      <c r="L1303" s="47">
        <f t="shared" si="1375"/>
        <v>43059</v>
      </c>
      <c r="M1303" s="48">
        <v>43059</v>
      </c>
      <c r="N1303" s="1" t="str">
        <f t="shared" ca="1" si="1376"/>
        <v/>
      </c>
      <c r="O1303" s="3">
        <v>43166</v>
      </c>
      <c r="P1303" s="49" t="s">
        <v>3160</v>
      </c>
      <c r="Q1303" s="46">
        <v>1</v>
      </c>
      <c r="R1303" s="44" t="s">
        <v>3161</v>
      </c>
      <c r="U1303" s="5"/>
      <c r="W1303" s="6"/>
      <c r="X1303" s="6"/>
      <c r="Y1303" s="6"/>
      <c r="Z1303" s="6" t="str">
        <f t="shared" si="1319"/>
        <v/>
      </c>
      <c r="AA1303" s="7"/>
      <c r="AB1303" s="9"/>
    </row>
    <row r="1304" spans="1:28" s="4" customFormat="1" ht="18.75" customHeight="1" x14ac:dyDescent="0.3">
      <c r="A1304" s="1">
        <f>+SUBTOTAL(103,$D$4:D1304)</f>
        <v>1301</v>
      </c>
      <c r="B1304" s="2" t="s">
        <v>2028</v>
      </c>
      <c r="C1304" s="2" t="s">
        <v>2084</v>
      </c>
      <c r="D1304" s="2" t="s">
        <v>2978</v>
      </c>
      <c r="E1304" s="43" t="str">
        <f t="shared" si="1373"/>
        <v>GCO</v>
      </c>
      <c r="F1304" s="43" t="str">
        <f t="shared" si="1399"/>
        <v>GTH</v>
      </c>
      <c r="G1304" s="43" t="str">
        <f t="shared" si="1377"/>
        <v>F</v>
      </c>
      <c r="H1304" s="44" t="s">
        <v>632</v>
      </c>
      <c r="I1304" s="43" t="str">
        <f t="shared" si="1374"/>
        <v>GCO-GTH-F024</v>
      </c>
      <c r="J1304" s="45" t="s">
        <v>3162</v>
      </c>
      <c r="K1304" s="46" t="s">
        <v>31</v>
      </c>
      <c r="L1304" s="47">
        <f t="shared" si="1375"/>
        <v>44831</v>
      </c>
      <c r="M1304" s="48">
        <v>44831</v>
      </c>
      <c r="N1304" s="1">
        <f t="shared" ca="1" si="1376"/>
        <v>1229</v>
      </c>
      <c r="O1304" s="3"/>
      <c r="P1304" s="49" t="s">
        <v>3163</v>
      </c>
      <c r="Q1304" s="46">
        <v>2</v>
      </c>
      <c r="R1304" s="44" t="s">
        <v>3164</v>
      </c>
      <c r="U1304" s="5"/>
      <c r="W1304" s="6"/>
      <c r="X1304" s="6"/>
      <c r="Y1304" s="6"/>
      <c r="Z1304" s="6" t="str">
        <f t="shared" si="1319"/>
        <v/>
      </c>
      <c r="AA1304" s="7"/>
      <c r="AB1304" s="9"/>
    </row>
    <row r="1305" spans="1:28" s="4" customFormat="1" ht="18.75" customHeight="1" x14ac:dyDescent="0.3">
      <c r="A1305" s="1">
        <f>+SUBTOTAL(103,$D$4:D1305)</f>
        <v>1302</v>
      </c>
      <c r="B1305" s="2" t="s">
        <v>2028</v>
      </c>
      <c r="C1305" s="2" t="s">
        <v>2084</v>
      </c>
      <c r="D1305" s="2" t="s">
        <v>2978</v>
      </c>
      <c r="E1305" s="43" t="str">
        <f t="shared" ref="E1305:E1328" si="1400">+IF(C1305="GESTIÓN TERRITORIAL","GET",IF(C1305="DERECHOS HUMANOS","DHH",IF(C1305="GESTIÓN CORPORATIVA","GCO",IF(C1305="PLANEACIÓN ESTRATÉGICA","PLE",IF(C1305="GERENCIA DE LA INFORMACIÓN","GDI","N/A")))))</f>
        <v>GCO</v>
      </c>
      <c r="F1305" s="43" t="str">
        <f t="shared" si="1399"/>
        <v>GTH</v>
      </c>
      <c r="G1305" s="43" t="str">
        <f t="shared" si="1377"/>
        <v>F</v>
      </c>
      <c r="H1305" s="44" t="s">
        <v>634</v>
      </c>
      <c r="I1305" s="43" t="str">
        <f t="shared" ref="I1305:I1338" si="1401">+IF(OR(E1305="",F1305="",H1305=""),"",CONCATENATE(E1305,"-",F1305,"-",H1305))</f>
        <v>GCO-GTH-F025</v>
      </c>
      <c r="J1305" s="45" t="s">
        <v>3165</v>
      </c>
      <c r="K1305" s="46" t="s">
        <v>48</v>
      </c>
      <c r="L1305" s="47">
        <f t="shared" ref="L1305:L1338" si="1402">+IF(M1305=0,"",VALUE(M1305))</f>
        <v>43322</v>
      </c>
      <c r="M1305" s="48">
        <v>43322</v>
      </c>
      <c r="N1305" s="1" t="str">
        <f t="shared" ref="N1305:N1328" ca="1" si="1403">+IF(K1305="Anulado","",IF(M1305="","",DAYS360(M1305,TODAY())))</f>
        <v/>
      </c>
      <c r="O1305" s="3">
        <v>44719</v>
      </c>
      <c r="P1305" s="49" t="s">
        <v>3155</v>
      </c>
      <c r="Q1305" s="46">
        <v>2</v>
      </c>
      <c r="R1305" s="44" t="s">
        <v>3166</v>
      </c>
      <c r="T1305" s="21"/>
      <c r="U1305" s="22"/>
      <c r="V1305" s="21"/>
      <c r="W1305" s="23"/>
      <c r="X1305" s="23"/>
      <c r="Y1305" s="23"/>
      <c r="Z1305" s="23" t="str">
        <f t="shared" si="1319"/>
        <v/>
      </c>
      <c r="AA1305" s="24"/>
      <c r="AB1305" s="9"/>
    </row>
    <row r="1306" spans="1:28" s="4" customFormat="1" ht="18.75" customHeight="1" x14ac:dyDescent="0.3">
      <c r="A1306" s="93">
        <f>+SUBTOTAL(103,$D$4:D1306)</f>
        <v>1303</v>
      </c>
      <c r="B1306" s="2" t="s">
        <v>2028</v>
      </c>
      <c r="C1306" s="2" t="s">
        <v>2084</v>
      </c>
      <c r="D1306" s="2" t="s">
        <v>2978</v>
      </c>
      <c r="E1306" s="43" t="str">
        <f t="shared" si="1400"/>
        <v>GCO</v>
      </c>
      <c r="F1306" s="43" t="str">
        <f t="shared" si="1399"/>
        <v>GTH</v>
      </c>
      <c r="G1306" s="43" t="str">
        <f t="shared" si="1377"/>
        <v>F</v>
      </c>
      <c r="H1306" s="44" t="s">
        <v>352</v>
      </c>
      <c r="I1306" s="43" t="str">
        <f t="shared" si="1401"/>
        <v>GCO-GTH-F026</v>
      </c>
      <c r="J1306" s="45" t="s">
        <v>3167</v>
      </c>
      <c r="K1306" s="46" t="s">
        <v>48</v>
      </c>
      <c r="L1306" s="47">
        <f t="shared" si="1402"/>
        <v>43059</v>
      </c>
      <c r="M1306" s="48">
        <v>43059</v>
      </c>
      <c r="N1306" s="1" t="str">
        <f t="shared" ca="1" si="1403"/>
        <v/>
      </c>
      <c r="O1306" s="3">
        <v>43166</v>
      </c>
      <c r="P1306" s="49" t="s">
        <v>3160</v>
      </c>
      <c r="Q1306" s="46">
        <v>1</v>
      </c>
      <c r="R1306" s="44" t="s">
        <v>3168</v>
      </c>
      <c r="U1306" s="5"/>
      <c r="W1306" s="6"/>
      <c r="X1306" s="6"/>
      <c r="Y1306" s="6"/>
      <c r="Z1306" s="6" t="str">
        <f t="shared" si="1319"/>
        <v/>
      </c>
      <c r="AA1306" s="7"/>
      <c r="AB1306" s="9"/>
    </row>
    <row r="1307" spans="1:28" s="4" customFormat="1" ht="48.75" customHeight="1" x14ac:dyDescent="0.3">
      <c r="A1307" s="1">
        <f>+SUBTOTAL(103,$D$4:D1307)</f>
        <v>1304</v>
      </c>
      <c r="B1307" s="2" t="s">
        <v>2028</v>
      </c>
      <c r="C1307" s="2" t="s">
        <v>2084</v>
      </c>
      <c r="D1307" s="2" t="s">
        <v>2978</v>
      </c>
      <c r="E1307" s="43" t="str">
        <f t="shared" si="1400"/>
        <v>GCO</v>
      </c>
      <c r="F1307" s="43" t="str">
        <f t="shared" si="1399"/>
        <v>GTH</v>
      </c>
      <c r="G1307" s="43" t="str">
        <f t="shared" si="1377"/>
        <v>F</v>
      </c>
      <c r="H1307" s="44" t="s">
        <v>356</v>
      </c>
      <c r="I1307" s="43" t="str">
        <f t="shared" si="1401"/>
        <v>GCO-GTH-F027</v>
      </c>
      <c r="J1307" s="45" t="s">
        <v>3169</v>
      </c>
      <c r="K1307" s="46" t="s">
        <v>31</v>
      </c>
      <c r="L1307" s="47">
        <f t="shared" si="1402"/>
        <v>45471</v>
      </c>
      <c r="M1307" s="48">
        <v>45471</v>
      </c>
      <c r="N1307" s="1">
        <f t="shared" ca="1" si="1403"/>
        <v>598</v>
      </c>
      <c r="O1307" s="3"/>
      <c r="P1307" s="49" t="s">
        <v>3170</v>
      </c>
      <c r="Q1307" s="46">
        <v>5</v>
      </c>
      <c r="R1307" s="44" t="s">
        <v>3171</v>
      </c>
      <c r="U1307" s="5"/>
      <c r="W1307" s="6"/>
      <c r="X1307" s="6"/>
      <c r="Y1307" s="6"/>
      <c r="Z1307" s="6" t="str">
        <f t="shared" si="1319"/>
        <v/>
      </c>
      <c r="AA1307" s="7"/>
      <c r="AB1307" s="9"/>
    </row>
    <row r="1308" spans="1:28" s="4" customFormat="1" ht="18.75" customHeight="1" x14ac:dyDescent="0.3">
      <c r="A1308" s="1">
        <f>+SUBTOTAL(103,$D$4:D1308)</f>
        <v>1305</v>
      </c>
      <c r="B1308" s="2" t="s">
        <v>2028</v>
      </c>
      <c r="C1308" s="2" t="s">
        <v>2084</v>
      </c>
      <c r="D1308" s="2" t="s">
        <v>2978</v>
      </c>
      <c r="E1308" s="43" t="str">
        <f t="shared" si="1400"/>
        <v>GCO</v>
      </c>
      <c r="F1308" s="43" t="str">
        <f t="shared" si="1399"/>
        <v>GTH</v>
      </c>
      <c r="G1308" s="43" t="str">
        <f t="shared" ref="G1308:G1318" si="1404">+IF(OR(LEN(H1308)=1,LEN(H1308)=2),H1308,IF(LEN(H1308)=4,MID(H1308,1,1),MID(H1308,1,2)))</f>
        <v>F</v>
      </c>
      <c r="H1308" s="44" t="s">
        <v>360</v>
      </c>
      <c r="I1308" s="43" t="str">
        <f t="shared" si="1401"/>
        <v>GCO-GTH-F028</v>
      </c>
      <c r="J1308" s="45" t="s">
        <v>3172</v>
      </c>
      <c r="K1308" s="46" t="s">
        <v>48</v>
      </c>
      <c r="L1308" s="47">
        <f t="shared" si="1402"/>
        <v>43350</v>
      </c>
      <c r="M1308" s="48">
        <v>43350</v>
      </c>
      <c r="N1308" s="1" t="str">
        <f t="shared" ca="1" si="1403"/>
        <v/>
      </c>
      <c r="O1308" s="3">
        <v>43577</v>
      </c>
      <c r="P1308" s="49" t="s">
        <v>3173</v>
      </c>
      <c r="Q1308" s="46">
        <v>2</v>
      </c>
      <c r="R1308" s="44" t="s">
        <v>3174</v>
      </c>
      <c r="U1308" s="5"/>
      <c r="W1308" s="6"/>
      <c r="X1308" s="6"/>
      <c r="Y1308" s="6"/>
      <c r="Z1308" s="6" t="str">
        <f t="shared" si="1319"/>
        <v/>
      </c>
      <c r="AA1308" s="7"/>
      <c r="AB1308" s="9"/>
    </row>
    <row r="1309" spans="1:28" s="4" customFormat="1" ht="18.75" customHeight="1" x14ac:dyDescent="0.3">
      <c r="A1309" s="93">
        <f>+SUBTOTAL(103,$D$4:D1309)</f>
        <v>1306</v>
      </c>
      <c r="B1309" s="2" t="s">
        <v>2028</v>
      </c>
      <c r="C1309" s="2" t="s">
        <v>2084</v>
      </c>
      <c r="D1309" s="2" t="s">
        <v>2978</v>
      </c>
      <c r="E1309" s="43" t="str">
        <f t="shared" si="1400"/>
        <v>GCO</v>
      </c>
      <c r="F1309" s="43" t="str">
        <f t="shared" si="1399"/>
        <v>GTH</v>
      </c>
      <c r="G1309" s="43" t="str">
        <f t="shared" si="1404"/>
        <v>F</v>
      </c>
      <c r="H1309" s="44" t="s">
        <v>364</v>
      </c>
      <c r="I1309" s="43" t="str">
        <f t="shared" si="1401"/>
        <v>GCO-GTH-F029</v>
      </c>
      <c r="J1309" s="45" t="s">
        <v>3175</v>
      </c>
      <c r="K1309" s="46" t="s">
        <v>31</v>
      </c>
      <c r="L1309" s="47">
        <f t="shared" si="1402"/>
        <v>45176</v>
      </c>
      <c r="M1309" s="48">
        <v>45176</v>
      </c>
      <c r="N1309" s="1">
        <f t="shared" ca="1" si="1403"/>
        <v>889</v>
      </c>
      <c r="O1309" s="3"/>
      <c r="P1309" s="49" t="s">
        <v>3176</v>
      </c>
      <c r="Q1309" s="46">
        <v>4</v>
      </c>
      <c r="R1309" s="44" t="s">
        <v>3177</v>
      </c>
      <c r="U1309" s="5"/>
      <c r="W1309" s="6"/>
      <c r="X1309" s="6"/>
      <c r="Y1309" s="6"/>
      <c r="Z1309" s="6" t="str">
        <f t="shared" si="1319"/>
        <v/>
      </c>
      <c r="AA1309" s="7"/>
      <c r="AB1309" s="9"/>
    </row>
    <row r="1310" spans="1:28" s="4" customFormat="1" ht="30" customHeight="1" x14ac:dyDescent="0.3">
      <c r="A1310" s="1">
        <f>+SUBTOTAL(103,$D$4:D1310)</f>
        <v>1307</v>
      </c>
      <c r="B1310" s="2" t="s">
        <v>2028</v>
      </c>
      <c r="C1310" s="2" t="s">
        <v>2084</v>
      </c>
      <c r="D1310" s="2" t="s">
        <v>2978</v>
      </c>
      <c r="E1310" s="43" t="str">
        <f t="shared" si="1400"/>
        <v>GCO</v>
      </c>
      <c r="F1310" s="43" t="str">
        <f t="shared" si="1399"/>
        <v>GTH</v>
      </c>
      <c r="G1310" s="43" t="str">
        <f t="shared" si="1404"/>
        <v>F</v>
      </c>
      <c r="H1310" s="44" t="s">
        <v>368</v>
      </c>
      <c r="I1310" s="43" t="str">
        <f t="shared" si="1401"/>
        <v>GCO-GTH-F030</v>
      </c>
      <c r="J1310" s="45" t="s">
        <v>3178</v>
      </c>
      <c r="K1310" s="46" t="s">
        <v>31</v>
      </c>
      <c r="L1310" s="47">
        <f t="shared" si="1402"/>
        <v>45191</v>
      </c>
      <c r="M1310" s="48">
        <v>45191</v>
      </c>
      <c r="N1310" s="1">
        <f t="shared" ca="1" si="1403"/>
        <v>874</v>
      </c>
      <c r="O1310" s="3"/>
      <c r="P1310" s="92" t="s">
        <v>3062</v>
      </c>
      <c r="Q1310" s="46">
        <v>4</v>
      </c>
      <c r="R1310" s="44" t="s">
        <v>3179</v>
      </c>
      <c r="U1310" s="5"/>
      <c r="W1310" s="6"/>
      <c r="X1310" s="6"/>
      <c r="Y1310" s="6"/>
      <c r="Z1310" s="6" t="str">
        <f t="shared" si="1319"/>
        <v/>
      </c>
      <c r="AA1310" s="7"/>
      <c r="AB1310" s="9"/>
    </row>
    <row r="1311" spans="1:28" s="4" customFormat="1" ht="30" customHeight="1" x14ac:dyDescent="0.3">
      <c r="A1311" s="1">
        <f>+SUBTOTAL(103,$D$4:D1311)</f>
        <v>1308</v>
      </c>
      <c r="B1311" s="2" t="s">
        <v>2028</v>
      </c>
      <c r="C1311" s="2" t="s">
        <v>2084</v>
      </c>
      <c r="D1311" s="2" t="s">
        <v>2978</v>
      </c>
      <c r="E1311" s="43" t="str">
        <f t="shared" si="1400"/>
        <v>GCO</v>
      </c>
      <c r="F1311" s="43" t="str">
        <f t="shared" si="1399"/>
        <v>GTH</v>
      </c>
      <c r="G1311" s="43" t="str">
        <f t="shared" si="1404"/>
        <v>F</v>
      </c>
      <c r="H1311" s="44" t="s">
        <v>371</v>
      </c>
      <c r="I1311" s="43" t="str">
        <f t="shared" si="1401"/>
        <v>GCO-GTH-F031</v>
      </c>
      <c r="J1311" s="45" t="s">
        <v>3180</v>
      </c>
      <c r="K1311" s="46" t="s">
        <v>31</v>
      </c>
      <c r="L1311" s="47">
        <f t="shared" si="1402"/>
        <v>45203</v>
      </c>
      <c r="M1311" s="48">
        <v>45203</v>
      </c>
      <c r="N1311" s="1">
        <f t="shared" ca="1" si="1403"/>
        <v>862</v>
      </c>
      <c r="O1311" s="3"/>
      <c r="P1311" s="49" t="s">
        <v>3181</v>
      </c>
      <c r="Q1311" s="46">
        <v>5</v>
      </c>
      <c r="R1311" s="44" t="s">
        <v>3182</v>
      </c>
      <c r="U1311" s="5"/>
      <c r="W1311" s="6"/>
      <c r="X1311" s="6"/>
      <c r="Y1311" s="6"/>
      <c r="Z1311" s="6" t="str">
        <f t="shared" si="1319"/>
        <v/>
      </c>
      <c r="AA1311" s="7"/>
      <c r="AB1311" s="9"/>
    </row>
    <row r="1312" spans="1:28" s="4" customFormat="1" ht="18.75" customHeight="1" x14ac:dyDescent="0.3">
      <c r="A1312" s="93">
        <f>+SUBTOTAL(103,$D$4:D1312)</f>
        <v>1309</v>
      </c>
      <c r="B1312" s="2" t="s">
        <v>2028</v>
      </c>
      <c r="C1312" s="2" t="s">
        <v>2084</v>
      </c>
      <c r="D1312" s="2" t="s">
        <v>2978</v>
      </c>
      <c r="E1312" s="43" t="str">
        <f t="shared" si="1400"/>
        <v>GCO</v>
      </c>
      <c r="F1312" s="43" t="str">
        <f t="shared" si="1399"/>
        <v>GTH</v>
      </c>
      <c r="G1312" s="43" t="str">
        <f t="shared" si="1404"/>
        <v>F</v>
      </c>
      <c r="H1312" s="44" t="s">
        <v>374</v>
      </c>
      <c r="I1312" s="43" t="str">
        <f t="shared" si="1401"/>
        <v>GCO-GTH-F032</v>
      </c>
      <c r="J1312" s="45" t="s">
        <v>3183</v>
      </c>
      <c r="K1312" s="46" t="s">
        <v>31</v>
      </c>
      <c r="L1312" s="47">
        <f t="shared" si="1402"/>
        <v>45191</v>
      </c>
      <c r="M1312" s="48">
        <v>45191</v>
      </c>
      <c r="N1312" s="1">
        <f t="shared" ca="1" si="1403"/>
        <v>874</v>
      </c>
      <c r="O1312" s="3"/>
      <c r="P1312" s="49" t="s">
        <v>3184</v>
      </c>
      <c r="Q1312" s="46">
        <v>3</v>
      </c>
      <c r="R1312" s="44" t="s">
        <v>3185</v>
      </c>
      <c r="U1312" s="5"/>
      <c r="W1312" s="6"/>
      <c r="X1312" s="6"/>
      <c r="Y1312" s="6"/>
      <c r="Z1312" s="6"/>
      <c r="AA1312" s="7"/>
      <c r="AB1312" s="9"/>
    </row>
    <row r="1313" spans="1:40" s="4" customFormat="1" ht="18.75" customHeight="1" x14ac:dyDescent="0.3">
      <c r="A1313" s="1">
        <f>+SUBTOTAL(103,$D$4:D1313)</f>
        <v>1310</v>
      </c>
      <c r="B1313" s="2" t="s">
        <v>2028</v>
      </c>
      <c r="C1313" s="2" t="s">
        <v>2084</v>
      </c>
      <c r="D1313" s="2" t="s">
        <v>2978</v>
      </c>
      <c r="E1313" s="43" t="str">
        <f t="shared" si="1400"/>
        <v>GCO</v>
      </c>
      <c r="F1313" s="43" t="str">
        <f t="shared" si="1399"/>
        <v>GTH</v>
      </c>
      <c r="G1313" s="43" t="str">
        <f t="shared" si="1404"/>
        <v>F</v>
      </c>
      <c r="H1313" s="44" t="s">
        <v>377</v>
      </c>
      <c r="I1313" s="43" t="str">
        <f t="shared" si="1401"/>
        <v>GCO-GTH-F033</v>
      </c>
      <c r="J1313" s="45" t="s">
        <v>3186</v>
      </c>
      <c r="K1313" s="46" t="s">
        <v>31</v>
      </c>
      <c r="L1313" s="47">
        <f t="shared" si="1402"/>
        <v>43335</v>
      </c>
      <c r="M1313" s="48">
        <v>43335</v>
      </c>
      <c r="N1313" s="1">
        <f t="shared" ca="1" si="1403"/>
        <v>2703</v>
      </c>
      <c r="O1313" s="3"/>
      <c r="P1313" s="49" t="s">
        <v>3187</v>
      </c>
      <c r="Q1313" s="46">
        <v>2</v>
      </c>
      <c r="R1313" s="44"/>
      <c r="U1313" s="5"/>
      <c r="W1313" s="6"/>
      <c r="X1313" s="6"/>
      <c r="Y1313" s="6"/>
      <c r="Z1313" s="6"/>
      <c r="AA1313" s="7"/>
      <c r="AB1313" s="9"/>
    </row>
    <row r="1314" spans="1:40" s="4" customFormat="1" ht="25" x14ac:dyDescent="0.3">
      <c r="A1314" s="1">
        <f>+SUBTOTAL(103,$D$4:D1314)</f>
        <v>1311</v>
      </c>
      <c r="B1314" s="2" t="s">
        <v>2028</v>
      </c>
      <c r="C1314" s="2" t="s">
        <v>2084</v>
      </c>
      <c r="D1314" s="2" t="s">
        <v>2978</v>
      </c>
      <c r="E1314" s="43" t="str">
        <f t="shared" si="1400"/>
        <v>GCO</v>
      </c>
      <c r="F1314" s="43" t="str">
        <f t="shared" si="1399"/>
        <v>GTH</v>
      </c>
      <c r="G1314" s="43" t="str">
        <f t="shared" si="1404"/>
        <v>F</v>
      </c>
      <c r="H1314" s="44" t="s">
        <v>380</v>
      </c>
      <c r="I1314" s="43" t="str">
        <f t="shared" si="1401"/>
        <v>GCO-GTH-F034</v>
      </c>
      <c r="J1314" s="45" t="s">
        <v>3188</v>
      </c>
      <c r="K1314" s="46" t="s">
        <v>31</v>
      </c>
      <c r="L1314" s="47">
        <f t="shared" si="1402"/>
        <v>45471</v>
      </c>
      <c r="M1314" s="48">
        <v>45471</v>
      </c>
      <c r="N1314" s="1">
        <f t="shared" ca="1" si="1403"/>
        <v>598</v>
      </c>
      <c r="O1314" s="3"/>
      <c r="P1314" s="49" t="s">
        <v>3189</v>
      </c>
      <c r="Q1314" s="46">
        <v>4</v>
      </c>
      <c r="R1314" s="44"/>
      <c r="U1314" s="5"/>
      <c r="W1314" s="6"/>
      <c r="X1314" s="6"/>
      <c r="Y1314" s="6"/>
      <c r="Z1314" s="6"/>
      <c r="AA1314" s="7"/>
      <c r="AB1314" s="9"/>
    </row>
    <row r="1315" spans="1:40" s="4" customFormat="1" ht="13" x14ac:dyDescent="0.3">
      <c r="A1315" s="93">
        <f>+SUBTOTAL(103,$D$4:D1315)</f>
        <v>1312</v>
      </c>
      <c r="B1315" s="2" t="s">
        <v>2028</v>
      </c>
      <c r="C1315" s="2" t="s">
        <v>2084</v>
      </c>
      <c r="D1315" s="2" t="s">
        <v>2978</v>
      </c>
      <c r="E1315" s="43" t="str">
        <f t="shared" si="1400"/>
        <v>GCO</v>
      </c>
      <c r="F1315" s="43" t="str">
        <f t="shared" si="1399"/>
        <v>GTH</v>
      </c>
      <c r="G1315" s="43" t="str">
        <f t="shared" si="1404"/>
        <v>F</v>
      </c>
      <c r="H1315" s="44" t="s">
        <v>384</v>
      </c>
      <c r="I1315" s="43" t="str">
        <f t="shared" si="1401"/>
        <v>GCO-GTH-F035</v>
      </c>
      <c r="J1315" s="45" t="s">
        <v>1631</v>
      </c>
      <c r="K1315" s="46" t="s">
        <v>48</v>
      </c>
      <c r="L1315" s="47">
        <f t="shared" si="1402"/>
        <v>43279</v>
      </c>
      <c r="M1315" s="48">
        <v>43279</v>
      </c>
      <c r="N1315" s="1" t="str">
        <f t="shared" ca="1" si="1403"/>
        <v/>
      </c>
      <c r="O1315" s="3"/>
      <c r="P1315" s="49" t="s">
        <v>3190</v>
      </c>
      <c r="Q1315" s="46">
        <v>1</v>
      </c>
      <c r="R1315" s="44" t="s">
        <v>3191</v>
      </c>
      <c r="U1315" s="5"/>
      <c r="W1315" s="6"/>
      <c r="X1315" s="6"/>
      <c r="Y1315" s="6"/>
      <c r="Z1315" s="6"/>
      <c r="AA1315" s="7"/>
      <c r="AB1315" s="9"/>
    </row>
    <row r="1316" spans="1:40" s="4" customFormat="1" ht="13" x14ac:dyDescent="0.3">
      <c r="A1316" s="1">
        <f>+SUBTOTAL(103,$D$4:D1316)</f>
        <v>1313</v>
      </c>
      <c r="B1316" s="2" t="s">
        <v>2028</v>
      </c>
      <c r="C1316" s="2" t="s">
        <v>2084</v>
      </c>
      <c r="D1316" s="2" t="s">
        <v>2978</v>
      </c>
      <c r="E1316" s="43" t="str">
        <f t="shared" si="1400"/>
        <v>GCO</v>
      </c>
      <c r="F1316" s="43" t="str">
        <f t="shared" si="1399"/>
        <v>GTH</v>
      </c>
      <c r="G1316" s="43" t="str">
        <f t="shared" si="1404"/>
        <v>F</v>
      </c>
      <c r="H1316" s="44" t="s">
        <v>387</v>
      </c>
      <c r="I1316" s="43" t="str">
        <f t="shared" si="1401"/>
        <v>GCO-GTH-F036</v>
      </c>
      <c r="J1316" s="45" t="s">
        <v>3192</v>
      </c>
      <c r="K1316" s="46" t="s">
        <v>48</v>
      </c>
      <c r="L1316" s="47">
        <f t="shared" si="1402"/>
        <v>44719</v>
      </c>
      <c r="M1316" s="48">
        <v>44719</v>
      </c>
      <c r="N1316" s="1" t="str">
        <f t="shared" ca="1" si="1403"/>
        <v/>
      </c>
      <c r="O1316" s="3">
        <v>44728</v>
      </c>
      <c r="P1316" s="49" t="s">
        <v>3193</v>
      </c>
      <c r="Q1316" s="46">
        <v>2</v>
      </c>
      <c r="R1316" s="44"/>
      <c r="U1316" s="5"/>
      <c r="W1316" s="6"/>
      <c r="X1316" s="6"/>
      <c r="Y1316" s="6"/>
      <c r="Z1316" s="6"/>
      <c r="AA1316" s="7"/>
      <c r="AB1316" s="9"/>
    </row>
    <row r="1317" spans="1:40" s="4" customFormat="1" ht="13" x14ac:dyDescent="0.3">
      <c r="A1317" s="1">
        <f>+SUBTOTAL(103,$D$4:D1317)</f>
        <v>1314</v>
      </c>
      <c r="B1317" s="2" t="s">
        <v>2028</v>
      </c>
      <c r="C1317" s="2" t="s">
        <v>2084</v>
      </c>
      <c r="D1317" s="2" t="s">
        <v>2978</v>
      </c>
      <c r="E1317" s="43" t="str">
        <f t="shared" si="1400"/>
        <v>GCO</v>
      </c>
      <c r="F1317" s="43" t="str">
        <f t="shared" si="1399"/>
        <v>GTH</v>
      </c>
      <c r="G1317" s="43" t="str">
        <f t="shared" si="1404"/>
        <v>F</v>
      </c>
      <c r="H1317" s="44" t="s">
        <v>391</v>
      </c>
      <c r="I1317" s="43" t="str">
        <f t="shared" si="1401"/>
        <v>GCO-GTH-F037</v>
      </c>
      <c r="J1317" s="45" t="s">
        <v>3194</v>
      </c>
      <c r="K1317" s="46" t="s">
        <v>31</v>
      </c>
      <c r="L1317" s="47">
        <f t="shared" si="1402"/>
        <v>45173</v>
      </c>
      <c r="M1317" s="48">
        <v>45173</v>
      </c>
      <c r="N1317" s="1">
        <f t="shared" ca="1" si="1403"/>
        <v>892</v>
      </c>
      <c r="O1317" s="3"/>
      <c r="P1317" s="49" t="s">
        <v>3195</v>
      </c>
      <c r="Q1317" s="46">
        <v>3</v>
      </c>
      <c r="R1317" s="44" t="s">
        <v>383</v>
      </c>
      <c r="U1317" s="5"/>
      <c r="W1317" s="6"/>
      <c r="X1317" s="6"/>
      <c r="Y1317" s="6"/>
      <c r="Z1317" s="6"/>
      <c r="AA1317" s="7"/>
      <c r="AB1317" s="9"/>
    </row>
    <row r="1318" spans="1:40" s="4" customFormat="1" ht="19.5" x14ac:dyDescent="0.3">
      <c r="A1318" s="93">
        <f>+SUBTOTAL(103,$D$4:D1318)</f>
        <v>1315</v>
      </c>
      <c r="B1318" s="2" t="s">
        <v>2028</v>
      </c>
      <c r="C1318" s="2" t="s">
        <v>2084</v>
      </c>
      <c r="D1318" s="2" t="s">
        <v>2978</v>
      </c>
      <c r="E1318" s="43" t="str">
        <f t="shared" si="1400"/>
        <v>GCO</v>
      </c>
      <c r="F1318" s="43" t="str">
        <f t="shared" si="1399"/>
        <v>GTH</v>
      </c>
      <c r="G1318" s="43" t="str">
        <f t="shared" si="1404"/>
        <v>F</v>
      </c>
      <c r="H1318" s="44" t="s">
        <v>394</v>
      </c>
      <c r="I1318" s="43" t="str">
        <f t="shared" si="1401"/>
        <v>GCO-GTH-F038</v>
      </c>
      <c r="J1318" s="45" t="s">
        <v>3196</v>
      </c>
      <c r="K1318" s="46" t="s">
        <v>48</v>
      </c>
      <c r="L1318" s="47">
        <f t="shared" si="1402"/>
        <v>43440</v>
      </c>
      <c r="M1318" s="48">
        <v>43440</v>
      </c>
      <c r="N1318" s="1" t="str">
        <f t="shared" ca="1" si="1403"/>
        <v/>
      </c>
      <c r="O1318" s="3">
        <v>44407</v>
      </c>
      <c r="P1318" s="49" t="s">
        <v>3197</v>
      </c>
      <c r="Q1318" s="46">
        <v>1</v>
      </c>
      <c r="R1318" s="44"/>
      <c r="U1318" s="5"/>
      <c r="W1318" s="6"/>
      <c r="X1318" s="6"/>
      <c r="Y1318" s="6"/>
      <c r="Z1318" s="6"/>
      <c r="AA1318" s="7"/>
      <c r="AB1318" s="9"/>
    </row>
    <row r="1319" spans="1:40" s="21" customFormat="1" ht="13" x14ac:dyDescent="0.3">
      <c r="A1319" s="1">
        <f>+SUBTOTAL(103,$D$4:D1319)</f>
        <v>1316</v>
      </c>
      <c r="B1319" s="2" t="s">
        <v>2028</v>
      </c>
      <c r="C1319" s="2" t="s">
        <v>2084</v>
      </c>
      <c r="D1319" s="2" t="s">
        <v>2978</v>
      </c>
      <c r="E1319" s="43" t="str">
        <f t="shared" si="1400"/>
        <v>GCO</v>
      </c>
      <c r="F1319" s="43" t="str">
        <f t="shared" ref="F1319:F1328" si="1405">+VLOOKUP(D1319,$U$1519:$V$1538,2,FALSE)</f>
        <v>GTH</v>
      </c>
      <c r="G1319" s="43" t="s">
        <v>390</v>
      </c>
      <c r="H1319" s="44" t="s">
        <v>397</v>
      </c>
      <c r="I1319" s="43" t="str">
        <f t="shared" si="1401"/>
        <v>GCO-GTH-F039</v>
      </c>
      <c r="J1319" s="45" t="s">
        <v>3198</v>
      </c>
      <c r="K1319" s="46" t="s">
        <v>48</v>
      </c>
      <c r="L1319" s="47">
        <f t="shared" si="1402"/>
        <v>43693</v>
      </c>
      <c r="M1319" s="48">
        <v>43693</v>
      </c>
      <c r="N1319" s="1" t="str">
        <f t="shared" ca="1" si="1403"/>
        <v/>
      </c>
      <c r="O1319" s="3">
        <v>44648</v>
      </c>
      <c r="P1319" s="49" t="s">
        <v>3199</v>
      </c>
      <c r="Q1319" s="46">
        <v>1</v>
      </c>
      <c r="R1319" s="44" t="s">
        <v>383</v>
      </c>
      <c r="T1319" s="4"/>
      <c r="U1319" s="5"/>
      <c r="V1319" s="4"/>
      <c r="W1319" s="6"/>
      <c r="X1319" s="6"/>
      <c r="Y1319" s="6"/>
      <c r="Z1319" s="6"/>
      <c r="AA1319" s="7"/>
      <c r="AB1319" s="9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</row>
    <row r="1320" spans="1:40" s="4" customFormat="1" ht="13" x14ac:dyDescent="0.3">
      <c r="A1320" s="1">
        <f>+SUBTOTAL(103,$D$4:D1320)</f>
        <v>1317</v>
      </c>
      <c r="B1320" s="2" t="s">
        <v>2028</v>
      </c>
      <c r="C1320" s="2" t="s">
        <v>2084</v>
      </c>
      <c r="D1320" s="2" t="s">
        <v>2978</v>
      </c>
      <c r="E1320" s="43" t="str">
        <f t="shared" si="1400"/>
        <v>GCO</v>
      </c>
      <c r="F1320" s="43" t="str">
        <f t="shared" si="1405"/>
        <v>GTH</v>
      </c>
      <c r="G1320" s="43" t="s">
        <v>390</v>
      </c>
      <c r="H1320" s="44" t="s">
        <v>400</v>
      </c>
      <c r="I1320" s="43" t="str">
        <f t="shared" si="1401"/>
        <v>GCO-GTH-F040</v>
      </c>
      <c r="J1320" s="45" t="s">
        <v>3200</v>
      </c>
      <c r="K1320" s="46" t="s">
        <v>48</v>
      </c>
      <c r="L1320" s="47">
        <f t="shared" si="1402"/>
        <v>43693</v>
      </c>
      <c r="M1320" s="48">
        <v>43693</v>
      </c>
      <c r="N1320" s="1" t="str">
        <f t="shared" ca="1" si="1403"/>
        <v/>
      </c>
      <c r="O1320" s="3">
        <v>44648</v>
      </c>
      <c r="P1320" s="49" t="s">
        <v>3199</v>
      </c>
      <c r="Q1320" s="46">
        <v>1</v>
      </c>
      <c r="R1320" s="44" t="s">
        <v>383</v>
      </c>
      <c r="U1320" s="5"/>
      <c r="W1320" s="6"/>
      <c r="X1320" s="6"/>
      <c r="Y1320" s="6"/>
      <c r="Z1320" s="6"/>
      <c r="AA1320" s="7"/>
      <c r="AB1320" s="9"/>
    </row>
    <row r="1321" spans="1:40" s="4" customFormat="1" ht="19.5" x14ac:dyDescent="0.3">
      <c r="A1321" s="93">
        <f>+SUBTOTAL(103,$D$4:D1321)</f>
        <v>1318</v>
      </c>
      <c r="B1321" s="2" t="s">
        <v>2028</v>
      </c>
      <c r="C1321" s="2" t="s">
        <v>2084</v>
      </c>
      <c r="D1321" s="2" t="s">
        <v>2978</v>
      </c>
      <c r="E1321" s="43" t="str">
        <f>+IF(C1321="GESTIÓN TERRITORIAL","GET",IF(C1321="DERECHOS HUMANOS","DHH",IF(C1321="GESTIÓN CORPORATIVA","GCO",IF(C1321="PLANEACIÓN ESTRATÉGICA","PLE",IF(C1321="GERENCIA DE LA INFORMACIÓN","GDI","N/A")))))</f>
        <v>GCO</v>
      </c>
      <c r="F1321" s="43" t="str">
        <f t="shared" si="1405"/>
        <v>GTH</v>
      </c>
      <c r="G1321" s="43" t="s">
        <v>390</v>
      </c>
      <c r="H1321" s="44" t="s">
        <v>402</v>
      </c>
      <c r="I1321" s="43" t="str">
        <f>+IF(OR(E1321="",F1321="",H1321=""),"",CONCATENATE(E1321,"-",F1321,"-",H1321))</f>
        <v>GCO-GTH-F041</v>
      </c>
      <c r="J1321" s="45" t="s">
        <v>3201</v>
      </c>
      <c r="K1321" s="46" t="s">
        <v>31</v>
      </c>
      <c r="L1321" s="47">
        <f>+IF(M1321=0,"",VALUE(M1321))</f>
        <v>45646</v>
      </c>
      <c r="M1321" s="48">
        <v>45646</v>
      </c>
      <c r="N1321" s="1">
        <f ca="1">+IF(K1321="Anulado","",IF(M1321="","",DAYS360(M1321,TODAY())))</f>
        <v>426</v>
      </c>
      <c r="O1321" s="3"/>
      <c r="P1321" s="49" t="s">
        <v>3202</v>
      </c>
      <c r="Q1321" s="46">
        <v>3</v>
      </c>
      <c r="R1321" s="44" t="s">
        <v>383</v>
      </c>
      <c r="U1321" s="5"/>
      <c r="W1321" s="6"/>
      <c r="X1321" s="6"/>
      <c r="Y1321" s="6"/>
      <c r="Z1321" s="6"/>
      <c r="AA1321" s="7"/>
      <c r="AB1321" s="9"/>
    </row>
    <row r="1322" spans="1:40" s="4" customFormat="1" ht="19.5" x14ac:dyDescent="0.3">
      <c r="A1322" s="1">
        <f>+SUBTOTAL(103,$D$4:D1322)</f>
        <v>1319</v>
      </c>
      <c r="B1322" s="2" t="s">
        <v>2028</v>
      </c>
      <c r="C1322" s="2" t="s">
        <v>2084</v>
      </c>
      <c r="D1322" s="2" t="s">
        <v>2978</v>
      </c>
      <c r="E1322" s="43" t="str">
        <f t="shared" si="1400"/>
        <v>GCO</v>
      </c>
      <c r="F1322" s="43" t="str">
        <f t="shared" si="1405"/>
        <v>GTH</v>
      </c>
      <c r="G1322" s="43" t="s">
        <v>390</v>
      </c>
      <c r="H1322" s="44" t="s">
        <v>404</v>
      </c>
      <c r="I1322" s="43" t="str">
        <f t="shared" si="1401"/>
        <v>GCO-GTH-F042</v>
      </c>
      <c r="J1322" s="45" t="s">
        <v>3203</v>
      </c>
      <c r="K1322" s="46" t="s">
        <v>31</v>
      </c>
      <c r="L1322" s="47">
        <f t="shared" si="1402"/>
        <v>43938</v>
      </c>
      <c r="M1322" s="48">
        <v>43938</v>
      </c>
      <c r="N1322" s="1">
        <f t="shared" ca="1" si="1403"/>
        <v>2109</v>
      </c>
      <c r="O1322" s="3"/>
      <c r="P1322" s="49" t="s">
        <v>3204</v>
      </c>
      <c r="Q1322" s="46">
        <v>1</v>
      </c>
      <c r="R1322" s="44" t="s">
        <v>383</v>
      </c>
      <c r="U1322" s="5"/>
      <c r="W1322" s="6"/>
      <c r="X1322" s="6"/>
      <c r="Y1322" s="6"/>
      <c r="Z1322" s="6"/>
      <c r="AA1322" s="7"/>
      <c r="AB1322" s="9"/>
    </row>
    <row r="1323" spans="1:40" s="21" customFormat="1" ht="19.5" x14ac:dyDescent="0.3">
      <c r="A1323" s="1">
        <f>+SUBTOTAL(103,$D$4:D1323)</f>
        <v>1320</v>
      </c>
      <c r="B1323" s="2" t="s">
        <v>2028</v>
      </c>
      <c r="C1323" s="2" t="s">
        <v>2084</v>
      </c>
      <c r="D1323" s="2" t="s">
        <v>2978</v>
      </c>
      <c r="E1323" s="43" t="str">
        <f t="shared" si="1400"/>
        <v>GCO</v>
      </c>
      <c r="F1323" s="43" t="str">
        <f t="shared" si="1405"/>
        <v>GTH</v>
      </c>
      <c r="G1323" s="43" t="s">
        <v>390</v>
      </c>
      <c r="H1323" s="44" t="s">
        <v>407</v>
      </c>
      <c r="I1323" s="43" t="str">
        <f t="shared" si="1401"/>
        <v>GCO-GTH-F043</v>
      </c>
      <c r="J1323" s="45" t="s">
        <v>3205</v>
      </c>
      <c r="K1323" s="46" t="s">
        <v>31</v>
      </c>
      <c r="L1323" s="47">
        <f t="shared" si="1402"/>
        <v>44389</v>
      </c>
      <c r="M1323" s="48">
        <v>44389</v>
      </c>
      <c r="N1323" s="1">
        <f t="shared" ca="1" si="1403"/>
        <v>1664</v>
      </c>
      <c r="O1323" s="3"/>
      <c r="P1323" s="49" t="s">
        <v>3206</v>
      </c>
      <c r="Q1323" s="46">
        <v>2</v>
      </c>
      <c r="R1323" s="44" t="s">
        <v>383</v>
      </c>
      <c r="T1323" s="4"/>
      <c r="U1323" s="5"/>
      <c r="V1323" s="4"/>
      <c r="W1323" s="6"/>
      <c r="X1323" s="6"/>
      <c r="Y1323" s="6"/>
      <c r="Z1323" s="6"/>
      <c r="AA1323" s="7"/>
      <c r="AB1323" s="9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</row>
    <row r="1324" spans="1:40" s="21" customFormat="1" ht="19.5" x14ac:dyDescent="0.3">
      <c r="A1324" s="93">
        <f>+SUBTOTAL(103,$D$4:D1324)</f>
        <v>1321</v>
      </c>
      <c r="B1324" s="2" t="s">
        <v>2028</v>
      </c>
      <c r="C1324" s="2" t="s">
        <v>2084</v>
      </c>
      <c r="D1324" s="2" t="s">
        <v>2978</v>
      </c>
      <c r="E1324" s="43" t="str">
        <f>+IF(C1324="GESTIÓN TERRITORIAL","GET",IF(C1324="DERECHOS HUMANOS","DHH",IF(C1324="GESTIÓN CORPORATIVA","GCO",IF(C1324="PLANEACIÓN ESTRATÉGICA","PLE",IF(C1324="GERENCIA DE LA INFORMACIÓN","GDI","N/A")))))</f>
        <v>GCO</v>
      </c>
      <c r="F1324" s="43" t="str">
        <f t="shared" si="1405"/>
        <v>GTH</v>
      </c>
      <c r="G1324" s="43" t="s">
        <v>390</v>
      </c>
      <c r="H1324" s="44" t="s">
        <v>410</v>
      </c>
      <c r="I1324" s="43" t="str">
        <f>+IF(OR(E1324="",F1324="",H1324=""),"",CONCATENATE(E1324,"-",F1324,"-",H1324))</f>
        <v>GCO-GTH-F044</v>
      </c>
      <c r="J1324" s="45" t="s">
        <v>3207</v>
      </c>
      <c r="K1324" s="46" t="s">
        <v>31</v>
      </c>
      <c r="L1324" s="47">
        <f>+IF(M1324=0,"",VALUE(M1324))</f>
        <v>44894</v>
      </c>
      <c r="M1324" s="48">
        <v>44894</v>
      </c>
      <c r="N1324" s="1">
        <f ca="1">+IF(K1324="Anulado","",IF(M1324="","",DAYS360(M1324,TODAY())))</f>
        <v>1167</v>
      </c>
      <c r="O1324" s="3"/>
      <c r="P1324" s="49" t="s">
        <v>3208</v>
      </c>
      <c r="Q1324" s="46">
        <v>2</v>
      </c>
      <c r="R1324" s="44" t="s">
        <v>383</v>
      </c>
      <c r="T1324" s="4"/>
      <c r="U1324" s="5"/>
      <c r="V1324" s="4"/>
      <c r="W1324" s="6"/>
      <c r="X1324" s="6"/>
      <c r="Y1324" s="6"/>
      <c r="Z1324" s="6"/>
      <c r="AA1324" s="7"/>
      <c r="AB1324" s="9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</row>
    <row r="1325" spans="1:40" s="4" customFormat="1" ht="19.5" x14ac:dyDescent="0.3">
      <c r="A1325" s="1">
        <f>+SUBTOTAL(103,$D$4:D1325)</f>
        <v>1322</v>
      </c>
      <c r="B1325" s="2" t="s">
        <v>2028</v>
      </c>
      <c r="C1325" s="2" t="s">
        <v>2084</v>
      </c>
      <c r="D1325" s="2" t="s">
        <v>2978</v>
      </c>
      <c r="E1325" s="43" t="str">
        <f t="shared" si="1400"/>
        <v>GCO</v>
      </c>
      <c r="F1325" s="43" t="str">
        <f t="shared" si="1405"/>
        <v>GTH</v>
      </c>
      <c r="G1325" s="43" t="s">
        <v>390</v>
      </c>
      <c r="H1325" s="44" t="s">
        <v>413</v>
      </c>
      <c r="I1325" s="43" t="str">
        <f t="shared" si="1401"/>
        <v>GCO-GTH-F045</v>
      </c>
      <c r="J1325" s="45" t="s">
        <v>3209</v>
      </c>
      <c r="K1325" s="46" t="s">
        <v>31</v>
      </c>
      <c r="L1325" s="47">
        <f t="shared" si="1402"/>
        <v>44650</v>
      </c>
      <c r="M1325" s="48">
        <v>44650</v>
      </c>
      <c r="N1325" s="1">
        <f t="shared" ca="1" si="1403"/>
        <v>1406</v>
      </c>
      <c r="O1325" s="3"/>
      <c r="P1325" s="49" t="s">
        <v>3210</v>
      </c>
      <c r="Q1325" s="46">
        <v>3</v>
      </c>
      <c r="R1325" s="44" t="s">
        <v>383</v>
      </c>
      <c r="U1325" s="5"/>
      <c r="W1325" s="6"/>
      <c r="X1325" s="6"/>
      <c r="Y1325" s="6"/>
      <c r="Z1325" s="6"/>
      <c r="AA1325" s="7"/>
      <c r="AB1325" s="9"/>
    </row>
    <row r="1326" spans="1:40" s="4" customFormat="1" ht="13" x14ac:dyDescent="0.3">
      <c r="A1326" s="1">
        <f>+SUBTOTAL(103,$D$4:D1326)</f>
        <v>1323</v>
      </c>
      <c r="B1326" s="2" t="s">
        <v>2028</v>
      </c>
      <c r="C1326" s="2" t="s">
        <v>2084</v>
      </c>
      <c r="D1326" s="2" t="s">
        <v>2978</v>
      </c>
      <c r="E1326" s="43" t="str">
        <f t="shared" si="1400"/>
        <v>GCO</v>
      </c>
      <c r="F1326" s="43" t="str">
        <f t="shared" si="1405"/>
        <v>GTH</v>
      </c>
      <c r="G1326" s="43" t="s">
        <v>390</v>
      </c>
      <c r="H1326" s="44" t="s">
        <v>415</v>
      </c>
      <c r="I1326" s="43" t="str">
        <f t="shared" si="1401"/>
        <v>GCO-GTH-F046</v>
      </c>
      <c r="J1326" s="45" t="s">
        <v>3211</v>
      </c>
      <c r="K1326" s="46" t="s">
        <v>31</v>
      </c>
      <c r="L1326" s="47">
        <f t="shared" si="1402"/>
        <v>44294</v>
      </c>
      <c r="M1326" s="48">
        <v>44294</v>
      </c>
      <c r="N1326" s="1">
        <f t="shared" ca="1" si="1403"/>
        <v>1758</v>
      </c>
      <c r="O1326" s="3"/>
      <c r="P1326" s="49" t="s">
        <v>3212</v>
      </c>
      <c r="Q1326" s="46">
        <v>1</v>
      </c>
      <c r="R1326" s="44" t="s">
        <v>383</v>
      </c>
      <c r="U1326" s="5"/>
      <c r="W1326" s="6"/>
      <c r="X1326" s="6"/>
      <c r="Y1326" s="6"/>
      <c r="Z1326" s="6"/>
      <c r="AA1326" s="7"/>
      <c r="AB1326" s="9"/>
    </row>
    <row r="1327" spans="1:40" s="4" customFormat="1" ht="19.5" x14ac:dyDescent="0.3">
      <c r="A1327" s="93">
        <f>+SUBTOTAL(103,$D$4:D1327)</f>
        <v>1324</v>
      </c>
      <c r="B1327" s="2" t="s">
        <v>2028</v>
      </c>
      <c r="C1327" s="2" t="s">
        <v>2084</v>
      </c>
      <c r="D1327" s="2" t="s">
        <v>2978</v>
      </c>
      <c r="E1327" s="43" t="str">
        <f t="shared" si="1400"/>
        <v>GCO</v>
      </c>
      <c r="F1327" s="43" t="str">
        <f t="shared" si="1405"/>
        <v>GTH</v>
      </c>
      <c r="G1327" s="43" t="s">
        <v>390</v>
      </c>
      <c r="H1327" s="44" t="s">
        <v>417</v>
      </c>
      <c r="I1327" s="43" t="str">
        <f t="shared" si="1401"/>
        <v>GCO-GTH-F047</v>
      </c>
      <c r="J1327" s="45" t="s">
        <v>3213</v>
      </c>
      <c r="K1327" s="46" t="s">
        <v>31</v>
      </c>
      <c r="L1327" s="47">
        <f t="shared" si="1402"/>
        <v>44438</v>
      </c>
      <c r="M1327" s="48">
        <v>44438</v>
      </c>
      <c r="N1327" s="1">
        <f t="shared" ca="1" si="1403"/>
        <v>1616</v>
      </c>
      <c r="O1327" s="3"/>
      <c r="P1327" s="49" t="s">
        <v>3214</v>
      </c>
      <c r="Q1327" s="46">
        <v>1</v>
      </c>
      <c r="R1327" s="44" t="s">
        <v>383</v>
      </c>
      <c r="U1327" s="5"/>
      <c r="W1327" s="6"/>
      <c r="X1327" s="6"/>
      <c r="Y1327" s="6"/>
      <c r="Z1327" s="6"/>
      <c r="AA1327" s="7"/>
      <c r="AB1327" s="9"/>
    </row>
    <row r="1328" spans="1:40" s="4" customFormat="1" ht="19.5" x14ac:dyDescent="0.3">
      <c r="A1328" s="1">
        <f>+SUBTOTAL(103,$D$4:D1328)</f>
        <v>1325</v>
      </c>
      <c r="B1328" s="2" t="s">
        <v>2028</v>
      </c>
      <c r="C1328" s="2" t="s">
        <v>2084</v>
      </c>
      <c r="D1328" s="2" t="s">
        <v>2978</v>
      </c>
      <c r="E1328" s="43" t="str">
        <f t="shared" si="1400"/>
        <v>GCO</v>
      </c>
      <c r="F1328" s="43" t="str">
        <f t="shared" si="1405"/>
        <v>GTH</v>
      </c>
      <c r="G1328" s="43" t="s">
        <v>390</v>
      </c>
      <c r="H1328" s="44" t="s">
        <v>420</v>
      </c>
      <c r="I1328" s="43" t="str">
        <f t="shared" si="1401"/>
        <v>GCO-GTH-F048</v>
      </c>
      <c r="J1328" s="45" t="s">
        <v>3215</v>
      </c>
      <c r="K1328" s="46" t="s">
        <v>31</v>
      </c>
      <c r="L1328" s="47">
        <f t="shared" si="1402"/>
        <v>44438</v>
      </c>
      <c r="M1328" s="48">
        <v>44438</v>
      </c>
      <c r="N1328" s="1">
        <f t="shared" ca="1" si="1403"/>
        <v>1616</v>
      </c>
      <c r="O1328" s="3"/>
      <c r="P1328" s="49" t="s">
        <v>3214</v>
      </c>
      <c r="Q1328" s="46">
        <v>1</v>
      </c>
      <c r="R1328" s="44" t="s">
        <v>383</v>
      </c>
      <c r="U1328" s="5"/>
      <c r="W1328" s="6"/>
      <c r="X1328" s="6"/>
      <c r="Y1328" s="6"/>
      <c r="Z1328" s="6"/>
      <c r="AA1328" s="7"/>
      <c r="AB1328" s="9"/>
    </row>
    <row r="1329" spans="1:28" s="4" customFormat="1" x14ac:dyDescent="0.25">
      <c r="A1329" s="1">
        <f>+SUBTOTAL(103,$D$4:D1329)</f>
        <v>1326</v>
      </c>
      <c r="B1329" s="2" t="s">
        <v>2028</v>
      </c>
      <c r="C1329" s="2" t="s">
        <v>2084</v>
      </c>
      <c r="D1329" s="2" t="s">
        <v>2978</v>
      </c>
      <c r="E1329" s="43" t="s">
        <v>2863</v>
      </c>
      <c r="F1329" s="43" t="s">
        <v>3216</v>
      </c>
      <c r="G1329" s="43" t="s">
        <v>390</v>
      </c>
      <c r="H1329" s="44" t="s">
        <v>422</v>
      </c>
      <c r="I1329" s="43" t="str">
        <f t="shared" si="1401"/>
        <v>GCO-GTH-F049</v>
      </c>
      <c r="J1329" s="45" t="s">
        <v>3217</v>
      </c>
      <c r="K1329" s="46" t="s">
        <v>31</v>
      </c>
      <c r="L1329" s="47">
        <f t="shared" si="1402"/>
        <v>44454</v>
      </c>
      <c r="M1329" s="48">
        <v>44454</v>
      </c>
      <c r="N1329" s="1">
        <v>16</v>
      </c>
      <c r="O1329" s="3"/>
      <c r="P1329" s="49" t="s">
        <v>3218</v>
      </c>
      <c r="Q1329" s="46">
        <v>1</v>
      </c>
      <c r="R1329" s="44" t="s">
        <v>383</v>
      </c>
      <c r="AB1329" s="9"/>
    </row>
    <row r="1330" spans="1:28" s="4" customFormat="1" x14ac:dyDescent="0.25">
      <c r="A1330" s="93">
        <f>+SUBTOTAL(103,$D$4:D1330)</f>
        <v>1327</v>
      </c>
      <c r="B1330" s="2" t="s">
        <v>2028</v>
      </c>
      <c r="C1330" s="2" t="s">
        <v>2084</v>
      </c>
      <c r="D1330" s="2" t="s">
        <v>2978</v>
      </c>
      <c r="E1330" s="43" t="s">
        <v>2863</v>
      </c>
      <c r="F1330" s="43" t="s">
        <v>3216</v>
      </c>
      <c r="G1330" s="43" t="s">
        <v>390</v>
      </c>
      <c r="H1330" s="44" t="s">
        <v>424</v>
      </c>
      <c r="I1330" s="43" t="str">
        <f t="shared" si="1401"/>
        <v>GCO-GTH-F050</v>
      </c>
      <c r="J1330" s="45" t="s">
        <v>3219</v>
      </c>
      <c r="K1330" s="46" t="s">
        <v>31</v>
      </c>
      <c r="L1330" s="47">
        <f t="shared" si="1402"/>
        <v>44454</v>
      </c>
      <c r="M1330" s="48">
        <v>44454</v>
      </c>
      <c r="N1330" s="1">
        <v>16</v>
      </c>
      <c r="O1330" s="3"/>
      <c r="P1330" s="49" t="s">
        <v>3218</v>
      </c>
      <c r="Q1330" s="46">
        <v>1</v>
      </c>
      <c r="R1330" s="44" t="s">
        <v>383</v>
      </c>
      <c r="AB1330" s="9"/>
    </row>
    <row r="1331" spans="1:28" s="4" customFormat="1" ht="13" x14ac:dyDescent="0.3">
      <c r="A1331" s="1">
        <f>+SUBTOTAL(103,$D$4:D1331)</f>
        <v>1328</v>
      </c>
      <c r="B1331" s="2" t="s">
        <v>2028</v>
      </c>
      <c r="C1331" s="2" t="s">
        <v>2084</v>
      </c>
      <c r="D1331" s="2" t="s">
        <v>2978</v>
      </c>
      <c r="E1331" s="43" t="str">
        <f t="shared" ref="E1331:E1350" si="1406">+IF(C1331="GESTIÓN TERRITORIAL","GET",IF(C1331="DERECHOS HUMANOS","DHH",IF(C1331="GESTIÓN CORPORATIVA","GCO",IF(C1331="PLANEACIÓN ESTRATÉGICA","PLE",IF(C1331="GERENCIA DE LA INFORMACIÓN","GDI","N/A")))))</f>
        <v>GCO</v>
      </c>
      <c r="F1331" s="43" t="str">
        <f t="shared" ref="F1331:F1368" si="1407">+VLOOKUP(D1331,$U$1519:$V$1538,2,FALSE)</f>
        <v>GTH</v>
      </c>
      <c r="G1331" s="43" t="s">
        <v>390</v>
      </c>
      <c r="H1331" s="44" t="s">
        <v>426</v>
      </c>
      <c r="I1331" s="43" t="str">
        <f t="shared" si="1401"/>
        <v>GCO-GTH-F051</v>
      </c>
      <c r="J1331" s="45" t="s">
        <v>3220</v>
      </c>
      <c r="K1331" s="46" t="s">
        <v>31</v>
      </c>
      <c r="L1331" s="47">
        <f t="shared" si="1402"/>
        <v>44454</v>
      </c>
      <c r="M1331" s="48">
        <v>44454</v>
      </c>
      <c r="N1331" s="1">
        <f t="shared" ref="N1331:N1350" ca="1" si="1408">+IF(K1331="Anulado","",IF(M1331="","",DAYS360(M1331,TODAY())))</f>
        <v>1601</v>
      </c>
      <c r="O1331" s="3"/>
      <c r="P1331" s="49" t="s">
        <v>3218</v>
      </c>
      <c r="Q1331" s="46">
        <v>1</v>
      </c>
      <c r="R1331" s="44" t="s">
        <v>383</v>
      </c>
      <c r="U1331" s="5"/>
      <c r="W1331" s="6"/>
      <c r="X1331" s="6"/>
      <c r="Y1331" s="6"/>
      <c r="Z1331" s="6"/>
      <c r="AA1331" s="7"/>
      <c r="AB1331" s="9"/>
    </row>
    <row r="1332" spans="1:28" s="4" customFormat="1" ht="13" x14ac:dyDescent="0.3">
      <c r="A1332" s="1">
        <f>+SUBTOTAL(103,$D$4:D1332)</f>
        <v>1329</v>
      </c>
      <c r="B1332" s="2" t="s">
        <v>2028</v>
      </c>
      <c r="C1332" s="2" t="s">
        <v>2084</v>
      </c>
      <c r="D1332" s="2" t="s">
        <v>2978</v>
      </c>
      <c r="E1332" s="43" t="str">
        <f t="shared" si="1406"/>
        <v>GCO</v>
      </c>
      <c r="F1332" s="43" t="str">
        <f t="shared" si="1407"/>
        <v>GTH</v>
      </c>
      <c r="G1332" s="43" t="s">
        <v>390</v>
      </c>
      <c r="H1332" s="44" t="s">
        <v>428</v>
      </c>
      <c r="I1332" s="43" t="str">
        <f t="shared" si="1401"/>
        <v>GCO-GTH-F052</v>
      </c>
      <c r="J1332" s="45" t="s">
        <v>3221</v>
      </c>
      <c r="K1332" s="46" t="s">
        <v>31</v>
      </c>
      <c r="L1332" s="47">
        <f t="shared" si="1402"/>
        <v>44554</v>
      </c>
      <c r="M1332" s="48">
        <v>44554</v>
      </c>
      <c r="N1332" s="1">
        <f t="shared" ca="1" si="1408"/>
        <v>1502</v>
      </c>
      <c r="O1332" s="3"/>
      <c r="P1332" s="49" t="s">
        <v>3222</v>
      </c>
      <c r="Q1332" s="46">
        <v>1</v>
      </c>
      <c r="R1332" s="44"/>
      <c r="U1332" s="5"/>
      <c r="W1332" s="6"/>
      <c r="X1332" s="6"/>
      <c r="Y1332" s="6"/>
      <c r="Z1332" s="6"/>
      <c r="AA1332" s="7"/>
      <c r="AB1332" s="9"/>
    </row>
    <row r="1333" spans="1:28" s="4" customFormat="1" ht="13" x14ac:dyDescent="0.3">
      <c r="A1333" s="93">
        <f>+SUBTOTAL(103,$D$4:D1333)</f>
        <v>1330</v>
      </c>
      <c r="B1333" s="2" t="s">
        <v>2028</v>
      </c>
      <c r="C1333" s="2" t="s">
        <v>2084</v>
      </c>
      <c r="D1333" s="2" t="s">
        <v>2978</v>
      </c>
      <c r="E1333" s="43" t="str">
        <f t="shared" si="1406"/>
        <v>GCO</v>
      </c>
      <c r="F1333" s="43" t="str">
        <f t="shared" si="1407"/>
        <v>GTH</v>
      </c>
      <c r="G1333" s="43" t="s">
        <v>390</v>
      </c>
      <c r="H1333" s="44" t="s">
        <v>431</v>
      </c>
      <c r="I1333" s="43" t="str">
        <f t="shared" si="1401"/>
        <v>GCO-GTH-F053</v>
      </c>
      <c r="J1333" s="45" t="s">
        <v>3223</v>
      </c>
      <c r="K1333" s="46" t="s">
        <v>31</v>
      </c>
      <c r="L1333" s="47">
        <f t="shared" si="1402"/>
        <v>45084</v>
      </c>
      <c r="M1333" s="48">
        <v>45084</v>
      </c>
      <c r="N1333" s="1">
        <f t="shared" ca="1" si="1408"/>
        <v>979</v>
      </c>
      <c r="O1333" s="3"/>
      <c r="P1333" s="49" t="s">
        <v>3019</v>
      </c>
      <c r="Q1333" s="46">
        <v>2</v>
      </c>
      <c r="R1333" s="44"/>
      <c r="U1333" s="5"/>
      <c r="W1333" s="6"/>
      <c r="X1333" s="6"/>
      <c r="Y1333" s="6"/>
      <c r="Z1333" s="6"/>
      <c r="AA1333" s="7"/>
      <c r="AB1333" s="9"/>
    </row>
    <row r="1334" spans="1:28" s="4" customFormat="1" ht="19.5" x14ac:dyDescent="0.3">
      <c r="A1334" s="1">
        <f>+SUBTOTAL(103,$D$4:D1334)</f>
        <v>1331</v>
      </c>
      <c r="B1334" s="2" t="s">
        <v>2028</v>
      </c>
      <c r="C1334" s="2" t="s">
        <v>2084</v>
      </c>
      <c r="D1334" s="2" t="s">
        <v>2978</v>
      </c>
      <c r="E1334" s="43" t="str">
        <f t="shared" si="1406"/>
        <v>GCO</v>
      </c>
      <c r="F1334" s="43" t="str">
        <f t="shared" si="1407"/>
        <v>GTH</v>
      </c>
      <c r="G1334" s="43" t="s">
        <v>390</v>
      </c>
      <c r="H1334" s="44" t="s">
        <v>433</v>
      </c>
      <c r="I1334" s="43" t="str">
        <f t="shared" si="1401"/>
        <v>GCO-GTH-F054</v>
      </c>
      <c r="J1334" s="45" t="s">
        <v>3224</v>
      </c>
      <c r="K1334" s="46" t="s">
        <v>31</v>
      </c>
      <c r="L1334" s="47">
        <f t="shared" si="1402"/>
        <v>44554</v>
      </c>
      <c r="M1334" s="48">
        <v>44554</v>
      </c>
      <c r="N1334" s="1">
        <f t="shared" ca="1" si="1408"/>
        <v>1502</v>
      </c>
      <c r="O1334" s="3"/>
      <c r="P1334" s="49" t="s">
        <v>3222</v>
      </c>
      <c r="Q1334" s="46">
        <v>1</v>
      </c>
      <c r="R1334" s="44"/>
      <c r="U1334" s="5"/>
      <c r="W1334" s="6"/>
      <c r="X1334" s="6"/>
      <c r="Y1334" s="6"/>
      <c r="Z1334" s="6"/>
      <c r="AA1334" s="7"/>
      <c r="AB1334" s="9"/>
    </row>
    <row r="1335" spans="1:28" s="4" customFormat="1" ht="38.5" x14ac:dyDescent="0.3">
      <c r="A1335" s="1">
        <f>+SUBTOTAL(103,$D$4:D1335)</f>
        <v>1332</v>
      </c>
      <c r="B1335" s="2" t="s">
        <v>2028</v>
      </c>
      <c r="C1335" s="2" t="s">
        <v>2084</v>
      </c>
      <c r="D1335" s="2" t="s">
        <v>2978</v>
      </c>
      <c r="E1335" s="43" t="str">
        <f t="shared" si="1406"/>
        <v>GCO</v>
      </c>
      <c r="F1335" s="43" t="str">
        <f t="shared" si="1407"/>
        <v>GTH</v>
      </c>
      <c r="G1335" s="43" t="s">
        <v>390</v>
      </c>
      <c r="H1335" s="44" t="s">
        <v>436</v>
      </c>
      <c r="I1335" s="43" t="str">
        <f t="shared" si="1401"/>
        <v>GCO-GTH-F055</v>
      </c>
      <c r="J1335" s="45" t="s">
        <v>3225</v>
      </c>
      <c r="K1335" s="46" t="s">
        <v>31</v>
      </c>
      <c r="L1335" s="47">
        <f t="shared" si="1402"/>
        <v>44554</v>
      </c>
      <c r="M1335" s="48">
        <v>44554</v>
      </c>
      <c r="N1335" s="1">
        <f t="shared" ca="1" si="1408"/>
        <v>1502</v>
      </c>
      <c r="O1335" s="3"/>
      <c r="P1335" s="49" t="s">
        <v>3222</v>
      </c>
      <c r="Q1335" s="46">
        <v>1</v>
      </c>
      <c r="R1335" s="44"/>
      <c r="U1335" s="5"/>
      <c r="W1335" s="6"/>
      <c r="X1335" s="6"/>
      <c r="Y1335" s="6"/>
      <c r="Z1335" s="6"/>
      <c r="AA1335" s="7"/>
      <c r="AB1335" s="9"/>
    </row>
    <row r="1336" spans="1:28" s="4" customFormat="1" ht="13" x14ac:dyDescent="0.3">
      <c r="A1336" s="93">
        <f>+SUBTOTAL(103,$D$4:D1336)</f>
        <v>1333</v>
      </c>
      <c r="B1336" s="2" t="s">
        <v>2028</v>
      </c>
      <c r="C1336" s="2" t="s">
        <v>2084</v>
      </c>
      <c r="D1336" s="2" t="s">
        <v>2978</v>
      </c>
      <c r="E1336" s="43" t="str">
        <f t="shared" si="1406"/>
        <v>GCO</v>
      </c>
      <c r="F1336" s="43" t="str">
        <f t="shared" si="1407"/>
        <v>GTH</v>
      </c>
      <c r="G1336" s="43" t="s">
        <v>390</v>
      </c>
      <c r="H1336" s="44" t="s">
        <v>887</v>
      </c>
      <c r="I1336" s="43" t="str">
        <f t="shared" si="1401"/>
        <v>GCO-GTH-F056</v>
      </c>
      <c r="J1336" s="45" t="s">
        <v>3226</v>
      </c>
      <c r="K1336" s="46" t="s">
        <v>31</v>
      </c>
      <c r="L1336" s="47">
        <f t="shared" si="1402"/>
        <v>44554</v>
      </c>
      <c r="M1336" s="48">
        <v>44554</v>
      </c>
      <c r="N1336" s="1">
        <f t="shared" ca="1" si="1408"/>
        <v>1502</v>
      </c>
      <c r="O1336" s="3"/>
      <c r="P1336" s="49" t="s">
        <v>3222</v>
      </c>
      <c r="Q1336" s="46">
        <v>1</v>
      </c>
      <c r="R1336" s="44"/>
      <c r="U1336" s="5"/>
      <c r="W1336" s="6"/>
      <c r="X1336" s="6"/>
      <c r="Y1336" s="6"/>
      <c r="Z1336" s="6"/>
      <c r="AA1336" s="7"/>
      <c r="AB1336" s="9"/>
    </row>
    <row r="1337" spans="1:28" s="4" customFormat="1" ht="13" x14ac:dyDescent="0.3">
      <c r="A1337" s="1">
        <f>+SUBTOTAL(103,$D$4:D1337)</f>
        <v>1334</v>
      </c>
      <c r="B1337" s="2" t="s">
        <v>2028</v>
      </c>
      <c r="C1337" s="2" t="s">
        <v>2084</v>
      </c>
      <c r="D1337" s="2" t="s">
        <v>2978</v>
      </c>
      <c r="E1337" s="43" t="str">
        <f t="shared" si="1406"/>
        <v>GCO</v>
      </c>
      <c r="F1337" s="43" t="str">
        <f t="shared" si="1407"/>
        <v>GTH</v>
      </c>
      <c r="G1337" s="43" t="s">
        <v>390</v>
      </c>
      <c r="H1337" s="44" t="s">
        <v>890</v>
      </c>
      <c r="I1337" s="43" t="str">
        <f t="shared" si="1401"/>
        <v>GCO-GTH-F057</v>
      </c>
      <c r="J1337" s="45" t="s">
        <v>3227</v>
      </c>
      <c r="K1337" s="46" t="s">
        <v>31</v>
      </c>
      <c r="L1337" s="47">
        <f t="shared" si="1402"/>
        <v>44554</v>
      </c>
      <c r="M1337" s="48">
        <v>44554</v>
      </c>
      <c r="N1337" s="1">
        <f t="shared" ca="1" si="1408"/>
        <v>1502</v>
      </c>
      <c r="O1337" s="3"/>
      <c r="P1337" s="49" t="s">
        <v>3222</v>
      </c>
      <c r="Q1337" s="46">
        <v>1</v>
      </c>
      <c r="R1337" s="44"/>
      <c r="U1337" s="5"/>
      <c r="W1337" s="6"/>
      <c r="X1337" s="6"/>
      <c r="Y1337" s="6"/>
      <c r="Z1337" s="6"/>
      <c r="AA1337" s="7"/>
      <c r="AB1337" s="9"/>
    </row>
    <row r="1338" spans="1:28" s="4" customFormat="1" ht="19.5" x14ac:dyDescent="0.3">
      <c r="A1338" s="1">
        <f>+SUBTOTAL(103,$D$4:D1338)</f>
        <v>1335</v>
      </c>
      <c r="B1338" s="2" t="s">
        <v>2028</v>
      </c>
      <c r="C1338" s="2" t="s">
        <v>2084</v>
      </c>
      <c r="D1338" s="2" t="s">
        <v>2978</v>
      </c>
      <c r="E1338" s="43" t="str">
        <f t="shared" si="1406"/>
        <v>GCO</v>
      </c>
      <c r="F1338" s="43" t="str">
        <f t="shared" si="1407"/>
        <v>GTH</v>
      </c>
      <c r="G1338" s="43" t="s">
        <v>390</v>
      </c>
      <c r="H1338" s="44" t="s">
        <v>893</v>
      </c>
      <c r="I1338" s="43" t="str">
        <f t="shared" si="1401"/>
        <v>GCO-GTH-F058</v>
      </c>
      <c r="J1338" s="45" t="s">
        <v>3228</v>
      </c>
      <c r="K1338" s="46" t="s">
        <v>31</v>
      </c>
      <c r="L1338" s="47">
        <f t="shared" si="1402"/>
        <v>44650</v>
      </c>
      <c r="M1338" s="48">
        <v>44650</v>
      </c>
      <c r="N1338" s="1">
        <f t="shared" ca="1" si="1408"/>
        <v>1406</v>
      </c>
      <c r="O1338" s="3"/>
      <c r="P1338" s="49" t="s">
        <v>3229</v>
      </c>
      <c r="Q1338" s="46">
        <v>2</v>
      </c>
      <c r="R1338" s="44"/>
      <c r="U1338" s="5"/>
      <c r="W1338" s="6"/>
      <c r="X1338" s="6"/>
      <c r="Y1338" s="6"/>
      <c r="Z1338" s="6"/>
      <c r="AA1338" s="7"/>
      <c r="AB1338" s="9"/>
    </row>
    <row r="1339" spans="1:28" s="4" customFormat="1" ht="13" x14ac:dyDescent="0.3">
      <c r="A1339" s="93">
        <f>+SUBTOTAL(103,$D$4:D1339)</f>
        <v>1336</v>
      </c>
      <c r="B1339" s="2" t="s">
        <v>2028</v>
      </c>
      <c r="C1339" s="2" t="s">
        <v>2084</v>
      </c>
      <c r="D1339" s="2" t="s">
        <v>2978</v>
      </c>
      <c r="E1339" s="43" t="str">
        <f t="shared" si="1406"/>
        <v>GCO</v>
      </c>
      <c r="F1339" s="43" t="str">
        <f t="shared" si="1407"/>
        <v>GTH</v>
      </c>
      <c r="G1339" s="43" t="s">
        <v>390</v>
      </c>
      <c r="H1339" s="44" t="s">
        <v>896</v>
      </c>
      <c r="I1339" s="43" t="str">
        <f t="shared" ref="I1339:I1350" si="1409">+IF(OR(E1339="",F1339="",H1339=""),"",CONCATENATE(E1339,"-",F1339,"-",H1339))</f>
        <v>GCO-GTH-F059</v>
      </c>
      <c r="J1339" s="45" t="s">
        <v>3230</v>
      </c>
      <c r="K1339" s="46" t="s">
        <v>31</v>
      </c>
      <c r="L1339" s="47">
        <f t="shared" ref="L1339:L1350" si="1410">+IF(M1339=0,"",VALUE(M1339))</f>
        <v>45084</v>
      </c>
      <c r="M1339" s="48">
        <v>45084</v>
      </c>
      <c r="N1339" s="1">
        <f t="shared" ca="1" si="1408"/>
        <v>979</v>
      </c>
      <c r="O1339" s="3"/>
      <c r="P1339" s="49" t="s">
        <v>3019</v>
      </c>
      <c r="Q1339" s="46">
        <v>2</v>
      </c>
      <c r="R1339" s="44"/>
      <c r="U1339" s="5"/>
      <c r="W1339" s="6"/>
      <c r="X1339" s="6"/>
      <c r="Y1339" s="6"/>
      <c r="Z1339" s="6"/>
      <c r="AA1339" s="7"/>
      <c r="AB1339" s="9"/>
    </row>
    <row r="1340" spans="1:28" s="4" customFormat="1" ht="19.5" x14ac:dyDescent="0.3">
      <c r="A1340" s="1">
        <f>+SUBTOTAL(103,$D$4:D1340)</f>
        <v>1337</v>
      </c>
      <c r="B1340" s="2" t="s">
        <v>2028</v>
      </c>
      <c r="C1340" s="2" t="s">
        <v>2084</v>
      </c>
      <c r="D1340" s="2" t="s">
        <v>2978</v>
      </c>
      <c r="E1340" s="43" t="str">
        <f t="shared" si="1406"/>
        <v>GCO</v>
      </c>
      <c r="F1340" s="43" t="str">
        <f t="shared" si="1407"/>
        <v>GTH</v>
      </c>
      <c r="G1340" s="43" t="s">
        <v>390</v>
      </c>
      <c r="H1340" s="44" t="s">
        <v>899</v>
      </c>
      <c r="I1340" s="43" t="str">
        <f t="shared" si="1409"/>
        <v>GCO-GTH-F060</v>
      </c>
      <c r="J1340" s="45" t="s">
        <v>3020</v>
      </c>
      <c r="K1340" s="46" t="s">
        <v>31</v>
      </c>
      <c r="L1340" s="47">
        <f t="shared" si="1410"/>
        <v>45198</v>
      </c>
      <c r="M1340" s="48">
        <v>45198</v>
      </c>
      <c r="N1340" s="1">
        <f t="shared" ca="1" si="1408"/>
        <v>867</v>
      </c>
      <c r="O1340" s="3"/>
      <c r="P1340" s="49" t="s">
        <v>3021</v>
      </c>
      <c r="Q1340" s="46">
        <v>2</v>
      </c>
      <c r="R1340" s="44"/>
      <c r="S1340" s="26"/>
      <c r="T1340" s="26"/>
      <c r="U1340" s="27"/>
      <c r="V1340" s="26"/>
      <c r="W1340" s="28"/>
      <c r="X1340" s="28"/>
      <c r="Y1340" s="28"/>
      <c r="Z1340" s="28"/>
      <c r="AA1340" s="29"/>
      <c r="AB1340" s="9"/>
    </row>
    <row r="1341" spans="1:28" s="4" customFormat="1" ht="13" x14ac:dyDescent="0.3">
      <c r="A1341" s="1">
        <f>+SUBTOTAL(103,$D$4:D1341)</f>
        <v>1338</v>
      </c>
      <c r="B1341" s="2" t="s">
        <v>2028</v>
      </c>
      <c r="C1341" s="2" t="s">
        <v>2084</v>
      </c>
      <c r="D1341" s="2" t="s">
        <v>2978</v>
      </c>
      <c r="E1341" s="43" t="str">
        <f t="shared" si="1406"/>
        <v>GCO</v>
      </c>
      <c r="F1341" s="43" t="str">
        <f t="shared" si="1407"/>
        <v>GTH</v>
      </c>
      <c r="G1341" s="43" t="s">
        <v>390</v>
      </c>
      <c r="H1341" s="44" t="s">
        <v>902</v>
      </c>
      <c r="I1341" s="43" t="str">
        <f t="shared" si="1409"/>
        <v>GCO-GTH-F061</v>
      </c>
      <c r="J1341" s="45" t="s">
        <v>3231</v>
      </c>
      <c r="K1341" s="46" t="s">
        <v>31</v>
      </c>
      <c r="L1341" s="47">
        <f t="shared" si="1410"/>
        <v>44869</v>
      </c>
      <c r="M1341" s="48">
        <v>44869</v>
      </c>
      <c r="N1341" s="1">
        <f t="shared" ca="1" si="1408"/>
        <v>1192</v>
      </c>
      <c r="O1341" s="3"/>
      <c r="P1341" s="49" t="s">
        <v>3232</v>
      </c>
      <c r="Q1341" s="46">
        <v>1</v>
      </c>
      <c r="R1341" s="44"/>
      <c r="T1341" s="21"/>
      <c r="U1341" s="22"/>
      <c r="V1341" s="21"/>
      <c r="W1341" s="23"/>
      <c r="X1341" s="23"/>
      <c r="Y1341" s="23"/>
      <c r="Z1341" s="23"/>
      <c r="AA1341" s="24"/>
      <c r="AB1341" s="9"/>
    </row>
    <row r="1342" spans="1:28" s="4" customFormat="1" ht="13" x14ac:dyDescent="0.3">
      <c r="A1342" s="93">
        <f>+SUBTOTAL(103,$D$4:D1342)</f>
        <v>1339</v>
      </c>
      <c r="B1342" s="2" t="s">
        <v>2028</v>
      </c>
      <c r="C1342" s="2" t="s">
        <v>2084</v>
      </c>
      <c r="D1342" s="2" t="s">
        <v>2978</v>
      </c>
      <c r="E1342" s="43" t="str">
        <f t="shared" si="1406"/>
        <v>GCO</v>
      </c>
      <c r="F1342" s="43" t="str">
        <f t="shared" si="1407"/>
        <v>GTH</v>
      </c>
      <c r="G1342" s="43" t="s">
        <v>390</v>
      </c>
      <c r="H1342" s="44" t="s">
        <v>905</v>
      </c>
      <c r="I1342" s="43" t="str">
        <f t="shared" si="1409"/>
        <v>GCO-GTH-F062</v>
      </c>
      <c r="J1342" s="45" t="s">
        <v>3233</v>
      </c>
      <c r="K1342" s="46" t="s">
        <v>31</v>
      </c>
      <c r="L1342" s="47">
        <f t="shared" si="1410"/>
        <v>45463</v>
      </c>
      <c r="M1342" s="48">
        <v>45463</v>
      </c>
      <c r="N1342" s="1">
        <f t="shared" ca="1" si="1408"/>
        <v>606</v>
      </c>
      <c r="O1342" s="3"/>
      <c r="P1342" s="49" t="s">
        <v>3031</v>
      </c>
      <c r="Q1342" s="46">
        <v>1</v>
      </c>
      <c r="R1342" s="44"/>
      <c r="T1342" s="21"/>
      <c r="U1342" s="22"/>
      <c r="V1342" s="21"/>
      <c r="W1342" s="23"/>
      <c r="X1342" s="23"/>
      <c r="Y1342" s="23"/>
      <c r="Z1342" s="23"/>
      <c r="AA1342" s="24"/>
      <c r="AB1342" s="9"/>
    </row>
    <row r="1343" spans="1:28" s="4" customFormat="1" ht="13" x14ac:dyDescent="0.3">
      <c r="A1343" s="1">
        <f>+SUBTOTAL(103,$D$4:D1343)</f>
        <v>1340</v>
      </c>
      <c r="B1343" s="2" t="s">
        <v>2028</v>
      </c>
      <c r="C1343" s="2" t="s">
        <v>2084</v>
      </c>
      <c r="D1343" s="2" t="s">
        <v>2978</v>
      </c>
      <c r="E1343" s="43" t="str">
        <f t="shared" si="1406"/>
        <v>GCO</v>
      </c>
      <c r="F1343" s="43" t="str">
        <f t="shared" si="1407"/>
        <v>GTH</v>
      </c>
      <c r="G1343" s="43" t="s">
        <v>390</v>
      </c>
      <c r="H1343" s="44" t="s">
        <v>908</v>
      </c>
      <c r="I1343" s="43" t="str">
        <f t="shared" si="1409"/>
        <v>GCO-GTH-F063</v>
      </c>
      <c r="J1343" s="45" t="s">
        <v>3234</v>
      </c>
      <c r="K1343" s="46" t="s">
        <v>31</v>
      </c>
      <c r="L1343" s="47">
        <f t="shared" si="1410"/>
        <v>45463</v>
      </c>
      <c r="M1343" s="48">
        <v>45463</v>
      </c>
      <c r="N1343" s="1">
        <f t="shared" ca="1" si="1408"/>
        <v>606</v>
      </c>
      <c r="O1343" s="3"/>
      <c r="P1343" s="49" t="s">
        <v>3031</v>
      </c>
      <c r="Q1343" s="46">
        <v>1</v>
      </c>
      <c r="R1343" s="44"/>
      <c r="T1343" s="21"/>
      <c r="U1343" s="22"/>
      <c r="V1343" s="21"/>
      <c r="W1343" s="23"/>
      <c r="X1343" s="23"/>
      <c r="Y1343" s="23"/>
      <c r="Z1343" s="23"/>
      <c r="AA1343" s="24"/>
      <c r="AB1343" s="9"/>
    </row>
    <row r="1344" spans="1:28" s="4" customFormat="1" ht="13" x14ac:dyDescent="0.3">
      <c r="A1344" s="1">
        <f>+SUBTOTAL(103,$D$4:D1344)</f>
        <v>1341</v>
      </c>
      <c r="B1344" s="2" t="s">
        <v>2028</v>
      </c>
      <c r="C1344" s="2" t="s">
        <v>2084</v>
      </c>
      <c r="D1344" s="2" t="s">
        <v>2978</v>
      </c>
      <c r="E1344" s="43" t="str">
        <f t="shared" si="1406"/>
        <v>GCO</v>
      </c>
      <c r="F1344" s="43" t="str">
        <f t="shared" si="1407"/>
        <v>GTH</v>
      </c>
      <c r="G1344" s="43" t="s">
        <v>390</v>
      </c>
      <c r="H1344" s="44" t="s">
        <v>910</v>
      </c>
      <c r="I1344" s="43" t="str">
        <f t="shared" si="1409"/>
        <v>GCO-GTH-F064</v>
      </c>
      <c r="J1344" s="45" t="s">
        <v>3235</v>
      </c>
      <c r="K1344" s="46" t="s">
        <v>31</v>
      </c>
      <c r="L1344" s="47">
        <f t="shared" si="1410"/>
        <v>45463</v>
      </c>
      <c r="M1344" s="48">
        <v>45463</v>
      </c>
      <c r="N1344" s="1">
        <f t="shared" ca="1" si="1408"/>
        <v>606</v>
      </c>
      <c r="O1344" s="3"/>
      <c r="P1344" s="49" t="s">
        <v>3031</v>
      </c>
      <c r="Q1344" s="46">
        <v>1</v>
      </c>
      <c r="R1344" s="44"/>
      <c r="T1344" s="21"/>
      <c r="U1344" s="22"/>
      <c r="V1344" s="21"/>
      <c r="W1344" s="23"/>
      <c r="X1344" s="23"/>
      <c r="Y1344" s="23"/>
      <c r="Z1344" s="23"/>
      <c r="AA1344" s="24"/>
      <c r="AB1344" s="9"/>
    </row>
    <row r="1345" spans="1:28" s="4" customFormat="1" ht="13" x14ac:dyDescent="0.3">
      <c r="A1345" s="93">
        <f>+SUBTOTAL(103,$D$4:D1345)</f>
        <v>1342</v>
      </c>
      <c r="B1345" s="2" t="s">
        <v>2028</v>
      </c>
      <c r="C1345" s="2" t="s">
        <v>2084</v>
      </c>
      <c r="D1345" s="2" t="s">
        <v>2978</v>
      </c>
      <c r="E1345" s="43" t="str">
        <f t="shared" si="1406"/>
        <v>GCO</v>
      </c>
      <c r="F1345" s="43" t="str">
        <f t="shared" si="1407"/>
        <v>GTH</v>
      </c>
      <c r="G1345" s="43" t="s">
        <v>390</v>
      </c>
      <c r="H1345" s="44" t="s">
        <v>913</v>
      </c>
      <c r="I1345" s="43" t="str">
        <f t="shared" si="1409"/>
        <v>GCO-GTH-F065</v>
      </c>
      <c r="J1345" s="45" t="s">
        <v>3236</v>
      </c>
      <c r="K1345" s="46" t="s">
        <v>31</v>
      </c>
      <c r="L1345" s="47">
        <f t="shared" si="1410"/>
        <v>45463</v>
      </c>
      <c r="M1345" s="48">
        <v>45463</v>
      </c>
      <c r="N1345" s="1">
        <f t="shared" ca="1" si="1408"/>
        <v>606</v>
      </c>
      <c r="O1345" s="3"/>
      <c r="P1345" s="49" t="s">
        <v>3031</v>
      </c>
      <c r="Q1345" s="46">
        <v>1</v>
      </c>
      <c r="R1345" s="44"/>
      <c r="T1345" s="21"/>
      <c r="U1345" s="22"/>
      <c r="V1345" s="21"/>
      <c r="W1345" s="23"/>
      <c r="X1345" s="23"/>
      <c r="Y1345" s="23"/>
      <c r="Z1345" s="23"/>
      <c r="AA1345" s="24"/>
      <c r="AB1345" s="9"/>
    </row>
    <row r="1346" spans="1:28" s="4" customFormat="1" ht="13" x14ac:dyDescent="0.3">
      <c r="A1346" s="1">
        <f>+SUBTOTAL(103,$D$4:D1346)</f>
        <v>1343</v>
      </c>
      <c r="B1346" s="2" t="s">
        <v>2028</v>
      </c>
      <c r="C1346" s="2" t="s">
        <v>2084</v>
      </c>
      <c r="D1346" s="2" t="s">
        <v>2978</v>
      </c>
      <c r="E1346" s="43" t="str">
        <f t="shared" si="1406"/>
        <v>GCO</v>
      </c>
      <c r="F1346" s="43" t="str">
        <f t="shared" si="1407"/>
        <v>GTH</v>
      </c>
      <c r="G1346" s="43" t="s">
        <v>390</v>
      </c>
      <c r="H1346" s="44" t="s">
        <v>916</v>
      </c>
      <c r="I1346" s="43" t="str">
        <f t="shared" si="1409"/>
        <v>GCO-GTH-F066</v>
      </c>
      <c r="J1346" s="45" t="s">
        <v>3237</v>
      </c>
      <c r="K1346" s="46" t="s">
        <v>31</v>
      </c>
      <c r="L1346" s="47">
        <f t="shared" si="1410"/>
        <v>45463</v>
      </c>
      <c r="M1346" s="48">
        <v>45463</v>
      </c>
      <c r="N1346" s="1">
        <f t="shared" ca="1" si="1408"/>
        <v>606</v>
      </c>
      <c r="O1346" s="3"/>
      <c r="P1346" s="49" t="s">
        <v>3031</v>
      </c>
      <c r="Q1346" s="46">
        <v>1</v>
      </c>
      <c r="R1346" s="44"/>
      <c r="T1346" s="21"/>
      <c r="U1346" s="22"/>
      <c r="V1346" s="21"/>
      <c r="W1346" s="23"/>
      <c r="X1346" s="23"/>
      <c r="Y1346" s="23"/>
      <c r="Z1346" s="23"/>
      <c r="AA1346" s="24"/>
      <c r="AB1346" s="9"/>
    </row>
    <row r="1347" spans="1:28" s="4" customFormat="1" ht="13" x14ac:dyDescent="0.3">
      <c r="A1347" s="1">
        <f>+SUBTOTAL(103,$D$4:D1347)</f>
        <v>1344</v>
      </c>
      <c r="B1347" s="2" t="s">
        <v>2028</v>
      </c>
      <c r="C1347" s="2" t="s">
        <v>2084</v>
      </c>
      <c r="D1347" s="2" t="s">
        <v>2978</v>
      </c>
      <c r="E1347" s="43" t="str">
        <f t="shared" si="1406"/>
        <v>GCO</v>
      </c>
      <c r="F1347" s="43" t="str">
        <f t="shared" si="1407"/>
        <v>GTH</v>
      </c>
      <c r="G1347" s="43" t="s">
        <v>390</v>
      </c>
      <c r="H1347" s="44" t="s">
        <v>919</v>
      </c>
      <c r="I1347" s="43" t="str">
        <f t="shared" si="1409"/>
        <v>GCO-GTH-F067</v>
      </c>
      <c r="J1347" s="45" t="s">
        <v>3238</v>
      </c>
      <c r="K1347" s="46" t="s">
        <v>31</v>
      </c>
      <c r="L1347" s="47">
        <f t="shared" si="1410"/>
        <v>45463</v>
      </c>
      <c r="M1347" s="48">
        <v>45463</v>
      </c>
      <c r="N1347" s="1">
        <f t="shared" ca="1" si="1408"/>
        <v>606</v>
      </c>
      <c r="O1347" s="3"/>
      <c r="P1347" s="49" t="s">
        <v>3031</v>
      </c>
      <c r="Q1347" s="46">
        <v>1</v>
      </c>
      <c r="R1347" s="44"/>
      <c r="T1347" s="21"/>
      <c r="U1347" s="22"/>
      <c r="V1347" s="21"/>
      <c r="W1347" s="23"/>
      <c r="X1347" s="23"/>
      <c r="Y1347" s="23"/>
      <c r="Z1347" s="23"/>
      <c r="AA1347" s="24"/>
      <c r="AB1347" s="9"/>
    </row>
    <row r="1348" spans="1:28" s="4" customFormat="1" ht="13" x14ac:dyDescent="0.3">
      <c r="A1348" s="93">
        <f>+SUBTOTAL(103,$D$4:D1348)</f>
        <v>1345</v>
      </c>
      <c r="B1348" s="2" t="s">
        <v>2028</v>
      </c>
      <c r="C1348" s="2" t="s">
        <v>2084</v>
      </c>
      <c r="D1348" s="2" t="s">
        <v>2978</v>
      </c>
      <c r="E1348" s="43" t="str">
        <f t="shared" si="1406"/>
        <v>GCO</v>
      </c>
      <c r="F1348" s="43" t="str">
        <f t="shared" si="1407"/>
        <v>GTH</v>
      </c>
      <c r="G1348" s="43" t="s">
        <v>390</v>
      </c>
      <c r="H1348" s="44" t="s">
        <v>921</v>
      </c>
      <c r="I1348" s="43" t="str">
        <f t="shared" si="1409"/>
        <v>GCO-GTH-F068</v>
      </c>
      <c r="J1348" s="45" t="s">
        <v>3239</v>
      </c>
      <c r="K1348" s="46" t="s">
        <v>31</v>
      </c>
      <c r="L1348" s="47">
        <f t="shared" si="1410"/>
        <v>45464</v>
      </c>
      <c r="M1348" s="48">
        <v>45464</v>
      </c>
      <c r="N1348" s="1">
        <f t="shared" ca="1" si="1408"/>
        <v>605</v>
      </c>
      <c r="O1348" s="3"/>
      <c r="P1348" s="49" t="s">
        <v>3240</v>
      </c>
      <c r="Q1348" s="46">
        <v>1</v>
      </c>
      <c r="R1348" s="44"/>
      <c r="T1348" s="21"/>
      <c r="U1348" s="22"/>
      <c r="V1348" s="21"/>
      <c r="W1348" s="23"/>
      <c r="X1348" s="23"/>
      <c r="Y1348" s="23"/>
      <c r="Z1348" s="23"/>
      <c r="AA1348" s="24"/>
      <c r="AB1348" s="9"/>
    </row>
    <row r="1349" spans="1:28" s="4" customFormat="1" ht="13" x14ac:dyDescent="0.3">
      <c r="A1349" s="1">
        <f>+SUBTOTAL(103,$D$4:D1349)</f>
        <v>1346</v>
      </c>
      <c r="B1349" s="2" t="s">
        <v>2028</v>
      </c>
      <c r="C1349" s="2" t="s">
        <v>2084</v>
      </c>
      <c r="D1349" s="2" t="s">
        <v>2978</v>
      </c>
      <c r="E1349" s="43" t="str">
        <f t="shared" ref="E1349" si="1411">+IF(C1349="GESTIÓN TERRITORIAL","GET",IF(C1349="DERECHOS HUMANOS","DHH",IF(C1349="GESTIÓN CORPORATIVA","GCO",IF(C1349="PLANEACIÓN ESTRATÉGICA","PLE",IF(C1349="GERENCIA DE LA INFORMACIÓN","GDI","N/A")))))</f>
        <v>GCO</v>
      </c>
      <c r="F1349" s="43" t="str">
        <f t="shared" si="1407"/>
        <v>GTH</v>
      </c>
      <c r="G1349" s="43" t="s">
        <v>390</v>
      </c>
      <c r="H1349" s="44" t="s">
        <v>924</v>
      </c>
      <c r="I1349" s="43" t="str">
        <f t="shared" ref="I1349" si="1412">+IF(OR(E1349="",F1349="",H1349=""),"",CONCATENATE(E1349,"-",F1349,"-",H1349))</f>
        <v>GCO-GTH-F069</v>
      </c>
      <c r="J1349" s="45" t="s">
        <v>3241</v>
      </c>
      <c r="K1349" s="46" t="s">
        <v>31</v>
      </c>
      <c r="L1349" s="47">
        <f t="shared" ref="L1349" si="1413">+IF(M1349=0,"",VALUE(M1349))</f>
        <v>45464</v>
      </c>
      <c r="M1349" s="48">
        <v>45464</v>
      </c>
      <c r="N1349" s="1">
        <f t="shared" ref="N1349" ca="1" si="1414">+IF(K1349="Anulado","",IF(M1349="","",DAYS360(M1349,TODAY())))</f>
        <v>605</v>
      </c>
      <c r="O1349" s="3"/>
      <c r="P1349" s="49" t="s">
        <v>3240</v>
      </c>
      <c r="Q1349" s="46">
        <v>1</v>
      </c>
      <c r="R1349" s="44"/>
      <c r="T1349" s="21"/>
      <c r="U1349" s="22"/>
      <c r="V1349" s="21"/>
      <c r="W1349" s="23"/>
      <c r="X1349" s="23"/>
      <c r="Y1349" s="23"/>
      <c r="Z1349" s="23"/>
      <c r="AA1349" s="24"/>
      <c r="AB1349" s="9"/>
    </row>
    <row r="1350" spans="1:28" s="4" customFormat="1" ht="13" x14ac:dyDescent="0.3">
      <c r="A1350" s="1">
        <f>+SUBTOTAL(103,$D$4:D1350)</f>
        <v>1347</v>
      </c>
      <c r="B1350" s="2" t="s">
        <v>2028</v>
      </c>
      <c r="C1350" s="2" t="s">
        <v>2084</v>
      </c>
      <c r="D1350" s="2" t="s">
        <v>2978</v>
      </c>
      <c r="E1350" s="43" t="str">
        <f t="shared" si="1406"/>
        <v>GCO</v>
      </c>
      <c r="F1350" s="43" t="str">
        <f t="shared" si="1407"/>
        <v>GTH</v>
      </c>
      <c r="G1350" s="43" t="s">
        <v>390</v>
      </c>
      <c r="H1350" s="44" t="s">
        <v>927</v>
      </c>
      <c r="I1350" s="43" t="str">
        <f t="shared" si="1409"/>
        <v>GCO-GTH-F070</v>
      </c>
      <c r="J1350" s="45" t="s">
        <v>3242</v>
      </c>
      <c r="K1350" s="46" t="s">
        <v>31</v>
      </c>
      <c r="L1350" s="47">
        <f t="shared" si="1410"/>
        <v>45464</v>
      </c>
      <c r="M1350" s="48">
        <v>45464</v>
      </c>
      <c r="N1350" s="1">
        <f t="shared" ca="1" si="1408"/>
        <v>605</v>
      </c>
      <c r="O1350" s="3"/>
      <c r="P1350" s="49" t="s">
        <v>3240</v>
      </c>
      <c r="Q1350" s="46">
        <v>1</v>
      </c>
      <c r="R1350" s="44"/>
      <c r="T1350" s="21"/>
      <c r="U1350" s="22"/>
      <c r="V1350" s="21"/>
      <c r="W1350" s="23"/>
      <c r="X1350" s="23"/>
      <c r="Y1350" s="23"/>
      <c r="Z1350" s="23"/>
      <c r="AA1350" s="24"/>
      <c r="AB1350" s="9"/>
    </row>
    <row r="1351" spans="1:28" s="4" customFormat="1" ht="13" x14ac:dyDescent="0.3">
      <c r="A1351" s="93">
        <f>+SUBTOTAL(103,$D$4:D1351)</f>
        <v>1348</v>
      </c>
      <c r="B1351" s="2" t="s">
        <v>2028</v>
      </c>
      <c r="C1351" s="2" t="s">
        <v>2084</v>
      </c>
      <c r="D1351" s="2" t="s">
        <v>2978</v>
      </c>
      <c r="E1351" s="43" t="str">
        <f t="shared" ref="E1351" si="1415">+IF(C1351="GESTIÓN TERRITORIAL","GET",IF(C1351="DERECHOS HUMANOS","DHH",IF(C1351="GESTIÓN CORPORATIVA","GCO",IF(C1351="PLANEACIÓN ESTRATÉGICA","PLE",IF(C1351="GERENCIA DE LA INFORMACIÓN","GDI","N/A")))))</f>
        <v>GCO</v>
      </c>
      <c r="F1351" s="43" t="str">
        <f t="shared" si="1407"/>
        <v>GTH</v>
      </c>
      <c r="G1351" s="43" t="s">
        <v>390</v>
      </c>
      <c r="H1351" s="44" t="s">
        <v>930</v>
      </c>
      <c r="I1351" s="43" t="str">
        <f t="shared" ref="I1351" si="1416">+IF(OR(E1351="",F1351="",H1351=""),"",CONCATENATE(E1351,"-",F1351,"-",H1351))</f>
        <v>GCO-GTH-F071</v>
      </c>
      <c r="J1351" s="45" t="s">
        <v>3243</v>
      </c>
      <c r="K1351" s="46" t="s">
        <v>31</v>
      </c>
      <c r="L1351" s="47">
        <f t="shared" ref="L1351" si="1417">+IF(M1351=0,"",VALUE(M1351))</f>
        <v>45464</v>
      </c>
      <c r="M1351" s="48">
        <v>45464</v>
      </c>
      <c r="N1351" s="1">
        <f t="shared" ref="N1351" ca="1" si="1418">+IF(K1351="Anulado","",IF(M1351="","",DAYS360(M1351,TODAY())))</f>
        <v>605</v>
      </c>
      <c r="O1351" s="3"/>
      <c r="P1351" s="49" t="s">
        <v>3240</v>
      </c>
      <c r="Q1351" s="46">
        <v>1</v>
      </c>
      <c r="R1351" s="44"/>
      <c r="T1351" s="21"/>
      <c r="U1351" s="22"/>
      <c r="V1351" s="21"/>
      <c r="W1351" s="23"/>
      <c r="X1351" s="23"/>
      <c r="Y1351" s="23"/>
      <c r="Z1351" s="23"/>
      <c r="AA1351" s="24"/>
      <c r="AB1351" s="9"/>
    </row>
    <row r="1352" spans="1:28" s="4" customFormat="1" ht="13" x14ac:dyDescent="0.3">
      <c r="A1352" s="1">
        <f>+SUBTOTAL(103,$D$4:D1352)</f>
        <v>1349</v>
      </c>
      <c r="B1352" s="2" t="s">
        <v>2028</v>
      </c>
      <c r="C1352" s="2" t="s">
        <v>2084</v>
      </c>
      <c r="D1352" s="2" t="s">
        <v>2978</v>
      </c>
      <c r="E1352" s="43" t="str">
        <f t="shared" ref="E1352:E1353" si="1419">+IF(C1352="GESTIÓN TERRITORIAL","GET",IF(C1352="DERECHOS HUMANOS","DHH",IF(C1352="GESTIÓN CORPORATIVA","GCO",IF(C1352="PLANEACIÓN ESTRATÉGICA","PLE",IF(C1352="GERENCIA DE LA INFORMACIÓN","GDI","N/A")))))</f>
        <v>GCO</v>
      </c>
      <c r="F1352" s="43" t="str">
        <f t="shared" si="1407"/>
        <v>GTH</v>
      </c>
      <c r="G1352" s="43" t="s">
        <v>390</v>
      </c>
      <c r="H1352" s="44" t="s">
        <v>932</v>
      </c>
      <c r="I1352" s="43" t="str">
        <f t="shared" ref="I1352:I1353" si="1420">+IF(OR(E1352="",F1352="",H1352=""),"",CONCATENATE(E1352,"-",F1352,"-",H1352))</f>
        <v>GCO-GTH-F072</v>
      </c>
      <c r="J1352" s="45" t="s">
        <v>3244</v>
      </c>
      <c r="K1352" s="46" t="s">
        <v>31</v>
      </c>
      <c r="L1352" s="47">
        <f t="shared" ref="L1352:L1353" si="1421">+IF(M1352=0,"",VALUE(M1352))</f>
        <v>45561</v>
      </c>
      <c r="M1352" s="48">
        <v>45561</v>
      </c>
      <c r="N1352" s="1">
        <f t="shared" ref="N1352:N1353" ca="1" si="1422">+IF(K1352="Anulado","",IF(M1352="","",DAYS360(M1352,TODAY())))</f>
        <v>510</v>
      </c>
      <c r="O1352" s="3"/>
      <c r="P1352" s="49" t="s">
        <v>3034</v>
      </c>
      <c r="Q1352" s="46">
        <v>1</v>
      </c>
      <c r="R1352" s="44"/>
      <c r="S1352" s="26"/>
      <c r="T1352" s="26"/>
      <c r="U1352" s="27"/>
      <c r="V1352" s="26"/>
      <c r="W1352" s="28"/>
      <c r="X1352" s="28"/>
      <c r="Y1352" s="28"/>
      <c r="Z1352" s="28"/>
      <c r="AA1352" s="29"/>
      <c r="AB1352" s="9"/>
    </row>
    <row r="1353" spans="1:28" s="4" customFormat="1" ht="19.5" x14ac:dyDescent="0.3">
      <c r="A1353" s="1">
        <f>+SUBTOTAL(103,$D$4:D1353)</f>
        <v>1350</v>
      </c>
      <c r="B1353" s="2" t="s">
        <v>2028</v>
      </c>
      <c r="C1353" s="2" t="s">
        <v>2084</v>
      </c>
      <c r="D1353" s="2" t="s">
        <v>2978</v>
      </c>
      <c r="E1353" s="43" t="str">
        <f t="shared" si="1419"/>
        <v>GCO</v>
      </c>
      <c r="F1353" s="43" t="str">
        <f t="shared" si="1407"/>
        <v>GTH</v>
      </c>
      <c r="G1353" s="43" t="s">
        <v>390</v>
      </c>
      <c r="H1353" s="44" t="s">
        <v>935</v>
      </c>
      <c r="I1353" s="43" t="str">
        <f t="shared" si="1420"/>
        <v>GCO-GTH-F073</v>
      </c>
      <c r="J1353" s="45" t="s">
        <v>3245</v>
      </c>
      <c r="K1353" s="46" t="s">
        <v>31</v>
      </c>
      <c r="L1353" s="47">
        <f t="shared" si="1421"/>
        <v>45561</v>
      </c>
      <c r="M1353" s="48">
        <v>45561</v>
      </c>
      <c r="N1353" s="1">
        <f t="shared" ca="1" si="1422"/>
        <v>510</v>
      </c>
      <c r="O1353" s="3"/>
      <c r="P1353" s="49" t="s">
        <v>3034</v>
      </c>
      <c r="Q1353" s="46">
        <v>1</v>
      </c>
      <c r="R1353" s="44"/>
      <c r="S1353" s="26"/>
      <c r="T1353" s="26"/>
      <c r="U1353" s="27"/>
      <c r="V1353" s="26"/>
      <c r="W1353" s="28"/>
      <c r="X1353" s="28"/>
      <c r="Y1353" s="28"/>
      <c r="Z1353" s="28"/>
      <c r="AA1353" s="29"/>
      <c r="AB1353" s="9"/>
    </row>
    <row r="1354" spans="1:28" s="4" customFormat="1" ht="23.25" customHeight="1" x14ac:dyDescent="0.3">
      <c r="A1354" s="93">
        <f>+SUBTOTAL(103,$D$4:D1354)</f>
        <v>1351</v>
      </c>
      <c r="B1354" s="2" t="s">
        <v>2028</v>
      </c>
      <c r="C1354" s="2" t="s">
        <v>2084</v>
      </c>
      <c r="D1354" s="2" t="s">
        <v>2978</v>
      </c>
      <c r="E1354" s="43" t="str">
        <f t="shared" ref="E1354" si="1423">+IF(C1354="GESTIÓN TERRITORIAL","GET",IF(C1354="DERECHOS HUMANOS","DHH",IF(C1354="GESTIÓN CORPORATIVA","GCO",IF(C1354="PLANEACIÓN ESTRATÉGICA","PLE",IF(C1354="GERENCIA DE LA INFORMACIÓN","GDI","N/A")))))</f>
        <v>GCO</v>
      </c>
      <c r="F1354" s="43" t="str">
        <f t="shared" si="1407"/>
        <v>GTH</v>
      </c>
      <c r="G1354" s="43" t="s">
        <v>390</v>
      </c>
      <c r="H1354" s="44" t="s">
        <v>937</v>
      </c>
      <c r="I1354" s="43" t="str">
        <f t="shared" ref="I1354" si="1424">+IF(OR(E1354="",F1354="",H1354=""),"",CONCATENATE(E1354,"-",F1354,"-",H1354))</f>
        <v>GCO-GTH-F074</v>
      </c>
      <c r="J1354" s="45" t="s">
        <v>3246</v>
      </c>
      <c r="K1354" s="46" t="s">
        <v>31</v>
      </c>
      <c r="L1354" s="47">
        <f t="shared" ref="L1354" si="1425">+IF(M1354=0,"",VALUE(M1354))</f>
        <v>45565</v>
      </c>
      <c r="M1354" s="48">
        <v>45565</v>
      </c>
      <c r="N1354" s="1">
        <f t="shared" ref="N1354" ca="1" si="1426">+IF(K1354="Anulado","",IF(M1354="","",DAYS360(M1354,TODAY())))</f>
        <v>506</v>
      </c>
      <c r="O1354" s="3"/>
      <c r="P1354" s="49" t="s">
        <v>3247</v>
      </c>
      <c r="Q1354" s="46">
        <v>1</v>
      </c>
      <c r="R1354" s="44"/>
      <c r="S1354" s="26"/>
      <c r="T1354" s="26"/>
      <c r="U1354" s="27"/>
      <c r="V1354" s="26"/>
      <c r="W1354" s="28"/>
      <c r="X1354" s="28"/>
      <c r="Y1354" s="28"/>
      <c r="Z1354" s="28"/>
      <c r="AA1354" s="29"/>
      <c r="AB1354" s="9"/>
    </row>
    <row r="1355" spans="1:28" s="4" customFormat="1" ht="13" x14ac:dyDescent="0.3">
      <c r="A1355" s="1">
        <f>+SUBTOTAL(103,$D$4:D1355)</f>
        <v>1352</v>
      </c>
      <c r="B1355" s="2" t="s">
        <v>2028</v>
      </c>
      <c r="C1355" s="2" t="s">
        <v>2084</v>
      </c>
      <c r="D1355" s="2" t="s">
        <v>2978</v>
      </c>
      <c r="E1355" s="43" t="str">
        <f t="shared" ref="E1355:E1362" si="1427">+IF(C1355="GESTIÓN TERRITORIAL","GET",IF(C1355="DERECHOS HUMANOS","DHH",IF(C1355="GESTIÓN CORPORATIVA","GCO",IF(C1355="PLANEACIÓN ESTRATÉGICA","PLE",IF(C1355="GERENCIA DE LA INFORMACIÓN","GDI","N/A")))))</f>
        <v>GCO</v>
      </c>
      <c r="F1355" s="43" t="str">
        <f t="shared" si="1407"/>
        <v>GTH</v>
      </c>
      <c r="G1355" s="43" t="s">
        <v>390</v>
      </c>
      <c r="H1355" s="44" t="s">
        <v>939</v>
      </c>
      <c r="I1355" s="43" t="str">
        <f t="shared" ref="I1355:I1362" si="1428">+IF(OR(E1355="",F1355="",H1355=""),"",CONCATENATE(E1355,"-",F1355,"-",H1355))</f>
        <v>GCO-GTH-F075</v>
      </c>
      <c r="J1355" s="45" t="s">
        <v>3248</v>
      </c>
      <c r="K1355" s="46" t="s">
        <v>48</v>
      </c>
      <c r="L1355" s="47">
        <f t="shared" ref="L1355:L1362" si="1429">+IF(M1355=0,"",VALUE(M1355))</f>
        <v>45565</v>
      </c>
      <c r="M1355" s="48">
        <v>45565</v>
      </c>
      <c r="N1355" s="1" t="str">
        <f t="shared" ref="N1355:N1362" ca="1" si="1430">+IF(K1355="Anulado","",IF(M1355="","",DAYS360(M1355,TODAY())))</f>
        <v/>
      </c>
      <c r="O1355" s="3">
        <v>45581</v>
      </c>
      <c r="P1355" s="49" t="s">
        <v>3038</v>
      </c>
      <c r="Q1355" s="46">
        <v>1</v>
      </c>
      <c r="R1355" s="44"/>
      <c r="S1355" s="26"/>
      <c r="T1355" s="26"/>
      <c r="U1355" s="27"/>
      <c r="V1355" s="26"/>
      <c r="W1355" s="28"/>
      <c r="X1355" s="28"/>
      <c r="Y1355" s="28"/>
      <c r="Z1355" s="28"/>
      <c r="AA1355" s="29"/>
      <c r="AB1355" s="9"/>
    </row>
    <row r="1356" spans="1:28" s="4" customFormat="1" ht="13" x14ac:dyDescent="0.3">
      <c r="A1356" s="1">
        <f>+SUBTOTAL(103,$D$4:D1356)</f>
        <v>1353</v>
      </c>
      <c r="B1356" s="2" t="s">
        <v>2028</v>
      </c>
      <c r="C1356" s="2" t="s">
        <v>2084</v>
      </c>
      <c r="D1356" s="2" t="s">
        <v>2978</v>
      </c>
      <c r="E1356" s="43" t="str">
        <f t="shared" ref="E1356" si="1431">+IF(C1356="GESTIÓN TERRITORIAL","GET",IF(C1356="DERECHOS HUMANOS","DHH",IF(C1356="GESTIÓN CORPORATIVA","GCO",IF(C1356="PLANEACIÓN ESTRATÉGICA","PLE",IF(C1356="GERENCIA DE LA INFORMACIÓN","GDI","N/A")))))</f>
        <v>GCO</v>
      </c>
      <c r="F1356" s="43" t="str">
        <f t="shared" ref="F1356" si="1432">+VLOOKUP(D1356,$U$1519:$V$1538,2,FALSE)</f>
        <v>GTH</v>
      </c>
      <c r="G1356" s="43" t="s">
        <v>390</v>
      </c>
      <c r="H1356" s="44" t="s">
        <v>941</v>
      </c>
      <c r="I1356" s="43" t="str">
        <f t="shared" ref="I1356" si="1433">+IF(OR(E1356="",F1356="",H1356=""),"",CONCATENATE(E1356,"-",F1356,"-",H1356))</f>
        <v>GCO-GTH-F076</v>
      </c>
      <c r="J1356" s="45" t="s">
        <v>3248</v>
      </c>
      <c r="K1356" s="46" t="s">
        <v>48</v>
      </c>
      <c r="L1356" s="47">
        <f t="shared" ref="L1356" si="1434">+IF(M1356=0,"",VALUE(M1356))</f>
        <v>45701</v>
      </c>
      <c r="M1356" s="48">
        <v>45701</v>
      </c>
      <c r="N1356" s="1" t="str">
        <f t="shared" ref="N1356" ca="1" si="1435">+IF(K1356="Anulado","",IF(M1356="","",DAYS360(M1356,TODAY())))</f>
        <v/>
      </c>
      <c r="O1356" s="3">
        <v>46014</v>
      </c>
      <c r="P1356" s="49" t="s">
        <v>3249</v>
      </c>
      <c r="Q1356" s="46">
        <v>1</v>
      </c>
      <c r="R1356" s="44"/>
      <c r="S1356" s="26"/>
      <c r="T1356" s="26"/>
      <c r="U1356" s="27"/>
      <c r="V1356" s="26"/>
      <c r="W1356" s="28"/>
      <c r="X1356" s="28"/>
      <c r="Y1356" s="28"/>
      <c r="Z1356" s="28"/>
      <c r="AA1356" s="29"/>
      <c r="AB1356" s="9"/>
    </row>
    <row r="1357" spans="1:28" s="4" customFormat="1" ht="19.5" x14ac:dyDescent="0.3">
      <c r="A1357" s="1">
        <f>+SUBTOTAL(103,$D$4:D1357)</f>
        <v>1354</v>
      </c>
      <c r="B1357" s="2" t="s">
        <v>2028</v>
      </c>
      <c r="C1357" s="2" t="s">
        <v>2084</v>
      </c>
      <c r="D1357" s="2" t="s">
        <v>2978</v>
      </c>
      <c r="E1357" s="43" t="str">
        <f t="shared" ref="E1357:E1361" si="1436">+IF(C1357="GESTIÓN TERRITORIAL","GET",IF(C1357="DERECHOS HUMANOS","DHH",IF(C1357="GESTIÓN CORPORATIVA","GCO",IF(C1357="PLANEACIÓN ESTRATÉGICA","PLE",IF(C1357="GERENCIA DE LA INFORMACIÓN","GDI","N/A")))))</f>
        <v>GCO</v>
      </c>
      <c r="F1357" s="43" t="str">
        <f t="shared" ref="F1357:F1361" si="1437">+VLOOKUP(D1357,$U$1519:$V$1538,2,FALSE)</f>
        <v>GTH</v>
      </c>
      <c r="G1357" s="43" t="s">
        <v>390</v>
      </c>
      <c r="H1357" s="44" t="s">
        <v>943</v>
      </c>
      <c r="I1357" s="43" t="str">
        <f t="shared" ref="I1357:I1361" si="1438">+IF(OR(E1357="",F1357="",H1357=""),"",CONCATENATE(E1357,"-",F1357,"-",H1357))</f>
        <v>GCO-GTH-F077</v>
      </c>
      <c r="J1357" s="45" t="s">
        <v>3250</v>
      </c>
      <c r="K1357" s="46" t="s">
        <v>31</v>
      </c>
      <c r="L1357" s="47">
        <f t="shared" ref="L1357:L1361" si="1439">+IF(M1357=0,"",VALUE(M1357))</f>
        <v>46015</v>
      </c>
      <c r="M1357" s="48">
        <v>46015</v>
      </c>
      <c r="N1357" s="1">
        <f t="shared" ref="N1357:N1361" ca="1" si="1440">+IF(K1357="Anulado","",IF(M1357="","",DAYS360(M1357,TODAY())))</f>
        <v>62</v>
      </c>
      <c r="O1357" s="3"/>
      <c r="P1357" s="49" t="s">
        <v>2988</v>
      </c>
      <c r="Q1357" s="46">
        <v>1</v>
      </c>
      <c r="R1357" s="44"/>
      <c r="S1357" s="26"/>
      <c r="T1357" s="26"/>
      <c r="U1357" s="27"/>
      <c r="V1357" s="26"/>
      <c r="W1357" s="28"/>
      <c r="X1357" s="28"/>
      <c r="Y1357" s="28"/>
      <c r="Z1357" s="28"/>
      <c r="AA1357" s="29"/>
      <c r="AB1357" s="9"/>
    </row>
    <row r="1358" spans="1:28" s="4" customFormat="1" ht="19.5" x14ac:dyDescent="0.3">
      <c r="A1358" s="1">
        <f>+SUBTOTAL(103,$D$4:D1358)</f>
        <v>1355</v>
      </c>
      <c r="B1358" s="2" t="s">
        <v>2028</v>
      </c>
      <c r="C1358" s="2" t="s">
        <v>2084</v>
      </c>
      <c r="D1358" s="2" t="s">
        <v>2978</v>
      </c>
      <c r="E1358" s="43" t="str">
        <f t="shared" si="1436"/>
        <v>GCO</v>
      </c>
      <c r="F1358" s="43" t="str">
        <f t="shared" si="1437"/>
        <v>GTH</v>
      </c>
      <c r="G1358" s="43" t="s">
        <v>390</v>
      </c>
      <c r="H1358" s="44" t="s">
        <v>945</v>
      </c>
      <c r="I1358" s="43" t="str">
        <f t="shared" si="1438"/>
        <v>GCO-GTH-F078</v>
      </c>
      <c r="J1358" s="45" t="s">
        <v>3251</v>
      </c>
      <c r="K1358" s="46" t="s">
        <v>31</v>
      </c>
      <c r="L1358" s="47">
        <f t="shared" si="1439"/>
        <v>46015</v>
      </c>
      <c r="M1358" s="48">
        <v>46015</v>
      </c>
      <c r="N1358" s="1">
        <f t="shared" ca="1" si="1440"/>
        <v>62</v>
      </c>
      <c r="O1358" s="3"/>
      <c r="P1358" s="49" t="s">
        <v>2988</v>
      </c>
      <c r="Q1358" s="46">
        <v>1</v>
      </c>
      <c r="R1358" s="44"/>
      <c r="S1358" s="26"/>
      <c r="T1358" s="26"/>
      <c r="U1358" s="27"/>
      <c r="V1358" s="26"/>
      <c r="W1358" s="28"/>
      <c r="X1358" s="28"/>
      <c r="Y1358" s="28"/>
      <c r="Z1358" s="28"/>
      <c r="AA1358" s="29"/>
      <c r="AB1358" s="9"/>
    </row>
    <row r="1359" spans="1:28" s="4" customFormat="1" ht="13" x14ac:dyDescent="0.3">
      <c r="A1359" s="1">
        <f>+SUBTOTAL(103,$D$4:D1359)</f>
        <v>1356</v>
      </c>
      <c r="B1359" s="2" t="s">
        <v>2028</v>
      </c>
      <c r="C1359" s="2" t="s">
        <v>2084</v>
      </c>
      <c r="D1359" s="2" t="s">
        <v>2978</v>
      </c>
      <c r="E1359" s="43" t="str">
        <f t="shared" si="1436"/>
        <v>GCO</v>
      </c>
      <c r="F1359" s="43" t="str">
        <f t="shared" si="1437"/>
        <v>GTH</v>
      </c>
      <c r="G1359" s="43" t="s">
        <v>390</v>
      </c>
      <c r="H1359" s="44" t="s">
        <v>948</v>
      </c>
      <c r="I1359" s="43" t="str">
        <f t="shared" si="1438"/>
        <v>GCO-GTH-F079</v>
      </c>
      <c r="J1359" s="45" t="s">
        <v>3252</v>
      </c>
      <c r="K1359" s="46" t="s">
        <v>31</v>
      </c>
      <c r="L1359" s="47">
        <f t="shared" si="1439"/>
        <v>46015</v>
      </c>
      <c r="M1359" s="48">
        <v>46015</v>
      </c>
      <c r="N1359" s="1">
        <f t="shared" ca="1" si="1440"/>
        <v>62</v>
      </c>
      <c r="O1359" s="3"/>
      <c r="P1359" s="49" t="s">
        <v>2988</v>
      </c>
      <c r="Q1359" s="46">
        <v>1</v>
      </c>
      <c r="R1359" s="44"/>
      <c r="S1359" s="26"/>
      <c r="T1359" s="26"/>
      <c r="U1359" s="27"/>
      <c r="V1359" s="26"/>
      <c r="W1359" s="28"/>
      <c r="X1359" s="28"/>
      <c r="Y1359" s="28"/>
      <c r="Z1359" s="28"/>
      <c r="AA1359" s="29"/>
      <c r="AB1359" s="9"/>
    </row>
    <row r="1360" spans="1:28" s="4" customFormat="1" ht="19.5" x14ac:dyDescent="0.3">
      <c r="A1360" s="1">
        <f>+SUBTOTAL(103,$D$4:D1360)</f>
        <v>1357</v>
      </c>
      <c r="B1360" s="2" t="s">
        <v>2028</v>
      </c>
      <c r="C1360" s="2" t="s">
        <v>2084</v>
      </c>
      <c r="D1360" s="2" t="s">
        <v>2978</v>
      </c>
      <c r="E1360" s="43" t="str">
        <f t="shared" si="1436"/>
        <v>GCO</v>
      </c>
      <c r="F1360" s="43" t="str">
        <f t="shared" si="1437"/>
        <v>GTH</v>
      </c>
      <c r="G1360" s="43" t="s">
        <v>390</v>
      </c>
      <c r="H1360" s="44" t="s">
        <v>950</v>
      </c>
      <c r="I1360" s="43" t="str">
        <f t="shared" si="1438"/>
        <v>GCO-GTH-F080</v>
      </c>
      <c r="J1360" s="45" t="s">
        <v>3253</v>
      </c>
      <c r="K1360" s="46" t="s">
        <v>31</v>
      </c>
      <c r="L1360" s="47">
        <f t="shared" si="1439"/>
        <v>46015</v>
      </c>
      <c r="M1360" s="48">
        <v>46015</v>
      </c>
      <c r="N1360" s="1">
        <f t="shared" ca="1" si="1440"/>
        <v>62</v>
      </c>
      <c r="O1360" s="3"/>
      <c r="P1360" s="49" t="s">
        <v>2988</v>
      </c>
      <c r="Q1360" s="46">
        <v>1</v>
      </c>
      <c r="R1360" s="44"/>
      <c r="S1360" s="26"/>
      <c r="T1360" s="26"/>
      <c r="U1360" s="27"/>
      <c r="V1360" s="26"/>
      <c r="W1360" s="28"/>
      <c r="X1360" s="28"/>
      <c r="Y1360" s="28"/>
      <c r="Z1360" s="28"/>
      <c r="AA1360" s="29"/>
      <c r="AB1360" s="9"/>
    </row>
    <row r="1361" spans="1:28" s="4" customFormat="1" ht="19.5" x14ac:dyDescent="0.3">
      <c r="A1361" s="1">
        <f>+SUBTOTAL(103,$D$4:D1361)</f>
        <v>1358</v>
      </c>
      <c r="B1361" s="2" t="s">
        <v>2028</v>
      </c>
      <c r="C1361" s="2" t="s">
        <v>2084</v>
      </c>
      <c r="D1361" s="2" t="s">
        <v>2978</v>
      </c>
      <c r="E1361" s="43" t="str">
        <f t="shared" si="1436"/>
        <v>GCO</v>
      </c>
      <c r="F1361" s="43" t="str">
        <f t="shared" si="1437"/>
        <v>GTH</v>
      </c>
      <c r="G1361" s="43" t="s">
        <v>390</v>
      </c>
      <c r="H1361" s="44" t="s">
        <v>952</v>
      </c>
      <c r="I1361" s="43" t="str">
        <f t="shared" si="1438"/>
        <v>GCO-GTH-F081</v>
      </c>
      <c r="J1361" s="45" t="s">
        <v>3254</v>
      </c>
      <c r="K1361" s="46" t="s">
        <v>31</v>
      </c>
      <c r="L1361" s="47">
        <f t="shared" si="1439"/>
        <v>46015</v>
      </c>
      <c r="M1361" s="48">
        <v>46015</v>
      </c>
      <c r="N1361" s="1">
        <f t="shared" ca="1" si="1440"/>
        <v>62</v>
      </c>
      <c r="O1361" s="3"/>
      <c r="P1361" s="49" t="s">
        <v>2988</v>
      </c>
      <c r="Q1361" s="46">
        <v>1</v>
      </c>
      <c r="R1361" s="44"/>
      <c r="S1361" s="26"/>
      <c r="T1361" s="26"/>
      <c r="U1361" s="27"/>
      <c r="V1361" s="26"/>
      <c r="W1361" s="28"/>
      <c r="X1361" s="28"/>
      <c r="Y1361" s="28"/>
      <c r="Z1361" s="28"/>
      <c r="AA1361" s="29"/>
      <c r="AB1361" s="9"/>
    </row>
    <row r="1362" spans="1:28" s="4" customFormat="1" ht="13" x14ac:dyDescent="0.3">
      <c r="A1362" s="93">
        <f>+SUBTOTAL(103,$D$4:D1362)</f>
        <v>1359</v>
      </c>
      <c r="B1362" s="2" t="s">
        <v>2028</v>
      </c>
      <c r="C1362" s="2" t="s">
        <v>1107</v>
      </c>
      <c r="D1362" s="2" t="s">
        <v>3255</v>
      </c>
      <c r="E1362" s="43" t="str">
        <f t="shared" si="1427"/>
        <v>N/A</v>
      </c>
      <c r="F1362" s="43" t="str">
        <f t="shared" si="1407"/>
        <v>CDS</v>
      </c>
      <c r="G1362" s="43" t="s">
        <v>29</v>
      </c>
      <c r="H1362" s="44" t="s">
        <v>29</v>
      </c>
      <c r="I1362" s="43" t="str">
        <f t="shared" si="1428"/>
        <v>N/A-CDS-C</v>
      </c>
      <c r="J1362" s="45" t="s">
        <v>3256</v>
      </c>
      <c r="K1362" s="46" t="s">
        <v>31</v>
      </c>
      <c r="L1362" s="47">
        <f t="shared" si="1429"/>
        <v>45177</v>
      </c>
      <c r="M1362" s="48">
        <v>45177</v>
      </c>
      <c r="N1362" s="1">
        <f t="shared" ca="1" si="1430"/>
        <v>888</v>
      </c>
      <c r="O1362" s="3"/>
      <c r="P1362" s="49" t="s">
        <v>3257</v>
      </c>
      <c r="Q1362" s="46">
        <v>3</v>
      </c>
      <c r="R1362" s="44"/>
      <c r="U1362" s="5"/>
      <c r="W1362" s="6"/>
      <c r="X1362" s="6"/>
      <c r="Y1362" s="6"/>
      <c r="Z1362" s="6"/>
      <c r="AA1362" s="7"/>
      <c r="AB1362" s="9"/>
    </row>
    <row r="1363" spans="1:28" s="4" customFormat="1" ht="13" x14ac:dyDescent="0.3">
      <c r="A1363" s="1">
        <f>+SUBTOTAL(103,$D$4:D1363)</f>
        <v>1360</v>
      </c>
      <c r="B1363" s="2" t="s">
        <v>2028</v>
      </c>
      <c r="C1363" s="2" t="s">
        <v>1107</v>
      </c>
      <c r="D1363" s="2" t="s">
        <v>3255</v>
      </c>
      <c r="E1363" s="43" t="str">
        <f t="shared" ref="E1363:E1459" si="1441">+IF(C1363="GESTIÓN TERRITORIAL","GET",IF(C1363="DERECHOS HUMANOS","DHH",IF(C1363="GESTIÓN CORPORATIVA","GCO",IF(C1363="PLANEACIÓN ESTRATÉGICA","PLE",IF(C1363="GERENCIA DE LA INFORMACIÓN","GDI","N/A")))))</f>
        <v>N/A</v>
      </c>
      <c r="F1363" s="43" t="str">
        <f t="shared" si="1407"/>
        <v>CDS</v>
      </c>
      <c r="G1363" s="43" t="str">
        <f t="shared" ref="G1363:G1459" si="1442">+IF(OR(LEN(H1363)=1,LEN(H1363)=2),H1363,IF(LEN(H1363)=4,MID(H1363,1,1),MID(H1363,1,2)))</f>
        <v>MR</v>
      </c>
      <c r="H1363" s="44" t="s">
        <v>34</v>
      </c>
      <c r="I1363" s="43" t="str">
        <f t="shared" ref="I1363:I1405" si="1443">+IF(OR(E1363="",F1363="",H1363=""),"",CONCATENATE(E1363,"-",F1363,"-",H1363))</f>
        <v>N/A-CDS-MR</v>
      </c>
      <c r="J1363" s="45" t="s">
        <v>3258</v>
      </c>
      <c r="K1363" s="46" t="s">
        <v>31</v>
      </c>
      <c r="L1363" s="47">
        <f t="shared" ref="L1363:L1465" si="1444">+IF(M1363=0,"",VALUE(M1363))</f>
        <v>44652</v>
      </c>
      <c r="M1363" s="48">
        <v>44652</v>
      </c>
      <c r="N1363" s="1">
        <f t="shared" ref="N1363:N1459" ca="1" si="1445">+IF(K1363="Anulado","",IF(M1363="","",DAYS360(M1363,TODAY())))</f>
        <v>1405</v>
      </c>
      <c r="O1363" s="3"/>
      <c r="P1363" s="49" t="s">
        <v>3259</v>
      </c>
      <c r="Q1363" s="46">
        <v>4</v>
      </c>
      <c r="R1363" s="44" t="s">
        <v>383</v>
      </c>
      <c r="U1363" s="5"/>
      <c r="W1363" s="6"/>
      <c r="X1363" s="6"/>
      <c r="Y1363" s="6"/>
      <c r="Z1363" s="6" t="str">
        <f t="shared" si="1319"/>
        <v/>
      </c>
      <c r="AA1363" s="7"/>
      <c r="AB1363" s="9"/>
    </row>
    <row r="1364" spans="1:28" s="4" customFormat="1" ht="13" x14ac:dyDescent="0.3">
      <c r="A1364" s="1">
        <f>+SUBTOTAL(103,$D$4:D1364)</f>
        <v>1361</v>
      </c>
      <c r="B1364" s="2" t="s">
        <v>2028</v>
      </c>
      <c r="C1364" s="2" t="s">
        <v>1107</v>
      </c>
      <c r="D1364" s="2" t="s">
        <v>3255</v>
      </c>
      <c r="E1364" s="43" t="str">
        <f t="shared" ref="E1364" si="1446">+IF(C1364="GESTIÓN TERRITORIAL","GET",IF(C1364="DERECHOS HUMANOS","DHH",IF(C1364="GESTIÓN CORPORATIVA","GCO",IF(C1364="PLANEACIÓN ESTRATÉGICA","PLE",IF(C1364="GERENCIA DE LA INFORMACIÓN","GDI","N/A")))))</f>
        <v>N/A</v>
      </c>
      <c r="F1364" s="43" t="str">
        <f t="shared" si="1407"/>
        <v>CDS</v>
      </c>
      <c r="G1364" s="43" t="str">
        <f t="shared" ref="G1364" si="1447">+IF(OR(LEN(H1364)=1,LEN(H1364)=2),H1364,IF(LEN(H1364)=4,MID(H1364,1,1),MID(H1364,1,2)))</f>
        <v>F</v>
      </c>
      <c r="H1364" s="44" t="s">
        <v>274</v>
      </c>
      <c r="I1364" s="43" t="str">
        <f t="shared" ref="I1364" si="1448">+IF(OR(E1364="",F1364="",H1364=""),"",CONCATENATE(E1364,"-",F1364,"-",H1364))</f>
        <v>N/A-CDS-F001</v>
      </c>
      <c r="J1364" s="45" t="s">
        <v>3260</v>
      </c>
      <c r="K1364" s="46" t="s">
        <v>31</v>
      </c>
      <c r="L1364" s="47">
        <f t="shared" si="1444"/>
        <v>44427</v>
      </c>
      <c r="M1364" s="48">
        <v>44427</v>
      </c>
      <c r="N1364" s="1">
        <f t="shared" ref="N1364:N1365" ca="1" si="1449">+IF(K1364="Anulado","",IF(M1364="","",DAYS360(M1364,TODAY())))</f>
        <v>1627</v>
      </c>
      <c r="O1364" s="3"/>
      <c r="P1364" s="49" t="s">
        <v>3261</v>
      </c>
      <c r="Q1364" s="46">
        <v>2</v>
      </c>
      <c r="R1364" s="44" t="s">
        <v>383</v>
      </c>
      <c r="U1364" s="5"/>
      <c r="W1364" s="6"/>
      <c r="X1364" s="6"/>
      <c r="Y1364" s="6"/>
      <c r="Z1364" s="6"/>
      <c r="AA1364" s="7"/>
      <c r="AB1364" s="9"/>
    </row>
    <row r="1365" spans="1:28" s="4" customFormat="1" ht="13" x14ac:dyDescent="0.3">
      <c r="A1365" s="93">
        <f>+SUBTOTAL(103,$D$4:D1365)</f>
        <v>1362</v>
      </c>
      <c r="B1365" s="2" t="s">
        <v>2028</v>
      </c>
      <c r="C1365" s="2" t="s">
        <v>1107</v>
      </c>
      <c r="D1365" s="2" t="s">
        <v>3255</v>
      </c>
      <c r="E1365" s="43" t="str">
        <f t="shared" ref="E1365" si="1450">+IF(C1365="GESTIÓN TERRITORIAL","GET",IF(C1365="DERECHOS HUMANOS","DHH",IF(C1365="GESTIÓN CORPORATIVA","GCO",IF(C1365="PLANEACIÓN ESTRATÉGICA","PLE",IF(C1365="GERENCIA DE LA INFORMACIÓN","GDI","N/A")))))</f>
        <v>N/A</v>
      </c>
      <c r="F1365" s="43" t="str">
        <f t="shared" si="1407"/>
        <v>CDS</v>
      </c>
      <c r="G1365" s="43" t="str">
        <f t="shared" ref="G1365" si="1451">+IF(OR(LEN(H1365)=1,LEN(H1365)=2),H1365,IF(LEN(H1365)=4,MID(H1365,1,1),MID(H1365,1,2)))</f>
        <v>F</v>
      </c>
      <c r="H1365" s="44" t="s">
        <v>278</v>
      </c>
      <c r="I1365" s="43" t="str">
        <f t="shared" ref="I1365" si="1452">+IF(OR(E1365="",F1365="",H1365=""),"",CONCATENATE(E1365,"-",F1365,"-",H1365))</f>
        <v>N/A-CDS-F002</v>
      </c>
      <c r="J1365" s="45" t="s">
        <v>3262</v>
      </c>
      <c r="K1365" s="46" t="s">
        <v>31</v>
      </c>
      <c r="L1365" s="47">
        <f t="shared" si="1444"/>
        <v>44721</v>
      </c>
      <c r="M1365" s="48">
        <v>44721</v>
      </c>
      <c r="N1365" s="1">
        <f t="shared" ca="1" si="1449"/>
        <v>1337</v>
      </c>
      <c r="O1365" s="3"/>
      <c r="P1365" s="49" t="s">
        <v>3263</v>
      </c>
      <c r="Q1365" s="46">
        <v>2</v>
      </c>
      <c r="R1365" s="44"/>
      <c r="U1365" s="5"/>
      <c r="W1365" s="6"/>
      <c r="X1365" s="6"/>
      <c r="Y1365" s="6"/>
      <c r="Z1365" s="6"/>
      <c r="AA1365" s="7"/>
      <c r="AB1365" s="9"/>
    </row>
    <row r="1366" spans="1:28" s="4" customFormat="1" ht="13" x14ac:dyDescent="0.3">
      <c r="A1366" s="1">
        <f>+SUBTOTAL(103,$D$4:D1366)</f>
        <v>1363</v>
      </c>
      <c r="B1366" s="2" t="s">
        <v>2028</v>
      </c>
      <c r="C1366" s="2" t="s">
        <v>1107</v>
      </c>
      <c r="D1366" s="2" t="s">
        <v>3255</v>
      </c>
      <c r="E1366" s="43" t="str">
        <f t="shared" ref="E1366:E1371" si="1453">+IF(C1366="GESTIÓN TERRITORIAL","GET",IF(C1366="DERECHOS HUMANOS","DHH",IF(C1366="GESTIÓN CORPORATIVA","GCO",IF(C1366="PLANEACIÓN ESTRATÉGICA","PLE",IF(C1366="GERENCIA DE LA INFORMACIÓN","GDI","N/A")))))</f>
        <v>N/A</v>
      </c>
      <c r="F1366" s="43" t="str">
        <f t="shared" si="1407"/>
        <v>CDS</v>
      </c>
      <c r="G1366" s="43" t="str">
        <f t="shared" ref="G1366:G1371" si="1454">+IF(OR(LEN(H1366)=1,LEN(H1366)=2),H1366,IF(LEN(H1366)=4,MID(H1366,1,1),MID(H1366,1,2)))</f>
        <v>F</v>
      </c>
      <c r="H1366" s="44" t="s">
        <v>282</v>
      </c>
      <c r="I1366" s="43" t="str">
        <f t="shared" ref="I1366:I1371" si="1455">+IF(OR(E1366="",F1366="",H1366=""),"",CONCATENATE(E1366,"-",F1366,"-",H1366))</f>
        <v>N/A-CDS-F003</v>
      </c>
      <c r="J1366" s="45" t="s">
        <v>3264</v>
      </c>
      <c r="K1366" s="46" t="s">
        <v>31</v>
      </c>
      <c r="L1366" s="47">
        <f t="shared" ref="L1366:L1371" si="1456">+IF(M1366=0,"",VALUE(M1366))</f>
        <v>45191</v>
      </c>
      <c r="M1366" s="48">
        <v>45191</v>
      </c>
      <c r="N1366" s="1">
        <f t="shared" ref="N1366:N1371" ca="1" si="1457">+IF(K1366="Anulado","",IF(M1366="","",DAYS360(M1366,TODAY())))</f>
        <v>874</v>
      </c>
      <c r="O1366" s="3"/>
      <c r="P1366" s="49" t="s">
        <v>3265</v>
      </c>
      <c r="Q1366" s="46">
        <v>1</v>
      </c>
      <c r="R1366" s="44"/>
      <c r="S1366" s="26"/>
      <c r="T1366" s="26"/>
      <c r="U1366" s="27"/>
      <c r="V1366" s="26"/>
      <c r="W1366" s="28"/>
      <c r="X1366" s="28"/>
      <c r="Y1366" s="28"/>
      <c r="Z1366" s="28"/>
      <c r="AA1366" s="29"/>
      <c r="AB1366" s="9"/>
    </row>
    <row r="1367" spans="1:28" s="4" customFormat="1" ht="13" x14ac:dyDescent="0.3">
      <c r="A1367" s="1">
        <f>+SUBTOTAL(103,$D$4:D1367)</f>
        <v>1364</v>
      </c>
      <c r="B1367" s="2" t="s">
        <v>2028</v>
      </c>
      <c r="C1367" s="2" t="s">
        <v>1107</v>
      </c>
      <c r="D1367" s="2" t="s">
        <v>3255</v>
      </c>
      <c r="E1367" s="43" t="str">
        <f t="shared" si="1453"/>
        <v>N/A</v>
      </c>
      <c r="F1367" s="43" t="str">
        <f t="shared" si="1407"/>
        <v>CDS</v>
      </c>
      <c r="G1367" s="43" t="str">
        <f t="shared" si="1454"/>
        <v>F</v>
      </c>
      <c r="H1367" s="44" t="s">
        <v>286</v>
      </c>
      <c r="I1367" s="43" t="str">
        <f t="shared" si="1455"/>
        <v>N/A-CDS-F004</v>
      </c>
      <c r="J1367" s="45" t="s">
        <v>3266</v>
      </c>
      <c r="K1367" s="46" t="s">
        <v>31</v>
      </c>
      <c r="L1367" s="47">
        <f t="shared" si="1456"/>
        <v>45191</v>
      </c>
      <c r="M1367" s="48">
        <v>45191</v>
      </c>
      <c r="N1367" s="1">
        <f t="shared" ca="1" si="1457"/>
        <v>874</v>
      </c>
      <c r="O1367" s="3"/>
      <c r="P1367" s="49" t="s">
        <v>3265</v>
      </c>
      <c r="Q1367" s="46">
        <v>1</v>
      </c>
      <c r="R1367" s="44"/>
      <c r="S1367" s="26"/>
      <c r="T1367" s="26"/>
      <c r="U1367" s="27"/>
      <c r="V1367" s="26"/>
      <c r="W1367" s="28"/>
      <c r="X1367" s="28"/>
      <c r="Y1367" s="28"/>
      <c r="Z1367" s="28"/>
      <c r="AA1367" s="29"/>
      <c r="AB1367" s="9"/>
    </row>
    <row r="1368" spans="1:28" s="4" customFormat="1" ht="13" x14ac:dyDescent="0.3">
      <c r="A1368" s="93">
        <f>+SUBTOTAL(103,$D$4:D1368)</f>
        <v>1365</v>
      </c>
      <c r="B1368" s="2" t="s">
        <v>2028</v>
      </c>
      <c r="C1368" s="2" t="s">
        <v>1107</v>
      </c>
      <c r="D1368" s="2" t="s">
        <v>3255</v>
      </c>
      <c r="E1368" s="43" t="str">
        <f t="shared" si="1453"/>
        <v>N/A</v>
      </c>
      <c r="F1368" s="43" t="str">
        <f t="shared" si="1407"/>
        <v>CDS</v>
      </c>
      <c r="G1368" s="43" t="str">
        <f t="shared" si="1454"/>
        <v>F</v>
      </c>
      <c r="H1368" s="44" t="s">
        <v>290</v>
      </c>
      <c r="I1368" s="43" t="str">
        <f t="shared" si="1455"/>
        <v>N/A-CDS-F005</v>
      </c>
      <c r="J1368" s="45" t="s">
        <v>3267</v>
      </c>
      <c r="K1368" s="46" t="s">
        <v>31</v>
      </c>
      <c r="L1368" s="47">
        <f t="shared" si="1456"/>
        <v>45191</v>
      </c>
      <c r="M1368" s="48">
        <v>45191</v>
      </c>
      <c r="N1368" s="1">
        <f t="shared" ca="1" si="1457"/>
        <v>874</v>
      </c>
      <c r="O1368" s="3"/>
      <c r="P1368" s="49" t="s">
        <v>3265</v>
      </c>
      <c r="Q1368" s="46">
        <v>1</v>
      </c>
      <c r="R1368" s="44"/>
      <c r="S1368" s="26"/>
      <c r="T1368" s="26"/>
      <c r="U1368" s="27"/>
      <c r="V1368" s="26"/>
      <c r="W1368" s="28"/>
      <c r="X1368" s="28"/>
      <c r="Y1368" s="28"/>
      <c r="Z1368" s="28"/>
      <c r="AA1368" s="29"/>
      <c r="AB1368" s="9"/>
    </row>
    <row r="1369" spans="1:28" s="4" customFormat="1" ht="13" x14ac:dyDescent="0.3">
      <c r="A1369" s="1">
        <f>+SUBTOTAL(103,$D$4:D1369)</f>
        <v>1366</v>
      </c>
      <c r="B1369" s="2" t="s">
        <v>2028</v>
      </c>
      <c r="C1369" s="2" t="s">
        <v>1107</v>
      </c>
      <c r="D1369" s="2" t="s">
        <v>3255</v>
      </c>
      <c r="E1369" s="43" t="str">
        <f t="shared" si="1453"/>
        <v>N/A</v>
      </c>
      <c r="F1369" s="43" t="str">
        <f t="shared" ref="F1369:F1400" si="1458">+VLOOKUP(D1369,$U$1519:$V$1538,2,FALSE)</f>
        <v>CDS</v>
      </c>
      <c r="G1369" s="43" t="str">
        <f t="shared" si="1454"/>
        <v>F</v>
      </c>
      <c r="H1369" s="44" t="s">
        <v>294</v>
      </c>
      <c r="I1369" s="43" t="str">
        <f t="shared" si="1455"/>
        <v>N/A-CDS-F006</v>
      </c>
      <c r="J1369" s="45" t="s">
        <v>3268</v>
      </c>
      <c r="K1369" s="46" t="s">
        <v>31</v>
      </c>
      <c r="L1369" s="47">
        <f t="shared" si="1456"/>
        <v>45191</v>
      </c>
      <c r="M1369" s="48">
        <v>45191</v>
      </c>
      <c r="N1369" s="1">
        <f t="shared" ca="1" si="1457"/>
        <v>874</v>
      </c>
      <c r="O1369" s="3"/>
      <c r="P1369" s="49" t="s">
        <v>3265</v>
      </c>
      <c r="Q1369" s="46">
        <v>1</v>
      </c>
      <c r="R1369" s="44"/>
      <c r="S1369" s="26"/>
      <c r="T1369" s="26"/>
      <c r="U1369" s="27"/>
      <c r="V1369" s="26"/>
      <c r="W1369" s="28"/>
      <c r="X1369" s="28"/>
      <c r="Y1369" s="28"/>
      <c r="Z1369" s="28"/>
      <c r="AA1369" s="29"/>
      <c r="AB1369" s="9"/>
    </row>
    <row r="1370" spans="1:28" s="4" customFormat="1" ht="13" x14ac:dyDescent="0.3">
      <c r="A1370" s="1">
        <f>+SUBTOTAL(103,$D$4:D1370)</f>
        <v>1367</v>
      </c>
      <c r="B1370" s="2" t="s">
        <v>2028</v>
      </c>
      <c r="C1370" s="2" t="s">
        <v>1107</v>
      </c>
      <c r="D1370" s="2" t="s">
        <v>3255</v>
      </c>
      <c r="E1370" s="43" t="str">
        <f t="shared" si="1453"/>
        <v>N/A</v>
      </c>
      <c r="F1370" s="43" t="str">
        <f t="shared" si="1458"/>
        <v>CDS</v>
      </c>
      <c r="G1370" s="43" t="str">
        <f t="shared" si="1454"/>
        <v>F</v>
      </c>
      <c r="H1370" s="44" t="s">
        <v>298</v>
      </c>
      <c r="I1370" s="43" t="str">
        <f t="shared" si="1455"/>
        <v>N/A-CDS-F007</v>
      </c>
      <c r="J1370" s="45" t="s">
        <v>3269</v>
      </c>
      <c r="K1370" s="46" t="s">
        <v>31</v>
      </c>
      <c r="L1370" s="47">
        <f t="shared" si="1456"/>
        <v>45191</v>
      </c>
      <c r="M1370" s="48">
        <v>45191</v>
      </c>
      <c r="N1370" s="1">
        <f t="shared" ca="1" si="1457"/>
        <v>874</v>
      </c>
      <c r="O1370" s="3"/>
      <c r="P1370" s="49" t="s">
        <v>3265</v>
      </c>
      <c r="Q1370" s="46">
        <v>1</v>
      </c>
      <c r="R1370" s="44"/>
      <c r="S1370" s="26"/>
      <c r="T1370" s="26"/>
      <c r="U1370" s="27"/>
      <c r="V1370" s="26"/>
      <c r="W1370" s="28"/>
      <c r="X1370" s="28"/>
      <c r="Y1370" s="28"/>
      <c r="Z1370" s="28"/>
      <c r="AA1370" s="29"/>
      <c r="AB1370" s="9"/>
    </row>
    <row r="1371" spans="1:28" s="4" customFormat="1" ht="13" x14ac:dyDescent="0.3">
      <c r="A1371" s="93">
        <f>+SUBTOTAL(103,$D$4:D1371)</f>
        <v>1368</v>
      </c>
      <c r="B1371" s="2" t="s">
        <v>2028</v>
      </c>
      <c r="C1371" s="2" t="s">
        <v>1107</v>
      </c>
      <c r="D1371" s="2" t="s">
        <v>3255</v>
      </c>
      <c r="E1371" s="43" t="str">
        <f t="shared" si="1453"/>
        <v>N/A</v>
      </c>
      <c r="F1371" s="43" t="str">
        <f t="shared" si="1458"/>
        <v>CDS</v>
      </c>
      <c r="G1371" s="43" t="str">
        <f t="shared" si="1454"/>
        <v>F</v>
      </c>
      <c r="H1371" s="44" t="s">
        <v>302</v>
      </c>
      <c r="I1371" s="43" t="str">
        <f t="shared" si="1455"/>
        <v>N/A-CDS-F008</v>
      </c>
      <c r="J1371" s="45" t="s">
        <v>3270</v>
      </c>
      <c r="K1371" s="46" t="s">
        <v>31</v>
      </c>
      <c r="L1371" s="47">
        <f t="shared" si="1456"/>
        <v>45191</v>
      </c>
      <c r="M1371" s="48">
        <v>45191</v>
      </c>
      <c r="N1371" s="1">
        <f t="shared" ca="1" si="1457"/>
        <v>874</v>
      </c>
      <c r="O1371" s="3"/>
      <c r="P1371" s="49" t="s">
        <v>3265</v>
      </c>
      <c r="Q1371" s="46">
        <v>1</v>
      </c>
      <c r="R1371" s="44"/>
      <c r="S1371" s="26"/>
      <c r="T1371" s="26"/>
      <c r="U1371" s="27"/>
      <c r="V1371" s="26"/>
      <c r="W1371" s="28"/>
      <c r="X1371" s="28"/>
      <c r="Y1371" s="28"/>
      <c r="Z1371" s="28"/>
      <c r="AA1371" s="29"/>
      <c r="AB1371" s="9"/>
    </row>
    <row r="1372" spans="1:28" s="4" customFormat="1" ht="13" x14ac:dyDescent="0.3">
      <c r="A1372" s="1">
        <f>+SUBTOTAL(103,$D$4:D1372)</f>
        <v>1369</v>
      </c>
      <c r="B1372" s="2" t="s">
        <v>2028</v>
      </c>
      <c r="C1372" s="2" t="s">
        <v>1107</v>
      </c>
      <c r="D1372" s="2" t="s">
        <v>3255</v>
      </c>
      <c r="E1372" s="43" t="str">
        <f t="shared" ref="E1372:E1379" si="1459">+IF(C1372="GESTIÓN TERRITORIAL","GET",IF(C1372="DERECHOS HUMANOS","DHH",IF(C1372="GESTIÓN CORPORATIVA","GCO",IF(C1372="PLANEACIÓN ESTRATÉGICA","PLE",IF(C1372="GERENCIA DE LA INFORMACIÓN","GDI","N/A")))))</f>
        <v>N/A</v>
      </c>
      <c r="F1372" s="43" t="str">
        <f t="shared" si="1458"/>
        <v>CDS</v>
      </c>
      <c r="G1372" s="43" t="str">
        <f t="shared" ref="G1372:G1379" si="1460">+IF(OR(LEN(H1372)=1,LEN(H1372)=2),H1372,IF(LEN(H1372)=4,MID(H1372,1,1),MID(H1372,1,2)))</f>
        <v>F</v>
      </c>
      <c r="H1372" s="44" t="s">
        <v>306</v>
      </c>
      <c r="I1372" s="43" t="str">
        <f t="shared" ref="I1372:I1379" si="1461">+IF(OR(E1372="",F1372="",H1372=""),"",CONCATENATE(E1372,"-",F1372,"-",H1372))</f>
        <v>N/A-CDS-F009</v>
      </c>
      <c r="J1372" s="45" t="s">
        <v>3271</v>
      </c>
      <c r="K1372" s="46" t="s">
        <v>31</v>
      </c>
      <c r="L1372" s="47">
        <f t="shared" ref="L1372:L1379" si="1462">+IF(M1372=0,"",VALUE(M1372))</f>
        <v>45272</v>
      </c>
      <c r="M1372" s="48">
        <v>45272</v>
      </c>
      <c r="N1372" s="1">
        <f t="shared" ref="N1372:N1379" ca="1" si="1463">+IF(K1372="Anulado","",IF(M1372="","",DAYS360(M1372,TODAY())))</f>
        <v>794</v>
      </c>
      <c r="O1372" s="3"/>
      <c r="P1372" s="49" t="s">
        <v>3272</v>
      </c>
      <c r="Q1372" s="46">
        <v>1</v>
      </c>
      <c r="R1372" s="44"/>
      <c r="S1372" s="26"/>
      <c r="T1372" s="26"/>
      <c r="U1372" s="27"/>
      <c r="V1372" s="26"/>
      <c r="W1372" s="28"/>
      <c r="X1372" s="28"/>
      <c r="Y1372" s="28"/>
      <c r="Z1372" s="28"/>
      <c r="AA1372" s="29"/>
      <c r="AB1372" s="9"/>
    </row>
    <row r="1373" spans="1:28" s="4" customFormat="1" ht="13" x14ac:dyDescent="0.3">
      <c r="A1373" s="1">
        <f>+SUBTOTAL(103,$D$4:D1373)</f>
        <v>1370</v>
      </c>
      <c r="B1373" s="2" t="s">
        <v>2028</v>
      </c>
      <c r="C1373" s="2" t="s">
        <v>1107</v>
      </c>
      <c r="D1373" s="2" t="s">
        <v>3255</v>
      </c>
      <c r="E1373" s="43" t="str">
        <f t="shared" si="1459"/>
        <v>N/A</v>
      </c>
      <c r="F1373" s="43" t="str">
        <f t="shared" si="1458"/>
        <v>CDS</v>
      </c>
      <c r="G1373" s="43" t="str">
        <f t="shared" si="1460"/>
        <v>F</v>
      </c>
      <c r="H1373" s="44" t="s">
        <v>310</v>
      </c>
      <c r="I1373" s="43" t="str">
        <f t="shared" si="1461"/>
        <v>N/A-CDS-F010</v>
      </c>
      <c r="J1373" s="45" t="s">
        <v>3273</v>
      </c>
      <c r="K1373" s="46" t="s">
        <v>31</v>
      </c>
      <c r="L1373" s="47">
        <f t="shared" si="1462"/>
        <v>45272</v>
      </c>
      <c r="M1373" s="48">
        <v>45272</v>
      </c>
      <c r="N1373" s="1">
        <f t="shared" ca="1" si="1463"/>
        <v>794</v>
      </c>
      <c r="O1373" s="3"/>
      <c r="P1373" s="49" t="s">
        <v>3272</v>
      </c>
      <c r="Q1373" s="46">
        <v>1</v>
      </c>
      <c r="R1373" s="44"/>
      <c r="S1373" s="26"/>
      <c r="T1373" s="26"/>
      <c r="U1373" s="27"/>
      <c r="V1373" s="26"/>
      <c r="W1373" s="28"/>
      <c r="X1373" s="28"/>
      <c r="Y1373" s="28"/>
      <c r="Z1373" s="28"/>
      <c r="AA1373" s="29"/>
      <c r="AB1373" s="9"/>
    </row>
    <row r="1374" spans="1:28" s="4" customFormat="1" ht="13" x14ac:dyDescent="0.3">
      <c r="A1374" s="93">
        <f>+SUBTOTAL(103,$D$4:D1374)</f>
        <v>1371</v>
      </c>
      <c r="B1374" s="2" t="s">
        <v>2028</v>
      </c>
      <c r="C1374" s="2" t="s">
        <v>1107</v>
      </c>
      <c r="D1374" s="2" t="s">
        <v>3255</v>
      </c>
      <c r="E1374" s="43" t="str">
        <f t="shared" si="1459"/>
        <v>N/A</v>
      </c>
      <c r="F1374" s="43" t="str">
        <f t="shared" si="1458"/>
        <v>CDS</v>
      </c>
      <c r="G1374" s="43" t="str">
        <f t="shared" si="1460"/>
        <v>F</v>
      </c>
      <c r="H1374" s="44" t="s">
        <v>605</v>
      </c>
      <c r="I1374" s="43" t="str">
        <f t="shared" si="1461"/>
        <v>N/A-CDS-F011</v>
      </c>
      <c r="J1374" s="45" t="s">
        <v>3274</v>
      </c>
      <c r="K1374" s="46" t="s">
        <v>31</v>
      </c>
      <c r="L1374" s="47">
        <f t="shared" si="1462"/>
        <v>45272</v>
      </c>
      <c r="M1374" s="48">
        <v>45272</v>
      </c>
      <c r="N1374" s="1">
        <f t="shared" ca="1" si="1463"/>
        <v>794</v>
      </c>
      <c r="O1374" s="3"/>
      <c r="P1374" s="49" t="s">
        <v>3272</v>
      </c>
      <c r="Q1374" s="46">
        <v>1</v>
      </c>
      <c r="R1374" s="44"/>
      <c r="S1374" s="26"/>
      <c r="T1374" s="26"/>
      <c r="U1374" s="27"/>
      <c r="V1374" s="26"/>
      <c r="W1374" s="28"/>
      <c r="X1374" s="28"/>
      <c r="Y1374" s="28"/>
      <c r="Z1374" s="28"/>
      <c r="AA1374" s="29"/>
      <c r="AB1374" s="9"/>
    </row>
    <row r="1375" spans="1:28" s="4" customFormat="1" ht="19.5" x14ac:dyDescent="0.3">
      <c r="A1375" s="1">
        <f>+SUBTOTAL(103,$D$4:D1375)</f>
        <v>1372</v>
      </c>
      <c r="B1375" s="2" t="s">
        <v>2028</v>
      </c>
      <c r="C1375" s="2" t="s">
        <v>1107</v>
      </c>
      <c r="D1375" s="2" t="s">
        <v>3255</v>
      </c>
      <c r="E1375" s="43" t="str">
        <f t="shared" si="1459"/>
        <v>N/A</v>
      </c>
      <c r="F1375" s="43" t="str">
        <f t="shared" si="1458"/>
        <v>CDS</v>
      </c>
      <c r="G1375" s="43" t="str">
        <f t="shared" si="1460"/>
        <v>F</v>
      </c>
      <c r="H1375" s="44" t="s">
        <v>314</v>
      </c>
      <c r="I1375" s="43" t="str">
        <f t="shared" si="1461"/>
        <v>N/A-CDS-F012</v>
      </c>
      <c r="J1375" s="45" t="s">
        <v>3275</v>
      </c>
      <c r="K1375" s="46" t="s">
        <v>31</v>
      </c>
      <c r="L1375" s="47">
        <f t="shared" si="1462"/>
        <v>45272</v>
      </c>
      <c r="M1375" s="48">
        <v>45272</v>
      </c>
      <c r="N1375" s="1">
        <f t="shared" ca="1" si="1463"/>
        <v>794</v>
      </c>
      <c r="O1375" s="3"/>
      <c r="P1375" s="49" t="s">
        <v>3272</v>
      </c>
      <c r="Q1375" s="46">
        <v>1</v>
      </c>
      <c r="R1375" s="44"/>
      <c r="S1375" s="26"/>
      <c r="T1375" s="26"/>
      <c r="U1375" s="27"/>
      <c r="V1375" s="26"/>
      <c r="W1375" s="28"/>
      <c r="X1375" s="28"/>
      <c r="Y1375" s="28"/>
      <c r="Z1375" s="28"/>
      <c r="AA1375" s="29"/>
      <c r="AB1375" s="9"/>
    </row>
    <row r="1376" spans="1:28" s="4" customFormat="1" ht="13" x14ac:dyDescent="0.3">
      <c r="A1376" s="1">
        <f>+SUBTOTAL(103,$D$4:D1376)</f>
        <v>1373</v>
      </c>
      <c r="B1376" s="2" t="s">
        <v>2028</v>
      </c>
      <c r="C1376" s="2" t="s">
        <v>1107</v>
      </c>
      <c r="D1376" s="2" t="s">
        <v>3255</v>
      </c>
      <c r="E1376" s="43" t="str">
        <f t="shared" si="1459"/>
        <v>N/A</v>
      </c>
      <c r="F1376" s="43" t="str">
        <f t="shared" si="1458"/>
        <v>CDS</v>
      </c>
      <c r="G1376" s="43" t="str">
        <f t="shared" si="1460"/>
        <v>F</v>
      </c>
      <c r="H1376" s="44" t="s">
        <v>318</v>
      </c>
      <c r="I1376" s="43" t="str">
        <f t="shared" si="1461"/>
        <v>N/A-CDS-F013</v>
      </c>
      <c r="J1376" s="45" t="s">
        <v>3276</v>
      </c>
      <c r="K1376" s="46" t="s">
        <v>31</v>
      </c>
      <c r="L1376" s="47">
        <f t="shared" si="1462"/>
        <v>45272</v>
      </c>
      <c r="M1376" s="48">
        <v>45272</v>
      </c>
      <c r="N1376" s="1">
        <f t="shared" ca="1" si="1463"/>
        <v>794</v>
      </c>
      <c r="O1376" s="3"/>
      <c r="P1376" s="49" t="s">
        <v>3272</v>
      </c>
      <c r="Q1376" s="46">
        <v>1</v>
      </c>
      <c r="R1376" s="44"/>
      <c r="S1376" s="26"/>
      <c r="T1376" s="26"/>
      <c r="U1376" s="27"/>
      <c r="V1376" s="26"/>
      <c r="W1376" s="28"/>
      <c r="X1376" s="28"/>
      <c r="Y1376" s="28"/>
      <c r="Z1376" s="28"/>
      <c r="AA1376" s="29"/>
      <c r="AB1376" s="9"/>
    </row>
    <row r="1377" spans="1:28" s="4" customFormat="1" ht="13" x14ac:dyDescent="0.3">
      <c r="A1377" s="93">
        <f>+SUBTOTAL(103,$D$4:D1377)</f>
        <v>1374</v>
      </c>
      <c r="B1377" s="2" t="s">
        <v>2028</v>
      </c>
      <c r="C1377" s="2" t="s">
        <v>1107</v>
      </c>
      <c r="D1377" s="2" t="s">
        <v>3255</v>
      </c>
      <c r="E1377" s="43" t="str">
        <f t="shared" si="1459"/>
        <v>N/A</v>
      </c>
      <c r="F1377" s="43" t="str">
        <f t="shared" si="1458"/>
        <v>CDS</v>
      </c>
      <c r="G1377" s="43" t="str">
        <f t="shared" si="1460"/>
        <v>F</v>
      </c>
      <c r="H1377" s="44" t="s">
        <v>322</v>
      </c>
      <c r="I1377" s="43" t="str">
        <f t="shared" si="1461"/>
        <v>N/A-CDS-F014</v>
      </c>
      <c r="J1377" s="45" t="s">
        <v>3277</v>
      </c>
      <c r="K1377" s="46" t="s">
        <v>31</v>
      </c>
      <c r="L1377" s="47">
        <f t="shared" si="1462"/>
        <v>45272</v>
      </c>
      <c r="M1377" s="48">
        <v>45272</v>
      </c>
      <c r="N1377" s="1">
        <f t="shared" ca="1" si="1463"/>
        <v>794</v>
      </c>
      <c r="O1377" s="3"/>
      <c r="P1377" s="49" t="s">
        <v>3272</v>
      </c>
      <c r="Q1377" s="46">
        <v>1</v>
      </c>
      <c r="R1377" s="44"/>
      <c r="S1377" s="26"/>
      <c r="T1377" s="26"/>
      <c r="U1377" s="27"/>
      <c r="V1377" s="26"/>
      <c r="W1377" s="28"/>
      <c r="X1377" s="28"/>
      <c r="Y1377" s="28"/>
      <c r="Z1377" s="28"/>
      <c r="AA1377" s="29"/>
      <c r="AB1377" s="9"/>
    </row>
    <row r="1378" spans="1:28" s="4" customFormat="1" ht="13" x14ac:dyDescent="0.3">
      <c r="A1378" s="1">
        <f>+SUBTOTAL(103,$D$4:D1378)</f>
        <v>1375</v>
      </c>
      <c r="B1378" s="2" t="s">
        <v>2028</v>
      </c>
      <c r="C1378" s="2" t="s">
        <v>1107</v>
      </c>
      <c r="D1378" s="2" t="s">
        <v>3255</v>
      </c>
      <c r="E1378" s="43" t="str">
        <f t="shared" si="1459"/>
        <v>N/A</v>
      </c>
      <c r="F1378" s="43" t="str">
        <f t="shared" si="1458"/>
        <v>CDS</v>
      </c>
      <c r="G1378" s="43" t="str">
        <f t="shared" si="1460"/>
        <v>F</v>
      </c>
      <c r="H1378" s="44" t="s">
        <v>326</v>
      </c>
      <c r="I1378" s="43" t="str">
        <f t="shared" si="1461"/>
        <v>N/A-CDS-F015</v>
      </c>
      <c r="J1378" s="45" t="s">
        <v>3278</v>
      </c>
      <c r="K1378" s="46" t="s">
        <v>31</v>
      </c>
      <c r="L1378" s="47">
        <f t="shared" si="1462"/>
        <v>45272</v>
      </c>
      <c r="M1378" s="48">
        <v>45272</v>
      </c>
      <c r="N1378" s="1">
        <f t="shared" ca="1" si="1463"/>
        <v>794</v>
      </c>
      <c r="O1378" s="3"/>
      <c r="P1378" s="49" t="s">
        <v>3272</v>
      </c>
      <c r="Q1378" s="46">
        <v>1</v>
      </c>
      <c r="R1378" s="44"/>
      <c r="S1378" s="26"/>
      <c r="T1378" s="26"/>
      <c r="U1378" s="27"/>
      <c r="V1378" s="26"/>
      <c r="W1378" s="28"/>
      <c r="X1378" s="28"/>
      <c r="Y1378" s="28"/>
      <c r="Z1378" s="28"/>
      <c r="AA1378" s="29"/>
      <c r="AB1378" s="9"/>
    </row>
    <row r="1379" spans="1:28" s="4" customFormat="1" ht="13" x14ac:dyDescent="0.3">
      <c r="A1379" s="1">
        <f>+SUBTOTAL(103,$D$4:D1379)</f>
        <v>1376</v>
      </c>
      <c r="B1379" s="2" t="s">
        <v>2028</v>
      </c>
      <c r="C1379" s="2" t="s">
        <v>1107</v>
      </c>
      <c r="D1379" s="2" t="s">
        <v>3255</v>
      </c>
      <c r="E1379" s="43" t="str">
        <f t="shared" si="1459"/>
        <v>N/A</v>
      </c>
      <c r="F1379" s="43" t="str">
        <f t="shared" si="1458"/>
        <v>CDS</v>
      </c>
      <c r="G1379" s="43" t="str">
        <f t="shared" si="1460"/>
        <v>F</v>
      </c>
      <c r="H1379" s="44" t="s">
        <v>330</v>
      </c>
      <c r="I1379" s="43" t="str">
        <f t="shared" si="1461"/>
        <v>N/A-CDS-F016</v>
      </c>
      <c r="J1379" s="45" t="s">
        <v>3279</v>
      </c>
      <c r="K1379" s="46" t="s">
        <v>31</v>
      </c>
      <c r="L1379" s="47">
        <f t="shared" si="1462"/>
        <v>45272</v>
      </c>
      <c r="M1379" s="48">
        <v>45272</v>
      </c>
      <c r="N1379" s="1">
        <f t="shared" ca="1" si="1463"/>
        <v>794</v>
      </c>
      <c r="O1379" s="3"/>
      <c r="P1379" s="49" t="s">
        <v>3272</v>
      </c>
      <c r="Q1379" s="46">
        <v>1</v>
      </c>
      <c r="R1379" s="44"/>
      <c r="S1379" s="26"/>
      <c r="T1379" s="26"/>
      <c r="U1379" s="27"/>
      <c r="V1379" s="26"/>
      <c r="W1379" s="28"/>
      <c r="X1379" s="28"/>
      <c r="Y1379" s="28"/>
      <c r="Z1379" s="28"/>
      <c r="AA1379" s="29"/>
      <c r="AB1379" s="9"/>
    </row>
    <row r="1380" spans="1:28" s="4" customFormat="1" ht="13" x14ac:dyDescent="0.3">
      <c r="A1380" s="93">
        <f>+SUBTOTAL(103,$D$4:D1380)</f>
        <v>1377</v>
      </c>
      <c r="B1380" s="2" t="s">
        <v>2028</v>
      </c>
      <c r="C1380" s="2" t="s">
        <v>1107</v>
      </c>
      <c r="D1380" s="2" t="s">
        <v>3255</v>
      </c>
      <c r="E1380" s="43" t="str">
        <f t="shared" ref="E1380" si="1464">+IF(C1380="GESTIÓN TERRITORIAL","GET",IF(C1380="DERECHOS HUMANOS","DHH",IF(C1380="GESTIÓN CORPORATIVA","GCO",IF(C1380="PLANEACIÓN ESTRATÉGICA","PLE",IF(C1380="GERENCIA DE LA INFORMACIÓN","GDI","N/A")))))</f>
        <v>N/A</v>
      </c>
      <c r="F1380" s="43" t="str">
        <f t="shared" si="1458"/>
        <v>CDS</v>
      </c>
      <c r="G1380" s="43" t="s">
        <v>2011</v>
      </c>
      <c r="H1380" s="44" t="s">
        <v>156</v>
      </c>
      <c r="I1380" s="43" t="str">
        <f t="shared" ref="I1380" si="1465">+IF(OR(E1380="",F1380="",H1380=""),"",CONCATENATE(E1380,"-",F1380,"-",H1380))</f>
        <v>N/A-CDS-P001</v>
      </c>
      <c r="J1380" s="45" t="s">
        <v>3280</v>
      </c>
      <c r="K1380" s="46" t="s">
        <v>31</v>
      </c>
      <c r="L1380" s="47">
        <f t="shared" ref="L1380" si="1466">+IF(M1380=0,"",VALUE(M1380))</f>
        <v>45191</v>
      </c>
      <c r="M1380" s="48">
        <v>45191</v>
      </c>
      <c r="N1380" s="1">
        <f t="shared" ref="N1380" ca="1" si="1467">+IF(K1380="Anulado","",IF(M1380="","",DAYS360(M1380,TODAY())))</f>
        <v>874</v>
      </c>
      <c r="O1380" s="3"/>
      <c r="P1380" s="49" t="s">
        <v>3281</v>
      </c>
      <c r="Q1380" s="46">
        <v>2</v>
      </c>
      <c r="R1380" s="44" t="s">
        <v>383</v>
      </c>
      <c r="U1380" s="5"/>
      <c r="W1380" s="6"/>
      <c r="X1380" s="6"/>
      <c r="Y1380" s="6"/>
      <c r="Z1380" s="6"/>
      <c r="AA1380" s="7"/>
      <c r="AB1380" s="9"/>
    </row>
    <row r="1381" spans="1:28" s="4" customFormat="1" ht="19.5" x14ac:dyDescent="0.3">
      <c r="A1381" s="1">
        <f>+SUBTOTAL(103,$D$4:D1381)</f>
        <v>1378</v>
      </c>
      <c r="B1381" s="2" t="s">
        <v>2028</v>
      </c>
      <c r="C1381" s="2" t="s">
        <v>1107</v>
      </c>
      <c r="D1381" s="2" t="s">
        <v>3255</v>
      </c>
      <c r="E1381" s="43" t="str">
        <f t="shared" ref="E1381" si="1468">+IF(C1381="GESTIÓN TERRITORIAL","GET",IF(C1381="DERECHOS HUMANOS","DHH",IF(C1381="GESTIÓN CORPORATIVA","GCO",IF(C1381="PLANEACIÓN ESTRATÉGICA","PLE",IF(C1381="GERENCIA DE LA INFORMACIÓN","GDI","N/A")))))</f>
        <v>N/A</v>
      </c>
      <c r="F1381" s="43" t="str">
        <f t="shared" si="1458"/>
        <v>CDS</v>
      </c>
      <c r="G1381" s="43" t="s">
        <v>2011</v>
      </c>
      <c r="H1381" s="44" t="s">
        <v>160</v>
      </c>
      <c r="I1381" s="43" t="str">
        <f t="shared" ref="I1381" si="1469">+IF(OR(E1381="",F1381="",H1381=""),"",CONCATENATE(E1381,"-",F1381,"-",H1381))</f>
        <v>N/A-CDS-P002</v>
      </c>
      <c r="J1381" s="45" t="s">
        <v>3282</v>
      </c>
      <c r="K1381" s="46" t="s">
        <v>31</v>
      </c>
      <c r="L1381" s="47">
        <f t="shared" ref="L1381" si="1470">+IF(M1381=0,"",VALUE(M1381))</f>
        <v>45272</v>
      </c>
      <c r="M1381" s="48">
        <v>45272</v>
      </c>
      <c r="N1381" s="1">
        <f t="shared" ref="N1381" ca="1" si="1471">+IF(K1381="Anulado","",IF(M1381="","",DAYS360(M1381,TODAY())))</f>
        <v>794</v>
      </c>
      <c r="O1381" s="3"/>
      <c r="P1381" s="49" t="s">
        <v>3272</v>
      </c>
      <c r="Q1381" s="46">
        <v>1</v>
      </c>
      <c r="R1381" s="44"/>
      <c r="S1381" s="26"/>
      <c r="T1381" s="26"/>
      <c r="U1381" s="27"/>
      <c r="V1381" s="26"/>
      <c r="W1381" s="28"/>
      <c r="X1381" s="28"/>
      <c r="Y1381" s="28"/>
      <c r="Z1381" s="28"/>
      <c r="AA1381" s="29"/>
      <c r="AB1381" s="9"/>
    </row>
    <row r="1382" spans="1:28" s="4" customFormat="1" ht="13" x14ac:dyDescent="0.3">
      <c r="A1382" s="1">
        <f>+SUBTOTAL(103,$D$4:D1382)</f>
        <v>1379</v>
      </c>
      <c r="B1382" s="2" t="s">
        <v>2028</v>
      </c>
      <c r="C1382" s="2" t="s">
        <v>1107</v>
      </c>
      <c r="D1382" s="2" t="s">
        <v>3255</v>
      </c>
      <c r="E1382" s="43" t="str">
        <f t="shared" ref="E1382" si="1472">+IF(C1382="GESTIÓN TERRITORIAL","GET",IF(C1382="DERECHOS HUMANOS","DHH",IF(C1382="GESTIÓN CORPORATIVA","GCO",IF(C1382="PLANEACIÓN ESTRATÉGICA","PLE",IF(C1382="GERENCIA DE LA INFORMACIÓN","GDI","N/A")))))</f>
        <v>N/A</v>
      </c>
      <c r="F1382" s="43" t="str">
        <f t="shared" si="1458"/>
        <v>CDS</v>
      </c>
      <c r="G1382" s="43" t="s">
        <v>2011</v>
      </c>
      <c r="H1382" s="44" t="s">
        <v>164</v>
      </c>
      <c r="I1382" s="43" t="str">
        <f t="shared" ref="I1382" si="1473">+IF(OR(E1382="",F1382="",H1382=""),"",CONCATENATE(E1382,"-",F1382,"-",H1382))</f>
        <v>N/A-CDS-P003</v>
      </c>
      <c r="J1382" s="45" t="s">
        <v>3283</v>
      </c>
      <c r="K1382" s="46" t="s">
        <v>31</v>
      </c>
      <c r="L1382" s="47">
        <f t="shared" ref="L1382" si="1474">+IF(M1382=0,"",VALUE(M1382))</f>
        <v>45565</v>
      </c>
      <c r="M1382" s="48">
        <v>45565</v>
      </c>
      <c r="N1382" s="1">
        <f t="shared" ref="N1382" ca="1" si="1475">+IF(K1382="Anulado","",IF(M1382="","",DAYS360(M1382,TODAY())))</f>
        <v>506</v>
      </c>
      <c r="O1382" s="3"/>
      <c r="P1382" s="49" t="s">
        <v>3284</v>
      </c>
      <c r="Q1382" s="46">
        <v>1</v>
      </c>
      <c r="R1382" s="44"/>
      <c r="S1382" s="26"/>
      <c r="T1382" s="26"/>
      <c r="U1382" s="27"/>
      <c r="V1382" s="26"/>
      <c r="W1382" s="28"/>
      <c r="X1382" s="28"/>
      <c r="Y1382" s="28"/>
      <c r="Z1382" s="28"/>
      <c r="AA1382" s="29"/>
      <c r="AB1382" s="9"/>
    </row>
    <row r="1383" spans="1:28" s="4" customFormat="1" ht="33" x14ac:dyDescent="0.3">
      <c r="A1383" s="93">
        <f>+SUBTOTAL(103,$D$4:D1383)</f>
        <v>1380</v>
      </c>
      <c r="B1383" s="2" t="s">
        <v>3285</v>
      </c>
      <c r="C1383" s="2" t="s">
        <v>1107</v>
      </c>
      <c r="D1383" s="2" t="s">
        <v>3286</v>
      </c>
      <c r="E1383" s="43" t="str">
        <f t="shared" si="1441"/>
        <v>N/A</v>
      </c>
      <c r="F1383" s="43" t="str">
        <f t="shared" si="1458"/>
        <v>GCN</v>
      </c>
      <c r="G1383" s="43" t="str">
        <f t="shared" si="1442"/>
        <v>C</v>
      </c>
      <c r="H1383" s="44" t="s">
        <v>29</v>
      </c>
      <c r="I1383" s="43" t="str">
        <f t="shared" si="1443"/>
        <v>N/A-GCN-C</v>
      </c>
      <c r="J1383" s="45" t="s">
        <v>3287</v>
      </c>
      <c r="K1383" s="46" t="s">
        <v>31</v>
      </c>
      <c r="L1383" s="47">
        <f t="shared" si="1444"/>
        <v>45994</v>
      </c>
      <c r="M1383" s="48">
        <v>45994</v>
      </c>
      <c r="N1383" s="1">
        <f t="shared" ca="1" si="1445"/>
        <v>83</v>
      </c>
      <c r="O1383" s="3"/>
      <c r="P1383" s="49" t="s">
        <v>3288</v>
      </c>
      <c r="Q1383" s="46">
        <v>5</v>
      </c>
      <c r="R1383" s="44" t="s">
        <v>383</v>
      </c>
      <c r="U1383" s="5"/>
      <c r="W1383" s="6"/>
      <c r="X1383" s="6"/>
      <c r="Y1383" s="6"/>
      <c r="Z1383" s="6" t="str">
        <f t="shared" si="1319"/>
        <v/>
      </c>
      <c r="AA1383" s="7"/>
      <c r="AB1383" s="9"/>
    </row>
    <row r="1384" spans="1:28" s="4" customFormat="1" ht="16.5" customHeight="1" x14ac:dyDescent="0.3">
      <c r="A1384" s="1">
        <f>+SUBTOTAL(103,$D$4:D1384)</f>
        <v>1381</v>
      </c>
      <c r="B1384" s="2" t="s">
        <v>3285</v>
      </c>
      <c r="C1384" s="2" t="s">
        <v>1107</v>
      </c>
      <c r="D1384" s="2" t="s">
        <v>3286</v>
      </c>
      <c r="E1384" s="43" t="str">
        <f t="shared" si="1441"/>
        <v>N/A</v>
      </c>
      <c r="F1384" s="43" t="str">
        <f t="shared" si="1458"/>
        <v>GCN</v>
      </c>
      <c r="G1384" s="43" t="str">
        <f t="shared" si="1442"/>
        <v>MR</v>
      </c>
      <c r="H1384" s="44" t="s">
        <v>34</v>
      </c>
      <c r="I1384" s="43" t="str">
        <f t="shared" si="1443"/>
        <v>N/A-GCN-MR</v>
      </c>
      <c r="J1384" s="45" t="s">
        <v>3289</v>
      </c>
      <c r="K1384" s="46" t="s">
        <v>31</v>
      </c>
      <c r="L1384" s="47">
        <f t="shared" si="1444"/>
        <v>45196</v>
      </c>
      <c r="M1384" s="48">
        <v>45196</v>
      </c>
      <c r="N1384" s="1">
        <f t="shared" ca="1" si="1445"/>
        <v>869</v>
      </c>
      <c r="O1384" s="3"/>
      <c r="P1384" s="49" t="s">
        <v>3290</v>
      </c>
      <c r="Q1384" s="46">
        <v>6</v>
      </c>
      <c r="R1384" s="44" t="s">
        <v>383</v>
      </c>
      <c r="U1384" s="5"/>
      <c r="W1384" s="6"/>
      <c r="X1384" s="6"/>
      <c r="Y1384" s="6"/>
      <c r="Z1384" s="6" t="str">
        <f t="shared" si="1319"/>
        <v/>
      </c>
      <c r="AA1384" s="7"/>
      <c r="AB1384" s="9"/>
    </row>
    <row r="1385" spans="1:28" s="4" customFormat="1" ht="19.5" x14ac:dyDescent="0.3">
      <c r="A1385" s="1">
        <f>+SUBTOTAL(103,$D$4:D1385)</f>
        <v>1382</v>
      </c>
      <c r="B1385" s="2" t="s">
        <v>3285</v>
      </c>
      <c r="C1385" s="2" t="s">
        <v>1107</v>
      </c>
      <c r="D1385" s="2" t="s">
        <v>3286</v>
      </c>
      <c r="E1385" s="43" t="str">
        <f t="shared" si="1441"/>
        <v>N/A</v>
      </c>
      <c r="F1385" s="43" t="str">
        <f t="shared" si="1458"/>
        <v>GCN</v>
      </c>
      <c r="G1385" s="43" t="str">
        <f t="shared" si="1442"/>
        <v>M</v>
      </c>
      <c r="H1385" s="44" t="s">
        <v>38</v>
      </c>
      <c r="I1385" s="43" t="str">
        <f t="shared" si="1443"/>
        <v>N/A-GCN-M001</v>
      </c>
      <c r="J1385" s="45" t="s">
        <v>3291</v>
      </c>
      <c r="K1385" s="46" t="s">
        <v>48</v>
      </c>
      <c r="L1385" s="47">
        <f t="shared" si="1444"/>
        <v>43007</v>
      </c>
      <c r="M1385" s="48">
        <v>43007</v>
      </c>
      <c r="N1385" s="1" t="str">
        <f t="shared" ca="1" si="1445"/>
        <v/>
      </c>
      <c r="O1385" s="3">
        <v>43707</v>
      </c>
      <c r="P1385" s="49" t="s">
        <v>3292</v>
      </c>
      <c r="Q1385" s="46">
        <v>1</v>
      </c>
      <c r="R1385" s="44" t="s">
        <v>383</v>
      </c>
      <c r="U1385" s="5"/>
      <c r="W1385" s="6"/>
      <c r="X1385" s="6"/>
      <c r="Y1385" s="6"/>
      <c r="Z1385" s="6" t="str">
        <f t="shared" si="1319"/>
        <v/>
      </c>
      <c r="AA1385" s="7"/>
      <c r="AB1385" s="9"/>
    </row>
    <row r="1386" spans="1:28" s="4" customFormat="1" ht="19.5" x14ac:dyDescent="0.3">
      <c r="A1386" s="93">
        <f>+SUBTOTAL(103,$D$4:D1386)</f>
        <v>1383</v>
      </c>
      <c r="B1386" s="2" t="s">
        <v>3285</v>
      </c>
      <c r="C1386" s="2" t="s">
        <v>1107</v>
      </c>
      <c r="D1386" s="2" t="s">
        <v>3286</v>
      </c>
      <c r="E1386" s="43" t="str">
        <f t="shared" ref="E1386" si="1476">+IF(C1386="GESTIÓN TERRITORIAL","GET",IF(C1386="DERECHOS HUMANOS","DHH",IF(C1386="GESTIÓN CORPORATIVA","GCO",IF(C1386="PLANEACIÓN ESTRATÉGICA","PLE",IF(C1386="GERENCIA DE LA INFORMACIÓN","GDI","N/A")))))</f>
        <v>N/A</v>
      </c>
      <c r="F1386" s="43" t="str">
        <f t="shared" si="1458"/>
        <v>GCN</v>
      </c>
      <c r="G1386" s="43" t="str">
        <f t="shared" ref="G1386" si="1477">+IF(OR(LEN(H1386)=1,LEN(H1386)=2),H1386,IF(LEN(H1386)=4,MID(H1386,1,1),MID(H1386,1,2)))</f>
        <v>M</v>
      </c>
      <c r="H1386" s="44" t="s">
        <v>42</v>
      </c>
      <c r="I1386" s="43" t="str">
        <f t="shared" ref="I1386" si="1478">+IF(OR(E1386="",F1386="",H1386=""),"",CONCATENATE(E1386,"-",F1386,"-",H1386))</f>
        <v>N/A-GCN-M002</v>
      </c>
      <c r="J1386" s="45" t="s">
        <v>3293</v>
      </c>
      <c r="K1386" s="46" t="s">
        <v>31</v>
      </c>
      <c r="L1386" s="47">
        <f t="shared" si="1444"/>
        <v>45548</v>
      </c>
      <c r="M1386" s="48">
        <v>45548</v>
      </c>
      <c r="N1386" s="1">
        <f t="shared" ref="N1386" ca="1" si="1479">+IF(K1386="Anulado","",IF(M1386="","",DAYS360(M1386,TODAY())))</f>
        <v>523</v>
      </c>
      <c r="O1386" s="3"/>
      <c r="P1386" s="49" t="s">
        <v>3294</v>
      </c>
      <c r="Q1386" s="46">
        <v>4</v>
      </c>
      <c r="R1386" s="44" t="s">
        <v>383</v>
      </c>
      <c r="U1386" s="5"/>
      <c r="W1386" s="6"/>
      <c r="X1386" s="6"/>
      <c r="Y1386" s="6"/>
      <c r="Z1386" s="6" t="str">
        <f t="shared" ref="Z1386" si="1480">IF(Y1386=0,"",EVEN(Y1386)/2)</f>
        <v/>
      </c>
      <c r="AA1386" s="7"/>
      <c r="AB1386" s="9"/>
    </row>
    <row r="1387" spans="1:28" s="4" customFormat="1" ht="19.5" x14ac:dyDescent="0.3">
      <c r="A1387" s="1">
        <f>+SUBTOTAL(103,$D$4:D1387)</f>
        <v>1384</v>
      </c>
      <c r="B1387" s="2" t="s">
        <v>3285</v>
      </c>
      <c r="C1387" s="2" t="s">
        <v>1107</v>
      </c>
      <c r="D1387" s="2" t="s">
        <v>3286</v>
      </c>
      <c r="E1387" s="43" t="str">
        <f t="shared" ref="E1387" si="1481">+IF(C1387="GESTIÓN TERRITORIAL","GET",IF(C1387="DERECHOS HUMANOS","DHH",IF(C1387="GESTIÓN CORPORATIVA","GCO",IF(C1387="PLANEACIÓN ESTRATÉGICA","PLE",IF(C1387="GERENCIA DE LA INFORMACIÓN","GDI","N/A")))))</f>
        <v>N/A</v>
      </c>
      <c r="F1387" s="43" t="str">
        <f t="shared" si="1458"/>
        <v>GCN</v>
      </c>
      <c r="G1387" s="43" t="str">
        <f t="shared" ref="G1387" si="1482">+IF(OR(LEN(H1387)=1,LEN(H1387)=2),H1387,IF(LEN(H1387)=4,MID(H1387,1,1),MID(H1387,1,2)))</f>
        <v>M</v>
      </c>
      <c r="H1387" s="44" t="s">
        <v>46</v>
      </c>
      <c r="I1387" s="43" t="str">
        <f t="shared" ref="I1387" si="1483">+IF(OR(E1387="",F1387="",H1387=""),"",CONCATENATE(E1387,"-",F1387,"-",H1387))</f>
        <v>N/A-GCN-M003</v>
      </c>
      <c r="J1387" s="45" t="s">
        <v>3295</v>
      </c>
      <c r="K1387" s="46" t="s">
        <v>31</v>
      </c>
      <c r="L1387" s="47">
        <f t="shared" si="1444"/>
        <v>45743</v>
      </c>
      <c r="M1387" s="48">
        <v>45743</v>
      </c>
      <c r="N1387" s="1">
        <f t="shared" ref="N1387" ca="1" si="1484">+IF(K1387="Anulado","",IF(M1387="","",DAYS360(M1387,TODAY())))</f>
        <v>329</v>
      </c>
      <c r="O1387" s="3"/>
      <c r="P1387" s="49" t="s">
        <v>3296</v>
      </c>
      <c r="Q1387" s="46">
        <v>4</v>
      </c>
      <c r="R1387" s="44" t="s">
        <v>383</v>
      </c>
      <c r="U1387" s="5"/>
      <c r="W1387" s="6"/>
      <c r="X1387" s="6"/>
      <c r="Y1387" s="6"/>
      <c r="Z1387" s="6"/>
      <c r="AA1387" s="7"/>
      <c r="AB1387" s="9"/>
    </row>
    <row r="1388" spans="1:28" s="4" customFormat="1" ht="19.5" x14ac:dyDescent="0.3">
      <c r="A1388" s="1">
        <f>+SUBTOTAL(103,$D$4:D1388)</f>
        <v>1385</v>
      </c>
      <c r="B1388" s="2" t="s">
        <v>3285</v>
      </c>
      <c r="C1388" s="2" t="s">
        <v>1107</v>
      </c>
      <c r="D1388" s="2" t="s">
        <v>3286</v>
      </c>
      <c r="E1388" s="43" t="str">
        <f t="shared" ref="E1388" si="1485">+IF(C1388="GESTIÓN TERRITORIAL","GET",IF(C1388="DERECHOS HUMANOS","DHH",IF(C1388="GESTIÓN CORPORATIVA","GCO",IF(C1388="PLANEACIÓN ESTRATÉGICA","PLE",IF(C1388="GERENCIA DE LA INFORMACIÓN","GDI","N/A")))))</f>
        <v>N/A</v>
      </c>
      <c r="F1388" s="43" t="str">
        <f t="shared" si="1458"/>
        <v>GCN</v>
      </c>
      <c r="G1388" s="43" t="str">
        <f t="shared" ref="G1388" si="1486">+IF(OR(LEN(H1388)=1,LEN(H1388)=2),H1388,IF(LEN(H1388)=4,MID(H1388,1,1),MID(H1388,1,2)))</f>
        <v>M</v>
      </c>
      <c r="H1388" s="44" t="s">
        <v>51</v>
      </c>
      <c r="I1388" s="43" t="str">
        <f t="shared" ref="I1388" si="1487">+IF(OR(E1388="",F1388="",H1388=""),"",CONCATENATE(E1388,"-",F1388,"-",H1388))</f>
        <v>N/A-GCN-M004</v>
      </c>
      <c r="J1388" s="45" t="s">
        <v>3297</v>
      </c>
      <c r="K1388" s="46" t="s">
        <v>31</v>
      </c>
      <c r="L1388" s="47">
        <f t="shared" si="1444"/>
        <v>45742</v>
      </c>
      <c r="M1388" s="48">
        <v>45742</v>
      </c>
      <c r="N1388" s="1">
        <f t="shared" ref="N1388:N1405" ca="1" si="1488">+IF(K1388="Anulado","",IF(M1388="","",DAYS360(M1388,TODAY())))</f>
        <v>330</v>
      </c>
      <c r="O1388" s="3"/>
      <c r="P1388" s="49" t="s">
        <v>3298</v>
      </c>
      <c r="Q1388" s="46">
        <v>4</v>
      </c>
      <c r="R1388" s="44" t="s">
        <v>383</v>
      </c>
      <c r="U1388" s="5"/>
      <c r="W1388" s="6"/>
      <c r="X1388" s="6"/>
      <c r="Y1388" s="6"/>
      <c r="Z1388" s="6"/>
      <c r="AA1388" s="7"/>
      <c r="AB1388" s="9"/>
    </row>
    <row r="1389" spans="1:28" s="4" customFormat="1" ht="19.5" x14ac:dyDescent="0.3">
      <c r="A1389" s="93">
        <f>+SUBTOTAL(103,$D$4:D1389)</f>
        <v>1386</v>
      </c>
      <c r="B1389" s="2" t="s">
        <v>3285</v>
      </c>
      <c r="C1389" s="2" t="s">
        <v>1107</v>
      </c>
      <c r="D1389" s="2" t="s">
        <v>3286</v>
      </c>
      <c r="E1389" s="43" t="str">
        <f t="shared" ref="E1389" si="1489">+IF(C1389="GESTIÓN TERRITORIAL","GET",IF(C1389="DERECHOS HUMANOS","DHH",IF(C1389="GESTIÓN CORPORATIVA","GCO",IF(C1389="PLANEACIÓN ESTRATÉGICA","PLE",IF(C1389="GERENCIA DE LA INFORMACIÓN","GDI","N/A")))))</f>
        <v>N/A</v>
      </c>
      <c r="F1389" s="43" t="str">
        <f t="shared" si="1458"/>
        <v>GCN</v>
      </c>
      <c r="G1389" s="43" t="str">
        <f t="shared" ref="G1389" si="1490">+IF(OR(LEN(H1389)=1,LEN(H1389)=2),H1389,IF(LEN(H1389)=4,MID(H1389,1,1),MID(H1389,1,2)))</f>
        <v>M</v>
      </c>
      <c r="H1389" s="44" t="s">
        <v>55</v>
      </c>
      <c r="I1389" s="43" t="str">
        <f t="shared" ref="I1389" si="1491">+IF(OR(E1389="",F1389="",H1389=""),"",CONCATENATE(E1389,"-",F1389,"-",H1389))</f>
        <v>N/A-GCN-M005</v>
      </c>
      <c r="J1389" s="45" t="s">
        <v>3299</v>
      </c>
      <c r="K1389" s="46" t="s">
        <v>31</v>
      </c>
      <c r="L1389" s="47">
        <f t="shared" si="1444"/>
        <v>45646</v>
      </c>
      <c r="M1389" s="48">
        <v>45646</v>
      </c>
      <c r="N1389" s="1">
        <f t="shared" ref="N1389:N1390" ca="1" si="1492">+IF(K1389="Anulado","",IF(M1389="","",DAYS360(M1389,TODAY())))</f>
        <v>426</v>
      </c>
      <c r="O1389" s="3"/>
      <c r="P1389" s="49" t="s">
        <v>3300</v>
      </c>
      <c r="Q1389" s="46">
        <v>5</v>
      </c>
      <c r="R1389" s="44" t="s">
        <v>383</v>
      </c>
      <c r="U1389" s="5"/>
      <c r="W1389" s="6"/>
      <c r="X1389" s="6"/>
      <c r="Y1389" s="6"/>
      <c r="Z1389" s="6"/>
      <c r="AA1389" s="7"/>
      <c r="AB1389" s="9"/>
    </row>
    <row r="1390" spans="1:28" s="4" customFormat="1" ht="19.5" x14ac:dyDescent="0.3">
      <c r="A1390" s="1">
        <f>+SUBTOTAL(103,$D$4:D1390)</f>
        <v>1387</v>
      </c>
      <c r="B1390" s="2" t="s">
        <v>3285</v>
      </c>
      <c r="C1390" s="2" t="s">
        <v>1107</v>
      </c>
      <c r="D1390" s="2" t="s">
        <v>3286</v>
      </c>
      <c r="E1390" s="43" t="str">
        <f t="shared" ref="E1390" si="1493">+IF(C1390="GESTIÓN TERRITORIAL","GET",IF(C1390="DERECHOS HUMANOS","DHH",IF(C1390="GESTIÓN CORPORATIVA","GCO",IF(C1390="PLANEACIÓN ESTRATÉGICA","PLE",IF(C1390="GERENCIA DE LA INFORMACIÓN","GDI","N/A")))))</f>
        <v>N/A</v>
      </c>
      <c r="F1390" s="43" t="str">
        <f t="shared" si="1458"/>
        <v>GCN</v>
      </c>
      <c r="G1390" s="43" t="str">
        <f t="shared" ref="G1390" si="1494">+IF(OR(LEN(H1390)=1,LEN(H1390)=2),H1390,IF(LEN(H1390)=4,MID(H1390,1,1),MID(H1390,1,2)))</f>
        <v>M</v>
      </c>
      <c r="H1390" s="44" t="s">
        <v>58</v>
      </c>
      <c r="I1390" s="43" t="str">
        <f t="shared" ref="I1390" si="1495">+IF(OR(E1390="",F1390="",H1390=""),"",CONCATENATE(E1390,"-",F1390,"-",H1390))</f>
        <v>N/A-GCN-M006</v>
      </c>
      <c r="J1390" s="45" t="s">
        <v>3301</v>
      </c>
      <c r="K1390" s="46" t="s">
        <v>31</v>
      </c>
      <c r="L1390" s="47">
        <f t="shared" si="1444"/>
        <v>45744</v>
      </c>
      <c r="M1390" s="48">
        <v>45744</v>
      </c>
      <c r="N1390" s="1">
        <f t="shared" ca="1" si="1492"/>
        <v>328</v>
      </c>
      <c r="O1390" s="3"/>
      <c r="P1390" s="49" t="s">
        <v>3302</v>
      </c>
      <c r="Q1390" s="46">
        <v>3</v>
      </c>
      <c r="R1390" s="44"/>
      <c r="U1390" s="5"/>
      <c r="W1390" s="6"/>
      <c r="X1390" s="6"/>
      <c r="Y1390" s="6"/>
      <c r="Z1390" s="6"/>
      <c r="AA1390" s="7"/>
      <c r="AB1390" s="9"/>
    </row>
    <row r="1391" spans="1:28" s="4" customFormat="1" ht="19.5" x14ac:dyDescent="0.3">
      <c r="A1391" s="1">
        <f>+SUBTOTAL(103,$D$4:D1391)</f>
        <v>1388</v>
      </c>
      <c r="B1391" s="2" t="s">
        <v>3285</v>
      </c>
      <c r="C1391" s="2" t="s">
        <v>1107</v>
      </c>
      <c r="D1391" s="2" t="s">
        <v>3286</v>
      </c>
      <c r="E1391" s="43" t="str">
        <f t="shared" ref="E1391" si="1496">+IF(C1391="GESTIÓN TERRITORIAL","GET",IF(C1391="DERECHOS HUMANOS","DHH",IF(C1391="GESTIÓN CORPORATIVA","GCO",IF(C1391="PLANEACIÓN ESTRATÉGICA","PLE",IF(C1391="GERENCIA DE LA INFORMACIÓN","GDI","N/A")))))</f>
        <v>N/A</v>
      </c>
      <c r="F1391" s="43" t="str">
        <f t="shared" si="1458"/>
        <v>GCN</v>
      </c>
      <c r="G1391" s="43" t="str">
        <f t="shared" ref="G1391" si="1497">+IF(OR(LEN(H1391)=1,LEN(H1391)=2),H1391,IF(LEN(H1391)=4,MID(H1391,1,1),MID(H1391,1,2)))</f>
        <v>M</v>
      </c>
      <c r="H1391" s="44" t="s">
        <v>62</v>
      </c>
      <c r="I1391" s="43" t="str">
        <f t="shared" ref="I1391" si="1498">+IF(OR(E1391="",F1391="",H1391=""),"",CONCATENATE(E1391,"-",F1391,"-",H1391))</f>
        <v>N/A-GCN-M007</v>
      </c>
      <c r="J1391" s="45" t="s">
        <v>3303</v>
      </c>
      <c r="K1391" s="46" t="s">
        <v>31</v>
      </c>
      <c r="L1391" s="47">
        <f t="shared" ref="L1391" si="1499">+IF(M1391=0,"",VALUE(M1391))</f>
        <v>45555</v>
      </c>
      <c r="M1391" s="48">
        <v>45555</v>
      </c>
      <c r="N1391" s="1">
        <f t="shared" ref="N1391" ca="1" si="1500">+IF(K1391="Anulado","",IF(M1391="","",DAYS360(M1391,TODAY())))</f>
        <v>516</v>
      </c>
      <c r="O1391" s="3"/>
      <c r="P1391" s="49" t="s">
        <v>3304</v>
      </c>
      <c r="Q1391" s="46">
        <v>2</v>
      </c>
      <c r="R1391" s="44"/>
      <c r="T1391" s="21"/>
      <c r="U1391" s="22"/>
      <c r="V1391" s="21"/>
      <c r="W1391" s="23"/>
      <c r="X1391" s="23"/>
      <c r="Y1391" s="23"/>
      <c r="Z1391" s="23"/>
      <c r="AA1391" s="24"/>
      <c r="AB1391" s="9"/>
    </row>
    <row r="1392" spans="1:28" s="4" customFormat="1" ht="19.5" x14ac:dyDescent="0.3">
      <c r="A1392" s="93">
        <f>+SUBTOTAL(103,$D$4:D1392)</f>
        <v>1389</v>
      </c>
      <c r="B1392" s="2" t="s">
        <v>3285</v>
      </c>
      <c r="C1392" s="2" t="s">
        <v>1107</v>
      </c>
      <c r="D1392" s="2" t="s">
        <v>3286</v>
      </c>
      <c r="E1392" s="43" t="str">
        <f t="shared" ref="E1392" si="1501">+IF(C1392="GESTIÓN TERRITORIAL","GET",IF(C1392="DERECHOS HUMANOS","DHH",IF(C1392="GESTIÓN CORPORATIVA","GCO",IF(C1392="PLANEACIÓN ESTRATÉGICA","PLE",IF(C1392="GERENCIA DE LA INFORMACIÓN","GDI","N/A")))))</f>
        <v>N/A</v>
      </c>
      <c r="F1392" s="43" t="str">
        <f t="shared" si="1458"/>
        <v>GCN</v>
      </c>
      <c r="G1392" s="43" t="str">
        <f t="shared" ref="G1392" si="1502">+IF(OR(LEN(H1392)=1,LEN(H1392)=2),H1392,IF(LEN(H1392)=4,MID(H1392,1,1),MID(H1392,1,2)))</f>
        <v>M</v>
      </c>
      <c r="H1392" s="44" t="s">
        <v>65</v>
      </c>
      <c r="I1392" s="43" t="str">
        <f t="shared" ref="I1392" si="1503">+IF(OR(E1392="",F1392="",H1392=""),"",CONCATENATE(E1392,"-",F1392,"-",H1392))</f>
        <v>N/A-GCN-M008</v>
      </c>
      <c r="J1392" s="45" t="s">
        <v>3305</v>
      </c>
      <c r="K1392" s="46" t="s">
        <v>31</v>
      </c>
      <c r="L1392" s="47">
        <f t="shared" ref="L1392" si="1504">+IF(M1392=0,"",VALUE(M1392))</f>
        <v>45646</v>
      </c>
      <c r="M1392" s="48">
        <v>45646</v>
      </c>
      <c r="N1392" s="1">
        <f t="shared" ref="N1392" ca="1" si="1505">+IF(K1392="Anulado","",IF(M1392="","",DAYS360(M1392,TODAY())))</f>
        <v>426</v>
      </c>
      <c r="O1392" s="3"/>
      <c r="P1392" s="49" t="s">
        <v>3306</v>
      </c>
      <c r="Q1392" s="46">
        <v>2</v>
      </c>
      <c r="R1392" s="44"/>
      <c r="T1392" s="21"/>
      <c r="U1392" s="22"/>
      <c r="V1392" s="21"/>
      <c r="W1392" s="23"/>
      <c r="X1392" s="23"/>
      <c r="Y1392" s="23"/>
      <c r="Z1392" s="23"/>
      <c r="AA1392" s="24"/>
      <c r="AB1392" s="9"/>
    </row>
    <row r="1393" spans="1:257" s="4" customFormat="1" ht="29" x14ac:dyDescent="0.3">
      <c r="A1393" s="1">
        <f>+SUBTOTAL(103,$D$4:D1393)</f>
        <v>1390</v>
      </c>
      <c r="B1393" s="2" t="s">
        <v>3285</v>
      </c>
      <c r="C1393" s="2" t="s">
        <v>1107</v>
      </c>
      <c r="D1393" s="2" t="s">
        <v>3286</v>
      </c>
      <c r="E1393" s="43" t="str">
        <f t="shared" ref="E1393" si="1506">+IF(C1393="GESTIÓN TERRITORIAL","GET",IF(C1393="DERECHOS HUMANOS","DHH",IF(C1393="GESTIÓN CORPORATIVA","GCO",IF(C1393="PLANEACIÓN ESTRATÉGICA","PLE",IF(C1393="GERENCIA DE LA INFORMACIÓN","GDI","N/A")))))</f>
        <v>N/A</v>
      </c>
      <c r="F1393" s="43" t="str">
        <f t="shared" si="1458"/>
        <v>GCN</v>
      </c>
      <c r="G1393" s="43" t="str">
        <f t="shared" ref="G1393" si="1507">+IF(OR(LEN(H1393)=1,LEN(H1393)=2),H1393,IF(LEN(H1393)=4,MID(H1393,1,1),MID(H1393,1,2)))</f>
        <v>M</v>
      </c>
      <c r="H1393" s="44" t="s">
        <v>2290</v>
      </c>
      <c r="I1393" s="43" t="str">
        <f t="shared" ref="I1393" si="1508">+IF(OR(E1393="",F1393="",H1393=""),"",CONCATENATE(E1393,"-",F1393,"-",H1393))</f>
        <v>N/A-GCN-M009</v>
      </c>
      <c r="J1393" s="45" t="s">
        <v>3307</v>
      </c>
      <c r="K1393" s="46" t="s">
        <v>31</v>
      </c>
      <c r="L1393" s="47">
        <f t="shared" ref="L1393" si="1509">+IF(M1393=0,"",VALUE(M1393))</f>
        <v>45442</v>
      </c>
      <c r="M1393" s="48">
        <v>45442</v>
      </c>
      <c r="N1393" s="1">
        <f t="shared" ref="N1393" ca="1" si="1510">+IF(K1393="Anulado","",IF(M1393="","",DAYS360(M1393,TODAY())))</f>
        <v>626</v>
      </c>
      <c r="O1393" s="3"/>
      <c r="P1393" s="49" t="s">
        <v>3308</v>
      </c>
      <c r="Q1393" s="46">
        <v>1</v>
      </c>
      <c r="R1393" s="44"/>
      <c r="S1393" s="26"/>
      <c r="T1393" s="26"/>
      <c r="U1393" s="27"/>
      <c r="V1393" s="26"/>
      <c r="W1393" s="28"/>
      <c r="X1393" s="28"/>
      <c r="Y1393" s="28"/>
      <c r="Z1393" s="28"/>
      <c r="AA1393" s="29"/>
      <c r="AB1393" s="9"/>
    </row>
    <row r="1394" spans="1:257" s="4" customFormat="1" ht="19.5" x14ac:dyDescent="0.3">
      <c r="A1394" s="1">
        <f>+SUBTOTAL(103,$D$4:D1394)</f>
        <v>1391</v>
      </c>
      <c r="B1394" s="2" t="s">
        <v>3285</v>
      </c>
      <c r="C1394" s="2" t="s">
        <v>1107</v>
      </c>
      <c r="D1394" s="2" t="s">
        <v>3286</v>
      </c>
      <c r="E1394" s="43" t="str">
        <f t="shared" si="1441"/>
        <v>N/A</v>
      </c>
      <c r="F1394" s="43" t="str">
        <f t="shared" si="1458"/>
        <v>GCN</v>
      </c>
      <c r="G1394" s="43" t="str">
        <f t="shared" si="1442"/>
        <v>P</v>
      </c>
      <c r="H1394" s="44" t="s">
        <v>156</v>
      </c>
      <c r="I1394" s="43" t="str">
        <f t="shared" si="1443"/>
        <v>N/A-GCN-P001</v>
      </c>
      <c r="J1394" s="45" t="s">
        <v>3309</v>
      </c>
      <c r="K1394" s="46" t="s">
        <v>48</v>
      </c>
      <c r="L1394" s="47">
        <f t="shared" si="1444"/>
        <v>43069</v>
      </c>
      <c r="M1394" s="48">
        <v>43069</v>
      </c>
      <c r="N1394" s="1" t="str">
        <f t="shared" ca="1" si="1488"/>
        <v/>
      </c>
      <c r="O1394" s="3">
        <v>43271</v>
      </c>
      <c r="P1394" s="49" t="s">
        <v>3310</v>
      </c>
      <c r="Q1394" s="46">
        <v>1</v>
      </c>
      <c r="R1394" s="44" t="s">
        <v>3311</v>
      </c>
      <c r="U1394" s="5"/>
      <c r="W1394" s="6"/>
      <c r="X1394" s="6"/>
      <c r="Y1394" s="6"/>
      <c r="Z1394" s="6" t="str">
        <f t="shared" si="1319"/>
        <v/>
      </c>
      <c r="AA1394" s="7"/>
      <c r="AB1394" s="9"/>
    </row>
    <row r="1395" spans="1:257" s="4" customFormat="1" ht="20" x14ac:dyDescent="0.35">
      <c r="A1395" s="93">
        <f>+SUBTOTAL(103,$D$4:D1395)</f>
        <v>1392</v>
      </c>
      <c r="B1395" s="2" t="s">
        <v>3285</v>
      </c>
      <c r="C1395" s="2" t="s">
        <v>1107</v>
      </c>
      <c r="D1395" s="16" t="s">
        <v>3286</v>
      </c>
      <c r="E1395" s="69" t="str">
        <f t="shared" si="1441"/>
        <v>N/A</v>
      </c>
      <c r="F1395" s="43" t="str">
        <f t="shared" si="1458"/>
        <v>GCN</v>
      </c>
      <c r="G1395" s="43" t="str">
        <f t="shared" si="1442"/>
        <v>P</v>
      </c>
      <c r="H1395" s="70" t="s">
        <v>160</v>
      </c>
      <c r="I1395" s="43" t="str">
        <f t="shared" si="1443"/>
        <v>N/A-GCN-P002</v>
      </c>
      <c r="J1395" s="71" t="s">
        <v>3312</v>
      </c>
      <c r="K1395" s="46" t="s">
        <v>48</v>
      </c>
      <c r="L1395" s="47">
        <f t="shared" si="1444"/>
        <v>43069</v>
      </c>
      <c r="M1395" s="72">
        <v>43069</v>
      </c>
      <c r="N1395" s="1" t="str">
        <f t="shared" ca="1" si="1488"/>
        <v/>
      </c>
      <c r="O1395" s="17">
        <v>43243</v>
      </c>
      <c r="P1395" s="73" t="s">
        <v>3313</v>
      </c>
      <c r="Q1395" s="74">
        <v>1</v>
      </c>
      <c r="R1395" s="70" t="s">
        <v>3314</v>
      </c>
      <c r="S1395"/>
      <c r="T1395" s="18"/>
      <c r="U1395" s="18"/>
      <c r="V1395" s="19"/>
      <c r="W1395" s="18"/>
      <c r="X1395" s="20"/>
      <c r="Y1395" s="20"/>
      <c r="Z1395" s="20"/>
      <c r="AA1395" s="20"/>
      <c r="AB1395" s="78"/>
      <c r="AC1395" s="18"/>
      <c r="AD1395" s="18"/>
      <c r="AE1395" s="18"/>
      <c r="AF1395" s="18"/>
      <c r="AG1395" s="18"/>
      <c r="AH1395" s="18"/>
      <c r="AI1395" s="18"/>
      <c r="AJ1395" s="18"/>
      <c r="AK1395" s="18"/>
      <c r="AL1395" s="18"/>
      <c r="AM1395" s="18"/>
      <c r="AN1395" s="18"/>
      <c r="AO1395" s="18"/>
      <c r="AP1395" s="18"/>
      <c r="AQ1395" s="18"/>
      <c r="AR1395" s="18"/>
      <c r="AS1395" s="18"/>
      <c r="AT1395" s="18"/>
      <c r="AU1395" s="18"/>
      <c r="AV1395" s="18"/>
      <c r="AW1395" s="18"/>
      <c r="AX1395" s="18"/>
      <c r="AY1395" s="18"/>
      <c r="AZ1395" s="18"/>
      <c r="BA1395" s="18"/>
      <c r="BB1395" s="18"/>
      <c r="BC1395" s="18"/>
      <c r="BD1395" s="18"/>
      <c r="BE1395" s="18"/>
      <c r="BF1395" s="18"/>
      <c r="BG1395" s="18"/>
      <c r="BH1395" s="18"/>
      <c r="BI1395" s="18"/>
      <c r="BJ1395" s="18"/>
      <c r="BK1395" s="18"/>
      <c r="BL1395" s="18"/>
      <c r="BM1395" s="18"/>
      <c r="BN1395" s="18"/>
      <c r="BO1395" s="18"/>
      <c r="BP1395" s="18"/>
      <c r="BQ1395" s="18"/>
      <c r="BR1395" s="18"/>
      <c r="BS1395" s="18"/>
      <c r="BT1395" s="18"/>
      <c r="BU1395" s="18"/>
      <c r="BV1395" s="18"/>
      <c r="BW1395" s="18"/>
      <c r="BX1395" s="18"/>
      <c r="BY1395" s="18"/>
      <c r="BZ1395" s="18"/>
      <c r="CA1395" s="18"/>
      <c r="CB1395" s="18"/>
      <c r="CC1395" s="18"/>
      <c r="CD1395" s="18"/>
      <c r="CE1395" s="18"/>
      <c r="CF1395" s="18"/>
      <c r="CG1395" s="18"/>
      <c r="CH1395" s="18"/>
      <c r="CI1395" s="18"/>
      <c r="CJ1395" s="18"/>
      <c r="CK1395" s="18"/>
      <c r="CL1395" s="18"/>
      <c r="CM1395" s="18"/>
      <c r="CN1395" s="18"/>
      <c r="CO1395" s="18"/>
      <c r="CP1395" s="18"/>
      <c r="CQ1395" s="18"/>
      <c r="CR1395" s="18"/>
      <c r="CS1395" s="18"/>
      <c r="CT1395" s="18"/>
      <c r="CU1395" s="18"/>
      <c r="CV1395" s="18"/>
      <c r="CW1395" s="18"/>
      <c r="CX1395" s="18"/>
      <c r="CY1395" s="18"/>
      <c r="CZ1395" s="18"/>
      <c r="DA1395" s="18"/>
      <c r="DB1395" s="18"/>
      <c r="DC1395" s="18"/>
      <c r="DD1395" s="18"/>
      <c r="DE1395" s="18"/>
      <c r="DF1395" s="18"/>
      <c r="DG1395" s="18"/>
      <c r="DH1395" s="18"/>
      <c r="DI1395" s="18"/>
      <c r="DJ1395" s="18"/>
      <c r="DK1395" s="18"/>
      <c r="DL1395" s="18"/>
      <c r="DM1395" s="18"/>
      <c r="DN1395" s="18"/>
      <c r="DO1395" s="18"/>
      <c r="DP1395" s="18"/>
      <c r="DQ1395" s="18"/>
      <c r="DR1395" s="18"/>
      <c r="DS1395" s="18"/>
      <c r="DT1395" s="18"/>
      <c r="DU1395" s="18"/>
      <c r="DV1395" s="18"/>
      <c r="DW1395" s="18"/>
      <c r="DX1395" s="18"/>
      <c r="DY1395" s="18"/>
      <c r="DZ1395" s="18"/>
      <c r="EA1395" s="18"/>
      <c r="EB1395" s="18"/>
      <c r="EC1395" s="18"/>
      <c r="ED1395" s="18"/>
      <c r="EE1395" s="18"/>
      <c r="EF1395" s="18"/>
      <c r="EG1395" s="18"/>
      <c r="EH1395" s="18"/>
      <c r="EI1395" s="18"/>
      <c r="EJ1395" s="18"/>
      <c r="EK1395" s="18"/>
      <c r="EL1395" s="18"/>
      <c r="EM1395" s="18"/>
      <c r="EN1395" s="18"/>
      <c r="EO1395" s="18"/>
      <c r="EP1395" s="18"/>
      <c r="EQ1395" s="18"/>
      <c r="ER1395" s="18"/>
      <c r="ES1395" s="18"/>
      <c r="ET1395" s="18"/>
      <c r="EU1395" s="18"/>
      <c r="EV1395" s="18"/>
      <c r="EW1395" s="18"/>
      <c r="EX1395" s="18"/>
      <c r="EY1395" s="18"/>
      <c r="EZ1395" s="18"/>
      <c r="FA1395" s="18"/>
      <c r="FB1395" s="18"/>
      <c r="FC1395" s="18"/>
      <c r="FD1395" s="18"/>
      <c r="FE1395" s="18"/>
      <c r="FF1395" s="18"/>
      <c r="FG1395" s="18"/>
      <c r="FH1395" s="18"/>
      <c r="FI1395" s="18"/>
      <c r="FJ1395" s="18"/>
      <c r="FK1395" s="18"/>
      <c r="FL1395" s="18"/>
      <c r="FM1395" s="18"/>
      <c r="FN1395" s="18"/>
      <c r="FO1395" s="18"/>
      <c r="FP1395" s="18"/>
      <c r="FQ1395" s="18"/>
      <c r="FR1395" s="18"/>
      <c r="FS1395" s="18"/>
      <c r="FT1395" s="18"/>
      <c r="FU1395" s="18"/>
      <c r="FV1395" s="18"/>
      <c r="FW1395" s="18"/>
      <c r="FX1395" s="18"/>
      <c r="FY1395" s="18"/>
      <c r="FZ1395" s="18"/>
      <c r="GA1395" s="18"/>
      <c r="GB1395" s="18"/>
      <c r="GC1395" s="18"/>
      <c r="GD1395" s="18"/>
      <c r="GE1395" s="18"/>
      <c r="GF1395" s="18"/>
      <c r="GG1395" s="18"/>
      <c r="GH1395" s="18"/>
      <c r="GI1395" s="18"/>
      <c r="GJ1395" s="18"/>
      <c r="GK1395" s="18"/>
      <c r="GL1395" s="18"/>
      <c r="GM1395" s="18"/>
      <c r="GN1395" s="18"/>
      <c r="GO1395" s="18"/>
      <c r="GP1395" s="18"/>
      <c r="GQ1395" s="18"/>
      <c r="GR1395" s="18"/>
      <c r="GS1395" s="18"/>
      <c r="GT1395" s="18"/>
      <c r="GU1395" s="18"/>
      <c r="GV1395" s="18"/>
      <c r="GW1395" s="18"/>
      <c r="GX1395" s="18"/>
      <c r="GY1395" s="18"/>
      <c r="GZ1395" s="18"/>
      <c r="HA1395" s="18"/>
      <c r="HB1395" s="18"/>
      <c r="HC1395" s="18"/>
      <c r="HD1395" s="18"/>
      <c r="HE1395" s="18"/>
      <c r="HF1395" s="18"/>
      <c r="HG1395" s="18"/>
      <c r="HH1395" s="18"/>
      <c r="HI1395" s="18"/>
      <c r="HJ1395" s="18"/>
      <c r="HK1395" s="18"/>
      <c r="HL1395" s="18"/>
      <c r="HM1395" s="18"/>
      <c r="HN1395" s="18"/>
      <c r="HO1395" s="18"/>
      <c r="HP1395" s="18"/>
      <c r="HQ1395" s="18"/>
      <c r="HR1395" s="18"/>
      <c r="HS1395" s="18"/>
      <c r="HT1395" s="18"/>
      <c r="HU1395" s="18"/>
      <c r="HV1395" s="18"/>
      <c r="HW1395" s="18"/>
      <c r="HX1395" s="18"/>
      <c r="HY1395" s="18"/>
      <c r="HZ1395" s="18"/>
      <c r="IA1395" s="18"/>
      <c r="IB1395" s="18"/>
      <c r="IC1395" s="18"/>
      <c r="ID1395" s="18"/>
      <c r="IE1395" s="18"/>
      <c r="IF1395" s="18"/>
      <c r="IG1395" s="18"/>
      <c r="IH1395" s="18"/>
      <c r="II1395" s="18"/>
      <c r="IJ1395" s="18"/>
      <c r="IK1395" s="18"/>
      <c r="IL1395" s="18"/>
      <c r="IM1395" s="18"/>
      <c r="IN1395" s="18"/>
      <c r="IO1395" s="18"/>
      <c r="IP1395" s="18"/>
      <c r="IQ1395" s="18"/>
      <c r="IR1395" s="18"/>
      <c r="IS1395" s="18"/>
      <c r="IT1395" s="18"/>
      <c r="IU1395" s="18"/>
      <c r="IV1395" s="18"/>
      <c r="IW1395" s="18"/>
    </row>
    <row r="1396" spans="1:257" s="4" customFormat="1" ht="20" x14ac:dyDescent="0.35">
      <c r="A1396" s="1">
        <f>+SUBTOTAL(103,$D$4:D1396)</f>
        <v>1393</v>
      </c>
      <c r="B1396" s="2" t="s">
        <v>3285</v>
      </c>
      <c r="C1396" s="2" t="s">
        <v>1107</v>
      </c>
      <c r="D1396" s="2" t="s">
        <v>3286</v>
      </c>
      <c r="E1396" s="43" t="str">
        <f t="shared" si="1441"/>
        <v>N/A</v>
      </c>
      <c r="F1396" s="43" t="str">
        <f t="shared" si="1458"/>
        <v>GCN</v>
      </c>
      <c r="G1396" s="43" t="str">
        <f t="shared" si="1442"/>
        <v>P</v>
      </c>
      <c r="H1396" s="70" t="s">
        <v>164</v>
      </c>
      <c r="I1396" s="43" t="str">
        <f t="shared" si="1443"/>
        <v>N/A-GCN-P003</v>
      </c>
      <c r="J1396" s="45" t="s">
        <v>3315</v>
      </c>
      <c r="K1396" s="46" t="s">
        <v>48</v>
      </c>
      <c r="L1396" s="47">
        <f t="shared" si="1444"/>
        <v>43439</v>
      </c>
      <c r="M1396" s="48">
        <v>43439</v>
      </c>
      <c r="N1396" s="1" t="str">
        <f t="shared" ca="1" si="1488"/>
        <v/>
      </c>
      <c r="O1396" s="3">
        <v>43732</v>
      </c>
      <c r="P1396" s="49" t="s">
        <v>3316</v>
      </c>
      <c r="Q1396" s="46">
        <v>1</v>
      </c>
      <c r="R1396" s="44" t="s">
        <v>383</v>
      </c>
      <c r="S1396"/>
      <c r="T1396" s="18"/>
      <c r="U1396" s="18"/>
      <c r="V1396" s="19"/>
      <c r="W1396" s="18"/>
      <c r="X1396" s="20"/>
      <c r="Y1396" s="20"/>
      <c r="Z1396" s="20"/>
      <c r="AA1396" s="20"/>
      <c r="AB1396" s="78"/>
      <c r="AC1396" s="18"/>
      <c r="AD1396" s="18"/>
      <c r="AE1396" s="18"/>
      <c r="AF1396" s="18"/>
      <c r="AG1396" s="18"/>
      <c r="AH1396" s="18"/>
      <c r="AI1396" s="18"/>
      <c r="AJ1396" s="18"/>
      <c r="AK1396" s="18"/>
      <c r="AL1396" s="18"/>
      <c r="AM1396" s="18"/>
      <c r="AN1396" s="18"/>
      <c r="AO1396" s="18"/>
      <c r="AP1396" s="18"/>
      <c r="AQ1396" s="18"/>
      <c r="AR1396" s="18"/>
      <c r="AS1396" s="18"/>
      <c r="AT1396" s="18"/>
      <c r="AU1396" s="18"/>
      <c r="AV1396" s="18"/>
      <c r="AW1396" s="18"/>
      <c r="AX1396" s="18"/>
      <c r="AY1396" s="18"/>
      <c r="AZ1396" s="18"/>
      <c r="BA1396" s="18"/>
      <c r="BB1396" s="18"/>
      <c r="BC1396" s="18"/>
      <c r="BD1396" s="18"/>
      <c r="BE1396" s="18"/>
      <c r="BF1396" s="18"/>
      <c r="BG1396" s="18"/>
      <c r="BH1396" s="18"/>
      <c r="BI1396" s="18"/>
      <c r="BJ1396" s="18"/>
      <c r="BK1396" s="18"/>
      <c r="BL1396" s="18"/>
      <c r="BM1396" s="18"/>
      <c r="BN1396" s="18"/>
      <c r="BO1396" s="18"/>
      <c r="BP1396" s="18"/>
      <c r="BQ1396" s="18"/>
      <c r="BR1396" s="18"/>
      <c r="BS1396" s="18"/>
      <c r="BT1396" s="18"/>
      <c r="BU1396" s="18"/>
      <c r="BV1396" s="18"/>
      <c r="BW1396" s="18"/>
      <c r="BX1396" s="18"/>
      <c r="BY1396" s="18"/>
      <c r="BZ1396" s="18"/>
      <c r="CA1396" s="18"/>
      <c r="CB1396" s="18"/>
      <c r="CC1396" s="18"/>
      <c r="CD1396" s="18"/>
      <c r="CE1396" s="18"/>
      <c r="CF1396" s="18"/>
      <c r="CG1396" s="18"/>
      <c r="CH1396" s="18"/>
      <c r="CI1396" s="18"/>
      <c r="CJ1396" s="18"/>
      <c r="CK1396" s="18"/>
      <c r="CL1396" s="18"/>
      <c r="CM1396" s="18"/>
      <c r="CN1396" s="18"/>
      <c r="CO1396" s="18"/>
      <c r="CP1396" s="18"/>
      <c r="CQ1396" s="18"/>
      <c r="CR1396" s="18"/>
      <c r="CS1396" s="18"/>
      <c r="CT1396" s="18"/>
      <c r="CU1396" s="18"/>
      <c r="CV1396" s="18"/>
      <c r="CW1396" s="18"/>
      <c r="CX1396" s="18"/>
      <c r="CY1396" s="18"/>
      <c r="CZ1396" s="18"/>
      <c r="DA1396" s="18"/>
      <c r="DB1396" s="18"/>
      <c r="DC1396" s="18"/>
      <c r="DD1396" s="18"/>
      <c r="DE1396" s="18"/>
      <c r="DF1396" s="18"/>
      <c r="DG1396" s="18"/>
      <c r="DH1396" s="18"/>
      <c r="DI1396" s="18"/>
      <c r="DJ1396" s="18"/>
      <c r="DK1396" s="18"/>
      <c r="DL1396" s="18"/>
      <c r="DM1396" s="18"/>
      <c r="DN1396" s="18"/>
      <c r="DO1396" s="18"/>
      <c r="DP1396" s="18"/>
      <c r="DQ1396" s="18"/>
      <c r="DR1396" s="18"/>
      <c r="DS1396" s="18"/>
      <c r="DT1396" s="18"/>
      <c r="DU1396" s="18"/>
      <c r="DV1396" s="18"/>
      <c r="DW1396" s="18"/>
      <c r="DX1396" s="18"/>
      <c r="DY1396" s="18"/>
      <c r="DZ1396" s="18"/>
      <c r="EA1396" s="18"/>
      <c r="EB1396" s="18"/>
      <c r="EC1396" s="18"/>
      <c r="ED1396" s="18"/>
      <c r="EE1396" s="18"/>
      <c r="EF1396" s="18"/>
      <c r="EG1396" s="18"/>
      <c r="EH1396" s="18"/>
      <c r="EI1396" s="18"/>
      <c r="EJ1396" s="18"/>
      <c r="EK1396" s="18"/>
      <c r="EL1396" s="18"/>
      <c r="EM1396" s="18"/>
      <c r="EN1396" s="18"/>
      <c r="EO1396" s="18"/>
      <c r="EP1396" s="18"/>
      <c r="EQ1396" s="18"/>
      <c r="ER1396" s="18"/>
      <c r="ES1396" s="18"/>
      <c r="ET1396" s="18"/>
      <c r="EU1396" s="18"/>
      <c r="EV1396" s="18"/>
      <c r="EW1396" s="18"/>
      <c r="EX1396" s="18"/>
      <c r="EY1396" s="18"/>
      <c r="EZ1396" s="18"/>
      <c r="FA1396" s="18"/>
      <c r="FB1396" s="18"/>
      <c r="FC1396" s="18"/>
      <c r="FD1396" s="18"/>
      <c r="FE1396" s="18"/>
      <c r="FF1396" s="18"/>
      <c r="FG1396" s="18"/>
      <c r="FH1396" s="18"/>
      <c r="FI1396" s="18"/>
      <c r="FJ1396" s="18"/>
      <c r="FK1396" s="18"/>
      <c r="FL1396" s="18"/>
      <c r="FM1396" s="18"/>
      <c r="FN1396" s="18"/>
      <c r="FO1396" s="18"/>
      <c r="FP1396" s="18"/>
      <c r="FQ1396" s="18"/>
      <c r="FR1396" s="18"/>
      <c r="FS1396" s="18"/>
      <c r="FT1396" s="18"/>
      <c r="FU1396" s="18"/>
      <c r="FV1396" s="18"/>
      <c r="FW1396" s="18"/>
      <c r="FX1396" s="18"/>
      <c r="FY1396" s="18"/>
      <c r="FZ1396" s="18"/>
      <c r="GA1396" s="18"/>
      <c r="GB1396" s="18"/>
      <c r="GC1396" s="18"/>
      <c r="GD1396" s="18"/>
      <c r="GE1396" s="18"/>
      <c r="GF1396" s="18"/>
      <c r="GG1396" s="18"/>
      <c r="GH1396" s="18"/>
      <c r="GI1396" s="18"/>
      <c r="GJ1396" s="18"/>
      <c r="GK1396" s="18"/>
      <c r="GL1396" s="18"/>
      <c r="GM1396" s="18"/>
      <c r="GN1396" s="18"/>
      <c r="GO1396" s="18"/>
      <c r="GP1396" s="18"/>
      <c r="GQ1396" s="18"/>
      <c r="GR1396" s="18"/>
      <c r="GS1396" s="18"/>
      <c r="GT1396" s="18"/>
      <c r="GU1396" s="18"/>
      <c r="GV1396" s="18"/>
      <c r="GW1396" s="18"/>
      <c r="GX1396" s="18"/>
      <c r="GY1396" s="18"/>
      <c r="GZ1396" s="18"/>
      <c r="HA1396" s="18"/>
      <c r="HB1396" s="18"/>
      <c r="HC1396" s="18"/>
      <c r="HD1396" s="18"/>
      <c r="HE1396" s="18"/>
      <c r="HF1396" s="18"/>
      <c r="HG1396" s="18"/>
      <c r="HH1396" s="18"/>
      <c r="HI1396" s="18"/>
      <c r="HJ1396" s="18"/>
      <c r="HK1396" s="18"/>
      <c r="HL1396" s="18"/>
      <c r="HM1396" s="18"/>
      <c r="HN1396" s="18"/>
      <c r="HO1396" s="18"/>
      <c r="HP1396" s="18"/>
      <c r="HQ1396" s="18"/>
      <c r="HR1396" s="18"/>
      <c r="HS1396" s="18"/>
      <c r="HT1396" s="18"/>
      <c r="HU1396" s="18"/>
      <c r="HV1396" s="18"/>
      <c r="HW1396" s="18"/>
      <c r="HX1396" s="18"/>
      <c r="HY1396" s="18"/>
      <c r="HZ1396" s="18"/>
      <c r="IA1396" s="18"/>
      <c r="IB1396" s="18"/>
      <c r="IC1396" s="18"/>
      <c r="ID1396" s="18"/>
      <c r="IE1396" s="18"/>
      <c r="IF1396" s="18"/>
      <c r="IG1396" s="18"/>
      <c r="IH1396" s="18"/>
      <c r="II1396" s="18"/>
      <c r="IJ1396" s="18"/>
      <c r="IK1396" s="18"/>
      <c r="IL1396" s="18"/>
      <c r="IM1396" s="18"/>
      <c r="IN1396" s="18"/>
      <c r="IO1396" s="18"/>
      <c r="IP1396" s="18"/>
      <c r="IQ1396" s="18"/>
      <c r="IR1396" s="18"/>
      <c r="IS1396" s="18"/>
      <c r="IT1396" s="18"/>
      <c r="IU1396" s="18"/>
      <c r="IV1396" s="18"/>
      <c r="IW1396" s="18"/>
    </row>
    <row r="1397" spans="1:257" s="4" customFormat="1" ht="20" x14ac:dyDescent="0.35">
      <c r="A1397" s="1">
        <f>+SUBTOTAL(103,$D$4:D1397)</f>
        <v>1394</v>
      </c>
      <c r="B1397" s="2" t="s">
        <v>3285</v>
      </c>
      <c r="C1397" s="2" t="s">
        <v>1107</v>
      </c>
      <c r="D1397" s="2" t="s">
        <v>3286</v>
      </c>
      <c r="E1397" s="43" t="str">
        <f t="shared" si="1441"/>
        <v>N/A</v>
      </c>
      <c r="F1397" s="43" t="str">
        <f t="shared" si="1458"/>
        <v>GCN</v>
      </c>
      <c r="G1397" s="43" t="s">
        <v>1345</v>
      </c>
      <c r="H1397" s="70" t="s">
        <v>168</v>
      </c>
      <c r="I1397" s="43" t="str">
        <f t="shared" si="1443"/>
        <v>N/A-GCN-P004</v>
      </c>
      <c r="J1397" s="45" t="s">
        <v>3317</v>
      </c>
      <c r="K1397" s="46" t="s">
        <v>48</v>
      </c>
      <c r="L1397" s="47">
        <f t="shared" si="1444"/>
        <v>43595</v>
      </c>
      <c r="M1397" s="48">
        <v>43595</v>
      </c>
      <c r="N1397" s="1" t="str">
        <f t="shared" ca="1" si="1488"/>
        <v/>
      </c>
      <c r="O1397" s="3">
        <v>43732</v>
      </c>
      <c r="P1397" s="49" t="s">
        <v>3318</v>
      </c>
      <c r="Q1397" s="46">
        <v>1</v>
      </c>
      <c r="R1397" s="44" t="s">
        <v>383</v>
      </c>
      <c r="S1397"/>
      <c r="T1397" s="18"/>
      <c r="U1397" s="18"/>
      <c r="V1397" s="19"/>
      <c r="W1397" s="18"/>
      <c r="X1397" s="20"/>
      <c r="Y1397" s="20"/>
      <c r="Z1397" s="20"/>
      <c r="AA1397" s="20"/>
      <c r="AB1397" s="78"/>
      <c r="AC1397" s="18"/>
      <c r="AD1397" s="18"/>
      <c r="AE1397" s="18"/>
      <c r="AF1397" s="18"/>
      <c r="AG1397" s="18"/>
      <c r="AH1397" s="18"/>
      <c r="AI1397" s="18"/>
      <c r="AJ1397" s="18"/>
      <c r="AK1397" s="18"/>
      <c r="AL1397" s="18"/>
      <c r="AM1397" s="18"/>
      <c r="AN1397" s="18"/>
      <c r="AO1397" s="18"/>
      <c r="AP1397" s="18"/>
      <c r="AQ1397" s="18"/>
      <c r="AR1397" s="18"/>
      <c r="AS1397" s="18"/>
      <c r="AT1397" s="18"/>
      <c r="AU1397" s="18"/>
      <c r="AV1397" s="18"/>
      <c r="AW1397" s="18"/>
      <c r="AX1397" s="18"/>
      <c r="AY1397" s="18"/>
      <c r="AZ1397" s="18"/>
      <c r="BA1397" s="18"/>
      <c r="BB1397" s="18"/>
      <c r="BC1397" s="18"/>
      <c r="BD1397" s="18"/>
      <c r="BE1397" s="18"/>
      <c r="BF1397" s="18"/>
      <c r="BG1397" s="18"/>
      <c r="BH1397" s="18"/>
      <c r="BI1397" s="18"/>
      <c r="BJ1397" s="18"/>
      <c r="BK1397" s="18"/>
      <c r="BL1397" s="18"/>
      <c r="BM1397" s="18"/>
      <c r="BN1397" s="18"/>
      <c r="BO1397" s="18"/>
      <c r="BP1397" s="18"/>
      <c r="BQ1397" s="18"/>
      <c r="BR1397" s="18"/>
      <c r="BS1397" s="18"/>
      <c r="BT1397" s="18"/>
      <c r="BU1397" s="18"/>
      <c r="BV1397" s="18"/>
      <c r="BW1397" s="18"/>
      <c r="BX1397" s="18"/>
      <c r="BY1397" s="18"/>
      <c r="BZ1397" s="18"/>
      <c r="CA1397" s="18"/>
      <c r="CB1397" s="18"/>
      <c r="CC1397" s="18"/>
      <c r="CD1397" s="18"/>
      <c r="CE1397" s="18"/>
      <c r="CF1397" s="18"/>
      <c r="CG1397" s="18"/>
      <c r="CH1397" s="18"/>
      <c r="CI1397" s="18"/>
      <c r="CJ1397" s="18"/>
      <c r="CK1397" s="18"/>
      <c r="CL1397" s="18"/>
      <c r="CM1397" s="18"/>
      <c r="CN1397" s="18"/>
      <c r="CO1397" s="18"/>
      <c r="CP1397" s="18"/>
      <c r="CQ1397" s="18"/>
      <c r="CR1397" s="18"/>
      <c r="CS1397" s="18"/>
      <c r="CT1397" s="18"/>
      <c r="CU1397" s="18"/>
      <c r="CV1397" s="18"/>
      <c r="CW1397" s="18"/>
      <c r="CX1397" s="18"/>
      <c r="CY1397" s="18"/>
      <c r="CZ1397" s="18"/>
      <c r="DA1397" s="18"/>
      <c r="DB1397" s="18"/>
      <c r="DC1397" s="18"/>
      <c r="DD1397" s="18"/>
      <c r="DE1397" s="18"/>
      <c r="DF1397" s="18"/>
      <c r="DG1397" s="18"/>
      <c r="DH1397" s="18"/>
      <c r="DI1397" s="18"/>
      <c r="DJ1397" s="18"/>
      <c r="DK1397" s="18"/>
      <c r="DL1397" s="18"/>
      <c r="DM1397" s="18"/>
      <c r="DN1397" s="18"/>
      <c r="DO1397" s="18"/>
      <c r="DP1397" s="18"/>
      <c r="DQ1397" s="18"/>
      <c r="DR1397" s="18"/>
      <c r="DS1397" s="18"/>
      <c r="DT1397" s="18"/>
      <c r="DU1397" s="18"/>
      <c r="DV1397" s="18"/>
      <c r="DW1397" s="18"/>
      <c r="DX1397" s="18"/>
      <c r="DY1397" s="18"/>
      <c r="DZ1397" s="18"/>
      <c r="EA1397" s="18"/>
      <c r="EB1397" s="18"/>
      <c r="EC1397" s="18"/>
      <c r="ED1397" s="18"/>
      <c r="EE1397" s="18"/>
      <c r="EF1397" s="18"/>
      <c r="EG1397" s="18"/>
      <c r="EH1397" s="18"/>
      <c r="EI1397" s="18"/>
      <c r="EJ1397" s="18"/>
      <c r="EK1397" s="18"/>
      <c r="EL1397" s="18"/>
      <c r="EM1397" s="18"/>
      <c r="EN1397" s="18"/>
      <c r="EO1397" s="18"/>
      <c r="EP1397" s="18"/>
      <c r="EQ1397" s="18"/>
      <c r="ER1397" s="18"/>
      <c r="ES1397" s="18"/>
      <c r="ET1397" s="18"/>
      <c r="EU1397" s="18"/>
      <c r="EV1397" s="18"/>
      <c r="EW1397" s="18"/>
      <c r="EX1397" s="18"/>
      <c r="EY1397" s="18"/>
      <c r="EZ1397" s="18"/>
      <c r="FA1397" s="18"/>
      <c r="FB1397" s="18"/>
      <c r="FC1397" s="18"/>
      <c r="FD1397" s="18"/>
      <c r="FE1397" s="18"/>
      <c r="FF1397" s="18"/>
      <c r="FG1397" s="18"/>
      <c r="FH1397" s="18"/>
      <c r="FI1397" s="18"/>
      <c r="FJ1397" s="18"/>
      <c r="FK1397" s="18"/>
      <c r="FL1397" s="18"/>
      <c r="FM1397" s="18"/>
      <c r="FN1397" s="18"/>
      <c r="FO1397" s="18"/>
      <c r="FP1397" s="18"/>
      <c r="FQ1397" s="18"/>
      <c r="FR1397" s="18"/>
      <c r="FS1397" s="18"/>
      <c r="FT1397" s="18"/>
      <c r="FU1397" s="18"/>
      <c r="FV1397" s="18"/>
      <c r="FW1397" s="18"/>
      <c r="FX1397" s="18"/>
      <c r="FY1397" s="18"/>
      <c r="FZ1397" s="18"/>
      <c r="GA1397" s="18"/>
      <c r="GB1397" s="18"/>
      <c r="GC1397" s="18"/>
      <c r="GD1397" s="18"/>
      <c r="GE1397" s="18"/>
      <c r="GF1397" s="18"/>
      <c r="GG1397" s="18"/>
      <c r="GH1397" s="18"/>
      <c r="GI1397" s="18"/>
      <c r="GJ1397" s="18"/>
      <c r="GK1397" s="18"/>
      <c r="GL1397" s="18"/>
      <c r="GM1397" s="18"/>
      <c r="GN1397" s="18"/>
      <c r="GO1397" s="18"/>
      <c r="GP1397" s="18"/>
      <c r="GQ1397" s="18"/>
      <c r="GR1397" s="18"/>
      <c r="GS1397" s="18"/>
      <c r="GT1397" s="18"/>
      <c r="GU1397" s="18"/>
      <c r="GV1397" s="18"/>
      <c r="GW1397" s="18"/>
      <c r="GX1397" s="18"/>
      <c r="GY1397" s="18"/>
      <c r="GZ1397" s="18"/>
      <c r="HA1397" s="18"/>
      <c r="HB1397" s="18"/>
      <c r="HC1397" s="18"/>
      <c r="HD1397" s="18"/>
      <c r="HE1397" s="18"/>
      <c r="HF1397" s="18"/>
      <c r="HG1397" s="18"/>
      <c r="HH1397" s="18"/>
      <c r="HI1397" s="18"/>
      <c r="HJ1397" s="18"/>
      <c r="HK1397" s="18"/>
      <c r="HL1397" s="18"/>
      <c r="HM1397" s="18"/>
      <c r="HN1397" s="18"/>
      <c r="HO1397" s="18"/>
      <c r="HP1397" s="18"/>
      <c r="HQ1397" s="18"/>
      <c r="HR1397" s="18"/>
      <c r="HS1397" s="18"/>
      <c r="HT1397" s="18"/>
      <c r="HU1397" s="18"/>
      <c r="HV1397" s="18"/>
      <c r="HW1397" s="18"/>
      <c r="HX1397" s="18"/>
      <c r="HY1397" s="18"/>
      <c r="HZ1397" s="18"/>
      <c r="IA1397" s="18"/>
      <c r="IB1397" s="18"/>
      <c r="IC1397" s="18"/>
      <c r="ID1397" s="18"/>
      <c r="IE1397" s="18"/>
      <c r="IF1397" s="18"/>
      <c r="IG1397" s="18"/>
      <c r="IH1397" s="18"/>
      <c r="II1397" s="18"/>
      <c r="IJ1397" s="18"/>
      <c r="IK1397" s="18"/>
      <c r="IL1397" s="18"/>
      <c r="IM1397" s="18"/>
      <c r="IN1397" s="18"/>
      <c r="IO1397" s="18"/>
      <c r="IP1397" s="18"/>
      <c r="IQ1397" s="18"/>
      <c r="IR1397" s="18"/>
      <c r="IS1397" s="18"/>
      <c r="IT1397" s="18"/>
      <c r="IU1397" s="18"/>
      <c r="IV1397" s="18"/>
      <c r="IW1397" s="18"/>
    </row>
    <row r="1398" spans="1:257" s="4" customFormat="1" ht="26.25" customHeight="1" x14ac:dyDescent="0.35">
      <c r="A1398" s="93">
        <f>+SUBTOTAL(103,$D$4:D1398)</f>
        <v>1395</v>
      </c>
      <c r="B1398" s="2" t="s">
        <v>3285</v>
      </c>
      <c r="C1398" s="2" t="s">
        <v>1107</v>
      </c>
      <c r="D1398" s="2" t="s">
        <v>3286</v>
      </c>
      <c r="E1398" s="43" t="str">
        <f t="shared" ref="E1398:E1399" si="1511">+IF(C1398="GESTIÓN TERRITORIAL","GET",IF(C1398="DERECHOS HUMANOS","DHH",IF(C1398="GESTIÓN CORPORATIVA","GCO",IF(C1398="PLANEACIÓN ESTRATÉGICA","PLE",IF(C1398="GERENCIA DE LA INFORMACIÓN","GDI","N/A")))))</f>
        <v>N/A</v>
      </c>
      <c r="F1398" s="43" t="str">
        <f t="shared" si="1458"/>
        <v>GCN</v>
      </c>
      <c r="G1398" s="43" t="s">
        <v>1345</v>
      </c>
      <c r="H1398" s="70" t="s">
        <v>172</v>
      </c>
      <c r="I1398" s="43" t="str">
        <f t="shared" si="1443"/>
        <v>N/A-GCN-P005</v>
      </c>
      <c r="J1398" s="45" t="s">
        <v>3319</v>
      </c>
      <c r="K1398" s="46" t="s">
        <v>31</v>
      </c>
      <c r="L1398" s="47">
        <f t="shared" si="1444"/>
        <v>45105</v>
      </c>
      <c r="M1398" s="48">
        <v>45105</v>
      </c>
      <c r="N1398" s="1">
        <f t="shared" ca="1" si="1488"/>
        <v>958</v>
      </c>
      <c r="O1398" s="3"/>
      <c r="P1398" s="49" t="s">
        <v>3320</v>
      </c>
      <c r="Q1398" s="46">
        <v>4</v>
      </c>
      <c r="R1398" s="44" t="s">
        <v>383</v>
      </c>
      <c r="S1398" s="88"/>
      <c r="T1398" s="89"/>
      <c r="U1398" s="89"/>
      <c r="V1398" s="90"/>
      <c r="W1398" s="89"/>
      <c r="X1398" s="91"/>
      <c r="Y1398" s="91"/>
      <c r="Z1398" s="91"/>
      <c r="AA1398" s="91"/>
      <c r="AB1398" s="78"/>
      <c r="AC1398" s="18"/>
      <c r="AD1398" s="18"/>
      <c r="AE1398" s="18"/>
      <c r="AF1398" s="18"/>
      <c r="AG1398" s="18"/>
      <c r="AH1398" s="18"/>
      <c r="AI1398" s="18"/>
      <c r="AJ1398" s="18"/>
      <c r="AK1398" s="18"/>
      <c r="AL1398" s="18"/>
      <c r="AM1398" s="18"/>
      <c r="AN1398" s="18"/>
      <c r="AO1398" s="18"/>
      <c r="AP1398" s="18"/>
      <c r="AQ1398" s="18"/>
      <c r="AR1398" s="18"/>
      <c r="AS1398" s="18"/>
      <c r="AT1398" s="18"/>
      <c r="AU1398" s="18"/>
      <c r="AV1398" s="18"/>
      <c r="AW1398" s="18"/>
      <c r="AX1398" s="18"/>
      <c r="AY1398" s="18"/>
      <c r="AZ1398" s="18"/>
      <c r="BA1398" s="18"/>
      <c r="BB1398" s="18"/>
      <c r="BC1398" s="18"/>
      <c r="BD1398" s="18"/>
      <c r="BE1398" s="18"/>
      <c r="BF1398" s="18"/>
      <c r="BG1398" s="18"/>
      <c r="BH1398" s="18"/>
      <c r="BI1398" s="18"/>
      <c r="BJ1398" s="18"/>
      <c r="BK1398" s="18"/>
      <c r="BL1398" s="18"/>
      <c r="BM1398" s="18"/>
      <c r="BN1398" s="18"/>
      <c r="BO1398" s="18"/>
      <c r="BP1398" s="18"/>
      <c r="BQ1398" s="18"/>
      <c r="BR1398" s="18"/>
      <c r="BS1398" s="18"/>
      <c r="BT1398" s="18"/>
      <c r="BU1398" s="18"/>
      <c r="BV1398" s="18"/>
      <c r="BW1398" s="18"/>
      <c r="BX1398" s="18"/>
      <c r="BY1398" s="18"/>
      <c r="BZ1398" s="18"/>
      <c r="CA1398" s="18"/>
      <c r="CB1398" s="18"/>
      <c r="CC1398" s="18"/>
      <c r="CD1398" s="18"/>
      <c r="CE1398" s="18"/>
      <c r="CF1398" s="18"/>
      <c r="CG1398" s="18"/>
      <c r="CH1398" s="18"/>
      <c r="CI1398" s="18"/>
      <c r="CJ1398" s="18"/>
      <c r="CK1398" s="18"/>
      <c r="CL1398" s="18"/>
      <c r="CM1398" s="18"/>
      <c r="CN1398" s="18"/>
      <c r="CO1398" s="18"/>
      <c r="CP1398" s="18"/>
      <c r="CQ1398" s="18"/>
      <c r="CR1398" s="18"/>
      <c r="CS1398" s="18"/>
      <c r="CT1398" s="18"/>
      <c r="CU1398" s="18"/>
      <c r="CV1398" s="18"/>
      <c r="CW1398" s="18"/>
      <c r="CX1398" s="18"/>
      <c r="CY1398" s="18"/>
      <c r="CZ1398" s="18"/>
      <c r="DA1398" s="18"/>
      <c r="DB1398" s="18"/>
      <c r="DC1398" s="18"/>
      <c r="DD1398" s="18"/>
      <c r="DE1398" s="18"/>
      <c r="DF1398" s="18"/>
      <c r="DG1398" s="18"/>
      <c r="DH1398" s="18"/>
      <c r="DI1398" s="18"/>
      <c r="DJ1398" s="18"/>
      <c r="DK1398" s="18"/>
      <c r="DL1398" s="18"/>
      <c r="DM1398" s="18"/>
      <c r="DN1398" s="18"/>
      <c r="DO1398" s="18"/>
      <c r="DP1398" s="18"/>
      <c r="DQ1398" s="18"/>
      <c r="DR1398" s="18"/>
      <c r="DS1398" s="18"/>
      <c r="DT1398" s="18"/>
      <c r="DU1398" s="18"/>
      <c r="DV1398" s="18"/>
      <c r="DW1398" s="18"/>
      <c r="DX1398" s="18"/>
      <c r="DY1398" s="18"/>
      <c r="DZ1398" s="18"/>
      <c r="EA1398" s="18"/>
      <c r="EB1398" s="18"/>
      <c r="EC1398" s="18"/>
      <c r="ED1398" s="18"/>
      <c r="EE1398" s="18"/>
      <c r="EF1398" s="18"/>
      <c r="EG1398" s="18"/>
      <c r="EH1398" s="18"/>
      <c r="EI1398" s="18"/>
      <c r="EJ1398" s="18"/>
      <c r="EK1398" s="18"/>
      <c r="EL1398" s="18"/>
      <c r="EM1398" s="18"/>
      <c r="EN1398" s="18"/>
      <c r="EO1398" s="18"/>
      <c r="EP1398" s="18"/>
      <c r="EQ1398" s="18"/>
      <c r="ER1398" s="18"/>
      <c r="ES1398" s="18"/>
      <c r="ET1398" s="18"/>
      <c r="EU1398" s="18"/>
      <c r="EV1398" s="18"/>
      <c r="EW1398" s="18"/>
      <c r="EX1398" s="18"/>
      <c r="EY1398" s="18"/>
      <c r="EZ1398" s="18"/>
      <c r="FA1398" s="18"/>
      <c r="FB1398" s="18"/>
      <c r="FC1398" s="18"/>
      <c r="FD1398" s="18"/>
      <c r="FE1398" s="18"/>
      <c r="FF1398" s="18"/>
      <c r="FG1398" s="18"/>
      <c r="FH1398" s="18"/>
      <c r="FI1398" s="18"/>
      <c r="FJ1398" s="18"/>
      <c r="FK1398" s="18"/>
      <c r="FL1398" s="18"/>
      <c r="FM1398" s="18"/>
      <c r="FN1398" s="18"/>
      <c r="FO1398" s="18"/>
      <c r="FP1398" s="18"/>
      <c r="FQ1398" s="18"/>
      <c r="FR1398" s="18"/>
      <c r="FS1398" s="18"/>
      <c r="FT1398" s="18"/>
      <c r="FU1398" s="18"/>
      <c r="FV1398" s="18"/>
      <c r="FW1398" s="18"/>
      <c r="FX1398" s="18"/>
      <c r="FY1398" s="18"/>
      <c r="FZ1398" s="18"/>
      <c r="GA1398" s="18"/>
      <c r="GB1398" s="18"/>
      <c r="GC1398" s="18"/>
      <c r="GD1398" s="18"/>
      <c r="GE1398" s="18"/>
      <c r="GF1398" s="18"/>
      <c r="GG1398" s="18"/>
      <c r="GH1398" s="18"/>
      <c r="GI1398" s="18"/>
      <c r="GJ1398" s="18"/>
      <c r="GK1398" s="18"/>
      <c r="GL1398" s="18"/>
      <c r="GM1398" s="18"/>
      <c r="GN1398" s="18"/>
      <c r="GO1398" s="18"/>
      <c r="GP1398" s="18"/>
      <c r="GQ1398" s="18"/>
      <c r="GR1398" s="18"/>
      <c r="GS1398" s="18"/>
      <c r="GT1398" s="18"/>
      <c r="GU1398" s="18"/>
      <c r="GV1398" s="18"/>
      <c r="GW1398" s="18"/>
      <c r="GX1398" s="18"/>
      <c r="GY1398" s="18"/>
      <c r="GZ1398" s="18"/>
      <c r="HA1398" s="18"/>
      <c r="HB1398" s="18"/>
      <c r="HC1398" s="18"/>
      <c r="HD1398" s="18"/>
      <c r="HE1398" s="18"/>
      <c r="HF1398" s="18"/>
      <c r="HG1398" s="18"/>
      <c r="HH1398" s="18"/>
      <c r="HI1398" s="18"/>
      <c r="HJ1398" s="18"/>
      <c r="HK1398" s="18"/>
      <c r="HL1398" s="18"/>
      <c r="HM1398" s="18"/>
      <c r="HN1398" s="18"/>
      <c r="HO1398" s="18"/>
      <c r="HP1398" s="18"/>
      <c r="HQ1398" s="18"/>
      <c r="HR1398" s="18"/>
      <c r="HS1398" s="18"/>
      <c r="HT1398" s="18"/>
      <c r="HU1398" s="18"/>
      <c r="HV1398" s="18"/>
      <c r="HW1398" s="18"/>
      <c r="HX1398" s="18"/>
      <c r="HY1398" s="18"/>
      <c r="HZ1398" s="18"/>
      <c r="IA1398" s="18"/>
      <c r="IB1398" s="18"/>
      <c r="IC1398" s="18"/>
      <c r="ID1398" s="18"/>
      <c r="IE1398" s="18"/>
      <c r="IF1398" s="18"/>
      <c r="IG1398" s="18"/>
      <c r="IH1398" s="18"/>
      <c r="II1398" s="18"/>
      <c r="IJ1398" s="18"/>
      <c r="IK1398" s="18"/>
      <c r="IL1398" s="18"/>
      <c r="IM1398" s="18"/>
      <c r="IN1398" s="18"/>
      <c r="IO1398" s="18"/>
      <c r="IP1398" s="18"/>
      <c r="IQ1398" s="18"/>
      <c r="IR1398" s="18"/>
      <c r="IS1398" s="18"/>
      <c r="IT1398" s="18"/>
      <c r="IU1398" s="18"/>
      <c r="IV1398" s="18"/>
      <c r="IW1398" s="18"/>
    </row>
    <row r="1399" spans="1:257" s="4" customFormat="1" ht="20" x14ac:dyDescent="0.35">
      <c r="A1399" s="1">
        <f>+SUBTOTAL(103,$D$4:D1399)</f>
        <v>1396</v>
      </c>
      <c r="B1399" s="2" t="s">
        <v>3285</v>
      </c>
      <c r="C1399" s="2" t="s">
        <v>1107</v>
      </c>
      <c r="D1399" s="2" t="s">
        <v>3286</v>
      </c>
      <c r="E1399" s="43" t="str">
        <f t="shared" si="1511"/>
        <v>N/A</v>
      </c>
      <c r="F1399" s="43" t="str">
        <f t="shared" si="1458"/>
        <v>GCN</v>
      </c>
      <c r="G1399" s="43" t="s">
        <v>1345</v>
      </c>
      <c r="H1399" s="70" t="s">
        <v>176</v>
      </c>
      <c r="I1399" s="43" t="str">
        <f t="shared" si="1443"/>
        <v>N/A-GCN-P006</v>
      </c>
      <c r="J1399" s="45" t="s">
        <v>3321</v>
      </c>
      <c r="K1399" s="46" t="s">
        <v>31</v>
      </c>
      <c r="L1399" s="47">
        <f t="shared" si="1444"/>
        <v>45646</v>
      </c>
      <c r="M1399" s="48">
        <v>45646</v>
      </c>
      <c r="N1399" s="1">
        <f t="shared" ca="1" si="1488"/>
        <v>426</v>
      </c>
      <c r="O1399" s="3"/>
      <c r="P1399" s="49" t="s">
        <v>3322</v>
      </c>
      <c r="Q1399" s="46">
        <v>6</v>
      </c>
      <c r="R1399" s="44" t="s">
        <v>383</v>
      </c>
      <c r="S1399"/>
      <c r="T1399" s="18"/>
      <c r="U1399" s="18"/>
      <c r="V1399" s="19"/>
      <c r="W1399" s="18"/>
      <c r="X1399" s="20"/>
      <c r="Y1399" s="20"/>
      <c r="Z1399" s="20"/>
      <c r="AA1399" s="20"/>
      <c r="AB1399" s="78"/>
      <c r="AC1399" s="18"/>
      <c r="AD1399" s="18"/>
      <c r="AE1399" s="18"/>
      <c r="AF1399" s="18"/>
      <c r="AG1399" s="18"/>
      <c r="AH1399" s="18"/>
      <c r="AI1399" s="18"/>
      <c r="AJ1399" s="18"/>
      <c r="AK1399" s="18"/>
      <c r="AL1399" s="18"/>
      <c r="AM1399" s="18"/>
      <c r="AN1399" s="18"/>
      <c r="AO1399" s="18"/>
      <c r="AP1399" s="18"/>
      <c r="AQ1399" s="18"/>
      <c r="AR1399" s="18"/>
      <c r="AS1399" s="18"/>
      <c r="AT1399" s="18"/>
      <c r="AU1399" s="18"/>
      <c r="AV1399" s="18"/>
      <c r="AW1399" s="18"/>
      <c r="AX1399" s="18"/>
      <c r="AY1399" s="18"/>
      <c r="AZ1399" s="18"/>
      <c r="BA1399" s="18"/>
      <c r="BB1399" s="18"/>
      <c r="BC1399" s="18"/>
      <c r="BD1399" s="18"/>
      <c r="BE1399" s="18"/>
      <c r="BF1399" s="18"/>
      <c r="BG1399" s="18"/>
      <c r="BH1399" s="18"/>
      <c r="BI1399" s="18"/>
      <c r="BJ1399" s="18"/>
      <c r="BK1399" s="18"/>
      <c r="BL1399" s="18"/>
      <c r="BM1399" s="18"/>
      <c r="BN1399" s="18"/>
      <c r="BO1399" s="18"/>
      <c r="BP1399" s="18"/>
      <c r="BQ1399" s="18"/>
      <c r="BR1399" s="18"/>
      <c r="BS1399" s="18"/>
      <c r="BT1399" s="18"/>
      <c r="BU1399" s="18"/>
      <c r="BV1399" s="18"/>
      <c r="BW1399" s="18"/>
      <c r="BX1399" s="18"/>
      <c r="BY1399" s="18"/>
      <c r="BZ1399" s="18"/>
      <c r="CA1399" s="18"/>
      <c r="CB1399" s="18"/>
      <c r="CC1399" s="18"/>
      <c r="CD1399" s="18"/>
      <c r="CE1399" s="18"/>
      <c r="CF1399" s="18"/>
      <c r="CG1399" s="18"/>
      <c r="CH1399" s="18"/>
      <c r="CI1399" s="18"/>
      <c r="CJ1399" s="18"/>
      <c r="CK1399" s="18"/>
      <c r="CL1399" s="18"/>
      <c r="CM1399" s="18"/>
      <c r="CN1399" s="18"/>
      <c r="CO1399" s="18"/>
      <c r="CP1399" s="18"/>
      <c r="CQ1399" s="18"/>
      <c r="CR1399" s="18"/>
      <c r="CS1399" s="18"/>
      <c r="CT1399" s="18"/>
      <c r="CU1399" s="18"/>
      <c r="CV1399" s="18"/>
      <c r="CW1399" s="18"/>
      <c r="CX1399" s="18"/>
      <c r="CY1399" s="18"/>
      <c r="CZ1399" s="18"/>
      <c r="DA1399" s="18"/>
      <c r="DB1399" s="18"/>
      <c r="DC1399" s="18"/>
      <c r="DD1399" s="18"/>
      <c r="DE1399" s="18"/>
      <c r="DF1399" s="18"/>
      <c r="DG1399" s="18"/>
      <c r="DH1399" s="18"/>
      <c r="DI1399" s="18"/>
      <c r="DJ1399" s="18"/>
      <c r="DK1399" s="18"/>
      <c r="DL1399" s="18"/>
      <c r="DM1399" s="18"/>
      <c r="DN1399" s="18"/>
      <c r="DO1399" s="18"/>
      <c r="DP1399" s="18"/>
      <c r="DQ1399" s="18"/>
      <c r="DR1399" s="18"/>
      <c r="DS1399" s="18"/>
      <c r="DT1399" s="18"/>
      <c r="DU1399" s="18"/>
      <c r="DV1399" s="18"/>
      <c r="DW1399" s="18"/>
      <c r="DX1399" s="18"/>
      <c r="DY1399" s="18"/>
      <c r="DZ1399" s="18"/>
      <c r="EA1399" s="18"/>
      <c r="EB1399" s="18"/>
      <c r="EC1399" s="18"/>
      <c r="ED1399" s="18"/>
      <c r="EE1399" s="18"/>
      <c r="EF1399" s="18"/>
      <c r="EG1399" s="18"/>
      <c r="EH1399" s="18"/>
      <c r="EI1399" s="18"/>
      <c r="EJ1399" s="18"/>
      <c r="EK1399" s="18"/>
      <c r="EL1399" s="18"/>
      <c r="EM1399" s="18"/>
      <c r="EN1399" s="18"/>
      <c r="EO1399" s="18"/>
      <c r="EP1399" s="18"/>
      <c r="EQ1399" s="18"/>
      <c r="ER1399" s="18"/>
      <c r="ES1399" s="18"/>
      <c r="ET1399" s="18"/>
      <c r="EU1399" s="18"/>
      <c r="EV1399" s="18"/>
      <c r="EW1399" s="18"/>
      <c r="EX1399" s="18"/>
      <c r="EY1399" s="18"/>
      <c r="EZ1399" s="18"/>
      <c r="FA1399" s="18"/>
      <c r="FB1399" s="18"/>
      <c r="FC1399" s="18"/>
      <c r="FD1399" s="18"/>
      <c r="FE1399" s="18"/>
      <c r="FF1399" s="18"/>
      <c r="FG1399" s="18"/>
      <c r="FH1399" s="18"/>
      <c r="FI1399" s="18"/>
      <c r="FJ1399" s="18"/>
      <c r="FK1399" s="18"/>
      <c r="FL1399" s="18"/>
      <c r="FM1399" s="18"/>
      <c r="FN1399" s="18"/>
      <c r="FO1399" s="18"/>
      <c r="FP1399" s="18"/>
      <c r="FQ1399" s="18"/>
      <c r="FR1399" s="18"/>
      <c r="FS1399" s="18"/>
      <c r="FT1399" s="18"/>
      <c r="FU1399" s="18"/>
      <c r="FV1399" s="18"/>
      <c r="FW1399" s="18"/>
      <c r="FX1399" s="18"/>
      <c r="FY1399" s="18"/>
      <c r="FZ1399" s="18"/>
      <c r="GA1399" s="18"/>
      <c r="GB1399" s="18"/>
      <c r="GC1399" s="18"/>
      <c r="GD1399" s="18"/>
      <c r="GE1399" s="18"/>
      <c r="GF1399" s="18"/>
      <c r="GG1399" s="18"/>
      <c r="GH1399" s="18"/>
      <c r="GI1399" s="18"/>
      <c r="GJ1399" s="18"/>
      <c r="GK1399" s="18"/>
      <c r="GL1399" s="18"/>
      <c r="GM1399" s="18"/>
      <c r="GN1399" s="18"/>
      <c r="GO1399" s="18"/>
      <c r="GP1399" s="18"/>
      <c r="GQ1399" s="18"/>
      <c r="GR1399" s="18"/>
      <c r="GS1399" s="18"/>
      <c r="GT1399" s="18"/>
      <c r="GU1399" s="18"/>
      <c r="GV1399" s="18"/>
      <c r="GW1399" s="18"/>
      <c r="GX1399" s="18"/>
      <c r="GY1399" s="18"/>
      <c r="GZ1399" s="18"/>
      <c r="HA1399" s="18"/>
      <c r="HB1399" s="18"/>
      <c r="HC1399" s="18"/>
      <c r="HD1399" s="18"/>
      <c r="HE1399" s="18"/>
      <c r="HF1399" s="18"/>
      <c r="HG1399" s="18"/>
      <c r="HH1399" s="18"/>
      <c r="HI1399" s="18"/>
      <c r="HJ1399" s="18"/>
      <c r="HK1399" s="18"/>
      <c r="HL1399" s="18"/>
      <c r="HM1399" s="18"/>
      <c r="HN1399" s="18"/>
      <c r="HO1399" s="18"/>
      <c r="HP1399" s="18"/>
      <c r="HQ1399" s="18"/>
      <c r="HR1399" s="18"/>
      <c r="HS1399" s="18"/>
      <c r="HT1399" s="18"/>
      <c r="HU1399" s="18"/>
      <c r="HV1399" s="18"/>
      <c r="HW1399" s="18"/>
      <c r="HX1399" s="18"/>
      <c r="HY1399" s="18"/>
      <c r="HZ1399" s="18"/>
      <c r="IA1399" s="18"/>
      <c r="IB1399" s="18"/>
      <c r="IC1399" s="18"/>
      <c r="ID1399" s="18"/>
      <c r="IE1399" s="18"/>
      <c r="IF1399" s="18"/>
      <c r="IG1399" s="18"/>
      <c r="IH1399" s="18"/>
      <c r="II1399" s="18"/>
      <c r="IJ1399" s="18"/>
      <c r="IK1399" s="18"/>
      <c r="IL1399" s="18"/>
      <c r="IM1399" s="18"/>
      <c r="IN1399" s="18"/>
      <c r="IO1399" s="18"/>
      <c r="IP1399" s="18"/>
      <c r="IQ1399" s="18"/>
      <c r="IR1399" s="18"/>
      <c r="IS1399" s="18"/>
      <c r="IT1399" s="18"/>
      <c r="IU1399" s="18"/>
      <c r="IV1399" s="18"/>
      <c r="IW1399" s="18"/>
    </row>
    <row r="1400" spans="1:257" s="4" customFormat="1" ht="20" x14ac:dyDescent="0.35">
      <c r="A1400" s="1">
        <f>+SUBTOTAL(103,$D$4:D1400)</f>
        <v>1397</v>
      </c>
      <c r="B1400" s="2" t="s">
        <v>3285</v>
      </c>
      <c r="C1400" s="2" t="s">
        <v>1107</v>
      </c>
      <c r="D1400" s="2" t="s">
        <v>3286</v>
      </c>
      <c r="E1400" s="43" t="str">
        <f t="shared" ref="E1400" si="1512">+IF(C1400="GESTIÓN TERRITORIAL","GET",IF(C1400="DERECHOS HUMANOS","DHH",IF(C1400="GESTIÓN CORPORATIVA","GCO",IF(C1400="PLANEACIÓN ESTRATÉGICA","PLE",IF(C1400="GERENCIA DE LA INFORMACIÓN","GDI","N/A")))))</f>
        <v>N/A</v>
      </c>
      <c r="F1400" s="43" t="str">
        <f t="shared" si="1458"/>
        <v>GCN</v>
      </c>
      <c r="G1400" s="43" t="s">
        <v>1345</v>
      </c>
      <c r="H1400" s="70" t="s">
        <v>180</v>
      </c>
      <c r="I1400" s="43" t="str">
        <f t="shared" ref="I1400" si="1513">+IF(OR(E1400="",F1400="",H1400=""),"",CONCATENATE(E1400,"-",F1400,"-",H1400))</f>
        <v>N/A-GCN-P007</v>
      </c>
      <c r="J1400" s="45" t="s">
        <v>3323</v>
      </c>
      <c r="K1400" s="46" t="s">
        <v>48</v>
      </c>
      <c r="L1400" s="47">
        <f t="shared" si="1444"/>
        <v>44097</v>
      </c>
      <c r="M1400" s="48">
        <v>44097</v>
      </c>
      <c r="N1400" s="1" t="str">
        <f t="shared" ref="N1400" ca="1" si="1514">+IF(K1400="Anulado","",IF(M1400="","",DAYS360(M1400,TODAY())))</f>
        <v/>
      </c>
      <c r="O1400" s="3">
        <v>44720</v>
      </c>
      <c r="P1400" s="49" t="s">
        <v>3324</v>
      </c>
      <c r="Q1400" s="46">
        <v>1</v>
      </c>
      <c r="R1400" s="44" t="s">
        <v>383</v>
      </c>
      <c r="S1400"/>
      <c r="T1400" s="18"/>
      <c r="U1400" s="18"/>
      <c r="V1400" s="19"/>
      <c r="W1400" s="18"/>
      <c r="X1400" s="20"/>
      <c r="Y1400" s="20"/>
      <c r="Z1400" s="20"/>
      <c r="AA1400" s="20"/>
      <c r="AB1400" s="78"/>
      <c r="AC1400" s="18"/>
      <c r="AD1400" s="18"/>
      <c r="AE1400" s="18"/>
      <c r="AF1400" s="18"/>
      <c r="AG1400" s="18"/>
      <c r="AH1400" s="18"/>
      <c r="AI1400" s="18"/>
      <c r="AJ1400" s="18"/>
      <c r="AK1400" s="18"/>
      <c r="AL1400" s="18"/>
      <c r="AM1400" s="18"/>
      <c r="AN1400" s="18"/>
      <c r="AO1400" s="18"/>
      <c r="AP1400" s="18"/>
      <c r="AQ1400" s="18"/>
      <c r="AR1400" s="18"/>
      <c r="AS1400" s="18"/>
      <c r="AT1400" s="18"/>
      <c r="AU1400" s="18"/>
      <c r="AV1400" s="18"/>
      <c r="AW1400" s="18"/>
      <c r="AX1400" s="18"/>
      <c r="AY1400" s="18"/>
      <c r="AZ1400" s="18"/>
      <c r="BA1400" s="18"/>
      <c r="BB1400" s="18"/>
      <c r="BC1400" s="18"/>
      <c r="BD1400" s="18"/>
      <c r="BE1400" s="18"/>
      <c r="BF1400" s="18"/>
      <c r="BG1400" s="18"/>
      <c r="BH1400" s="18"/>
      <c r="BI1400" s="18"/>
      <c r="BJ1400" s="18"/>
      <c r="BK1400" s="18"/>
      <c r="BL1400" s="18"/>
      <c r="BM1400" s="18"/>
      <c r="BN1400" s="18"/>
      <c r="BO1400" s="18"/>
      <c r="BP1400" s="18"/>
      <c r="BQ1400" s="18"/>
      <c r="BR1400" s="18"/>
      <c r="BS1400" s="18"/>
      <c r="BT1400" s="18"/>
      <c r="BU1400" s="18"/>
      <c r="BV1400" s="18"/>
      <c r="BW1400" s="18"/>
      <c r="BX1400" s="18"/>
      <c r="BY1400" s="18"/>
      <c r="BZ1400" s="18"/>
      <c r="CA1400" s="18"/>
      <c r="CB1400" s="18"/>
      <c r="CC1400" s="18"/>
      <c r="CD1400" s="18"/>
      <c r="CE1400" s="18"/>
      <c r="CF1400" s="18"/>
      <c r="CG1400" s="18"/>
      <c r="CH1400" s="18"/>
      <c r="CI1400" s="18"/>
      <c r="CJ1400" s="18"/>
      <c r="CK1400" s="18"/>
      <c r="CL1400" s="18"/>
      <c r="CM1400" s="18"/>
      <c r="CN1400" s="18"/>
      <c r="CO1400" s="18"/>
      <c r="CP1400" s="18"/>
      <c r="CQ1400" s="18"/>
      <c r="CR1400" s="18"/>
      <c r="CS1400" s="18"/>
      <c r="CT1400" s="18"/>
      <c r="CU1400" s="18"/>
      <c r="CV1400" s="18"/>
      <c r="CW1400" s="18"/>
      <c r="CX1400" s="18"/>
      <c r="CY1400" s="18"/>
      <c r="CZ1400" s="18"/>
      <c r="DA1400" s="18"/>
      <c r="DB1400" s="18"/>
      <c r="DC1400" s="18"/>
      <c r="DD1400" s="18"/>
      <c r="DE1400" s="18"/>
      <c r="DF1400" s="18"/>
      <c r="DG1400" s="18"/>
      <c r="DH1400" s="18"/>
      <c r="DI1400" s="18"/>
      <c r="DJ1400" s="18"/>
      <c r="DK1400" s="18"/>
      <c r="DL1400" s="18"/>
      <c r="DM1400" s="18"/>
      <c r="DN1400" s="18"/>
      <c r="DO1400" s="18"/>
      <c r="DP1400" s="18"/>
      <c r="DQ1400" s="18"/>
      <c r="DR1400" s="18"/>
      <c r="DS1400" s="18"/>
      <c r="DT1400" s="18"/>
      <c r="DU1400" s="18"/>
      <c r="DV1400" s="18"/>
      <c r="DW1400" s="18"/>
      <c r="DX1400" s="18"/>
      <c r="DY1400" s="18"/>
      <c r="DZ1400" s="18"/>
      <c r="EA1400" s="18"/>
      <c r="EB1400" s="18"/>
      <c r="EC1400" s="18"/>
      <c r="ED1400" s="18"/>
      <c r="EE1400" s="18"/>
      <c r="EF1400" s="18"/>
      <c r="EG1400" s="18"/>
      <c r="EH1400" s="18"/>
      <c r="EI1400" s="18"/>
      <c r="EJ1400" s="18"/>
      <c r="EK1400" s="18"/>
      <c r="EL1400" s="18"/>
      <c r="EM1400" s="18"/>
      <c r="EN1400" s="18"/>
      <c r="EO1400" s="18"/>
      <c r="EP1400" s="18"/>
      <c r="EQ1400" s="18"/>
      <c r="ER1400" s="18"/>
      <c r="ES1400" s="18"/>
      <c r="ET1400" s="18"/>
      <c r="EU1400" s="18"/>
      <c r="EV1400" s="18"/>
      <c r="EW1400" s="18"/>
      <c r="EX1400" s="18"/>
      <c r="EY1400" s="18"/>
      <c r="EZ1400" s="18"/>
      <c r="FA1400" s="18"/>
      <c r="FB1400" s="18"/>
      <c r="FC1400" s="18"/>
      <c r="FD1400" s="18"/>
      <c r="FE1400" s="18"/>
      <c r="FF1400" s="18"/>
      <c r="FG1400" s="18"/>
      <c r="FH1400" s="18"/>
      <c r="FI1400" s="18"/>
      <c r="FJ1400" s="18"/>
      <c r="FK1400" s="18"/>
      <c r="FL1400" s="18"/>
      <c r="FM1400" s="18"/>
      <c r="FN1400" s="18"/>
      <c r="FO1400" s="18"/>
      <c r="FP1400" s="18"/>
      <c r="FQ1400" s="18"/>
      <c r="FR1400" s="18"/>
      <c r="FS1400" s="18"/>
      <c r="FT1400" s="18"/>
      <c r="FU1400" s="18"/>
      <c r="FV1400" s="18"/>
      <c r="FW1400" s="18"/>
      <c r="FX1400" s="18"/>
      <c r="FY1400" s="18"/>
      <c r="FZ1400" s="18"/>
      <c r="GA1400" s="18"/>
      <c r="GB1400" s="18"/>
      <c r="GC1400" s="18"/>
      <c r="GD1400" s="18"/>
      <c r="GE1400" s="18"/>
      <c r="GF1400" s="18"/>
      <c r="GG1400" s="18"/>
      <c r="GH1400" s="18"/>
      <c r="GI1400" s="18"/>
      <c r="GJ1400" s="18"/>
      <c r="GK1400" s="18"/>
      <c r="GL1400" s="18"/>
      <c r="GM1400" s="18"/>
      <c r="GN1400" s="18"/>
      <c r="GO1400" s="18"/>
      <c r="GP1400" s="18"/>
      <c r="GQ1400" s="18"/>
      <c r="GR1400" s="18"/>
      <c r="GS1400" s="18"/>
      <c r="GT1400" s="18"/>
      <c r="GU1400" s="18"/>
      <c r="GV1400" s="18"/>
      <c r="GW1400" s="18"/>
      <c r="GX1400" s="18"/>
      <c r="GY1400" s="18"/>
      <c r="GZ1400" s="18"/>
      <c r="HA1400" s="18"/>
      <c r="HB1400" s="18"/>
      <c r="HC1400" s="18"/>
      <c r="HD1400" s="18"/>
      <c r="HE1400" s="18"/>
      <c r="HF1400" s="18"/>
      <c r="HG1400" s="18"/>
      <c r="HH1400" s="18"/>
      <c r="HI1400" s="18"/>
      <c r="HJ1400" s="18"/>
      <c r="HK1400" s="18"/>
      <c r="HL1400" s="18"/>
      <c r="HM1400" s="18"/>
      <c r="HN1400" s="18"/>
      <c r="HO1400" s="18"/>
      <c r="HP1400" s="18"/>
      <c r="HQ1400" s="18"/>
      <c r="HR1400" s="18"/>
      <c r="HS1400" s="18"/>
      <c r="HT1400" s="18"/>
      <c r="HU1400" s="18"/>
      <c r="HV1400" s="18"/>
      <c r="HW1400" s="18"/>
      <c r="HX1400" s="18"/>
      <c r="HY1400" s="18"/>
      <c r="HZ1400" s="18"/>
      <c r="IA1400" s="18"/>
      <c r="IB1400" s="18"/>
      <c r="IC1400" s="18"/>
      <c r="ID1400" s="18"/>
      <c r="IE1400" s="18"/>
      <c r="IF1400" s="18"/>
      <c r="IG1400" s="18"/>
      <c r="IH1400" s="18"/>
      <c r="II1400" s="18"/>
      <c r="IJ1400" s="18"/>
      <c r="IK1400" s="18"/>
      <c r="IL1400" s="18"/>
      <c r="IM1400" s="18"/>
      <c r="IN1400" s="18"/>
      <c r="IO1400" s="18"/>
      <c r="IP1400" s="18"/>
      <c r="IQ1400" s="18"/>
      <c r="IR1400" s="18"/>
      <c r="IS1400" s="18"/>
      <c r="IT1400" s="18"/>
      <c r="IU1400" s="18"/>
      <c r="IV1400" s="18"/>
      <c r="IW1400" s="18"/>
    </row>
    <row r="1401" spans="1:257" s="4" customFormat="1" ht="20" x14ac:dyDescent="0.35">
      <c r="A1401" s="93">
        <f>+SUBTOTAL(103,$D$4:D1401)</f>
        <v>1398</v>
      </c>
      <c r="B1401" s="2" t="s">
        <v>3285</v>
      </c>
      <c r="C1401" s="2" t="s">
        <v>1107</v>
      </c>
      <c r="D1401" s="2" t="s">
        <v>3286</v>
      </c>
      <c r="E1401" s="43" t="str">
        <f t="shared" ref="E1401" si="1515">+IF(C1401="GESTIÓN TERRITORIAL","GET",IF(C1401="DERECHOS HUMANOS","DHH",IF(C1401="GESTIÓN CORPORATIVA","GCO",IF(C1401="PLANEACIÓN ESTRATÉGICA","PLE",IF(C1401="GERENCIA DE LA INFORMACIÓN","GDI","N/A")))))</f>
        <v>N/A</v>
      </c>
      <c r="F1401" s="43" t="str">
        <f t="shared" ref="F1401:F1432" si="1516">+VLOOKUP(D1401,$U$1519:$V$1538,2,FALSE)</f>
        <v>GCN</v>
      </c>
      <c r="G1401" s="43" t="s">
        <v>1345</v>
      </c>
      <c r="H1401" s="70" t="s">
        <v>184</v>
      </c>
      <c r="I1401" s="43" t="str">
        <f t="shared" ref="I1401:I1403" si="1517">+IF(OR(E1401="",F1401="",H1401=""),"",CONCATENATE(E1401,"-",F1401,"-",H1401))</f>
        <v>N/A-GCN-P008</v>
      </c>
      <c r="J1401" s="45" t="s">
        <v>3325</v>
      </c>
      <c r="K1401" s="46" t="s">
        <v>31</v>
      </c>
      <c r="L1401" s="47">
        <f t="shared" si="1444"/>
        <v>45443</v>
      </c>
      <c r="M1401" s="48">
        <v>45443</v>
      </c>
      <c r="N1401" s="1">
        <f t="shared" ref="N1401:N1402" ca="1" si="1518">+IF(K1401="Anulado","",IF(M1401="","",DAYS360(M1401,TODAY())))</f>
        <v>626</v>
      </c>
      <c r="O1401" s="3"/>
      <c r="P1401" s="49" t="s">
        <v>3326</v>
      </c>
      <c r="Q1401" s="46">
        <v>2</v>
      </c>
      <c r="R1401" s="44" t="s">
        <v>383</v>
      </c>
      <c r="S1401"/>
      <c r="T1401" s="18"/>
      <c r="U1401" s="18"/>
      <c r="V1401" s="19"/>
      <c r="W1401" s="18"/>
      <c r="X1401" s="20"/>
      <c r="Y1401" s="20"/>
      <c r="Z1401" s="20"/>
      <c r="AA1401" s="20"/>
      <c r="AB1401" s="78"/>
      <c r="AC1401" s="18"/>
      <c r="AD1401" s="18"/>
      <c r="AE1401" s="18"/>
      <c r="AF1401" s="18"/>
      <c r="AG1401" s="18"/>
      <c r="AH1401" s="18"/>
      <c r="AI1401" s="18"/>
      <c r="AJ1401" s="18"/>
      <c r="AK1401" s="18"/>
      <c r="AL1401" s="18"/>
      <c r="AM1401" s="18"/>
      <c r="AN1401" s="18"/>
      <c r="AO1401" s="18"/>
      <c r="AP1401" s="18"/>
      <c r="AQ1401" s="18"/>
      <c r="AR1401" s="18"/>
      <c r="AS1401" s="18"/>
      <c r="AT1401" s="18"/>
      <c r="AU1401" s="18"/>
      <c r="AV1401" s="18"/>
      <c r="AW1401" s="18"/>
      <c r="AX1401" s="18"/>
      <c r="AY1401" s="18"/>
      <c r="AZ1401" s="18"/>
      <c r="BA1401" s="18"/>
      <c r="BB1401" s="18"/>
      <c r="BC1401" s="18"/>
      <c r="BD1401" s="18"/>
      <c r="BE1401" s="18"/>
      <c r="BF1401" s="18"/>
      <c r="BG1401" s="18"/>
      <c r="BH1401" s="18"/>
      <c r="BI1401" s="18"/>
      <c r="BJ1401" s="18"/>
      <c r="BK1401" s="18"/>
      <c r="BL1401" s="18"/>
      <c r="BM1401" s="18"/>
      <c r="BN1401" s="18"/>
      <c r="BO1401" s="18"/>
      <c r="BP1401" s="18"/>
      <c r="BQ1401" s="18"/>
      <c r="BR1401" s="18"/>
      <c r="BS1401" s="18"/>
      <c r="BT1401" s="18"/>
      <c r="BU1401" s="18"/>
      <c r="BV1401" s="18"/>
      <c r="BW1401" s="18"/>
      <c r="BX1401" s="18"/>
      <c r="BY1401" s="18"/>
      <c r="BZ1401" s="18"/>
      <c r="CA1401" s="18"/>
      <c r="CB1401" s="18"/>
      <c r="CC1401" s="18"/>
      <c r="CD1401" s="18"/>
      <c r="CE1401" s="18"/>
      <c r="CF1401" s="18"/>
      <c r="CG1401" s="18"/>
      <c r="CH1401" s="18"/>
      <c r="CI1401" s="18"/>
      <c r="CJ1401" s="18"/>
      <c r="CK1401" s="18"/>
      <c r="CL1401" s="18"/>
      <c r="CM1401" s="18"/>
      <c r="CN1401" s="18"/>
      <c r="CO1401" s="18"/>
      <c r="CP1401" s="18"/>
      <c r="CQ1401" s="18"/>
      <c r="CR1401" s="18"/>
      <c r="CS1401" s="18"/>
      <c r="CT1401" s="18"/>
      <c r="CU1401" s="18"/>
      <c r="CV1401" s="18"/>
      <c r="CW1401" s="18"/>
      <c r="CX1401" s="18"/>
      <c r="CY1401" s="18"/>
      <c r="CZ1401" s="18"/>
      <c r="DA1401" s="18"/>
      <c r="DB1401" s="18"/>
      <c r="DC1401" s="18"/>
      <c r="DD1401" s="18"/>
      <c r="DE1401" s="18"/>
      <c r="DF1401" s="18"/>
      <c r="DG1401" s="18"/>
      <c r="DH1401" s="18"/>
      <c r="DI1401" s="18"/>
      <c r="DJ1401" s="18"/>
      <c r="DK1401" s="18"/>
      <c r="DL1401" s="18"/>
      <c r="DM1401" s="18"/>
      <c r="DN1401" s="18"/>
      <c r="DO1401" s="18"/>
      <c r="DP1401" s="18"/>
      <c r="DQ1401" s="18"/>
      <c r="DR1401" s="18"/>
      <c r="DS1401" s="18"/>
      <c r="DT1401" s="18"/>
      <c r="DU1401" s="18"/>
      <c r="DV1401" s="18"/>
      <c r="DW1401" s="18"/>
      <c r="DX1401" s="18"/>
      <c r="DY1401" s="18"/>
      <c r="DZ1401" s="18"/>
      <c r="EA1401" s="18"/>
      <c r="EB1401" s="18"/>
      <c r="EC1401" s="18"/>
      <c r="ED1401" s="18"/>
      <c r="EE1401" s="18"/>
      <c r="EF1401" s="18"/>
      <c r="EG1401" s="18"/>
      <c r="EH1401" s="18"/>
      <c r="EI1401" s="18"/>
      <c r="EJ1401" s="18"/>
      <c r="EK1401" s="18"/>
      <c r="EL1401" s="18"/>
      <c r="EM1401" s="18"/>
      <c r="EN1401" s="18"/>
      <c r="EO1401" s="18"/>
      <c r="EP1401" s="18"/>
      <c r="EQ1401" s="18"/>
      <c r="ER1401" s="18"/>
      <c r="ES1401" s="18"/>
      <c r="ET1401" s="18"/>
      <c r="EU1401" s="18"/>
      <c r="EV1401" s="18"/>
      <c r="EW1401" s="18"/>
      <c r="EX1401" s="18"/>
      <c r="EY1401" s="18"/>
      <c r="EZ1401" s="18"/>
      <c r="FA1401" s="18"/>
      <c r="FB1401" s="18"/>
      <c r="FC1401" s="18"/>
      <c r="FD1401" s="18"/>
      <c r="FE1401" s="18"/>
      <c r="FF1401" s="18"/>
      <c r="FG1401" s="18"/>
      <c r="FH1401" s="18"/>
      <c r="FI1401" s="18"/>
      <c r="FJ1401" s="18"/>
      <c r="FK1401" s="18"/>
      <c r="FL1401" s="18"/>
      <c r="FM1401" s="18"/>
      <c r="FN1401" s="18"/>
      <c r="FO1401" s="18"/>
      <c r="FP1401" s="18"/>
      <c r="FQ1401" s="18"/>
      <c r="FR1401" s="18"/>
      <c r="FS1401" s="18"/>
      <c r="FT1401" s="18"/>
      <c r="FU1401" s="18"/>
      <c r="FV1401" s="18"/>
      <c r="FW1401" s="18"/>
      <c r="FX1401" s="18"/>
      <c r="FY1401" s="18"/>
      <c r="FZ1401" s="18"/>
      <c r="GA1401" s="18"/>
      <c r="GB1401" s="18"/>
      <c r="GC1401" s="18"/>
      <c r="GD1401" s="18"/>
      <c r="GE1401" s="18"/>
      <c r="GF1401" s="18"/>
      <c r="GG1401" s="18"/>
      <c r="GH1401" s="18"/>
      <c r="GI1401" s="18"/>
      <c r="GJ1401" s="18"/>
      <c r="GK1401" s="18"/>
      <c r="GL1401" s="18"/>
      <c r="GM1401" s="18"/>
      <c r="GN1401" s="18"/>
      <c r="GO1401" s="18"/>
      <c r="GP1401" s="18"/>
      <c r="GQ1401" s="18"/>
      <c r="GR1401" s="18"/>
      <c r="GS1401" s="18"/>
      <c r="GT1401" s="18"/>
      <c r="GU1401" s="18"/>
      <c r="GV1401" s="18"/>
      <c r="GW1401" s="18"/>
      <c r="GX1401" s="18"/>
      <c r="GY1401" s="18"/>
      <c r="GZ1401" s="18"/>
      <c r="HA1401" s="18"/>
      <c r="HB1401" s="18"/>
      <c r="HC1401" s="18"/>
      <c r="HD1401" s="18"/>
      <c r="HE1401" s="18"/>
      <c r="HF1401" s="18"/>
      <c r="HG1401" s="18"/>
      <c r="HH1401" s="18"/>
      <c r="HI1401" s="18"/>
      <c r="HJ1401" s="18"/>
      <c r="HK1401" s="18"/>
      <c r="HL1401" s="18"/>
      <c r="HM1401" s="18"/>
      <c r="HN1401" s="18"/>
      <c r="HO1401" s="18"/>
      <c r="HP1401" s="18"/>
      <c r="HQ1401" s="18"/>
      <c r="HR1401" s="18"/>
      <c r="HS1401" s="18"/>
      <c r="HT1401" s="18"/>
      <c r="HU1401" s="18"/>
      <c r="HV1401" s="18"/>
      <c r="HW1401" s="18"/>
      <c r="HX1401" s="18"/>
      <c r="HY1401" s="18"/>
      <c r="HZ1401" s="18"/>
      <c r="IA1401" s="18"/>
      <c r="IB1401" s="18"/>
      <c r="IC1401" s="18"/>
      <c r="ID1401" s="18"/>
      <c r="IE1401" s="18"/>
      <c r="IF1401" s="18"/>
      <c r="IG1401" s="18"/>
      <c r="IH1401" s="18"/>
      <c r="II1401" s="18"/>
      <c r="IJ1401" s="18"/>
      <c r="IK1401" s="18"/>
      <c r="IL1401" s="18"/>
      <c r="IM1401" s="18"/>
      <c r="IN1401" s="18"/>
      <c r="IO1401" s="18"/>
      <c r="IP1401" s="18"/>
      <c r="IQ1401" s="18"/>
      <c r="IR1401" s="18"/>
      <c r="IS1401" s="18"/>
      <c r="IT1401" s="18"/>
      <c r="IU1401" s="18"/>
      <c r="IV1401" s="18"/>
      <c r="IW1401" s="18"/>
    </row>
    <row r="1402" spans="1:257" s="4" customFormat="1" ht="20" x14ac:dyDescent="0.35">
      <c r="A1402" s="1">
        <f>+SUBTOTAL(103,$D$4:D1402)</f>
        <v>1399</v>
      </c>
      <c r="B1402" s="2" t="s">
        <v>3285</v>
      </c>
      <c r="C1402" s="2" t="s">
        <v>1107</v>
      </c>
      <c r="D1402" s="2" t="s">
        <v>3286</v>
      </c>
      <c r="E1402" s="43" t="str">
        <f t="shared" ref="E1402" si="1519">+IF(C1402="GESTIÓN TERRITORIAL","GET",IF(C1402="DERECHOS HUMANOS","DHH",IF(C1402="GESTIÓN CORPORATIVA","GCO",IF(C1402="PLANEACIÓN ESTRATÉGICA","PLE",IF(C1402="GERENCIA DE LA INFORMACIÓN","GDI","N/A")))))</f>
        <v>N/A</v>
      </c>
      <c r="F1402" s="43" t="str">
        <f t="shared" si="1516"/>
        <v>GCN</v>
      </c>
      <c r="G1402" s="43" t="s">
        <v>1345</v>
      </c>
      <c r="H1402" s="70" t="s">
        <v>188</v>
      </c>
      <c r="I1402" s="43" t="str">
        <f t="shared" si="1517"/>
        <v>N/A-GCN-P009</v>
      </c>
      <c r="J1402" s="45" t="s">
        <v>3327</v>
      </c>
      <c r="K1402" s="46" t="s">
        <v>31</v>
      </c>
      <c r="L1402" s="47">
        <f t="shared" si="1444"/>
        <v>45737</v>
      </c>
      <c r="M1402" s="48">
        <v>45737</v>
      </c>
      <c r="N1402" s="1">
        <f t="shared" ca="1" si="1518"/>
        <v>335</v>
      </c>
      <c r="O1402" s="3"/>
      <c r="P1402" s="49" t="s">
        <v>3328</v>
      </c>
      <c r="Q1402" s="46">
        <v>2</v>
      </c>
      <c r="R1402" s="44"/>
      <c r="S1402"/>
      <c r="T1402" s="18"/>
      <c r="U1402" s="18"/>
      <c r="V1402" s="19"/>
      <c r="W1402" s="18"/>
      <c r="X1402" s="20"/>
      <c r="Y1402" s="20"/>
      <c r="Z1402" s="20"/>
      <c r="AA1402" s="20"/>
      <c r="AB1402" s="78"/>
      <c r="AC1402" s="18"/>
      <c r="AD1402" s="18"/>
      <c r="AE1402" s="18"/>
      <c r="AF1402" s="18"/>
      <c r="AG1402" s="18"/>
      <c r="AH1402" s="18"/>
      <c r="AI1402" s="18"/>
      <c r="AJ1402" s="18"/>
      <c r="AK1402" s="18"/>
      <c r="AL1402" s="18"/>
      <c r="AM1402" s="18"/>
      <c r="AN1402" s="18"/>
      <c r="AO1402" s="18"/>
      <c r="AP1402" s="18"/>
      <c r="AQ1402" s="18"/>
      <c r="AR1402" s="18"/>
      <c r="AS1402" s="18"/>
      <c r="AT1402" s="18"/>
      <c r="AU1402" s="18"/>
      <c r="AV1402" s="18"/>
      <c r="AW1402" s="18"/>
      <c r="AX1402" s="18"/>
      <c r="AY1402" s="18"/>
      <c r="AZ1402" s="18"/>
      <c r="BA1402" s="18"/>
      <c r="BB1402" s="18"/>
      <c r="BC1402" s="18"/>
      <c r="BD1402" s="18"/>
      <c r="BE1402" s="18"/>
      <c r="BF1402" s="18"/>
      <c r="BG1402" s="18"/>
      <c r="BH1402" s="18"/>
      <c r="BI1402" s="18"/>
      <c r="BJ1402" s="18"/>
      <c r="BK1402" s="18"/>
      <c r="BL1402" s="18"/>
      <c r="BM1402" s="18"/>
      <c r="BN1402" s="18"/>
      <c r="BO1402" s="18"/>
      <c r="BP1402" s="18"/>
      <c r="BQ1402" s="18"/>
      <c r="BR1402" s="18"/>
      <c r="BS1402" s="18"/>
      <c r="BT1402" s="18"/>
      <c r="BU1402" s="18"/>
      <c r="BV1402" s="18"/>
      <c r="BW1402" s="18"/>
      <c r="BX1402" s="18"/>
      <c r="BY1402" s="18"/>
      <c r="BZ1402" s="18"/>
      <c r="CA1402" s="18"/>
      <c r="CB1402" s="18"/>
      <c r="CC1402" s="18"/>
      <c r="CD1402" s="18"/>
      <c r="CE1402" s="18"/>
      <c r="CF1402" s="18"/>
      <c r="CG1402" s="18"/>
      <c r="CH1402" s="18"/>
      <c r="CI1402" s="18"/>
      <c r="CJ1402" s="18"/>
      <c r="CK1402" s="18"/>
      <c r="CL1402" s="18"/>
      <c r="CM1402" s="18"/>
      <c r="CN1402" s="18"/>
      <c r="CO1402" s="18"/>
      <c r="CP1402" s="18"/>
      <c r="CQ1402" s="18"/>
      <c r="CR1402" s="18"/>
      <c r="CS1402" s="18"/>
      <c r="CT1402" s="18"/>
      <c r="CU1402" s="18"/>
      <c r="CV1402" s="18"/>
      <c r="CW1402" s="18"/>
      <c r="CX1402" s="18"/>
      <c r="CY1402" s="18"/>
      <c r="CZ1402" s="18"/>
      <c r="DA1402" s="18"/>
      <c r="DB1402" s="18"/>
      <c r="DC1402" s="18"/>
      <c r="DD1402" s="18"/>
      <c r="DE1402" s="18"/>
      <c r="DF1402" s="18"/>
      <c r="DG1402" s="18"/>
      <c r="DH1402" s="18"/>
      <c r="DI1402" s="18"/>
      <c r="DJ1402" s="18"/>
      <c r="DK1402" s="18"/>
      <c r="DL1402" s="18"/>
      <c r="DM1402" s="18"/>
      <c r="DN1402" s="18"/>
      <c r="DO1402" s="18"/>
      <c r="DP1402" s="18"/>
      <c r="DQ1402" s="18"/>
      <c r="DR1402" s="18"/>
      <c r="DS1402" s="18"/>
      <c r="DT1402" s="18"/>
      <c r="DU1402" s="18"/>
      <c r="DV1402" s="18"/>
      <c r="DW1402" s="18"/>
      <c r="DX1402" s="18"/>
      <c r="DY1402" s="18"/>
      <c r="DZ1402" s="18"/>
      <c r="EA1402" s="18"/>
      <c r="EB1402" s="18"/>
      <c r="EC1402" s="18"/>
      <c r="ED1402" s="18"/>
      <c r="EE1402" s="18"/>
      <c r="EF1402" s="18"/>
      <c r="EG1402" s="18"/>
      <c r="EH1402" s="18"/>
      <c r="EI1402" s="18"/>
      <c r="EJ1402" s="18"/>
      <c r="EK1402" s="18"/>
      <c r="EL1402" s="18"/>
      <c r="EM1402" s="18"/>
      <c r="EN1402" s="18"/>
      <c r="EO1402" s="18"/>
      <c r="EP1402" s="18"/>
      <c r="EQ1402" s="18"/>
      <c r="ER1402" s="18"/>
      <c r="ES1402" s="18"/>
      <c r="ET1402" s="18"/>
      <c r="EU1402" s="18"/>
      <c r="EV1402" s="18"/>
      <c r="EW1402" s="18"/>
      <c r="EX1402" s="18"/>
      <c r="EY1402" s="18"/>
      <c r="EZ1402" s="18"/>
      <c r="FA1402" s="18"/>
      <c r="FB1402" s="18"/>
      <c r="FC1402" s="18"/>
      <c r="FD1402" s="18"/>
      <c r="FE1402" s="18"/>
      <c r="FF1402" s="18"/>
      <c r="FG1402" s="18"/>
      <c r="FH1402" s="18"/>
      <c r="FI1402" s="18"/>
      <c r="FJ1402" s="18"/>
      <c r="FK1402" s="18"/>
      <c r="FL1402" s="18"/>
      <c r="FM1402" s="18"/>
      <c r="FN1402" s="18"/>
      <c r="FO1402" s="18"/>
      <c r="FP1402" s="18"/>
      <c r="FQ1402" s="18"/>
      <c r="FR1402" s="18"/>
      <c r="FS1402" s="18"/>
      <c r="FT1402" s="18"/>
      <c r="FU1402" s="18"/>
      <c r="FV1402" s="18"/>
      <c r="FW1402" s="18"/>
      <c r="FX1402" s="18"/>
      <c r="FY1402" s="18"/>
      <c r="FZ1402" s="18"/>
      <c r="GA1402" s="18"/>
      <c r="GB1402" s="18"/>
      <c r="GC1402" s="18"/>
      <c r="GD1402" s="18"/>
      <c r="GE1402" s="18"/>
      <c r="GF1402" s="18"/>
      <c r="GG1402" s="18"/>
      <c r="GH1402" s="18"/>
      <c r="GI1402" s="18"/>
      <c r="GJ1402" s="18"/>
      <c r="GK1402" s="18"/>
      <c r="GL1402" s="18"/>
      <c r="GM1402" s="18"/>
      <c r="GN1402" s="18"/>
      <c r="GO1402" s="18"/>
      <c r="GP1402" s="18"/>
      <c r="GQ1402" s="18"/>
      <c r="GR1402" s="18"/>
      <c r="GS1402" s="18"/>
      <c r="GT1402" s="18"/>
      <c r="GU1402" s="18"/>
      <c r="GV1402" s="18"/>
      <c r="GW1402" s="18"/>
      <c r="GX1402" s="18"/>
      <c r="GY1402" s="18"/>
      <c r="GZ1402" s="18"/>
      <c r="HA1402" s="18"/>
      <c r="HB1402" s="18"/>
      <c r="HC1402" s="18"/>
      <c r="HD1402" s="18"/>
      <c r="HE1402" s="18"/>
      <c r="HF1402" s="18"/>
      <c r="HG1402" s="18"/>
      <c r="HH1402" s="18"/>
      <c r="HI1402" s="18"/>
      <c r="HJ1402" s="18"/>
      <c r="HK1402" s="18"/>
      <c r="HL1402" s="18"/>
      <c r="HM1402" s="18"/>
      <c r="HN1402" s="18"/>
      <c r="HO1402" s="18"/>
      <c r="HP1402" s="18"/>
      <c r="HQ1402" s="18"/>
      <c r="HR1402" s="18"/>
      <c r="HS1402" s="18"/>
      <c r="HT1402" s="18"/>
      <c r="HU1402" s="18"/>
      <c r="HV1402" s="18"/>
      <c r="HW1402" s="18"/>
      <c r="HX1402" s="18"/>
      <c r="HY1402" s="18"/>
      <c r="HZ1402" s="18"/>
      <c r="IA1402" s="18"/>
      <c r="IB1402" s="18"/>
      <c r="IC1402" s="18"/>
      <c r="ID1402" s="18"/>
      <c r="IE1402" s="18"/>
      <c r="IF1402" s="18"/>
      <c r="IG1402" s="18"/>
      <c r="IH1402" s="18"/>
      <c r="II1402" s="18"/>
      <c r="IJ1402" s="18"/>
      <c r="IK1402" s="18"/>
      <c r="IL1402" s="18"/>
      <c r="IM1402" s="18"/>
      <c r="IN1402" s="18"/>
      <c r="IO1402" s="18"/>
      <c r="IP1402" s="18"/>
      <c r="IQ1402" s="18"/>
      <c r="IR1402" s="18"/>
      <c r="IS1402" s="18"/>
      <c r="IT1402" s="18"/>
      <c r="IU1402" s="18"/>
      <c r="IV1402" s="18"/>
      <c r="IW1402" s="18"/>
    </row>
    <row r="1403" spans="1:257" s="4" customFormat="1" ht="20" x14ac:dyDescent="0.35">
      <c r="A1403" s="1">
        <f>+SUBTOTAL(103,$D$4:D1403)</f>
        <v>1400</v>
      </c>
      <c r="B1403" s="2" t="s">
        <v>3285</v>
      </c>
      <c r="C1403" s="2" t="s">
        <v>1107</v>
      </c>
      <c r="D1403" s="2" t="s">
        <v>3286</v>
      </c>
      <c r="E1403" s="43" t="str">
        <f t="shared" ref="E1403" si="1520">+IF(C1403="GESTIÓN TERRITORIAL","GET",IF(C1403="DERECHOS HUMANOS","DHH",IF(C1403="GESTIÓN CORPORATIVA","GCO",IF(C1403="PLANEACIÓN ESTRATÉGICA","PLE",IF(C1403="GERENCIA DE LA INFORMACIÓN","GDI","N/A")))))</f>
        <v>N/A</v>
      </c>
      <c r="F1403" s="43" t="str">
        <f t="shared" si="1516"/>
        <v>GCN</v>
      </c>
      <c r="G1403" s="43" t="s">
        <v>1345</v>
      </c>
      <c r="H1403" s="70" t="s">
        <v>192</v>
      </c>
      <c r="I1403" s="43" t="str">
        <f t="shared" si="1517"/>
        <v>N/A-GCN-P010</v>
      </c>
      <c r="J1403" s="45" t="s">
        <v>3329</v>
      </c>
      <c r="K1403" s="46" t="s">
        <v>31</v>
      </c>
      <c r="L1403" s="47">
        <f t="shared" ref="L1403" si="1521">+IF(M1403=0,"",VALUE(M1403))</f>
        <v>45930</v>
      </c>
      <c r="M1403" s="48">
        <v>45930</v>
      </c>
      <c r="N1403" s="1">
        <f t="shared" ref="N1403" ca="1" si="1522">+IF(K1403="Anulado","",IF(M1403="","",DAYS360(M1403,TODAY())))</f>
        <v>146</v>
      </c>
      <c r="O1403" s="3"/>
      <c r="P1403" s="49" t="s">
        <v>3330</v>
      </c>
      <c r="Q1403" s="46">
        <v>4</v>
      </c>
      <c r="R1403" s="44"/>
      <c r="S1403"/>
      <c r="T1403" s="18"/>
      <c r="U1403" s="18"/>
      <c r="V1403" s="19"/>
      <c r="W1403" s="18"/>
      <c r="X1403" s="20"/>
      <c r="Y1403" s="20"/>
      <c r="Z1403" s="20"/>
      <c r="AA1403" s="20"/>
      <c r="AB1403" s="78"/>
      <c r="AC1403" s="18"/>
      <c r="AD1403" s="18"/>
      <c r="AE1403" s="18"/>
      <c r="AF1403" s="18"/>
      <c r="AG1403" s="18"/>
      <c r="AH1403" s="18"/>
      <c r="AI1403" s="18"/>
      <c r="AJ1403" s="18"/>
      <c r="AK1403" s="18"/>
      <c r="AL1403" s="18"/>
      <c r="AM1403" s="18"/>
      <c r="AN1403" s="18"/>
      <c r="AO1403" s="18"/>
      <c r="AP1403" s="18"/>
      <c r="AQ1403" s="18"/>
      <c r="AR1403" s="18"/>
      <c r="AS1403" s="18"/>
      <c r="AT1403" s="18"/>
      <c r="AU1403" s="18"/>
      <c r="AV1403" s="18"/>
      <c r="AW1403" s="18"/>
      <c r="AX1403" s="18"/>
      <c r="AY1403" s="18"/>
      <c r="AZ1403" s="18"/>
      <c r="BA1403" s="18"/>
      <c r="BB1403" s="18"/>
      <c r="BC1403" s="18"/>
      <c r="BD1403" s="18"/>
      <c r="BE1403" s="18"/>
      <c r="BF1403" s="18"/>
      <c r="BG1403" s="18"/>
      <c r="BH1403" s="18"/>
      <c r="BI1403" s="18"/>
      <c r="BJ1403" s="18"/>
      <c r="BK1403" s="18"/>
      <c r="BL1403" s="18"/>
      <c r="BM1403" s="18"/>
      <c r="BN1403" s="18"/>
      <c r="BO1403" s="18"/>
      <c r="BP1403" s="18"/>
      <c r="BQ1403" s="18"/>
      <c r="BR1403" s="18"/>
      <c r="BS1403" s="18"/>
      <c r="BT1403" s="18"/>
      <c r="BU1403" s="18"/>
      <c r="BV1403" s="18"/>
      <c r="BW1403" s="18"/>
      <c r="BX1403" s="18"/>
      <c r="BY1403" s="18"/>
      <c r="BZ1403" s="18"/>
      <c r="CA1403" s="18"/>
      <c r="CB1403" s="18"/>
      <c r="CC1403" s="18"/>
      <c r="CD1403" s="18"/>
      <c r="CE1403" s="18"/>
      <c r="CF1403" s="18"/>
      <c r="CG1403" s="18"/>
      <c r="CH1403" s="18"/>
      <c r="CI1403" s="18"/>
      <c r="CJ1403" s="18"/>
      <c r="CK1403" s="18"/>
      <c r="CL1403" s="18"/>
      <c r="CM1403" s="18"/>
      <c r="CN1403" s="18"/>
      <c r="CO1403" s="18"/>
      <c r="CP1403" s="18"/>
      <c r="CQ1403" s="18"/>
      <c r="CR1403" s="18"/>
      <c r="CS1403" s="18"/>
      <c r="CT1403" s="18"/>
      <c r="CU1403" s="18"/>
      <c r="CV1403" s="18"/>
      <c r="CW1403" s="18"/>
      <c r="CX1403" s="18"/>
      <c r="CY1403" s="18"/>
      <c r="CZ1403" s="18"/>
      <c r="DA1403" s="18"/>
      <c r="DB1403" s="18"/>
      <c r="DC1403" s="18"/>
      <c r="DD1403" s="18"/>
      <c r="DE1403" s="18"/>
      <c r="DF1403" s="18"/>
      <c r="DG1403" s="18"/>
      <c r="DH1403" s="18"/>
      <c r="DI1403" s="18"/>
      <c r="DJ1403" s="18"/>
      <c r="DK1403" s="18"/>
      <c r="DL1403" s="18"/>
      <c r="DM1403" s="18"/>
      <c r="DN1403" s="18"/>
      <c r="DO1403" s="18"/>
      <c r="DP1403" s="18"/>
      <c r="DQ1403" s="18"/>
      <c r="DR1403" s="18"/>
      <c r="DS1403" s="18"/>
      <c r="DT1403" s="18"/>
      <c r="DU1403" s="18"/>
      <c r="DV1403" s="18"/>
      <c r="DW1403" s="18"/>
      <c r="DX1403" s="18"/>
      <c r="DY1403" s="18"/>
      <c r="DZ1403" s="18"/>
      <c r="EA1403" s="18"/>
      <c r="EB1403" s="18"/>
      <c r="EC1403" s="18"/>
      <c r="ED1403" s="18"/>
      <c r="EE1403" s="18"/>
      <c r="EF1403" s="18"/>
      <c r="EG1403" s="18"/>
      <c r="EH1403" s="18"/>
      <c r="EI1403" s="18"/>
      <c r="EJ1403" s="18"/>
      <c r="EK1403" s="18"/>
      <c r="EL1403" s="18"/>
      <c r="EM1403" s="18"/>
      <c r="EN1403" s="18"/>
      <c r="EO1403" s="18"/>
      <c r="EP1403" s="18"/>
      <c r="EQ1403" s="18"/>
      <c r="ER1403" s="18"/>
      <c r="ES1403" s="18"/>
      <c r="ET1403" s="18"/>
      <c r="EU1403" s="18"/>
      <c r="EV1403" s="18"/>
      <c r="EW1403" s="18"/>
      <c r="EX1403" s="18"/>
      <c r="EY1403" s="18"/>
      <c r="EZ1403" s="18"/>
      <c r="FA1403" s="18"/>
      <c r="FB1403" s="18"/>
      <c r="FC1403" s="18"/>
      <c r="FD1403" s="18"/>
      <c r="FE1403" s="18"/>
      <c r="FF1403" s="18"/>
      <c r="FG1403" s="18"/>
      <c r="FH1403" s="18"/>
      <c r="FI1403" s="18"/>
      <c r="FJ1403" s="18"/>
      <c r="FK1403" s="18"/>
      <c r="FL1403" s="18"/>
      <c r="FM1403" s="18"/>
      <c r="FN1403" s="18"/>
      <c r="FO1403" s="18"/>
      <c r="FP1403" s="18"/>
      <c r="FQ1403" s="18"/>
      <c r="FR1403" s="18"/>
      <c r="FS1403" s="18"/>
      <c r="FT1403" s="18"/>
      <c r="FU1403" s="18"/>
      <c r="FV1403" s="18"/>
      <c r="FW1403" s="18"/>
      <c r="FX1403" s="18"/>
      <c r="FY1403" s="18"/>
      <c r="FZ1403" s="18"/>
      <c r="GA1403" s="18"/>
      <c r="GB1403" s="18"/>
      <c r="GC1403" s="18"/>
      <c r="GD1403" s="18"/>
      <c r="GE1403" s="18"/>
      <c r="GF1403" s="18"/>
      <c r="GG1403" s="18"/>
      <c r="GH1403" s="18"/>
      <c r="GI1403" s="18"/>
      <c r="GJ1403" s="18"/>
      <c r="GK1403" s="18"/>
      <c r="GL1403" s="18"/>
      <c r="GM1403" s="18"/>
      <c r="GN1403" s="18"/>
      <c r="GO1403" s="18"/>
      <c r="GP1403" s="18"/>
      <c r="GQ1403" s="18"/>
      <c r="GR1403" s="18"/>
      <c r="GS1403" s="18"/>
      <c r="GT1403" s="18"/>
      <c r="GU1403" s="18"/>
      <c r="GV1403" s="18"/>
      <c r="GW1403" s="18"/>
      <c r="GX1403" s="18"/>
      <c r="GY1403" s="18"/>
      <c r="GZ1403" s="18"/>
      <c r="HA1403" s="18"/>
      <c r="HB1403" s="18"/>
      <c r="HC1403" s="18"/>
      <c r="HD1403" s="18"/>
      <c r="HE1403" s="18"/>
      <c r="HF1403" s="18"/>
      <c r="HG1403" s="18"/>
      <c r="HH1403" s="18"/>
      <c r="HI1403" s="18"/>
      <c r="HJ1403" s="18"/>
      <c r="HK1403" s="18"/>
      <c r="HL1403" s="18"/>
      <c r="HM1403" s="18"/>
      <c r="HN1403" s="18"/>
      <c r="HO1403" s="18"/>
      <c r="HP1403" s="18"/>
      <c r="HQ1403" s="18"/>
      <c r="HR1403" s="18"/>
      <c r="HS1403" s="18"/>
      <c r="HT1403" s="18"/>
      <c r="HU1403" s="18"/>
      <c r="HV1403" s="18"/>
      <c r="HW1403" s="18"/>
      <c r="HX1403" s="18"/>
      <c r="HY1403" s="18"/>
      <c r="HZ1403" s="18"/>
      <c r="IA1403" s="18"/>
      <c r="IB1403" s="18"/>
      <c r="IC1403" s="18"/>
      <c r="ID1403" s="18"/>
      <c r="IE1403" s="18"/>
      <c r="IF1403" s="18"/>
      <c r="IG1403" s="18"/>
      <c r="IH1403" s="18"/>
      <c r="II1403" s="18"/>
      <c r="IJ1403" s="18"/>
      <c r="IK1403" s="18"/>
      <c r="IL1403" s="18"/>
      <c r="IM1403" s="18"/>
      <c r="IN1403" s="18"/>
      <c r="IO1403" s="18"/>
      <c r="IP1403" s="18"/>
      <c r="IQ1403" s="18"/>
      <c r="IR1403" s="18"/>
      <c r="IS1403" s="18"/>
      <c r="IT1403" s="18"/>
      <c r="IU1403" s="18"/>
      <c r="IV1403" s="18"/>
      <c r="IW1403" s="18"/>
    </row>
    <row r="1404" spans="1:257" s="4" customFormat="1" ht="20" x14ac:dyDescent="0.35">
      <c r="A1404" s="93">
        <f>+SUBTOTAL(103,$D$4:D1404)</f>
        <v>1401</v>
      </c>
      <c r="B1404" s="2" t="s">
        <v>3285</v>
      </c>
      <c r="C1404" s="2" t="s">
        <v>1107</v>
      </c>
      <c r="D1404" s="2" t="s">
        <v>3286</v>
      </c>
      <c r="E1404" s="43" t="str">
        <f t="shared" ref="E1404" si="1523">+IF(C1404="GESTIÓN TERRITORIAL","GET",IF(C1404="DERECHOS HUMANOS","DHH",IF(C1404="GESTIÓN CORPORATIVA","GCO",IF(C1404="PLANEACIÓN ESTRATÉGICA","PLE",IF(C1404="GERENCIA DE LA INFORMACIÓN","GDI","N/A")))))</f>
        <v>N/A</v>
      </c>
      <c r="F1404" s="43" t="str">
        <f t="shared" si="1516"/>
        <v>GCN</v>
      </c>
      <c r="G1404" s="43" t="s">
        <v>1345</v>
      </c>
      <c r="H1404" s="70" t="s">
        <v>195</v>
      </c>
      <c r="I1404" s="43" t="str">
        <f t="shared" ref="I1404" si="1524">+IF(OR(E1404="",F1404="",H1404=""),"",CONCATENATE(E1404,"-",F1404,"-",H1404))</f>
        <v>N/A-GCN-P011</v>
      </c>
      <c r="J1404" s="45" t="s">
        <v>3331</v>
      </c>
      <c r="K1404" s="46" t="s">
        <v>48</v>
      </c>
      <c r="L1404" s="47">
        <f t="shared" ref="L1404" si="1525">+IF(M1404=0,"",VALUE(M1404))</f>
        <v>44991</v>
      </c>
      <c r="M1404" s="48">
        <v>44991</v>
      </c>
      <c r="N1404" s="1" t="str">
        <f t="shared" ref="N1404" ca="1" si="1526">+IF(K1404="Anulado","",IF(M1404="","",DAYS360(M1404,TODAY())))</f>
        <v/>
      </c>
      <c r="O1404" s="3">
        <v>45930</v>
      </c>
      <c r="P1404" s="49" t="s">
        <v>3332</v>
      </c>
      <c r="Q1404" s="46">
        <v>1</v>
      </c>
      <c r="R1404" s="44"/>
      <c r="S1404"/>
      <c r="T1404" s="18"/>
      <c r="U1404" s="18"/>
      <c r="V1404" s="19"/>
      <c r="W1404" s="18"/>
      <c r="X1404" s="20"/>
      <c r="Y1404" s="20"/>
      <c r="Z1404" s="20"/>
      <c r="AA1404" s="20"/>
      <c r="AB1404" s="78"/>
      <c r="AC1404" s="18"/>
      <c r="AD1404" s="18"/>
      <c r="AE1404" s="18"/>
      <c r="AF1404" s="18"/>
      <c r="AG1404" s="18"/>
      <c r="AH1404" s="18"/>
      <c r="AI1404" s="18"/>
      <c r="AJ1404" s="18"/>
      <c r="AK1404" s="18"/>
      <c r="AL1404" s="18"/>
      <c r="AM1404" s="18"/>
      <c r="AN1404" s="18"/>
      <c r="AO1404" s="18"/>
      <c r="AP1404" s="18"/>
      <c r="AQ1404" s="18"/>
      <c r="AR1404" s="18"/>
      <c r="AS1404" s="18"/>
      <c r="AT1404" s="18"/>
      <c r="AU1404" s="18"/>
      <c r="AV1404" s="18"/>
      <c r="AW1404" s="18"/>
      <c r="AX1404" s="18"/>
      <c r="AY1404" s="18"/>
      <c r="AZ1404" s="18"/>
      <c r="BA1404" s="18"/>
      <c r="BB1404" s="18"/>
      <c r="BC1404" s="18"/>
      <c r="BD1404" s="18"/>
      <c r="BE1404" s="18"/>
      <c r="BF1404" s="18"/>
      <c r="BG1404" s="18"/>
      <c r="BH1404" s="18"/>
      <c r="BI1404" s="18"/>
      <c r="BJ1404" s="18"/>
      <c r="BK1404" s="18"/>
      <c r="BL1404" s="18"/>
      <c r="BM1404" s="18"/>
      <c r="BN1404" s="18"/>
      <c r="BO1404" s="18"/>
      <c r="BP1404" s="18"/>
      <c r="BQ1404" s="18"/>
      <c r="BR1404" s="18"/>
      <c r="BS1404" s="18"/>
      <c r="BT1404" s="18"/>
      <c r="BU1404" s="18"/>
      <c r="BV1404" s="18"/>
      <c r="BW1404" s="18"/>
      <c r="BX1404" s="18"/>
      <c r="BY1404" s="18"/>
      <c r="BZ1404" s="18"/>
      <c r="CA1404" s="18"/>
      <c r="CB1404" s="18"/>
      <c r="CC1404" s="18"/>
      <c r="CD1404" s="18"/>
      <c r="CE1404" s="18"/>
      <c r="CF1404" s="18"/>
      <c r="CG1404" s="18"/>
      <c r="CH1404" s="18"/>
      <c r="CI1404" s="18"/>
      <c r="CJ1404" s="18"/>
      <c r="CK1404" s="18"/>
      <c r="CL1404" s="18"/>
      <c r="CM1404" s="18"/>
      <c r="CN1404" s="18"/>
      <c r="CO1404" s="18"/>
      <c r="CP1404" s="18"/>
      <c r="CQ1404" s="18"/>
      <c r="CR1404" s="18"/>
      <c r="CS1404" s="18"/>
      <c r="CT1404" s="18"/>
      <c r="CU1404" s="18"/>
      <c r="CV1404" s="18"/>
      <c r="CW1404" s="18"/>
      <c r="CX1404" s="18"/>
      <c r="CY1404" s="18"/>
      <c r="CZ1404" s="18"/>
      <c r="DA1404" s="18"/>
      <c r="DB1404" s="18"/>
      <c r="DC1404" s="18"/>
      <c r="DD1404" s="18"/>
      <c r="DE1404" s="18"/>
      <c r="DF1404" s="18"/>
      <c r="DG1404" s="18"/>
      <c r="DH1404" s="18"/>
      <c r="DI1404" s="18"/>
      <c r="DJ1404" s="18"/>
      <c r="DK1404" s="18"/>
      <c r="DL1404" s="18"/>
      <c r="DM1404" s="18"/>
      <c r="DN1404" s="18"/>
      <c r="DO1404" s="18"/>
      <c r="DP1404" s="18"/>
      <c r="DQ1404" s="18"/>
      <c r="DR1404" s="18"/>
      <c r="DS1404" s="18"/>
      <c r="DT1404" s="18"/>
      <c r="DU1404" s="18"/>
      <c r="DV1404" s="18"/>
      <c r="DW1404" s="18"/>
      <c r="DX1404" s="18"/>
      <c r="DY1404" s="18"/>
      <c r="DZ1404" s="18"/>
      <c r="EA1404" s="18"/>
      <c r="EB1404" s="18"/>
      <c r="EC1404" s="18"/>
      <c r="ED1404" s="18"/>
      <c r="EE1404" s="18"/>
      <c r="EF1404" s="18"/>
      <c r="EG1404" s="18"/>
      <c r="EH1404" s="18"/>
      <c r="EI1404" s="18"/>
      <c r="EJ1404" s="18"/>
      <c r="EK1404" s="18"/>
      <c r="EL1404" s="18"/>
      <c r="EM1404" s="18"/>
      <c r="EN1404" s="18"/>
      <c r="EO1404" s="18"/>
      <c r="EP1404" s="18"/>
      <c r="EQ1404" s="18"/>
      <c r="ER1404" s="18"/>
      <c r="ES1404" s="18"/>
      <c r="ET1404" s="18"/>
      <c r="EU1404" s="18"/>
      <c r="EV1404" s="18"/>
      <c r="EW1404" s="18"/>
      <c r="EX1404" s="18"/>
      <c r="EY1404" s="18"/>
      <c r="EZ1404" s="18"/>
      <c r="FA1404" s="18"/>
      <c r="FB1404" s="18"/>
      <c r="FC1404" s="18"/>
      <c r="FD1404" s="18"/>
      <c r="FE1404" s="18"/>
      <c r="FF1404" s="18"/>
      <c r="FG1404" s="18"/>
      <c r="FH1404" s="18"/>
      <c r="FI1404" s="18"/>
      <c r="FJ1404" s="18"/>
      <c r="FK1404" s="18"/>
      <c r="FL1404" s="18"/>
      <c r="FM1404" s="18"/>
      <c r="FN1404" s="18"/>
      <c r="FO1404" s="18"/>
      <c r="FP1404" s="18"/>
      <c r="FQ1404" s="18"/>
      <c r="FR1404" s="18"/>
      <c r="FS1404" s="18"/>
      <c r="FT1404" s="18"/>
      <c r="FU1404" s="18"/>
      <c r="FV1404" s="18"/>
      <c r="FW1404" s="18"/>
      <c r="FX1404" s="18"/>
      <c r="FY1404" s="18"/>
      <c r="FZ1404" s="18"/>
      <c r="GA1404" s="18"/>
      <c r="GB1404" s="18"/>
      <c r="GC1404" s="18"/>
      <c r="GD1404" s="18"/>
      <c r="GE1404" s="18"/>
      <c r="GF1404" s="18"/>
      <c r="GG1404" s="18"/>
      <c r="GH1404" s="18"/>
      <c r="GI1404" s="18"/>
      <c r="GJ1404" s="18"/>
      <c r="GK1404" s="18"/>
      <c r="GL1404" s="18"/>
      <c r="GM1404" s="18"/>
      <c r="GN1404" s="18"/>
      <c r="GO1404" s="18"/>
      <c r="GP1404" s="18"/>
      <c r="GQ1404" s="18"/>
      <c r="GR1404" s="18"/>
      <c r="GS1404" s="18"/>
      <c r="GT1404" s="18"/>
      <c r="GU1404" s="18"/>
      <c r="GV1404" s="18"/>
      <c r="GW1404" s="18"/>
      <c r="GX1404" s="18"/>
      <c r="GY1404" s="18"/>
      <c r="GZ1404" s="18"/>
      <c r="HA1404" s="18"/>
      <c r="HB1404" s="18"/>
      <c r="HC1404" s="18"/>
      <c r="HD1404" s="18"/>
      <c r="HE1404" s="18"/>
      <c r="HF1404" s="18"/>
      <c r="HG1404" s="18"/>
      <c r="HH1404" s="18"/>
      <c r="HI1404" s="18"/>
      <c r="HJ1404" s="18"/>
      <c r="HK1404" s="18"/>
      <c r="HL1404" s="18"/>
      <c r="HM1404" s="18"/>
      <c r="HN1404" s="18"/>
      <c r="HO1404" s="18"/>
      <c r="HP1404" s="18"/>
      <c r="HQ1404" s="18"/>
      <c r="HR1404" s="18"/>
      <c r="HS1404" s="18"/>
      <c r="HT1404" s="18"/>
      <c r="HU1404" s="18"/>
      <c r="HV1404" s="18"/>
      <c r="HW1404" s="18"/>
      <c r="HX1404" s="18"/>
      <c r="HY1404" s="18"/>
      <c r="HZ1404" s="18"/>
      <c r="IA1404" s="18"/>
      <c r="IB1404" s="18"/>
      <c r="IC1404" s="18"/>
      <c r="ID1404" s="18"/>
      <c r="IE1404" s="18"/>
      <c r="IF1404" s="18"/>
      <c r="IG1404" s="18"/>
      <c r="IH1404" s="18"/>
      <c r="II1404" s="18"/>
      <c r="IJ1404" s="18"/>
      <c r="IK1404" s="18"/>
      <c r="IL1404" s="18"/>
      <c r="IM1404" s="18"/>
      <c r="IN1404" s="18"/>
      <c r="IO1404" s="18"/>
      <c r="IP1404" s="18"/>
      <c r="IQ1404" s="18"/>
      <c r="IR1404" s="18"/>
      <c r="IS1404" s="18"/>
      <c r="IT1404" s="18"/>
      <c r="IU1404" s="18"/>
      <c r="IV1404" s="18"/>
      <c r="IW1404" s="18"/>
    </row>
    <row r="1405" spans="1:257" s="4" customFormat="1" ht="19.5" customHeight="1" x14ac:dyDescent="0.3">
      <c r="A1405" s="1">
        <f>+SUBTOTAL(103,$D$4:D1405)</f>
        <v>1402</v>
      </c>
      <c r="B1405" s="2" t="s">
        <v>3285</v>
      </c>
      <c r="C1405" s="2" t="s">
        <v>1107</v>
      </c>
      <c r="D1405" s="2" t="s">
        <v>3286</v>
      </c>
      <c r="E1405" s="43" t="str">
        <f t="shared" si="1441"/>
        <v>N/A</v>
      </c>
      <c r="F1405" s="43" t="str">
        <f t="shared" si="1516"/>
        <v>GCN</v>
      </c>
      <c r="G1405" s="43" t="str">
        <f t="shared" si="1442"/>
        <v>IN</v>
      </c>
      <c r="H1405" s="44" t="s">
        <v>218</v>
      </c>
      <c r="I1405" s="43" t="str">
        <f t="shared" si="1443"/>
        <v>N/A-GCN-IN001</v>
      </c>
      <c r="J1405" s="45" t="s">
        <v>3333</v>
      </c>
      <c r="K1405" s="46" t="s">
        <v>48</v>
      </c>
      <c r="L1405" s="47">
        <f t="shared" si="1444"/>
        <v>43069</v>
      </c>
      <c r="M1405" s="48">
        <v>43069</v>
      </c>
      <c r="N1405" s="1" t="str">
        <f t="shared" ca="1" si="1488"/>
        <v/>
      </c>
      <c r="O1405" s="3">
        <v>43271</v>
      </c>
      <c r="P1405" s="49" t="s">
        <v>3310</v>
      </c>
      <c r="Q1405" s="46">
        <v>1</v>
      </c>
      <c r="R1405" s="44" t="s">
        <v>3334</v>
      </c>
      <c r="U1405" s="5"/>
      <c r="W1405" s="6"/>
      <c r="X1405" s="6"/>
      <c r="Y1405" s="6"/>
      <c r="Z1405" s="6" t="str">
        <f t="shared" si="1319"/>
        <v/>
      </c>
      <c r="AA1405" s="7"/>
      <c r="AB1405" s="9"/>
    </row>
    <row r="1406" spans="1:257" s="4" customFormat="1" ht="19.5" x14ac:dyDescent="0.3">
      <c r="A1406" s="1">
        <f>+SUBTOTAL(103,$D$4:D1406)</f>
        <v>1403</v>
      </c>
      <c r="B1406" s="2" t="s">
        <v>3285</v>
      </c>
      <c r="C1406" s="2" t="s">
        <v>1107</v>
      </c>
      <c r="D1406" s="2" t="s">
        <v>3286</v>
      </c>
      <c r="E1406" s="43" t="str">
        <f t="shared" ref="E1406:E1407" si="1527">+IF(C1406="GESTIÓN TERRITORIAL","GET",IF(C1406="DERECHOS HUMANOS","DHH",IF(C1406="GESTIÓN CORPORATIVA","GCO",IF(C1406="PLANEACIÓN ESTRATÉGICA","PLE",IF(C1406="GERENCIA DE LA INFORMACIÓN","GDI","N/A")))))</f>
        <v>N/A</v>
      </c>
      <c r="F1406" s="43" t="str">
        <f t="shared" si="1516"/>
        <v>GCN</v>
      </c>
      <c r="G1406" s="43" t="str">
        <f t="shared" ref="G1406" si="1528">+IF(OR(LEN(H1406)=1,LEN(H1406)=2),H1406,IF(LEN(H1406)=4,MID(H1406,1,1),MID(H1406,1,2)))</f>
        <v>IN</v>
      </c>
      <c r="H1406" s="44" t="s">
        <v>222</v>
      </c>
      <c r="I1406" s="43" t="str">
        <f t="shared" ref="I1406:I1407" si="1529">+IF(OR(E1406="",F1406="",H1406=""),"",CONCATENATE(E1406,"-",F1406,"-",H1406))</f>
        <v>N/A-GCN-IN002</v>
      </c>
      <c r="J1406" s="45" t="s">
        <v>3335</v>
      </c>
      <c r="K1406" s="46" t="s">
        <v>48</v>
      </c>
      <c r="L1406" s="47">
        <f t="shared" si="1444"/>
        <v>43369</v>
      </c>
      <c r="M1406" s="48">
        <v>43369</v>
      </c>
      <c r="N1406" s="1" t="str">
        <f t="shared" ref="N1406" ca="1" si="1530">+IF(K1406="Anulado","",IF(M1406="","",DAYS360(M1406,TODAY())))</f>
        <v/>
      </c>
      <c r="O1406" s="3">
        <v>44543</v>
      </c>
      <c r="P1406" s="49" t="s">
        <v>3336</v>
      </c>
      <c r="Q1406" s="46">
        <v>1</v>
      </c>
      <c r="R1406" s="44"/>
      <c r="U1406" s="5"/>
      <c r="W1406" s="6"/>
      <c r="X1406" s="6"/>
      <c r="Y1406" s="6"/>
      <c r="Z1406" s="6"/>
      <c r="AA1406" s="7"/>
      <c r="AB1406" s="9"/>
    </row>
    <row r="1407" spans="1:257" s="4" customFormat="1" ht="19.5" x14ac:dyDescent="0.3">
      <c r="A1407" s="93">
        <f>+SUBTOTAL(103,$D$4:D1407)</f>
        <v>1404</v>
      </c>
      <c r="B1407" s="2" t="s">
        <v>3285</v>
      </c>
      <c r="C1407" s="2" t="s">
        <v>1107</v>
      </c>
      <c r="D1407" s="2" t="s">
        <v>3286</v>
      </c>
      <c r="E1407" s="43" t="str">
        <f t="shared" si="1527"/>
        <v>N/A</v>
      </c>
      <c r="F1407" s="43" t="str">
        <f t="shared" si="1516"/>
        <v>GCN</v>
      </c>
      <c r="G1407" s="43" t="s">
        <v>261</v>
      </c>
      <c r="H1407" s="44" t="s">
        <v>226</v>
      </c>
      <c r="I1407" s="43" t="str">
        <f t="shared" si="1529"/>
        <v>N/A-GCN-IN003</v>
      </c>
      <c r="J1407" s="45" t="s">
        <v>3337</v>
      </c>
      <c r="K1407" s="46" t="s">
        <v>48</v>
      </c>
      <c r="L1407" s="47">
        <f t="shared" si="1444"/>
        <v>44075</v>
      </c>
      <c r="M1407" s="48">
        <v>44075</v>
      </c>
      <c r="N1407" s="1" t="str">
        <f t="shared" ref="N1407:N1409" ca="1" si="1531">+IF(K1407="Anulado","",IF(M1407="","",DAYS360(M1407,TODAY())))</f>
        <v/>
      </c>
      <c r="O1407" s="3">
        <v>44712</v>
      </c>
      <c r="P1407" s="49" t="s">
        <v>3338</v>
      </c>
      <c r="Q1407" s="46">
        <v>2</v>
      </c>
      <c r="R1407" s="44" t="s">
        <v>383</v>
      </c>
      <c r="U1407" s="5"/>
      <c r="W1407" s="6"/>
      <c r="X1407" s="6"/>
      <c r="Y1407" s="6"/>
      <c r="Z1407" s="6"/>
      <c r="AA1407" s="7"/>
      <c r="AB1407" s="9"/>
    </row>
    <row r="1408" spans="1:257" s="4" customFormat="1" ht="19.5" x14ac:dyDescent="0.3">
      <c r="A1408" s="1">
        <f>+SUBTOTAL(103,$D$4:D1408)</f>
        <v>1405</v>
      </c>
      <c r="B1408" s="2" t="s">
        <v>3285</v>
      </c>
      <c r="C1408" s="2" t="s">
        <v>1107</v>
      </c>
      <c r="D1408" s="2" t="s">
        <v>3286</v>
      </c>
      <c r="E1408" s="43" t="str">
        <f t="shared" ref="E1408" si="1532">+IF(C1408="GESTIÓN TERRITORIAL","GET",IF(C1408="DERECHOS HUMANOS","DHH",IF(C1408="GESTIÓN CORPORATIVA","GCO",IF(C1408="PLANEACIÓN ESTRATÉGICA","PLE",IF(C1408="GERENCIA DE LA INFORMACIÓN","GDI","N/A")))))</f>
        <v>N/A</v>
      </c>
      <c r="F1408" s="43" t="str">
        <f t="shared" si="1516"/>
        <v>GCN</v>
      </c>
      <c r="G1408" s="43" t="s">
        <v>261</v>
      </c>
      <c r="H1408" s="44" t="s">
        <v>230</v>
      </c>
      <c r="I1408" s="43" t="str">
        <f t="shared" ref="I1408" si="1533">+IF(OR(E1408="",F1408="",H1408=""),"",CONCATENATE(E1408,"-",F1408,"-",H1408))</f>
        <v>N/A-GCN-IN004</v>
      </c>
      <c r="J1408" s="45" t="s">
        <v>3339</v>
      </c>
      <c r="K1408" s="46" t="s">
        <v>31</v>
      </c>
      <c r="L1408" s="47">
        <f t="shared" si="1444"/>
        <v>45442</v>
      </c>
      <c r="M1408" s="48">
        <v>45442</v>
      </c>
      <c r="N1408" s="1">
        <f t="shared" ca="1" si="1531"/>
        <v>626</v>
      </c>
      <c r="O1408" s="3"/>
      <c r="P1408" s="49" t="s">
        <v>3340</v>
      </c>
      <c r="Q1408" s="46">
        <v>2</v>
      </c>
      <c r="R1408" s="44" t="s">
        <v>383</v>
      </c>
      <c r="S1408" s="26"/>
      <c r="T1408" s="26"/>
      <c r="U1408" s="27"/>
      <c r="V1408" s="26"/>
      <c r="W1408" s="28"/>
      <c r="X1408" s="28"/>
      <c r="Y1408" s="28"/>
      <c r="Z1408" s="28"/>
      <c r="AA1408" s="29"/>
      <c r="AB1408" s="9"/>
    </row>
    <row r="1409" spans="1:28" s="4" customFormat="1" ht="19.5" x14ac:dyDescent="0.3">
      <c r="A1409" s="1">
        <f>+SUBTOTAL(103,$D$4:D1409)</f>
        <v>1406</v>
      </c>
      <c r="B1409" s="2" t="s">
        <v>3285</v>
      </c>
      <c r="C1409" s="2" t="s">
        <v>1107</v>
      </c>
      <c r="D1409" s="2" t="s">
        <v>3286</v>
      </c>
      <c r="E1409" s="43" t="str">
        <f t="shared" ref="E1409" si="1534">+IF(C1409="GESTIÓN TERRITORIAL","GET",IF(C1409="DERECHOS HUMANOS","DHH",IF(C1409="GESTIÓN CORPORATIVA","GCO",IF(C1409="PLANEACIÓN ESTRATÉGICA","PLE",IF(C1409="GERENCIA DE LA INFORMACIÓN","GDI","N/A")))))</f>
        <v>N/A</v>
      </c>
      <c r="F1409" s="43" t="str">
        <f t="shared" si="1516"/>
        <v>GCN</v>
      </c>
      <c r="G1409" s="43" t="s">
        <v>261</v>
      </c>
      <c r="H1409" s="44" t="s">
        <v>234</v>
      </c>
      <c r="I1409" s="43" t="str">
        <f t="shared" ref="I1409" si="1535">+IF(OR(E1409="",F1409="",H1409=""),"",CONCATENATE(E1409,"-",F1409,"-",H1409))</f>
        <v>N/A-GCN-IN005</v>
      </c>
      <c r="J1409" s="45" t="s">
        <v>3341</v>
      </c>
      <c r="K1409" s="46" t="s">
        <v>31</v>
      </c>
      <c r="L1409" s="47">
        <f t="shared" si="1444"/>
        <v>45702</v>
      </c>
      <c r="M1409" s="48">
        <v>45702</v>
      </c>
      <c r="N1409" s="1">
        <f t="shared" ca="1" si="1531"/>
        <v>372</v>
      </c>
      <c r="O1409" s="3"/>
      <c r="P1409" s="49" t="s">
        <v>3342</v>
      </c>
      <c r="Q1409" s="46">
        <v>2</v>
      </c>
      <c r="R1409" s="44"/>
      <c r="U1409" s="5"/>
      <c r="W1409" s="6"/>
      <c r="X1409" s="6"/>
      <c r="Y1409" s="6"/>
      <c r="Z1409" s="6"/>
      <c r="AA1409" s="7"/>
      <c r="AB1409" s="9"/>
    </row>
    <row r="1410" spans="1:28" s="4" customFormat="1" ht="19.5" x14ac:dyDescent="0.3">
      <c r="A1410" s="93">
        <f>+SUBTOTAL(103,$D$4:D1410)</f>
        <v>1407</v>
      </c>
      <c r="B1410" s="2" t="s">
        <v>3285</v>
      </c>
      <c r="C1410" s="2" t="s">
        <v>1107</v>
      </c>
      <c r="D1410" s="2" t="s">
        <v>3286</v>
      </c>
      <c r="E1410" s="43" t="str">
        <f t="shared" ref="E1410" si="1536">+IF(C1410="GESTIÓN TERRITORIAL","GET",IF(C1410="DERECHOS HUMANOS","DHH",IF(C1410="GESTIÓN CORPORATIVA","GCO",IF(C1410="PLANEACIÓN ESTRATÉGICA","PLE",IF(C1410="GERENCIA DE LA INFORMACIÓN","GDI","N/A")))))</f>
        <v>N/A</v>
      </c>
      <c r="F1410" s="43" t="str">
        <f t="shared" si="1516"/>
        <v>GCN</v>
      </c>
      <c r="G1410" s="43" t="s">
        <v>261</v>
      </c>
      <c r="H1410" s="44" t="s">
        <v>238</v>
      </c>
      <c r="I1410" s="43" t="str">
        <f t="shared" ref="I1410" si="1537">+IF(OR(E1410="",F1410="",H1410=""),"",CONCATENATE(E1410,"-",F1410,"-",H1410))</f>
        <v>N/A-GCN-IN006</v>
      </c>
      <c r="J1410" s="45" t="s">
        <v>3343</v>
      </c>
      <c r="K1410" s="46" t="s">
        <v>31</v>
      </c>
      <c r="L1410" s="47">
        <f t="shared" ref="L1410" si="1538">+IF(M1410=0,"",VALUE(M1410))</f>
        <v>45015</v>
      </c>
      <c r="M1410" s="48">
        <v>45015</v>
      </c>
      <c r="N1410" s="1">
        <f t="shared" ref="N1410" ca="1" si="1539">+IF(K1410="Anulado","",IF(M1410="","",DAYS360(M1410,TODAY())))</f>
        <v>1046</v>
      </c>
      <c r="O1410" s="3"/>
      <c r="P1410" s="49" t="s">
        <v>3344</v>
      </c>
      <c r="Q1410" s="46">
        <v>1</v>
      </c>
      <c r="R1410" s="44"/>
      <c r="T1410" s="26"/>
      <c r="U1410" s="27"/>
      <c r="V1410" s="26"/>
      <c r="W1410" s="28"/>
      <c r="X1410" s="28"/>
      <c r="Y1410" s="28"/>
      <c r="Z1410" s="28"/>
      <c r="AA1410" s="29"/>
      <c r="AB1410" s="9"/>
    </row>
    <row r="1411" spans="1:28" s="4" customFormat="1" ht="19.5" x14ac:dyDescent="0.3">
      <c r="A1411" s="1">
        <f>+SUBTOTAL(103,$D$4:D1411)</f>
        <v>1408</v>
      </c>
      <c r="B1411" s="2" t="s">
        <v>3285</v>
      </c>
      <c r="C1411" s="2" t="s">
        <v>1107</v>
      </c>
      <c r="D1411" s="2" t="s">
        <v>3286</v>
      </c>
      <c r="E1411" s="43" t="str">
        <f t="shared" ref="E1411:E1412" si="1540">+IF(C1411="GESTIÓN TERRITORIAL","GET",IF(C1411="DERECHOS HUMANOS","DHH",IF(C1411="GESTIÓN CORPORATIVA","GCO",IF(C1411="PLANEACIÓN ESTRATÉGICA","PLE",IF(C1411="GERENCIA DE LA INFORMACIÓN","GDI","N/A")))))</f>
        <v>N/A</v>
      </c>
      <c r="F1411" s="43" t="str">
        <f t="shared" si="1516"/>
        <v>GCN</v>
      </c>
      <c r="G1411" s="43" t="s">
        <v>261</v>
      </c>
      <c r="H1411" s="44" t="s">
        <v>242</v>
      </c>
      <c r="I1411" s="43" t="str">
        <f t="shared" ref="I1411:I1412" si="1541">+IF(OR(E1411="",F1411="",H1411=""),"",CONCATENATE(E1411,"-",F1411,"-",H1411))</f>
        <v>N/A-GCN-IN007</v>
      </c>
      <c r="J1411" s="45" t="s">
        <v>3345</v>
      </c>
      <c r="K1411" s="46" t="s">
        <v>31</v>
      </c>
      <c r="L1411" s="47">
        <f t="shared" ref="L1411:L1412" si="1542">+IF(M1411=0,"",VALUE(M1411))</f>
        <v>45105</v>
      </c>
      <c r="M1411" s="48">
        <v>45105</v>
      </c>
      <c r="N1411" s="1">
        <f t="shared" ref="N1411:N1412" ca="1" si="1543">+IF(K1411="Anulado","",IF(M1411="","",DAYS360(M1411,TODAY())))</f>
        <v>958</v>
      </c>
      <c r="O1411" s="3"/>
      <c r="P1411" s="49" t="s">
        <v>3346</v>
      </c>
      <c r="Q1411" s="46">
        <v>1</v>
      </c>
      <c r="R1411" s="44"/>
      <c r="S1411" s="26"/>
      <c r="T1411" s="26"/>
      <c r="U1411" s="27"/>
      <c r="V1411" s="26"/>
      <c r="W1411" s="28"/>
      <c r="X1411" s="28"/>
      <c r="Y1411" s="28"/>
      <c r="Z1411" s="28"/>
      <c r="AA1411" s="29"/>
      <c r="AB1411" s="9"/>
    </row>
    <row r="1412" spans="1:28" s="4" customFormat="1" ht="19.5" x14ac:dyDescent="0.3">
      <c r="A1412" s="1">
        <f>+SUBTOTAL(103,$D$4:D1412)</f>
        <v>1409</v>
      </c>
      <c r="B1412" s="2" t="s">
        <v>3285</v>
      </c>
      <c r="C1412" s="2" t="s">
        <v>1107</v>
      </c>
      <c r="D1412" s="2" t="s">
        <v>3286</v>
      </c>
      <c r="E1412" s="43" t="str">
        <f t="shared" si="1540"/>
        <v>N/A</v>
      </c>
      <c r="F1412" s="43" t="str">
        <f t="shared" si="1516"/>
        <v>GCN</v>
      </c>
      <c r="G1412" s="43" t="s">
        <v>261</v>
      </c>
      <c r="H1412" s="44" t="s">
        <v>246</v>
      </c>
      <c r="I1412" s="43" t="str">
        <f t="shared" si="1541"/>
        <v>N/A-GCN-IN008</v>
      </c>
      <c r="J1412" s="45" t="s">
        <v>3347</v>
      </c>
      <c r="K1412" s="46" t="s">
        <v>31</v>
      </c>
      <c r="L1412" s="47">
        <f t="shared" si="1542"/>
        <v>45105</v>
      </c>
      <c r="M1412" s="48">
        <v>45105</v>
      </c>
      <c r="N1412" s="1">
        <f t="shared" ca="1" si="1543"/>
        <v>958</v>
      </c>
      <c r="O1412" s="3"/>
      <c r="P1412" s="49" t="s">
        <v>3346</v>
      </c>
      <c r="Q1412" s="46">
        <v>1</v>
      </c>
      <c r="R1412" s="44"/>
      <c r="S1412" s="26"/>
      <c r="T1412" s="26"/>
      <c r="U1412" s="27"/>
      <c r="V1412" s="26"/>
      <c r="W1412" s="28"/>
      <c r="X1412" s="28"/>
      <c r="Y1412" s="28"/>
      <c r="Z1412" s="28"/>
      <c r="AA1412" s="29"/>
      <c r="AB1412" s="9"/>
    </row>
    <row r="1413" spans="1:28" s="4" customFormat="1" ht="19.5" x14ac:dyDescent="0.3">
      <c r="A1413" s="93">
        <f>+SUBTOTAL(103,$D$4:D1413)</f>
        <v>1410</v>
      </c>
      <c r="B1413" s="2" t="s">
        <v>3285</v>
      </c>
      <c r="C1413" s="2" t="s">
        <v>1107</v>
      </c>
      <c r="D1413" s="2" t="s">
        <v>3286</v>
      </c>
      <c r="E1413" s="43" t="str">
        <f t="shared" si="1441"/>
        <v>N/A</v>
      </c>
      <c r="F1413" s="43" t="str">
        <f t="shared" si="1516"/>
        <v>GCN</v>
      </c>
      <c r="G1413" s="43" t="str">
        <f t="shared" si="1442"/>
        <v>F</v>
      </c>
      <c r="H1413" s="44" t="s">
        <v>274</v>
      </c>
      <c r="I1413" s="43" t="str">
        <f t="shared" ref="I1413:I1459" si="1544">+IF(OR(E1413="",F1413="",H1413=""),"",CONCATENATE(E1413,"-",F1413,"-",H1413))</f>
        <v>N/A-GCN-F001</v>
      </c>
      <c r="J1413" s="45" t="s">
        <v>3348</v>
      </c>
      <c r="K1413" s="46" t="s">
        <v>48</v>
      </c>
      <c r="L1413" s="47">
        <f t="shared" si="1444"/>
        <v>43007</v>
      </c>
      <c r="M1413" s="48">
        <v>43007</v>
      </c>
      <c r="N1413" s="1" t="str">
        <f t="shared" ca="1" si="1445"/>
        <v/>
      </c>
      <c r="O1413" s="3">
        <v>43707</v>
      </c>
      <c r="P1413" s="49" t="s">
        <v>3349</v>
      </c>
      <c r="Q1413" s="46">
        <v>2</v>
      </c>
      <c r="R1413" s="44"/>
      <c r="U1413" s="5"/>
      <c r="W1413" s="6"/>
      <c r="X1413" s="6"/>
      <c r="Y1413" s="6"/>
      <c r="Z1413" s="6" t="str">
        <f t="shared" si="1319"/>
        <v/>
      </c>
      <c r="AA1413" s="7"/>
      <c r="AB1413" s="9"/>
    </row>
    <row r="1414" spans="1:28" s="4" customFormat="1" ht="19.5" x14ac:dyDescent="0.3">
      <c r="A1414" s="1">
        <f>+SUBTOTAL(103,$D$4:D1414)</f>
        <v>1411</v>
      </c>
      <c r="B1414" s="2" t="s">
        <v>3285</v>
      </c>
      <c r="C1414" s="2" t="s">
        <v>1107</v>
      </c>
      <c r="D1414" s="2" t="s">
        <v>3286</v>
      </c>
      <c r="E1414" s="43" t="str">
        <f t="shared" si="1441"/>
        <v>N/A</v>
      </c>
      <c r="F1414" s="43" t="str">
        <f t="shared" si="1516"/>
        <v>GCN</v>
      </c>
      <c r="G1414" s="43" t="str">
        <f t="shared" si="1442"/>
        <v>F</v>
      </c>
      <c r="H1414" s="44" t="s">
        <v>278</v>
      </c>
      <c r="I1414" s="43" t="str">
        <f t="shared" si="1544"/>
        <v>N/A-GCN-F002</v>
      </c>
      <c r="J1414" s="45" t="s">
        <v>3350</v>
      </c>
      <c r="K1414" s="46" t="s">
        <v>48</v>
      </c>
      <c r="L1414" s="47">
        <f t="shared" si="1444"/>
        <v>43069</v>
      </c>
      <c r="M1414" s="48">
        <v>43069</v>
      </c>
      <c r="N1414" s="1" t="str">
        <f t="shared" ca="1" si="1445"/>
        <v/>
      </c>
      <c r="O1414" s="17">
        <v>43243</v>
      </c>
      <c r="P1414" s="49" t="s">
        <v>3313</v>
      </c>
      <c r="Q1414" s="46">
        <v>1</v>
      </c>
      <c r="R1414" s="44" t="s">
        <v>3351</v>
      </c>
      <c r="U1414" s="5"/>
      <c r="W1414" s="6"/>
      <c r="X1414" s="6"/>
      <c r="Y1414" s="6"/>
      <c r="Z1414" s="6"/>
      <c r="AA1414" s="7"/>
      <c r="AB1414" s="9"/>
    </row>
    <row r="1415" spans="1:28" s="4" customFormat="1" ht="19.5" x14ac:dyDescent="0.3">
      <c r="A1415" s="1">
        <f>+SUBTOTAL(103,$D$4:D1415)</f>
        <v>1412</v>
      </c>
      <c r="B1415" s="2" t="s">
        <v>3285</v>
      </c>
      <c r="C1415" s="2" t="s">
        <v>1107</v>
      </c>
      <c r="D1415" s="2" t="s">
        <v>3286</v>
      </c>
      <c r="E1415" s="43" t="str">
        <f t="shared" si="1441"/>
        <v>N/A</v>
      </c>
      <c r="F1415" s="43" t="str">
        <f t="shared" si="1516"/>
        <v>GCN</v>
      </c>
      <c r="G1415" s="43" t="str">
        <f t="shared" si="1442"/>
        <v>F</v>
      </c>
      <c r="H1415" s="44" t="s">
        <v>282</v>
      </c>
      <c r="I1415" s="43" t="str">
        <f t="shared" si="1544"/>
        <v>N/A-GCN-F003</v>
      </c>
      <c r="J1415" s="45" t="s">
        <v>3352</v>
      </c>
      <c r="K1415" s="46" t="s">
        <v>48</v>
      </c>
      <c r="L1415" s="47">
        <f t="shared" si="1444"/>
        <v>43069</v>
      </c>
      <c r="M1415" s="48">
        <v>43069</v>
      </c>
      <c r="N1415" s="1" t="str">
        <f t="shared" ca="1" si="1445"/>
        <v/>
      </c>
      <c r="O1415" s="17">
        <v>43243</v>
      </c>
      <c r="P1415" s="49" t="s">
        <v>3313</v>
      </c>
      <c r="Q1415" s="46">
        <v>1</v>
      </c>
      <c r="R1415" s="44" t="s">
        <v>3353</v>
      </c>
      <c r="U1415" s="5"/>
      <c r="W1415" s="6"/>
      <c r="X1415" s="6"/>
      <c r="Y1415" s="6"/>
      <c r="Z1415" s="6"/>
      <c r="AA1415" s="7"/>
      <c r="AB1415" s="9"/>
    </row>
    <row r="1416" spans="1:28" s="4" customFormat="1" ht="19.5" x14ac:dyDescent="0.3">
      <c r="A1416" s="93">
        <f>+SUBTOTAL(103,$D$4:D1416)</f>
        <v>1413</v>
      </c>
      <c r="B1416" s="2" t="s">
        <v>3285</v>
      </c>
      <c r="C1416" s="2" t="s">
        <v>1107</v>
      </c>
      <c r="D1416" s="2" t="s">
        <v>3286</v>
      </c>
      <c r="E1416" s="43" t="str">
        <f t="shared" si="1441"/>
        <v>N/A</v>
      </c>
      <c r="F1416" s="43" t="str">
        <f t="shared" si="1516"/>
        <v>GCN</v>
      </c>
      <c r="G1416" s="43" t="str">
        <f t="shared" si="1442"/>
        <v>F</v>
      </c>
      <c r="H1416" s="44" t="s">
        <v>286</v>
      </c>
      <c r="I1416" s="43" t="str">
        <f t="shared" si="1544"/>
        <v>N/A-GCN-F004</v>
      </c>
      <c r="J1416" s="45" t="s">
        <v>3354</v>
      </c>
      <c r="K1416" s="46" t="s">
        <v>48</v>
      </c>
      <c r="L1416" s="47">
        <f t="shared" si="1444"/>
        <v>43069</v>
      </c>
      <c r="M1416" s="48">
        <v>43069</v>
      </c>
      <c r="N1416" s="1" t="str">
        <f t="shared" ca="1" si="1445"/>
        <v/>
      </c>
      <c r="O1416" s="17">
        <v>43243</v>
      </c>
      <c r="P1416" s="49" t="s">
        <v>3313</v>
      </c>
      <c r="Q1416" s="46">
        <v>1</v>
      </c>
      <c r="R1416" s="44" t="s">
        <v>3355</v>
      </c>
      <c r="U1416" s="5"/>
      <c r="W1416" s="6"/>
      <c r="X1416" s="6"/>
      <c r="Y1416" s="6"/>
      <c r="Z1416" s="6"/>
      <c r="AA1416" s="7"/>
      <c r="AB1416" s="9"/>
    </row>
    <row r="1417" spans="1:28" s="4" customFormat="1" ht="19.5" x14ac:dyDescent="0.3">
      <c r="A1417" s="1">
        <f>+SUBTOTAL(103,$D$4:D1417)</f>
        <v>1414</v>
      </c>
      <c r="B1417" s="2" t="s">
        <v>3285</v>
      </c>
      <c r="C1417" s="2" t="s">
        <v>1107</v>
      </c>
      <c r="D1417" s="2" t="s">
        <v>3286</v>
      </c>
      <c r="E1417" s="43" t="str">
        <f t="shared" si="1441"/>
        <v>N/A</v>
      </c>
      <c r="F1417" s="43" t="str">
        <f t="shared" si="1516"/>
        <v>GCN</v>
      </c>
      <c r="G1417" s="43" t="str">
        <f t="shared" si="1442"/>
        <v>F</v>
      </c>
      <c r="H1417" s="44" t="s">
        <v>290</v>
      </c>
      <c r="I1417" s="43" t="str">
        <f t="shared" si="1544"/>
        <v>N/A-GCN-F005</v>
      </c>
      <c r="J1417" s="75" t="s">
        <v>3356</v>
      </c>
      <c r="K1417" s="46" t="s">
        <v>48</v>
      </c>
      <c r="L1417" s="47">
        <f t="shared" si="1444"/>
        <v>43069</v>
      </c>
      <c r="M1417" s="48">
        <v>43069</v>
      </c>
      <c r="N1417" s="1" t="str">
        <f t="shared" ca="1" si="1445"/>
        <v/>
      </c>
      <c r="O1417" s="17">
        <v>43243</v>
      </c>
      <c r="P1417" s="49" t="s">
        <v>3313</v>
      </c>
      <c r="Q1417" s="46">
        <v>1</v>
      </c>
      <c r="R1417" s="44" t="s">
        <v>3357</v>
      </c>
      <c r="U1417" s="5"/>
      <c r="W1417" s="6"/>
      <c r="X1417" s="6"/>
      <c r="Y1417" s="6"/>
      <c r="Z1417" s="6"/>
      <c r="AA1417" s="7"/>
      <c r="AB1417" s="9"/>
    </row>
    <row r="1418" spans="1:28" s="4" customFormat="1" ht="19.5" x14ac:dyDescent="0.3">
      <c r="A1418" s="1">
        <f>+SUBTOTAL(103,$D$4:D1418)</f>
        <v>1415</v>
      </c>
      <c r="B1418" s="2" t="s">
        <v>3285</v>
      </c>
      <c r="C1418" s="2" t="s">
        <v>1107</v>
      </c>
      <c r="D1418" s="2" t="s">
        <v>3286</v>
      </c>
      <c r="E1418" s="43" t="str">
        <f t="shared" si="1441"/>
        <v>N/A</v>
      </c>
      <c r="F1418" s="43" t="str">
        <f t="shared" si="1516"/>
        <v>GCN</v>
      </c>
      <c r="G1418" s="43" t="str">
        <f t="shared" si="1442"/>
        <v>F</v>
      </c>
      <c r="H1418" s="44" t="s">
        <v>294</v>
      </c>
      <c r="I1418" s="43" t="str">
        <f t="shared" si="1544"/>
        <v>N/A-GCN-F006</v>
      </c>
      <c r="J1418" s="45" t="s">
        <v>3358</v>
      </c>
      <c r="K1418" s="46" t="s">
        <v>48</v>
      </c>
      <c r="L1418" s="47">
        <f t="shared" si="1444"/>
        <v>43069</v>
      </c>
      <c r="M1418" s="48">
        <v>43069</v>
      </c>
      <c r="N1418" s="1" t="str">
        <f t="shared" ca="1" si="1445"/>
        <v/>
      </c>
      <c r="O1418" s="17">
        <v>43243</v>
      </c>
      <c r="P1418" s="49" t="s">
        <v>3313</v>
      </c>
      <c r="Q1418" s="46">
        <v>1</v>
      </c>
      <c r="R1418" s="44" t="s">
        <v>3359</v>
      </c>
      <c r="U1418" s="5"/>
      <c r="W1418" s="6"/>
      <c r="X1418" s="6"/>
      <c r="Y1418" s="6"/>
      <c r="Z1418" s="6"/>
      <c r="AA1418" s="7"/>
      <c r="AB1418" s="9"/>
    </row>
    <row r="1419" spans="1:28" s="4" customFormat="1" ht="19.5" x14ac:dyDescent="0.3">
      <c r="A1419" s="93">
        <f>+SUBTOTAL(103,$D$4:D1419)</f>
        <v>1416</v>
      </c>
      <c r="B1419" s="2" t="s">
        <v>3285</v>
      </c>
      <c r="C1419" s="2" t="s">
        <v>1107</v>
      </c>
      <c r="D1419" s="2" t="s">
        <v>3286</v>
      </c>
      <c r="E1419" s="43" t="s">
        <v>383</v>
      </c>
      <c r="F1419" s="43" t="str">
        <f t="shared" si="1516"/>
        <v>GCN</v>
      </c>
      <c r="G1419" s="43" t="str">
        <f t="shared" si="1442"/>
        <v>F</v>
      </c>
      <c r="H1419" s="44" t="s">
        <v>298</v>
      </c>
      <c r="I1419" s="43" t="str">
        <f t="shared" si="1544"/>
        <v>N/A-GCN-F007</v>
      </c>
      <c r="J1419" s="45" t="s">
        <v>3360</v>
      </c>
      <c r="K1419" s="46" t="s">
        <v>31</v>
      </c>
      <c r="L1419" s="47">
        <f t="shared" si="1444"/>
        <v>44914</v>
      </c>
      <c r="M1419" s="48">
        <v>44914</v>
      </c>
      <c r="N1419" s="1">
        <f t="shared" ca="1" si="1445"/>
        <v>1147</v>
      </c>
      <c r="O1419" s="17"/>
      <c r="P1419" s="49" t="s">
        <v>3361</v>
      </c>
      <c r="Q1419" s="46">
        <v>3</v>
      </c>
      <c r="R1419" s="44" t="s">
        <v>383</v>
      </c>
      <c r="U1419" s="5"/>
      <c r="W1419" s="6"/>
      <c r="X1419" s="6"/>
      <c r="Y1419" s="6"/>
      <c r="Z1419" s="6"/>
      <c r="AA1419" s="7"/>
      <c r="AB1419" s="9"/>
    </row>
    <row r="1420" spans="1:28" s="4" customFormat="1" ht="19.5" x14ac:dyDescent="0.3">
      <c r="A1420" s="1">
        <f>+SUBTOTAL(103,$D$4:D1420)</f>
        <v>1417</v>
      </c>
      <c r="B1420" s="2" t="s">
        <v>3285</v>
      </c>
      <c r="C1420" s="2" t="s">
        <v>1107</v>
      </c>
      <c r="D1420" s="2" t="s">
        <v>3286</v>
      </c>
      <c r="E1420" s="43" t="s">
        <v>383</v>
      </c>
      <c r="F1420" s="43" t="str">
        <f t="shared" si="1516"/>
        <v>GCN</v>
      </c>
      <c r="G1420" s="43" t="str">
        <f t="shared" ref="G1420:G1423" si="1545">+IF(OR(LEN(H1420)=1,LEN(H1420)=2),H1420,IF(LEN(H1420)=4,MID(H1420,1,1),MID(H1420,1,2)))</f>
        <v>F</v>
      </c>
      <c r="H1420" s="44" t="s">
        <v>302</v>
      </c>
      <c r="I1420" s="43" t="str">
        <f t="shared" ref="I1420:I1423" si="1546">+IF(OR(E1420="",F1420="",H1420=""),"",CONCATENATE(E1420,"-",F1420,"-",H1420))</f>
        <v>N/A-GCN-F008</v>
      </c>
      <c r="J1420" s="45" t="s">
        <v>3362</v>
      </c>
      <c r="K1420" s="46" t="s">
        <v>48</v>
      </c>
      <c r="L1420" s="47">
        <f t="shared" si="1444"/>
        <v>44097</v>
      </c>
      <c r="M1420" s="48">
        <v>44097</v>
      </c>
      <c r="N1420" s="1" t="str">
        <f t="shared" ref="N1420:N1423" ca="1" si="1547">+IF(K1420="Anulado","",IF(M1420="","",DAYS360(M1420,TODAY())))</f>
        <v/>
      </c>
      <c r="O1420" s="3">
        <v>44720</v>
      </c>
      <c r="P1420" s="49" t="s">
        <v>3363</v>
      </c>
      <c r="Q1420" s="46">
        <v>1</v>
      </c>
      <c r="R1420" s="44" t="s">
        <v>383</v>
      </c>
      <c r="U1420" s="5"/>
      <c r="W1420" s="6"/>
      <c r="X1420" s="6"/>
      <c r="Y1420" s="6"/>
      <c r="Z1420" s="6"/>
      <c r="AA1420" s="7"/>
      <c r="AB1420" s="9"/>
    </row>
    <row r="1421" spans="1:28" s="4" customFormat="1" ht="19.5" x14ac:dyDescent="0.3">
      <c r="A1421" s="1">
        <f>+SUBTOTAL(103,$D$4:D1421)</f>
        <v>1418</v>
      </c>
      <c r="B1421" s="2" t="s">
        <v>3285</v>
      </c>
      <c r="C1421" s="2" t="s">
        <v>1107</v>
      </c>
      <c r="D1421" s="2" t="s">
        <v>3286</v>
      </c>
      <c r="E1421" s="43" t="s">
        <v>383</v>
      </c>
      <c r="F1421" s="43" t="str">
        <f t="shared" si="1516"/>
        <v>GCN</v>
      </c>
      <c r="G1421" s="43" t="str">
        <f t="shared" si="1545"/>
        <v>F</v>
      </c>
      <c r="H1421" s="44" t="s">
        <v>306</v>
      </c>
      <c r="I1421" s="43" t="str">
        <f t="shared" si="1546"/>
        <v>N/A-GCN-F009</v>
      </c>
      <c r="J1421" s="45" t="s">
        <v>3364</v>
      </c>
      <c r="K1421" s="46" t="s">
        <v>48</v>
      </c>
      <c r="L1421" s="47">
        <f t="shared" si="1444"/>
        <v>44097</v>
      </c>
      <c r="M1421" s="48">
        <v>44097</v>
      </c>
      <c r="N1421" s="1" t="str">
        <f t="shared" ca="1" si="1547"/>
        <v/>
      </c>
      <c r="O1421" s="3">
        <v>44720</v>
      </c>
      <c r="P1421" s="49" t="s">
        <v>3363</v>
      </c>
      <c r="Q1421" s="46">
        <v>1</v>
      </c>
      <c r="R1421" s="44" t="s">
        <v>383</v>
      </c>
      <c r="U1421" s="5"/>
      <c r="W1421" s="6"/>
      <c r="X1421" s="6"/>
      <c r="Y1421" s="6"/>
      <c r="Z1421" s="6"/>
      <c r="AA1421" s="7"/>
      <c r="AB1421" s="9"/>
    </row>
    <row r="1422" spans="1:28" s="4" customFormat="1" ht="19.5" x14ac:dyDescent="0.3">
      <c r="A1422" s="93">
        <f>+SUBTOTAL(103,$D$4:D1422)</f>
        <v>1419</v>
      </c>
      <c r="B1422" s="2" t="s">
        <v>3285</v>
      </c>
      <c r="C1422" s="2" t="s">
        <v>1107</v>
      </c>
      <c r="D1422" s="2" t="s">
        <v>3286</v>
      </c>
      <c r="E1422" s="43" t="s">
        <v>383</v>
      </c>
      <c r="F1422" s="43" t="str">
        <f t="shared" si="1516"/>
        <v>GCN</v>
      </c>
      <c r="G1422" s="43" t="str">
        <f t="shared" si="1545"/>
        <v>F</v>
      </c>
      <c r="H1422" s="44" t="s">
        <v>310</v>
      </c>
      <c r="I1422" s="43" t="str">
        <f t="shared" si="1546"/>
        <v>N/A-GCN-F010</v>
      </c>
      <c r="J1422" s="45" t="s">
        <v>3365</v>
      </c>
      <c r="K1422" s="46" t="s">
        <v>48</v>
      </c>
      <c r="L1422" s="47">
        <f t="shared" si="1444"/>
        <v>44097</v>
      </c>
      <c r="M1422" s="48">
        <v>44097</v>
      </c>
      <c r="N1422" s="1" t="str">
        <f t="shared" ca="1" si="1547"/>
        <v/>
      </c>
      <c r="O1422" s="3">
        <v>44720</v>
      </c>
      <c r="P1422" s="49" t="s">
        <v>3363</v>
      </c>
      <c r="Q1422" s="46">
        <v>1</v>
      </c>
      <c r="R1422" s="44" t="s">
        <v>383</v>
      </c>
      <c r="U1422" s="5"/>
      <c r="W1422" s="6"/>
      <c r="X1422" s="6"/>
      <c r="Y1422" s="6"/>
      <c r="Z1422" s="6"/>
      <c r="AA1422" s="7"/>
      <c r="AB1422" s="9"/>
    </row>
    <row r="1423" spans="1:28" s="4" customFormat="1" ht="19.5" x14ac:dyDescent="0.3">
      <c r="A1423" s="1">
        <f>+SUBTOTAL(103,$D$4:D1423)</f>
        <v>1420</v>
      </c>
      <c r="B1423" s="2" t="s">
        <v>3285</v>
      </c>
      <c r="C1423" s="2" t="s">
        <v>1107</v>
      </c>
      <c r="D1423" s="2" t="s">
        <v>3286</v>
      </c>
      <c r="E1423" s="43" t="s">
        <v>383</v>
      </c>
      <c r="F1423" s="43" t="str">
        <f t="shared" si="1516"/>
        <v>GCN</v>
      </c>
      <c r="G1423" s="43" t="str">
        <f t="shared" si="1545"/>
        <v>F</v>
      </c>
      <c r="H1423" s="44" t="s">
        <v>605</v>
      </c>
      <c r="I1423" s="43" t="str">
        <f t="shared" si="1546"/>
        <v>N/A-GCN-F011</v>
      </c>
      <c r="J1423" s="45" t="s">
        <v>3366</v>
      </c>
      <c r="K1423" s="46" t="s">
        <v>48</v>
      </c>
      <c r="L1423" s="47">
        <f t="shared" si="1444"/>
        <v>44097</v>
      </c>
      <c r="M1423" s="48">
        <v>44097</v>
      </c>
      <c r="N1423" s="1" t="str">
        <f t="shared" ca="1" si="1547"/>
        <v/>
      </c>
      <c r="O1423" s="3">
        <v>44720</v>
      </c>
      <c r="P1423" s="49" t="s">
        <v>3363</v>
      </c>
      <c r="Q1423" s="46">
        <v>1</v>
      </c>
      <c r="R1423" s="44" t="s">
        <v>383</v>
      </c>
      <c r="U1423" s="5"/>
      <c r="W1423" s="6"/>
      <c r="X1423" s="6"/>
      <c r="Y1423" s="6"/>
      <c r="Z1423" s="6"/>
      <c r="AA1423" s="7"/>
      <c r="AB1423" s="9"/>
    </row>
    <row r="1424" spans="1:28" s="4" customFormat="1" ht="19.5" x14ac:dyDescent="0.3">
      <c r="A1424" s="1">
        <f>+SUBTOTAL(103,$D$4:D1424)</f>
        <v>1421</v>
      </c>
      <c r="B1424" s="2" t="s">
        <v>3285</v>
      </c>
      <c r="C1424" s="2" t="s">
        <v>1107</v>
      </c>
      <c r="D1424" s="2" t="s">
        <v>3286</v>
      </c>
      <c r="E1424" s="43" t="s">
        <v>383</v>
      </c>
      <c r="F1424" s="43" t="str">
        <f t="shared" si="1516"/>
        <v>GCN</v>
      </c>
      <c r="G1424" s="43" t="str">
        <f t="shared" ref="G1424" si="1548">+IF(OR(LEN(H1424)=1,LEN(H1424)=2),H1424,IF(LEN(H1424)=4,MID(H1424,1,1),MID(H1424,1,2)))</f>
        <v>F</v>
      </c>
      <c r="H1424" s="44" t="s">
        <v>314</v>
      </c>
      <c r="I1424" s="43" t="str">
        <f t="shared" ref="I1424" si="1549">+IF(OR(E1424="",F1424="",H1424=""),"",CONCATENATE(E1424,"-",F1424,"-",H1424))</f>
        <v>N/A-GCN-F012</v>
      </c>
      <c r="J1424" s="45" t="s">
        <v>3367</v>
      </c>
      <c r="K1424" s="46" t="s">
        <v>31</v>
      </c>
      <c r="L1424" s="47">
        <f t="shared" si="1444"/>
        <v>45443</v>
      </c>
      <c r="M1424" s="48">
        <v>45443</v>
      </c>
      <c r="N1424" s="1">
        <f t="shared" ref="N1424:N1427" ca="1" si="1550">+IF(K1424="Anulado","",IF(M1424="","",DAYS360(M1424,TODAY())))</f>
        <v>626</v>
      </c>
      <c r="O1424" s="17"/>
      <c r="P1424" s="49" t="s">
        <v>3368</v>
      </c>
      <c r="Q1424" s="46">
        <v>2</v>
      </c>
      <c r="R1424" s="44" t="s">
        <v>383</v>
      </c>
      <c r="U1424" s="5"/>
      <c r="W1424" s="6"/>
      <c r="X1424" s="6"/>
      <c r="Y1424" s="6"/>
      <c r="Z1424" s="6"/>
      <c r="AA1424" s="7"/>
      <c r="AB1424" s="9"/>
    </row>
    <row r="1425" spans="1:28" s="4" customFormat="1" ht="19.5" x14ac:dyDescent="0.3">
      <c r="A1425" s="93">
        <f>+SUBTOTAL(103,$D$4:D1425)</f>
        <v>1422</v>
      </c>
      <c r="B1425" s="2" t="s">
        <v>3285</v>
      </c>
      <c r="C1425" s="2" t="s">
        <v>1107</v>
      </c>
      <c r="D1425" s="2" t="s">
        <v>3286</v>
      </c>
      <c r="E1425" s="43" t="s">
        <v>383</v>
      </c>
      <c r="F1425" s="43" t="str">
        <f t="shared" si="1516"/>
        <v>GCN</v>
      </c>
      <c r="G1425" s="43" t="str">
        <f t="shared" ref="G1425" si="1551">+IF(OR(LEN(H1425)=1,LEN(H1425)=2),H1425,IF(LEN(H1425)=4,MID(H1425,1,1),MID(H1425,1,2)))</f>
        <v>F</v>
      </c>
      <c r="H1425" s="44" t="s">
        <v>318</v>
      </c>
      <c r="I1425" s="43" t="str">
        <f t="shared" ref="I1425" si="1552">+IF(OR(E1425="",F1425="",H1425=""),"",CONCATENATE(E1425,"-",F1425,"-",H1425))</f>
        <v>N/A-GCN-F013</v>
      </c>
      <c r="J1425" s="45" t="s">
        <v>3369</v>
      </c>
      <c r="K1425" s="46" t="s">
        <v>31</v>
      </c>
      <c r="L1425" s="47">
        <f t="shared" si="1444"/>
        <v>45702</v>
      </c>
      <c r="M1425" s="48">
        <v>45702</v>
      </c>
      <c r="N1425" s="1">
        <f t="shared" ca="1" si="1550"/>
        <v>372</v>
      </c>
      <c r="O1425" s="17"/>
      <c r="P1425" s="49" t="s">
        <v>3370</v>
      </c>
      <c r="Q1425" s="46">
        <v>3</v>
      </c>
      <c r="R1425" s="44"/>
      <c r="U1425" s="5"/>
      <c r="W1425" s="6"/>
      <c r="X1425" s="6"/>
      <c r="Y1425" s="6"/>
      <c r="Z1425" s="6"/>
      <c r="AA1425" s="7"/>
      <c r="AB1425" s="9"/>
    </row>
    <row r="1426" spans="1:28" s="4" customFormat="1" ht="19.5" x14ac:dyDescent="0.3">
      <c r="A1426" s="1">
        <f>+SUBTOTAL(103,$D$4:D1426)</f>
        <v>1423</v>
      </c>
      <c r="B1426" s="2" t="s">
        <v>3285</v>
      </c>
      <c r="C1426" s="2" t="s">
        <v>1107</v>
      </c>
      <c r="D1426" s="2" t="s">
        <v>3286</v>
      </c>
      <c r="E1426" s="43" t="s">
        <v>383</v>
      </c>
      <c r="F1426" s="43" t="str">
        <f t="shared" si="1516"/>
        <v>GCN</v>
      </c>
      <c r="G1426" s="43" t="str">
        <f t="shared" ref="G1426:G1427" si="1553">+IF(OR(LEN(H1426)=1,LEN(H1426)=2),H1426,IF(LEN(H1426)=4,MID(H1426,1,1),MID(H1426,1,2)))</f>
        <v>F</v>
      </c>
      <c r="H1426" s="44" t="s">
        <v>322</v>
      </c>
      <c r="I1426" s="43" t="str">
        <f t="shared" ref="I1426:I1427" si="1554">+IF(OR(E1426="",F1426="",H1426=""),"",CONCATENATE(E1426,"-",F1426,"-",H1426))</f>
        <v>N/A-GCN-F014</v>
      </c>
      <c r="J1426" s="45" t="s">
        <v>3371</v>
      </c>
      <c r="K1426" s="46" t="s">
        <v>31</v>
      </c>
      <c r="L1426" s="47">
        <f t="shared" si="1444"/>
        <v>44700</v>
      </c>
      <c r="M1426" s="48">
        <v>44700</v>
      </c>
      <c r="N1426" s="1">
        <f t="shared" ca="1" si="1550"/>
        <v>1357</v>
      </c>
      <c r="O1426" s="17"/>
      <c r="P1426" s="49" t="s">
        <v>3372</v>
      </c>
      <c r="Q1426" s="46">
        <v>1</v>
      </c>
      <c r="R1426" s="44"/>
      <c r="U1426" s="5"/>
      <c r="W1426" s="6"/>
      <c r="X1426" s="6"/>
      <c r="Y1426" s="6"/>
      <c r="Z1426" s="6"/>
      <c r="AA1426" s="7"/>
      <c r="AB1426" s="9"/>
    </row>
    <row r="1427" spans="1:28" s="4" customFormat="1" ht="19.5" x14ac:dyDescent="0.3">
      <c r="A1427" s="1">
        <f>+SUBTOTAL(103,$D$4:D1427)</f>
        <v>1424</v>
      </c>
      <c r="B1427" s="2" t="s">
        <v>3285</v>
      </c>
      <c r="C1427" s="2" t="s">
        <v>1107</v>
      </c>
      <c r="D1427" s="2" t="s">
        <v>3286</v>
      </c>
      <c r="E1427" s="43" t="s">
        <v>383</v>
      </c>
      <c r="F1427" s="43" t="str">
        <f t="shared" si="1516"/>
        <v>GCN</v>
      </c>
      <c r="G1427" s="43" t="str">
        <f t="shared" si="1553"/>
        <v>F</v>
      </c>
      <c r="H1427" s="44" t="s">
        <v>326</v>
      </c>
      <c r="I1427" s="43" t="str">
        <f t="shared" si="1554"/>
        <v>N/A-GCN-F015</v>
      </c>
      <c r="J1427" s="45" t="s">
        <v>3373</v>
      </c>
      <c r="K1427" s="46" t="s">
        <v>31</v>
      </c>
      <c r="L1427" s="47">
        <f t="shared" si="1444"/>
        <v>44700</v>
      </c>
      <c r="M1427" s="48">
        <v>44700</v>
      </c>
      <c r="N1427" s="1">
        <f t="shared" ca="1" si="1550"/>
        <v>1357</v>
      </c>
      <c r="O1427" s="17"/>
      <c r="P1427" s="49" t="s">
        <v>3372</v>
      </c>
      <c r="Q1427" s="46">
        <v>1</v>
      </c>
      <c r="R1427" s="44"/>
      <c r="U1427" s="5"/>
      <c r="W1427" s="6"/>
      <c r="X1427" s="6"/>
      <c r="Y1427" s="6"/>
      <c r="Z1427" s="6"/>
      <c r="AA1427" s="7"/>
      <c r="AB1427" s="9"/>
    </row>
    <row r="1428" spans="1:28" s="4" customFormat="1" ht="19.5" x14ac:dyDescent="0.3">
      <c r="A1428" s="93">
        <f>+SUBTOTAL(103,$D$4:D1428)</f>
        <v>1425</v>
      </c>
      <c r="B1428" s="2" t="s">
        <v>3285</v>
      </c>
      <c r="C1428" s="2" t="s">
        <v>1107</v>
      </c>
      <c r="D1428" s="2" t="s">
        <v>3286</v>
      </c>
      <c r="E1428" s="43" t="s">
        <v>383</v>
      </c>
      <c r="F1428" s="43" t="str">
        <f t="shared" si="1516"/>
        <v>GCN</v>
      </c>
      <c r="G1428" s="43" t="str">
        <f t="shared" ref="G1428" si="1555">+IF(OR(LEN(H1428)=1,LEN(H1428)=2),H1428,IF(LEN(H1428)=4,MID(H1428,1,1),MID(H1428,1,2)))</f>
        <v>F</v>
      </c>
      <c r="H1428" s="44" t="s">
        <v>330</v>
      </c>
      <c r="I1428" s="43" t="str">
        <f t="shared" ref="I1428" si="1556">+IF(OR(E1428="",F1428="",H1428=""),"",CONCATENATE(E1428,"-",F1428,"-",H1428))</f>
        <v>N/A-GCN-F016</v>
      </c>
      <c r="J1428" s="45" t="s">
        <v>3374</v>
      </c>
      <c r="K1428" s="46" t="s">
        <v>31</v>
      </c>
      <c r="L1428" s="47">
        <f t="shared" ref="L1428" si="1557">+IF(M1428=0,"",VALUE(M1428))</f>
        <v>45646</v>
      </c>
      <c r="M1428" s="48">
        <v>45646</v>
      </c>
      <c r="N1428" s="1">
        <f t="shared" ref="N1428" ca="1" si="1558">+IF(K1428="Anulado","",IF(M1428="","",DAYS360(M1428,TODAY())))</f>
        <v>426</v>
      </c>
      <c r="O1428" s="17"/>
      <c r="P1428" s="49" t="s">
        <v>3375</v>
      </c>
      <c r="Q1428" s="46">
        <v>3</v>
      </c>
      <c r="R1428" s="44"/>
      <c r="U1428" s="5"/>
      <c r="W1428" s="6"/>
      <c r="X1428" s="6"/>
      <c r="Y1428" s="6"/>
      <c r="Z1428" s="6"/>
      <c r="AA1428" s="7"/>
      <c r="AB1428" s="9"/>
    </row>
    <row r="1429" spans="1:28" s="4" customFormat="1" ht="19.5" x14ac:dyDescent="0.3">
      <c r="A1429" s="1">
        <f>+SUBTOTAL(103,$D$4:D1429)</f>
        <v>1426</v>
      </c>
      <c r="B1429" s="2" t="s">
        <v>3285</v>
      </c>
      <c r="C1429" s="2" t="s">
        <v>1107</v>
      </c>
      <c r="D1429" s="2" t="s">
        <v>3286</v>
      </c>
      <c r="E1429" s="43" t="s">
        <v>383</v>
      </c>
      <c r="F1429" s="43" t="str">
        <f t="shared" si="1516"/>
        <v>GCN</v>
      </c>
      <c r="G1429" s="43" t="str">
        <f t="shared" ref="G1429" si="1559">+IF(OR(LEN(H1429)=1,LEN(H1429)=2),H1429,IF(LEN(H1429)=4,MID(H1429,1,1),MID(H1429,1,2)))</f>
        <v>F</v>
      </c>
      <c r="H1429" s="44" t="s">
        <v>333</v>
      </c>
      <c r="I1429" s="43" t="str">
        <f t="shared" ref="I1429" si="1560">+IF(OR(E1429="",F1429="",H1429=""),"",CONCATENATE(E1429,"-",F1429,"-",H1429))</f>
        <v>N/A-GCN-F017</v>
      </c>
      <c r="J1429" s="45" t="s">
        <v>3376</v>
      </c>
      <c r="K1429" s="46" t="s">
        <v>31</v>
      </c>
      <c r="L1429" s="47">
        <f t="shared" ref="L1429:L1430" si="1561">+IF(M1429=0,"",VALUE(M1429))</f>
        <v>45016</v>
      </c>
      <c r="M1429" s="48">
        <v>45016</v>
      </c>
      <c r="N1429" s="1">
        <f t="shared" ref="N1429:N1430" ca="1" si="1562">+IF(K1429="Anulado","",IF(M1429="","",DAYS360(M1429,TODAY())))</f>
        <v>1046</v>
      </c>
      <c r="O1429" s="17"/>
      <c r="P1429" s="49" t="s">
        <v>3377</v>
      </c>
      <c r="Q1429" s="46">
        <v>2</v>
      </c>
      <c r="R1429" s="44"/>
      <c r="U1429" s="5"/>
      <c r="W1429" s="6"/>
      <c r="X1429" s="6"/>
      <c r="Y1429" s="6"/>
      <c r="Z1429" s="6"/>
      <c r="AA1429" s="7"/>
      <c r="AB1429" s="9"/>
    </row>
    <row r="1430" spans="1:28" s="4" customFormat="1" ht="19.5" x14ac:dyDescent="0.3">
      <c r="A1430" s="1">
        <f>+SUBTOTAL(103,$D$4:D1430)</f>
        <v>1427</v>
      </c>
      <c r="B1430" s="2" t="s">
        <v>3285</v>
      </c>
      <c r="C1430" s="2" t="s">
        <v>1107</v>
      </c>
      <c r="D1430" s="2" t="s">
        <v>3286</v>
      </c>
      <c r="E1430" s="43" t="s">
        <v>383</v>
      </c>
      <c r="F1430" s="43" t="str">
        <f t="shared" si="1516"/>
        <v>GCN</v>
      </c>
      <c r="G1430" s="43" t="str">
        <f t="shared" ref="G1430" si="1563">+IF(OR(LEN(H1430)=1,LEN(H1430)=2),H1430,IF(LEN(H1430)=4,MID(H1430,1,1),MID(H1430,1,2)))</f>
        <v>F</v>
      </c>
      <c r="H1430" s="44" t="s">
        <v>336</v>
      </c>
      <c r="I1430" s="43" t="str">
        <f t="shared" ref="I1430" si="1564">+IF(OR(E1430="",F1430="",H1430=""),"",CONCATENATE(E1430,"-",F1430,"-",H1430))</f>
        <v>N/A-GCN-F018</v>
      </c>
      <c r="J1430" s="45" t="s">
        <v>3378</v>
      </c>
      <c r="K1430" s="46" t="s">
        <v>31</v>
      </c>
      <c r="L1430" s="47">
        <f t="shared" si="1561"/>
        <v>44725</v>
      </c>
      <c r="M1430" s="48">
        <v>44725</v>
      </c>
      <c r="N1430" s="1">
        <f t="shared" ca="1" si="1562"/>
        <v>1333</v>
      </c>
      <c r="O1430" s="17"/>
      <c r="P1430" s="49" t="s">
        <v>3379</v>
      </c>
      <c r="Q1430" s="46">
        <v>1</v>
      </c>
      <c r="R1430" s="44"/>
      <c r="U1430" s="5"/>
      <c r="W1430" s="6"/>
      <c r="X1430" s="6"/>
      <c r="Y1430" s="6"/>
      <c r="Z1430" s="6"/>
      <c r="AA1430" s="7"/>
      <c r="AB1430" s="9"/>
    </row>
    <row r="1431" spans="1:28" s="4" customFormat="1" ht="19.5" x14ac:dyDescent="0.3">
      <c r="A1431" s="93">
        <f>+SUBTOTAL(103,$D$4:D1431)</f>
        <v>1428</v>
      </c>
      <c r="B1431" s="2" t="s">
        <v>3285</v>
      </c>
      <c r="C1431" s="2" t="s">
        <v>1107</v>
      </c>
      <c r="D1431" s="2" t="s">
        <v>3286</v>
      </c>
      <c r="E1431" s="43" t="s">
        <v>383</v>
      </c>
      <c r="F1431" s="43" t="str">
        <f t="shared" si="1516"/>
        <v>GCN</v>
      </c>
      <c r="G1431" s="43" t="str">
        <f t="shared" ref="G1431:G1433" si="1565">+IF(OR(LEN(H1431)=1,LEN(H1431)=2),H1431,IF(LEN(H1431)=4,MID(H1431,1,1),MID(H1431,1,2)))</f>
        <v>F</v>
      </c>
      <c r="H1431" s="44" t="s">
        <v>339</v>
      </c>
      <c r="I1431" s="43" t="str">
        <f t="shared" ref="I1431:I1433" si="1566">+IF(OR(E1431="",F1431="",H1431=""),"",CONCATENATE(E1431,"-",F1431,"-",H1431))</f>
        <v>N/A-GCN-F019</v>
      </c>
      <c r="J1431" s="45" t="s">
        <v>3380</v>
      </c>
      <c r="K1431" s="46" t="s">
        <v>31</v>
      </c>
      <c r="L1431" s="47">
        <f t="shared" ref="L1431:L1433" si="1567">+IF(M1431=0,"",VALUE(M1431))</f>
        <v>45646</v>
      </c>
      <c r="M1431" s="48">
        <v>45646</v>
      </c>
      <c r="N1431" s="1">
        <f t="shared" ref="N1431:N1433" ca="1" si="1568">+IF(K1431="Anulado","",IF(M1431="","",DAYS360(M1431,TODAY())))</f>
        <v>426</v>
      </c>
      <c r="O1431" s="17"/>
      <c r="P1431" s="49" t="s">
        <v>3381</v>
      </c>
      <c r="Q1431" s="46">
        <v>2</v>
      </c>
      <c r="R1431" s="44"/>
      <c r="U1431" s="5"/>
      <c r="W1431" s="6"/>
      <c r="X1431" s="6"/>
      <c r="Y1431" s="6"/>
      <c r="Z1431" s="6"/>
      <c r="AA1431" s="7"/>
      <c r="AB1431" s="9"/>
    </row>
    <row r="1432" spans="1:28" s="4" customFormat="1" ht="19.5" x14ac:dyDescent="0.3">
      <c r="A1432" s="1">
        <f>+SUBTOTAL(103,$D$4:D1432)</f>
        <v>1429</v>
      </c>
      <c r="B1432" s="2" t="s">
        <v>3285</v>
      </c>
      <c r="C1432" s="2" t="s">
        <v>1107</v>
      </c>
      <c r="D1432" s="2" t="s">
        <v>3286</v>
      </c>
      <c r="E1432" s="43" t="s">
        <v>383</v>
      </c>
      <c r="F1432" s="43" t="str">
        <f t="shared" si="1516"/>
        <v>GCN</v>
      </c>
      <c r="G1432" s="43" t="str">
        <f t="shared" si="1565"/>
        <v>F</v>
      </c>
      <c r="H1432" s="44" t="s">
        <v>342</v>
      </c>
      <c r="I1432" s="43" t="str">
        <f t="shared" si="1566"/>
        <v>N/A-GCN-F020</v>
      </c>
      <c r="J1432" s="45" t="s">
        <v>3382</v>
      </c>
      <c r="K1432" s="46" t="s">
        <v>48</v>
      </c>
      <c r="L1432" s="47">
        <f t="shared" si="1567"/>
        <v>44726</v>
      </c>
      <c r="M1432" s="48">
        <v>44726</v>
      </c>
      <c r="N1432" s="1" t="str">
        <f t="shared" ca="1" si="1568"/>
        <v/>
      </c>
      <c r="O1432" s="3">
        <v>45646</v>
      </c>
      <c r="P1432" s="49" t="s">
        <v>3383</v>
      </c>
      <c r="Q1432" s="46">
        <v>1</v>
      </c>
      <c r="R1432" s="44"/>
      <c r="U1432" s="5"/>
      <c r="W1432" s="6"/>
      <c r="X1432" s="6"/>
      <c r="Y1432" s="6"/>
      <c r="Z1432" s="6"/>
      <c r="AA1432" s="7"/>
      <c r="AB1432" s="9"/>
    </row>
    <row r="1433" spans="1:28" s="4" customFormat="1" ht="19.5" x14ac:dyDescent="0.3">
      <c r="A1433" s="1">
        <f>+SUBTOTAL(103,$D$4:D1433)</f>
        <v>1430</v>
      </c>
      <c r="B1433" s="2" t="s">
        <v>3285</v>
      </c>
      <c r="C1433" s="2" t="s">
        <v>1107</v>
      </c>
      <c r="D1433" s="2" t="s">
        <v>3286</v>
      </c>
      <c r="E1433" s="43" t="s">
        <v>383</v>
      </c>
      <c r="F1433" s="43" t="str">
        <f t="shared" ref="F1433:F1472" si="1569">+VLOOKUP(D1433,$U$1519:$V$1538,2,FALSE)</f>
        <v>GCN</v>
      </c>
      <c r="G1433" s="43" t="str">
        <f t="shared" si="1565"/>
        <v>F</v>
      </c>
      <c r="H1433" s="44" t="s">
        <v>345</v>
      </c>
      <c r="I1433" s="43" t="str">
        <f t="shared" si="1566"/>
        <v>N/A-GCN-F021</v>
      </c>
      <c r="J1433" s="45" t="s">
        <v>3384</v>
      </c>
      <c r="K1433" s="46" t="s">
        <v>31</v>
      </c>
      <c r="L1433" s="47">
        <f t="shared" si="1567"/>
        <v>45646</v>
      </c>
      <c r="M1433" s="48">
        <v>45646</v>
      </c>
      <c r="N1433" s="1">
        <f t="shared" ca="1" si="1568"/>
        <v>426</v>
      </c>
      <c r="O1433" s="3"/>
      <c r="P1433" s="49" t="s">
        <v>3381</v>
      </c>
      <c r="Q1433" s="46">
        <v>2</v>
      </c>
      <c r="R1433" s="44"/>
      <c r="U1433" s="5"/>
      <c r="W1433" s="6"/>
      <c r="X1433" s="6"/>
      <c r="Y1433" s="6"/>
      <c r="Z1433" s="6"/>
      <c r="AA1433" s="7"/>
      <c r="AB1433" s="9"/>
    </row>
    <row r="1434" spans="1:28" s="4" customFormat="1" ht="19.5" x14ac:dyDescent="0.3">
      <c r="A1434" s="93">
        <f>+SUBTOTAL(103,$D$4:D1434)</f>
        <v>1431</v>
      </c>
      <c r="B1434" s="2" t="s">
        <v>3285</v>
      </c>
      <c r="C1434" s="2" t="s">
        <v>1107</v>
      </c>
      <c r="D1434" s="2" t="s">
        <v>3286</v>
      </c>
      <c r="E1434" s="43" t="s">
        <v>383</v>
      </c>
      <c r="F1434" s="43" t="str">
        <f t="shared" si="1569"/>
        <v>GCN</v>
      </c>
      <c r="G1434" s="43" t="str">
        <f t="shared" ref="G1434:G1436" si="1570">+IF(OR(LEN(H1434)=1,LEN(H1434)=2),H1434,IF(LEN(H1434)=4,MID(H1434,1,1),MID(H1434,1,2)))</f>
        <v>F</v>
      </c>
      <c r="H1434" s="44" t="s">
        <v>349</v>
      </c>
      <c r="I1434" s="43" t="str">
        <f t="shared" ref="I1434:I1436" si="1571">+IF(OR(E1434="",F1434="",H1434=""),"",CONCATENATE(E1434,"-",F1434,"-",H1434))</f>
        <v>N/A-GCN-F022</v>
      </c>
      <c r="J1434" s="45" t="s">
        <v>3385</v>
      </c>
      <c r="K1434" s="46" t="s">
        <v>48</v>
      </c>
      <c r="L1434" s="47">
        <f t="shared" ref="L1434:L1436" si="1572">+IF(M1434=0,"",VALUE(M1434))</f>
        <v>44858</v>
      </c>
      <c r="M1434" s="48">
        <v>44858</v>
      </c>
      <c r="N1434" s="1" t="str">
        <f t="shared" ref="N1434:N1436" ca="1" si="1573">+IF(K1434="Anulado","",IF(M1434="","",DAYS360(M1434,TODAY())))</f>
        <v/>
      </c>
      <c r="O1434" s="3">
        <v>45646</v>
      </c>
      <c r="P1434" s="49" t="s">
        <v>3386</v>
      </c>
      <c r="Q1434" s="46">
        <v>1</v>
      </c>
      <c r="R1434" s="44"/>
      <c r="T1434" s="21"/>
      <c r="U1434" s="22"/>
      <c r="V1434" s="21"/>
      <c r="W1434" s="23"/>
      <c r="X1434" s="23"/>
      <c r="Y1434" s="23"/>
      <c r="Z1434" s="23"/>
      <c r="AA1434" s="24"/>
      <c r="AB1434" s="9"/>
    </row>
    <row r="1435" spans="1:28" s="4" customFormat="1" ht="19.5" x14ac:dyDescent="0.3">
      <c r="A1435" s="1">
        <f>+SUBTOTAL(103,$D$4:D1435)</f>
        <v>1432</v>
      </c>
      <c r="B1435" s="2" t="s">
        <v>3285</v>
      </c>
      <c r="C1435" s="2" t="s">
        <v>1107</v>
      </c>
      <c r="D1435" s="2" t="s">
        <v>3286</v>
      </c>
      <c r="E1435" s="43" t="s">
        <v>383</v>
      </c>
      <c r="F1435" s="43" t="str">
        <f t="shared" si="1569"/>
        <v>GCN</v>
      </c>
      <c r="G1435" s="43" t="str">
        <f t="shared" si="1570"/>
        <v>F</v>
      </c>
      <c r="H1435" s="44" t="s">
        <v>629</v>
      </c>
      <c r="I1435" s="43" t="str">
        <f t="shared" si="1571"/>
        <v>N/A-GCN-F023</v>
      </c>
      <c r="J1435" s="45" t="s">
        <v>3387</v>
      </c>
      <c r="K1435" s="46" t="s">
        <v>48</v>
      </c>
      <c r="L1435" s="47">
        <f t="shared" si="1572"/>
        <v>44858</v>
      </c>
      <c r="M1435" s="48">
        <v>44858</v>
      </c>
      <c r="N1435" s="1" t="str">
        <f t="shared" ca="1" si="1573"/>
        <v/>
      </c>
      <c r="O1435" s="3">
        <v>45646</v>
      </c>
      <c r="P1435" s="49" t="s">
        <v>3386</v>
      </c>
      <c r="Q1435" s="46">
        <v>1</v>
      </c>
      <c r="R1435" s="44"/>
      <c r="T1435" s="21"/>
      <c r="U1435" s="22"/>
      <c r="V1435" s="21"/>
      <c r="W1435" s="23"/>
      <c r="X1435" s="23"/>
      <c r="Y1435" s="23"/>
      <c r="Z1435" s="23"/>
      <c r="AA1435" s="24"/>
      <c r="AB1435" s="9"/>
    </row>
    <row r="1436" spans="1:28" s="4" customFormat="1" ht="19.5" x14ac:dyDescent="0.3">
      <c r="A1436" s="1">
        <f>+SUBTOTAL(103,$D$4:D1436)</f>
        <v>1433</v>
      </c>
      <c r="B1436" s="2" t="s">
        <v>3285</v>
      </c>
      <c r="C1436" s="2" t="s">
        <v>1107</v>
      </c>
      <c r="D1436" s="2" t="s">
        <v>3286</v>
      </c>
      <c r="E1436" s="43" t="s">
        <v>383</v>
      </c>
      <c r="F1436" s="43" t="str">
        <f t="shared" si="1569"/>
        <v>GCN</v>
      </c>
      <c r="G1436" s="43" t="str">
        <f t="shared" si="1570"/>
        <v>F</v>
      </c>
      <c r="H1436" s="44" t="s">
        <v>632</v>
      </c>
      <c r="I1436" s="43" t="str">
        <f t="shared" si="1571"/>
        <v>N/A-GCN-F024</v>
      </c>
      <c r="J1436" s="45" t="s">
        <v>3388</v>
      </c>
      <c r="K1436" s="46" t="s">
        <v>48</v>
      </c>
      <c r="L1436" s="47">
        <f t="shared" si="1572"/>
        <v>44858</v>
      </c>
      <c r="M1436" s="48">
        <v>44858</v>
      </c>
      <c r="N1436" s="1" t="str">
        <f t="shared" ca="1" si="1573"/>
        <v/>
      </c>
      <c r="O1436" s="3">
        <v>45646</v>
      </c>
      <c r="P1436" s="49" t="s">
        <v>3386</v>
      </c>
      <c r="Q1436" s="46">
        <v>1</v>
      </c>
      <c r="R1436" s="44"/>
      <c r="T1436" s="21"/>
      <c r="U1436" s="22"/>
      <c r="V1436" s="21"/>
      <c r="W1436" s="23"/>
      <c r="X1436" s="23"/>
      <c r="Y1436" s="23"/>
      <c r="Z1436" s="23"/>
      <c r="AA1436" s="24"/>
      <c r="AB1436" s="9"/>
    </row>
    <row r="1437" spans="1:28" s="4" customFormat="1" ht="19.5" x14ac:dyDescent="0.3">
      <c r="A1437" s="93">
        <f>+SUBTOTAL(103,$D$4:D1437)</f>
        <v>1434</v>
      </c>
      <c r="B1437" s="2" t="s">
        <v>3285</v>
      </c>
      <c r="C1437" s="2" t="s">
        <v>1107</v>
      </c>
      <c r="D1437" s="2" t="s">
        <v>3286</v>
      </c>
      <c r="E1437" s="43" t="s">
        <v>383</v>
      </c>
      <c r="F1437" s="43" t="str">
        <f t="shared" si="1569"/>
        <v>GCN</v>
      </c>
      <c r="G1437" s="43" t="str">
        <f t="shared" ref="G1437" si="1574">+IF(OR(LEN(H1437)=1,LEN(H1437)=2),H1437,IF(LEN(H1437)=4,MID(H1437,1,1),MID(H1437,1,2)))</f>
        <v>F</v>
      </c>
      <c r="H1437" s="44" t="s">
        <v>634</v>
      </c>
      <c r="I1437" s="43" t="str">
        <f t="shared" ref="I1437" si="1575">+IF(OR(E1437="",F1437="",H1437=""),"",CONCATENATE(E1437,"-",F1437,"-",H1437))</f>
        <v>N/A-GCN-F025</v>
      </c>
      <c r="J1437" s="45" t="s">
        <v>3389</v>
      </c>
      <c r="K1437" s="46" t="s">
        <v>31</v>
      </c>
      <c r="L1437" s="47">
        <f t="shared" ref="L1437" si="1576">+IF(M1437=0,"",VALUE(M1437))</f>
        <v>45084</v>
      </c>
      <c r="M1437" s="48">
        <v>45084</v>
      </c>
      <c r="N1437" s="1">
        <f t="shared" ref="N1437" ca="1" si="1577">+IF(K1437="Anulado","",IF(M1437="","",DAYS360(M1437,TODAY())))</f>
        <v>979</v>
      </c>
      <c r="O1437" s="17"/>
      <c r="P1437" s="49" t="s">
        <v>3390</v>
      </c>
      <c r="Q1437" s="46">
        <v>1</v>
      </c>
      <c r="R1437" s="44"/>
      <c r="S1437" s="26"/>
      <c r="T1437" s="26"/>
      <c r="U1437" s="27"/>
      <c r="V1437" s="26"/>
      <c r="W1437" s="28"/>
      <c r="X1437" s="28"/>
      <c r="Y1437" s="28"/>
      <c r="Z1437" s="28"/>
      <c r="AA1437" s="29"/>
      <c r="AB1437" s="9"/>
    </row>
    <row r="1438" spans="1:28" s="4" customFormat="1" ht="19.5" x14ac:dyDescent="0.3">
      <c r="A1438" s="1">
        <f>+SUBTOTAL(103,$D$4:D1438)</f>
        <v>1435</v>
      </c>
      <c r="B1438" s="2" t="s">
        <v>3285</v>
      </c>
      <c r="C1438" s="2" t="s">
        <v>1107</v>
      </c>
      <c r="D1438" s="2" t="s">
        <v>3286</v>
      </c>
      <c r="E1438" s="43" t="s">
        <v>383</v>
      </c>
      <c r="F1438" s="43" t="str">
        <f t="shared" si="1569"/>
        <v>GCN</v>
      </c>
      <c r="G1438" s="43" t="str">
        <f t="shared" ref="G1438" si="1578">+IF(OR(LEN(H1438)=1,LEN(H1438)=2),H1438,IF(LEN(H1438)=4,MID(H1438,1,1),MID(H1438,1,2)))</f>
        <v>F</v>
      </c>
      <c r="H1438" s="44" t="s">
        <v>352</v>
      </c>
      <c r="I1438" s="43" t="str">
        <f t="shared" ref="I1438" si="1579">+IF(OR(E1438="",F1438="",H1438=""),"",CONCATENATE(E1438,"-",F1438,"-",H1438))</f>
        <v>N/A-GCN-F026</v>
      </c>
      <c r="J1438" s="45" t="s">
        <v>3391</v>
      </c>
      <c r="K1438" s="46" t="s">
        <v>31</v>
      </c>
      <c r="L1438" s="47">
        <f t="shared" ref="L1438" si="1580">+IF(M1438=0,"",VALUE(M1438))</f>
        <v>45105</v>
      </c>
      <c r="M1438" s="48">
        <v>45105</v>
      </c>
      <c r="N1438" s="1">
        <f t="shared" ref="N1438" ca="1" si="1581">+IF(K1438="Anulado","",IF(M1438="","",DAYS360(M1438,TODAY())))</f>
        <v>958</v>
      </c>
      <c r="O1438" s="17"/>
      <c r="P1438" s="49" t="s">
        <v>3346</v>
      </c>
      <c r="Q1438" s="46">
        <v>1</v>
      </c>
      <c r="R1438" s="44"/>
      <c r="S1438" s="26"/>
      <c r="T1438" s="26"/>
      <c r="U1438" s="27"/>
      <c r="V1438" s="26"/>
      <c r="W1438" s="28"/>
      <c r="X1438" s="28"/>
      <c r="Y1438" s="28"/>
      <c r="Z1438" s="28"/>
      <c r="AA1438" s="29"/>
      <c r="AB1438" s="9"/>
    </row>
    <row r="1439" spans="1:28" s="4" customFormat="1" ht="19.5" x14ac:dyDescent="0.3">
      <c r="A1439" s="1">
        <f>+SUBTOTAL(103,$D$4:D1439)</f>
        <v>1436</v>
      </c>
      <c r="B1439" s="2" t="s">
        <v>3285</v>
      </c>
      <c r="C1439" s="2" t="s">
        <v>1107</v>
      </c>
      <c r="D1439" s="2" t="s">
        <v>3286</v>
      </c>
      <c r="E1439" s="43" t="s">
        <v>383</v>
      </c>
      <c r="F1439" s="43" t="str">
        <f t="shared" si="1569"/>
        <v>GCN</v>
      </c>
      <c r="G1439" s="43" t="str">
        <f t="shared" ref="G1439" si="1582">+IF(OR(LEN(H1439)=1,LEN(H1439)=2),H1439,IF(LEN(H1439)=4,MID(H1439,1,1),MID(H1439,1,2)))</f>
        <v>F</v>
      </c>
      <c r="H1439" s="44" t="s">
        <v>356</v>
      </c>
      <c r="I1439" s="43" t="str">
        <f t="shared" ref="I1439" si="1583">+IF(OR(E1439="",F1439="",H1439=""),"",CONCATENATE(E1439,"-",F1439,"-",H1439))</f>
        <v>N/A-GCN-F027</v>
      </c>
      <c r="J1439" s="45" t="s">
        <v>3392</v>
      </c>
      <c r="K1439" s="46" t="s">
        <v>31</v>
      </c>
      <c r="L1439" s="47">
        <f t="shared" ref="L1439" si="1584">+IF(M1439=0,"",VALUE(M1439))</f>
        <v>45257</v>
      </c>
      <c r="M1439" s="48">
        <v>45257</v>
      </c>
      <c r="N1439" s="1">
        <f t="shared" ref="N1439" ca="1" si="1585">+IF(K1439="Anulado","",IF(M1439="","",DAYS360(M1439,TODAY())))</f>
        <v>809</v>
      </c>
      <c r="O1439" s="17"/>
      <c r="P1439" s="49" t="s">
        <v>3393</v>
      </c>
      <c r="Q1439" s="46">
        <v>1</v>
      </c>
      <c r="R1439" s="44"/>
      <c r="S1439" s="26"/>
      <c r="T1439" s="26"/>
      <c r="U1439" s="27"/>
      <c r="V1439" s="26"/>
      <c r="W1439" s="28"/>
      <c r="X1439" s="28"/>
      <c r="Y1439" s="28"/>
      <c r="Z1439" s="28"/>
      <c r="AA1439" s="29"/>
      <c r="AB1439" s="9"/>
    </row>
    <row r="1440" spans="1:28" s="4" customFormat="1" ht="19.5" x14ac:dyDescent="0.3">
      <c r="A1440" s="93">
        <f>+SUBTOTAL(103,$D$4:D1440)</f>
        <v>1437</v>
      </c>
      <c r="B1440" s="2" t="s">
        <v>3285</v>
      </c>
      <c r="C1440" s="2" t="s">
        <v>1107</v>
      </c>
      <c r="D1440" s="2" t="s">
        <v>3286</v>
      </c>
      <c r="E1440" s="43" t="s">
        <v>383</v>
      </c>
      <c r="F1440" s="43" t="str">
        <f t="shared" si="1569"/>
        <v>GCN</v>
      </c>
      <c r="G1440" s="43" t="str">
        <f t="shared" ref="G1440:G1441" si="1586">+IF(OR(LEN(H1440)=1,LEN(H1440)=2),H1440,IF(LEN(H1440)=4,MID(H1440,1,1),MID(H1440,1,2)))</f>
        <v>F</v>
      </c>
      <c r="H1440" s="44" t="s">
        <v>360</v>
      </c>
      <c r="I1440" s="43" t="str">
        <f t="shared" ref="I1440:I1441" si="1587">+IF(OR(E1440="",F1440="",H1440=""),"",CONCATENATE(E1440,"-",F1440,"-",H1440))</f>
        <v>N/A-GCN-F028</v>
      </c>
      <c r="J1440" s="45" t="s">
        <v>3394</v>
      </c>
      <c r="K1440" s="46" t="s">
        <v>31</v>
      </c>
      <c r="L1440" s="47">
        <f t="shared" ref="L1440:L1441" si="1588">+IF(M1440=0,"",VALUE(M1440))</f>
        <v>45260</v>
      </c>
      <c r="M1440" s="48">
        <v>45260</v>
      </c>
      <c r="N1440" s="1">
        <f t="shared" ref="N1440:N1441" ca="1" si="1589">+IF(K1440="Anulado","",IF(M1440="","",DAYS360(M1440,TODAY())))</f>
        <v>806</v>
      </c>
      <c r="O1440" s="17"/>
      <c r="P1440" s="49" t="s">
        <v>3395</v>
      </c>
      <c r="Q1440" s="46">
        <v>1</v>
      </c>
      <c r="R1440" s="44"/>
      <c r="S1440" s="26"/>
      <c r="T1440" s="26"/>
      <c r="U1440" s="27"/>
      <c r="V1440" s="26"/>
      <c r="W1440" s="28"/>
      <c r="X1440" s="28"/>
      <c r="Y1440" s="28"/>
      <c r="Z1440" s="28"/>
      <c r="AA1440" s="29"/>
      <c r="AB1440" s="9"/>
    </row>
    <row r="1441" spans="1:28" s="4" customFormat="1" ht="19.5" x14ac:dyDescent="0.3">
      <c r="A1441" s="1">
        <f>+SUBTOTAL(103,$D$4:D1441)</f>
        <v>1438</v>
      </c>
      <c r="B1441" s="2" t="s">
        <v>3285</v>
      </c>
      <c r="C1441" s="2" t="s">
        <v>1107</v>
      </c>
      <c r="D1441" s="2" t="s">
        <v>3286</v>
      </c>
      <c r="E1441" s="43" t="s">
        <v>383</v>
      </c>
      <c r="F1441" s="43" t="str">
        <f t="shared" si="1569"/>
        <v>GCN</v>
      </c>
      <c r="G1441" s="43" t="str">
        <f t="shared" si="1586"/>
        <v>F</v>
      </c>
      <c r="H1441" s="44" t="s">
        <v>364</v>
      </c>
      <c r="I1441" s="43" t="str">
        <f t="shared" si="1587"/>
        <v>N/A-GCN-F029</v>
      </c>
      <c r="J1441" s="45" t="s">
        <v>3396</v>
      </c>
      <c r="K1441" s="46" t="s">
        <v>31</v>
      </c>
      <c r="L1441" s="47">
        <f t="shared" si="1588"/>
        <v>45260</v>
      </c>
      <c r="M1441" s="48">
        <v>45260</v>
      </c>
      <c r="N1441" s="1">
        <f t="shared" ca="1" si="1589"/>
        <v>806</v>
      </c>
      <c r="O1441" s="17"/>
      <c r="P1441" s="49" t="s">
        <v>3395</v>
      </c>
      <c r="Q1441" s="46">
        <v>1</v>
      </c>
      <c r="R1441" s="44"/>
      <c r="S1441" s="26"/>
      <c r="T1441" s="26"/>
      <c r="U1441" s="27"/>
      <c r="V1441" s="26"/>
      <c r="W1441" s="28"/>
      <c r="X1441" s="28"/>
      <c r="Y1441" s="28"/>
      <c r="Z1441" s="28"/>
      <c r="AA1441" s="29"/>
      <c r="AB1441" s="9"/>
    </row>
    <row r="1442" spans="1:28" s="4" customFormat="1" ht="19.5" x14ac:dyDescent="0.3">
      <c r="A1442" s="1">
        <f>+SUBTOTAL(103,$D$4:D1442)</f>
        <v>1439</v>
      </c>
      <c r="B1442" s="2" t="s">
        <v>3285</v>
      </c>
      <c r="C1442" s="2" t="s">
        <v>1107</v>
      </c>
      <c r="D1442" s="2" t="s">
        <v>3286</v>
      </c>
      <c r="E1442" s="43" t="s">
        <v>383</v>
      </c>
      <c r="F1442" s="43" t="str">
        <f t="shared" ref="F1442:F1447" si="1590">+VLOOKUP(D1442,$U$1519:$V$1538,2,FALSE)</f>
        <v>GCN</v>
      </c>
      <c r="G1442" s="43" t="str">
        <f t="shared" ref="G1442:G1447" si="1591">+IF(OR(LEN(H1442)=1,LEN(H1442)=2),H1442,IF(LEN(H1442)=4,MID(H1442,1,1),MID(H1442,1,2)))</f>
        <v>F</v>
      </c>
      <c r="H1442" s="44" t="s">
        <v>368</v>
      </c>
      <c r="I1442" s="43" t="str">
        <f t="shared" ref="I1442:I1447" si="1592">+IF(OR(E1442="",F1442="",H1442=""),"",CONCATENATE(E1442,"-",F1442,"-",H1442))</f>
        <v>N/A-GCN-F030</v>
      </c>
      <c r="J1442" s="45" t="s">
        <v>3397</v>
      </c>
      <c r="K1442" s="46" t="s">
        <v>31</v>
      </c>
      <c r="L1442" s="47">
        <f t="shared" ref="L1442:L1449" si="1593">+IF(M1442=0,"",VALUE(M1442))</f>
        <v>45737</v>
      </c>
      <c r="M1442" s="48">
        <v>45737</v>
      </c>
      <c r="N1442" s="1">
        <f t="shared" ref="N1442:N1449" ca="1" si="1594">+IF(K1442="Anulado","",IF(M1442="","",DAYS360(M1442,TODAY())))</f>
        <v>335</v>
      </c>
      <c r="O1442" s="17"/>
      <c r="P1442" s="49"/>
      <c r="Q1442" s="46"/>
      <c r="R1442" s="44"/>
      <c r="S1442" s="26"/>
      <c r="T1442" s="26"/>
      <c r="U1442" s="27"/>
      <c r="V1442" s="26"/>
      <c r="W1442" s="28"/>
      <c r="X1442" s="28"/>
      <c r="Y1442" s="28"/>
      <c r="Z1442" s="28"/>
      <c r="AA1442" s="29"/>
      <c r="AB1442" s="9"/>
    </row>
    <row r="1443" spans="1:28" s="4" customFormat="1" ht="19.5" x14ac:dyDescent="0.3">
      <c r="A1443" s="93">
        <f>+SUBTOTAL(103,$D$4:D1443)</f>
        <v>1440</v>
      </c>
      <c r="B1443" s="2" t="s">
        <v>3285</v>
      </c>
      <c r="C1443" s="2" t="s">
        <v>1107</v>
      </c>
      <c r="D1443" s="2" t="s">
        <v>3286</v>
      </c>
      <c r="E1443" s="43" t="s">
        <v>383</v>
      </c>
      <c r="F1443" s="43" t="str">
        <f t="shared" si="1590"/>
        <v>GCN</v>
      </c>
      <c r="G1443" s="43" t="str">
        <f t="shared" si="1591"/>
        <v>F</v>
      </c>
      <c r="H1443" s="44" t="s">
        <v>371</v>
      </c>
      <c r="I1443" s="43" t="str">
        <f t="shared" si="1592"/>
        <v>N/A-GCN-F031</v>
      </c>
      <c r="J1443" s="45" t="s">
        <v>3398</v>
      </c>
      <c r="K1443" s="46" t="s">
        <v>31</v>
      </c>
      <c r="L1443" s="47">
        <f t="shared" si="1593"/>
        <v>45737</v>
      </c>
      <c r="M1443" s="48">
        <v>45737</v>
      </c>
      <c r="N1443" s="1">
        <f t="shared" ca="1" si="1594"/>
        <v>335</v>
      </c>
      <c r="O1443" s="17"/>
      <c r="P1443" s="49"/>
      <c r="Q1443" s="46"/>
      <c r="R1443" s="44"/>
      <c r="S1443" s="26"/>
      <c r="T1443" s="26"/>
      <c r="U1443" s="27"/>
      <c r="V1443" s="26"/>
      <c r="W1443" s="28"/>
      <c r="X1443" s="28"/>
      <c r="Y1443" s="28"/>
      <c r="Z1443" s="28"/>
      <c r="AA1443" s="29"/>
      <c r="AB1443" s="9"/>
    </row>
    <row r="1444" spans="1:28" s="4" customFormat="1" ht="19.5" x14ac:dyDescent="0.3">
      <c r="A1444" s="1">
        <f>+SUBTOTAL(103,$D$4:D1444)</f>
        <v>1441</v>
      </c>
      <c r="B1444" s="2" t="s">
        <v>3285</v>
      </c>
      <c r="C1444" s="2" t="s">
        <v>1107</v>
      </c>
      <c r="D1444" s="2" t="s">
        <v>3286</v>
      </c>
      <c r="E1444" s="43" t="s">
        <v>383</v>
      </c>
      <c r="F1444" s="43" t="str">
        <f t="shared" si="1590"/>
        <v>GCN</v>
      </c>
      <c r="G1444" s="43" t="str">
        <f t="shared" si="1591"/>
        <v>F</v>
      </c>
      <c r="H1444" s="44" t="s">
        <v>374</v>
      </c>
      <c r="I1444" s="43" t="str">
        <f t="shared" si="1592"/>
        <v>N/A-GCN-F032</v>
      </c>
      <c r="J1444" s="45" t="s">
        <v>3399</v>
      </c>
      <c r="K1444" s="46" t="s">
        <v>31</v>
      </c>
      <c r="L1444" s="47">
        <f t="shared" si="1593"/>
        <v>45737</v>
      </c>
      <c r="M1444" s="48">
        <v>45737</v>
      </c>
      <c r="N1444" s="1">
        <f t="shared" ca="1" si="1594"/>
        <v>335</v>
      </c>
      <c r="O1444" s="17"/>
      <c r="P1444" s="49"/>
      <c r="Q1444" s="46"/>
      <c r="R1444" s="44"/>
      <c r="S1444" s="26"/>
      <c r="T1444" s="26"/>
      <c r="U1444" s="27"/>
      <c r="V1444" s="26"/>
      <c r="W1444" s="28"/>
      <c r="X1444" s="28"/>
      <c r="Y1444" s="28"/>
      <c r="Z1444" s="28"/>
      <c r="AA1444" s="29"/>
      <c r="AB1444" s="9"/>
    </row>
    <row r="1445" spans="1:28" s="4" customFormat="1" ht="19.5" x14ac:dyDescent="0.3">
      <c r="A1445" s="1">
        <f>+SUBTOTAL(103,$D$4:D1445)</f>
        <v>1442</v>
      </c>
      <c r="B1445" s="2" t="s">
        <v>3285</v>
      </c>
      <c r="C1445" s="2" t="s">
        <v>1107</v>
      </c>
      <c r="D1445" s="2" t="s">
        <v>3286</v>
      </c>
      <c r="E1445" s="43" t="s">
        <v>383</v>
      </c>
      <c r="F1445" s="43" t="str">
        <f t="shared" si="1590"/>
        <v>GCN</v>
      </c>
      <c r="G1445" s="43" t="str">
        <f t="shared" si="1591"/>
        <v>F</v>
      </c>
      <c r="H1445" s="44" t="s">
        <v>377</v>
      </c>
      <c r="I1445" s="43" t="str">
        <f t="shared" si="1592"/>
        <v>N/A-GCN-F033</v>
      </c>
      <c r="J1445" s="45" t="s">
        <v>3400</v>
      </c>
      <c r="K1445" s="46" t="s">
        <v>31</v>
      </c>
      <c r="L1445" s="47">
        <f t="shared" si="1593"/>
        <v>45737</v>
      </c>
      <c r="M1445" s="48">
        <v>45737</v>
      </c>
      <c r="N1445" s="1">
        <f t="shared" ca="1" si="1594"/>
        <v>335</v>
      </c>
      <c r="O1445" s="17"/>
      <c r="P1445" s="49"/>
      <c r="Q1445" s="46"/>
      <c r="R1445" s="44"/>
      <c r="S1445" s="26"/>
      <c r="T1445" s="26"/>
      <c r="U1445" s="27"/>
      <c r="V1445" s="26"/>
      <c r="W1445" s="28"/>
      <c r="X1445" s="28"/>
      <c r="Y1445" s="28"/>
      <c r="Z1445" s="28"/>
      <c r="AA1445" s="29"/>
      <c r="AB1445" s="9"/>
    </row>
    <row r="1446" spans="1:28" s="4" customFormat="1" ht="19.5" x14ac:dyDescent="0.3">
      <c r="A1446" s="93">
        <f>+SUBTOTAL(103,$D$4:D1446)</f>
        <v>1443</v>
      </c>
      <c r="B1446" s="2" t="s">
        <v>3285</v>
      </c>
      <c r="C1446" s="2" t="s">
        <v>1107</v>
      </c>
      <c r="D1446" s="2" t="s">
        <v>3286</v>
      </c>
      <c r="E1446" s="43" t="s">
        <v>383</v>
      </c>
      <c r="F1446" s="43" t="str">
        <f t="shared" si="1590"/>
        <v>GCN</v>
      </c>
      <c r="G1446" s="43" t="str">
        <f t="shared" si="1591"/>
        <v>F</v>
      </c>
      <c r="H1446" s="44" t="s">
        <v>380</v>
      </c>
      <c r="I1446" s="43" t="str">
        <f t="shared" si="1592"/>
        <v>N/A-GCN-F034</v>
      </c>
      <c r="J1446" s="45" t="s">
        <v>3401</v>
      </c>
      <c r="K1446" s="46" t="s">
        <v>31</v>
      </c>
      <c r="L1446" s="47">
        <f t="shared" si="1593"/>
        <v>45737</v>
      </c>
      <c r="M1446" s="48">
        <v>45737</v>
      </c>
      <c r="N1446" s="1">
        <f t="shared" ca="1" si="1594"/>
        <v>335</v>
      </c>
      <c r="O1446" s="17"/>
      <c r="P1446" s="49"/>
      <c r="Q1446" s="46"/>
      <c r="R1446" s="44"/>
      <c r="S1446" s="26"/>
      <c r="T1446" s="26"/>
      <c r="U1446" s="27"/>
      <c r="V1446" s="26"/>
      <c r="W1446" s="28"/>
      <c r="X1446" s="28"/>
      <c r="Y1446" s="28"/>
      <c r="Z1446" s="28"/>
      <c r="AA1446" s="29"/>
      <c r="AB1446" s="9"/>
    </row>
    <row r="1447" spans="1:28" s="4" customFormat="1" ht="19.5" x14ac:dyDescent="0.3">
      <c r="A1447" s="1">
        <f>+SUBTOTAL(103,$D$4:D1447)</f>
        <v>1444</v>
      </c>
      <c r="B1447" s="2" t="s">
        <v>3285</v>
      </c>
      <c r="C1447" s="2" t="s">
        <v>1107</v>
      </c>
      <c r="D1447" s="2" t="s">
        <v>3286</v>
      </c>
      <c r="E1447" s="43" t="s">
        <v>383</v>
      </c>
      <c r="F1447" s="43" t="str">
        <f t="shared" si="1590"/>
        <v>GCN</v>
      </c>
      <c r="G1447" s="43" t="str">
        <f t="shared" si="1591"/>
        <v>F</v>
      </c>
      <c r="H1447" s="44" t="s">
        <v>384</v>
      </c>
      <c r="I1447" s="43" t="str">
        <f t="shared" si="1592"/>
        <v>N/A-GCN-F035</v>
      </c>
      <c r="J1447" s="45" t="s">
        <v>3402</v>
      </c>
      <c r="K1447" s="46" t="s">
        <v>31</v>
      </c>
      <c r="L1447" s="47">
        <f t="shared" si="1593"/>
        <v>45737</v>
      </c>
      <c r="M1447" s="48">
        <v>45737</v>
      </c>
      <c r="N1447" s="1">
        <f t="shared" ca="1" si="1594"/>
        <v>335</v>
      </c>
      <c r="O1447" s="17"/>
      <c r="P1447" s="49"/>
      <c r="Q1447" s="46"/>
      <c r="R1447" s="44"/>
      <c r="S1447" s="26"/>
      <c r="T1447" s="26"/>
      <c r="U1447" s="27"/>
      <c r="V1447" s="26"/>
      <c r="W1447" s="28"/>
      <c r="X1447" s="28"/>
      <c r="Y1447" s="28"/>
      <c r="Z1447" s="28"/>
      <c r="AA1447" s="29"/>
      <c r="AB1447" s="9"/>
    </row>
    <row r="1448" spans="1:28" s="4" customFormat="1" ht="19.5" x14ac:dyDescent="0.3">
      <c r="A1448" s="1">
        <f>+SUBTOTAL(103,$D$4:D1448)</f>
        <v>1445</v>
      </c>
      <c r="B1448" s="2" t="s">
        <v>3285</v>
      </c>
      <c r="C1448" s="2" t="s">
        <v>1107</v>
      </c>
      <c r="D1448" s="2" t="s">
        <v>3286</v>
      </c>
      <c r="E1448" s="43" t="s">
        <v>383</v>
      </c>
      <c r="F1448" s="43" t="str">
        <f t="shared" ref="F1448" si="1595">+VLOOKUP(D1448,$U$1519:$V$1538,2,FALSE)</f>
        <v>GCN</v>
      </c>
      <c r="G1448" s="43" t="str">
        <f t="shared" ref="G1448" si="1596">+IF(OR(LEN(H1448)=1,LEN(H1448)=2),H1448,IF(LEN(H1448)=4,MID(H1448,1,1),MID(H1448,1,2)))</f>
        <v>F</v>
      </c>
      <c r="H1448" s="44" t="s">
        <v>387</v>
      </c>
      <c r="I1448" s="43" t="str">
        <f>+IF(OR(E1448="",F1448="",H1448=""),"",CONCATENATE(E1448,"-",F1448,"-",H1448))</f>
        <v>N/A-GCN-F036</v>
      </c>
      <c r="J1448" s="45" t="s">
        <v>3403</v>
      </c>
      <c r="K1448" s="46" t="s">
        <v>31</v>
      </c>
      <c r="L1448" s="47">
        <f t="shared" si="1593"/>
        <v>45825</v>
      </c>
      <c r="M1448" s="48">
        <v>45825</v>
      </c>
      <c r="N1448" s="1">
        <f t="shared" ca="1" si="1594"/>
        <v>249</v>
      </c>
      <c r="O1448" s="17"/>
      <c r="P1448" s="49" t="s">
        <v>3404</v>
      </c>
      <c r="Q1448" s="46">
        <v>1</v>
      </c>
      <c r="R1448" s="44"/>
      <c r="S1448" s="26"/>
      <c r="T1448" s="26"/>
      <c r="U1448" s="27"/>
      <c r="V1448" s="26"/>
      <c r="W1448" s="28"/>
      <c r="X1448" s="28"/>
      <c r="Y1448" s="28"/>
      <c r="Z1448" s="28"/>
      <c r="AA1448" s="29"/>
      <c r="AB1448" s="9"/>
    </row>
    <row r="1449" spans="1:28" s="4" customFormat="1" ht="19.5" x14ac:dyDescent="0.3">
      <c r="A1449" s="93">
        <f>+SUBTOTAL(103,$D$4:D1449)</f>
        <v>1446</v>
      </c>
      <c r="B1449" s="2" t="s">
        <v>3285</v>
      </c>
      <c r="C1449" s="2" t="s">
        <v>1107</v>
      </c>
      <c r="D1449" s="2" t="s">
        <v>3286</v>
      </c>
      <c r="E1449" s="43" t="s">
        <v>383</v>
      </c>
      <c r="F1449" s="43" t="str">
        <f t="shared" ref="F1449" si="1597">+VLOOKUP(D1449,$U$1519:$V$1538,2,FALSE)</f>
        <v>GCN</v>
      </c>
      <c r="G1449" s="43" t="str">
        <f t="shared" ref="G1449" si="1598">+IF(OR(LEN(H1449)=1,LEN(H1449)=2),H1449,IF(LEN(H1449)=4,MID(H1449,1,1),MID(H1449,1,2)))</f>
        <v>F</v>
      </c>
      <c r="H1449" s="44" t="s">
        <v>391</v>
      </c>
      <c r="I1449" s="43" t="str">
        <f>+IF(OR(E1449="",F1449="",H1449=""),"",CONCATENATE(E1449,"-",F1449,"-",H1449))</f>
        <v>N/A-GCN-F037</v>
      </c>
      <c r="J1449" s="45" t="s">
        <v>3405</v>
      </c>
      <c r="K1449" s="46" t="s">
        <v>31</v>
      </c>
      <c r="L1449" s="47">
        <f t="shared" si="1593"/>
        <v>45825</v>
      </c>
      <c r="M1449" s="48">
        <v>45825</v>
      </c>
      <c r="N1449" s="1">
        <f t="shared" ca="1" si="1594"/>
        <v>249</v>
      </c>
      <c r="O1449" s="17"/>
      <c r="P1449" s="49" t="s">
        <v>3404</v>
      </c>
      <c r="Q1449" s="46">
        <v>1</v>
      </c>
      <c r="R1449" s="44"/>
      <c r="S1449" s="26"/>
      <c r="T1449" s="26"/>
      <c r="U1449" s="27"/>
      <c r="V1449" s="26"/>
      <c r="W1449" s="28"/>
      <c r="X1449" s="28"/>
      <c r="Y1449" s="28"/>
      <c r="Z1449" s="28"/>
      <c r="AA1449" s="29"/>
      <c r="AB1449" s="9"/>
    </row>
    <row r="1450" spans="1:28" s="4" customFormat="1" ht="33" x14ac:dyDescent="0.3">
      <c r="A1450" s="1">
        <f>+SUBTOTAL(103,$D$4:D1450)</f>
        <v>1447</v>
      </c>
      <c r="B1450" s="2" t="s">
        <v>3285</v>
      </c>
      <c r="C1450" s="2" t="s">
        <v>1107</v>
      </c>
      <c r="D1450" s="2" t="s">
        <v>3406</v>
      </c>
      <c r="E1450" s="43" t="str">
        <f t="shared" si="1441"/>
        <v>N/A</v>
      </c>
      <c r="F1450" s="43" t="str">
        <f t="shared" si="1569"/>
        <v>EIN</v>
      </c>
      <c r="G1450" s="43" t="str">
        <f t="shared" si="1442"/>
        <v>C</v>
      </c>
      <c r="H1450" s="44" t="s">
        <v>29</v>
      </c>
      <c r="I1450" s="43" t="str">
        <f t="shared" si="1544"/>
        <v>N/A-EIN-C</v>
      </c>
      <c r="J1450" s="45" t="s">
        <v>3407</v>
      </c>
      <c r="K1450" s="46" t="s">
        <v>31</v>
      </c>
      <c r="L1450" s="47">
        <f t="shared" si="1444"/>
        <v>45056</v>
      </c>
      <c r="M1450" s="48">
        <v>45056</v>
      </c>
      <c r="N1450" s="1">
        <f t="shared" ca="1" si="1445"/>
        <v>1006</v>
      </c>
      <c r="O1450" s="3"/>
      <c r="P1450" s="49" t="s">
        <v>3408</v>
      </c>
      <c r="Q1450" s="46">
        <v>5</v>
      </c>
      <c r="R1450" s="44" t="s">
        <v>3409</v>
      </c>
      <c r="U1450" s="5"/>
      <c r="W1450" s="6"/>
      <c r="X1450" s="6"/>
      <c r="Y1450" s="6"/>
      <c r="Z1450" s="6" t="str">
        <f t="shared" ref="Z1450:Z1459" si="1599">IF(Y1450=0,"",EVEN(Y1450)/2)</f>
        <v/>
      </c>
      <c r="AA1450" s="7"/>
      <c r="AB1450" s="9"/>
    </row>
    <row r="1451" spans="1:28" s="4" customFormat="1" ht="18.75" customHeight="1" x14ac:dyDescent="0.3">
      <c r="A1451" s="1">
        <f>+SUBTOTAL(103,$D$4:D1451)</f>
        <v>1448</v>
      </c>
      <c r="B1451" s="2" t="s">
        <v>3285</v>
      </c>
      <c r="C1451" s="2" t="s">
        <v>1107</v>
      </c>
      <c r="D1451" s="2" t="s">
        <v>3406</v>
      </c>
      <c r="E1451" s="43" t="str">
        <f t="shared" si="1441"/>
        <v>N/A</v>
      </c>
      <c r="F1451" s="43" t="str">
        <f t="shared" si="1569"/>
        <v>EIN</v>
      </c>
      <c r="G1451" s="43" t="str">
        <f t="shared" si="1442"/>
        <v>MR</v>
      </c>
      <c r="H1451" s="44" t="s">
        <v>34</v>
      </c>
      <c r="I1451" s="43" t="str">
        <f t="shared" si="1544"/>
        <v>N/A-EIN-MR</v>
      </c>
      <c r="J1451" s="45" t="s">
        <v>3410</v>
      </c>
      <c r="K1451" s="46" t="s">
        <v>31</v>
      </c>
      <c r="L1451" s="47">
        <f t="shared" si="1444"/>
        <v>44631</v>
      </c>
      <c r="M1451" s="48">
        <v>44631</v>
      </c>
      <c r="N1451" s="1">
        <f t="shared" ca="1" si="1445"/>
        <v>1425</v>
      </c>
      <c r="O1451" s="3"/>
      <c r="P1451" s="49" t="s">
        <v>3411</v>
      </c>
      <c r="Q1451" s="46">
        <v>6</v>
      </c>
      <c r="R1451" s="44" t="s">
        <v>3412</v>
      </c>
      <c r="U1451" s="5"/>
      <c r="W1451" s="6"/>
      <c r="X1451" s="6"/>
      <c r="Y1451" s="6"/>
      <c r="Z1451" s="6" t="str">
        <f t="shared" si="1599"/>
        <v/>
      </c>
      <c r="AA1451" s="7"/>
      <c r="AB1451" s="9"/>
    </row>
    <row r="1452" spans="1:28" s="4" customFormat="1" ht="19.5" x14ac:dyDescent="0.3">
      <c r="A1452" s="93">
        <f>+SUBTOTAL(103,$D$4:D1452)</f>
        <v>1449</v>
      </c>
      <c r="B1452" s="2" t="s">
        <v>3285</v>
      </c>
      <c r="C1452" s="2" t="s">
        <v>1107</v>
      </c>
      <c r="D1452" s="2" t="s">
        <v>3406</v>
      </c>
      <c r="E1452" s="43" t="str">
        <f t="shared" si="1441"/>
        <v>N/A</v>
      </c>
      <c r="F1452" s="43" t="str">
        <f t="shared" si="1569"/>
        <v>EIN</v>
      </c>
      <c r="G1452" s="43" t="str">
        <f t="shared" si="1442"/>
        <v>P</v>
      </c>
      <c r="H1452" s="44" t="s">
        <v>156</v>
      </c>
      <c r="I1452" s="43" t="str">
        <f t="shared" si="1544"/>
        <v>N/A-EIN-P001</v>
      </c>
      <c r="J1452" s="45" t="s">
        <v>3413</v>
      </c>
      <c r="K1452" s="46" t="s">
        <v>31</v>
      </c>
      <c r="L1452" s="47">
        <f t="shared" si="1444"/>
        <v>45835</v>
      </c>
      <c r="M1452" s="48">
        <v>45835</v>
      </c>
      <c r="N1452" s="1">
        <f t="shared" ca="1" si="1445"/>
        <v>239</v>
      </c>
      <c r="O1452" s="3"/>
      <c r="P1452" s="49" t="s">
        <v>3414</v>
      </c>
      <c r="Q1452" s="46">
        <v>8</v>
      </c>
      <c r="R1452" s="44" t="s">
        <v>3314</v>
      </c>
      <c r="U1452" s="5"/>
      <c r="W1452" s="6"/>
      <c r="X1452" s="6"/>
      <c r="Y1452" s="6"/>
      <c r="Z1452" s="6" t="str">
        <f t="shared" si="1599"/>
        <v/>
      </c>
      <c r="AA1452" s="7"/>
      <c r="AB1452" s="9"/>
    </row>
    <row r="1453" spans="1:28" s="4" customFormat="1" ht="19.5" x14ac:dyDescent="0.3">
      <c r="A1453" s="1">
        <f>+SUBTOTAL(103,$D$4:D1453)</f>
        <v>1450</v>
      </c>
      <c r="B1453" s="2" t="s">
        <v>3285</v>
      </c>
      <c r="C1453" s="2" t="s">
        <v>1107</v>
      </c>
      <c r="D1453" s="2" t="s">
        <v>3406</v>
      </c>
      <c r="E1453" s="43" t="str">
        <f t="shared" ref="E1453" si="1600">+IF(C1453="GESTIÓN TERRITORIAL","GET",IF(C1453="DERECHOS HUMANOS","DHH",IF(C1453="GESTIÓN CORPORATIVA","GCO",IF(C1453="PLANEACIÓN ESTRATÉGICA","PLE",IF(C1453="GERENCIA DE LA INFORMACIÓN","GDI","N/A")))))</f>
        <v>N/A</v>
      </c>
      <c r="F1453" s="43" t="str">
        <f t="shared" si="1569"/>
        <v>EIN</v>
      </c>
      <c r="G1453" s="43" t="str">
        <f t="shared" ref="G1453" si="1601">+IF(OR(LEN(H1453)=1,LEN(H1453)=2),H1453,IF(LEN(H1453)=4,MID(H1453,1,1),MID(H1453,1,2)))</f>
        <v>P</v>
      </c>
      <c r="H1453" s="44" t="s">
        <v>160</v>
      </c>
      <c r="I1453" s="43" t="str">
        <f t="shared" ref="I1453" si="1602">+IF(OR(E1453="",F1453="",H1453=""),"",CONCATENATE(E1453,"-",F1453,"-",H1453))</f>
        <v>N/A-EIN-P002</v>
      </c>
      <c r="J1453" s="45" t="s">
        <v>3415</v>
      </c>
      <c r="K1453" s="46" t="s">
        <v>31</v>
      </c>
      <c r="L1453" s="47">
        <f t="shared" si="1444"/>
        <v>45462</v>
      </c>
      <c r="M1453" s="48">
        <v>45462</v>
      </c>
      <c r="N1453" s="1">
        <f t="shared" ca="1" si="1445"/>
        <v>607</v>
      </c>
      <c r="O1453" s="3"/>
      <c r="P1453" s="49" t="s">
        <v>3416</v>
      </c>
      <c r="Q1453" s="46">
        <v>2</v>
      </c>
      <c r="R1453" s="44"/>
      <c r="U1453" s="5"/>
      <c r="W1453" s="6"/>
      <c r="X1453" s="6"/>
      <c r="Y1453" s="6"/>
      <c r="Z1453" s="6"/>
      <c r="AA1453" s="7"/>
      <c r="AB1453" s="9"/>
    </row>
    <row r="1454" spans="1:28" s="4" customFormat="1" ht="19.5" x14ac:dyDescent="0.3">
      <c r="A1454" s="1">
        <f>+SUBTOTAL(103,$D$4:D1454)</f>
        <v>1451</v>
      </c>
      <c r="B1454" s="2" t="s">
        <v>3285</v>
      </c>
      <c r="C1454" s="2" t="s">
        <v>1107</v>
      </c>
      <c r="D1454" s="2" t="s">
        <v>3406</v>
      </c>
      <c r="E1454" s="43" t="str">
        <f t="shared" ref="E1454:E1455" si="1603">+IF(C1454="GESTIÓN TERRITORIAL","GET",IF(C1454="DERECHOS HUMANOS","DHH",IF(C1454="GESTIÓN CORPORATIVA","GCO",IF(C1454="PLANEACIÓN ESTRATÉGICA","PLE",IF(C1454="GERENCIA DE LA INFORMACIÓN","GDI","N/A")))))</f>
        <v>N/A</v>
      </c>
      <c r="F1454" s="43" t="str">
        <f t="shared" si="1569"/>
        <v>EIN</v>
      </c>
      <c r="G1454" s="43" t="s">
        <v>261</v>
      </c>
      <c r="H1454" s="44" t="s">
        <v>218</v>
      </c>
      <c r="I1454" s="43" t="str">
        <f t="shared" si="1544"/>
        <v>N/A-EIN-IN001</v>
      </c>
      <c r="J1454" s="45" t="s">
        <v>3417</v>
      </c>
      <c r="K1454" s="46" t="s">
        <v>31</v>
      </c>
      <c r="L1454" s="47">
        <f t="shared" si="1444"/>
        <v>44376</v>
      </c>
      <c r="M1454" s="48">
        <v>44376</v>
      </c>
      <c r="N1454" s="1">
        <f t="shared" ca="1" si="1445"/>
        <v>1677</v>
      </c>
      <c r="O1454" s="3"/>
      <c r="P1454" s="49" t="s">
        <v>3418</v>
      </c>
      <c r="Q1454" s="46">
        <v>2</v>
      </c>
      <c r="R1454" s="44" t="s">
        <v>383</v>
      </c>
      <c r="U1454" s="5"/>
      <c r="W1454" s="6"/>
      <c r="X1454" s="6"/>
      <c r="Y1454" s="6"/>
      <c r="Z1454" s="6"/>
      <c r="AA1454" s="7"/>
      <c r="AB1454" s="9"/>
    </row>
    <row r="1455" spans="1:28" s="4" customFormat="1" ht="19.5" x14ac:dyDescent="0.3">
      <c r="A1455" s="93">
        <f>+SUBTOTAL(103,$D$4:D1455)</f>
        <v>1452</v>
      </c>
      <c r="B1455" s="2" t="s">
        <v>3285</v>
      </c>
      <c r="C1455" s="2" t="s">
        <v>1107</v>
      </c>
      <c r="D1455" s="2" t="s">
        <v>3406</v>
      </c>
      <c r="E1455" s="43" t="str">
        <f t="shared" si="1603"/>
        <v>N/A</v>
      </c>
      <c r="F1455" s="43" t="str">
        <f t="shared" si="1569"/>
        <v>EIN</v>
      </c>
      <c r="G1455" s="43" t="s">
        <v>261</v>
      </c>
      <c r="H1455" s="44" t="s">
        <v>222</v>
      </c>
      <c r="I1455" s="43" t="str">
        <f t="shared" si="1544"/>
        <v>N/A-EIN-IN002</v>
      </c>
      <c r="J1455" s="45" t="s">
        <v>3419</v>
      </c>
      <c r="K1455" s="46" t="s">
        <v>31</v>
      </c>
      <c r="L1455" s="47">
        <f t="shared" si="1444"/>
        <v>44536</v>
      </c>
      <c r="M1455" s="48">
        <v>44536</v>
      </c>
      <c r="N1455" s="1">
        <f t="shared" ca="1" si="1445"/>
        <v>1520</v>
      </c>
      <c r="O1455" s="3"/>
      <c r="P1455" s="49" t="s">
        <v>3420</v>
      </c>
      <c r="Q1455" s="46">
        <v>2</v>
      </c>
      <c r="R1455" s="44" t="s">
        <v>383</v>
      </c>
      <c r="U1455" s="5"/>
      <c r="W1455" s="6"/>
      <c r="X1455" s="6"/>
      <c r="Y1455" s="6"/>
      <c r="Z1455" s="6"/>
      <c r="AA1455" s="7"/>
      <c r="AB1455" s="9"/>
    </row>
    <row r="1456" spans="1:28" s="4" customFormat="1" ht="19.5" x14ac:dyDescent="0.3">
      <c r="A1456" s="1">
        <f>+SUBTOTAL(103,$D$4:D1456)</f>
        <v>1453</v>
      </c>
      <c r="B1456" s="2" t="s">
        <v>3285</v>
      </c>
      <c r="C1456" s="2" t="s">
        <v>1107</v>
      </c>
      <c r="D1456" s="2" t="s">
        <v>3406</v>
      </c>
      <c r="E1456" s="43" t="str">
        <f t="shared" ref="E1456" si="1604">+IF(C1456="GESTIÓN TERRITORIAL","GET",IF(C1456="DERECHOS HUMANOS","DHH",IF(C1456="GESTIÓN CORPORATIVA","GCO",IF(C1456="PLANEACIÓN ESTRATÉGICA","PLE",IF(C1456="GERENCIA DE LA INFORMACIÓN","GDI","N/A")))))</f>
        <v>N/A</v>
      </c>
      <c r="F1456" s="43" t="str">
        <f t="shared" si="1569"/>
        <v>EIN</v>
      </c>
      <c r="G1456" s="43" t="s">
        <v>261</v>
      </c>
      <c r="H1456" s="44" t="s">
        <v>226</v>
      </c>
      <c r="I1456" s="43" t="str">
        <f t="shared" ref="I1456" si="1605">+IF(OR(E1456="",F1456="",H1456=""),"",CONCATENATE(E1456,"-",F1456,"-",H1456))</f>
        <v>N/A-EIN-IN003</v>
      </c>
      <c r="J1456" s="45" t="s">
        <v>3421</v>
      </c>
      <c r="K1456" s="46" t="s">
        <v>48</v>
      </c>
      <c r="L1456" s="47">
        <f t="shared" si="1444"/>
        <v>43425</v>
      </c>
      <c r="M1456" s="48">
        <v>43425</v>
      </c>
      <c r="N1456" s="1" t="str">
        <f t="shared" ref="N1456" ca="1" si="1606">+IF(K1456="Anulado","",IF(M1456="","",DAYS360(M1456,TODAY())))</f>
        <v/>
      </c>
      <c r="O1456" s="3">
        <v>44162</v>
      </c>
      <c r="P1456" s="49" t="s">
        <v>3422</v>
      </c>
      <c r="Q1456" s="46">
        <v>2</v>
      </c>
      <c r="R1456" s="44"/>
      <c r="U1456" s="5"/>
      <c r="W1456" s="6"/>
      <c r="X1456" s="6"/>
      <c r="Y1456" s="6"/>
      <c r="Z1456" s="6"/>
      <c r="AA1456" s="7"/>
      <c r="AB1456" s="9"/>
    </row>
    <row r="1457" spans="1:28" s="4" customFormat="1" ht="19.5" x14ac:dyDescent="0.3">
      <c r="A1457" s="1">
        <f>+SUBTOTAL(103,$D$4:D1457)</f>
        <v>1454</v>
      </c>
      <c r="B1457" s="2" t="s">
        <v>3285</v>
      </c>
      <c r="C1457" s="2" t="s">
        <v>1107</v>
      </c>
      <c r="D1457" s="2" t="s">
        <v>3406</v>
      </c>
      <c r="E1457" s="43" t="str">
        <f t="shared" si="1441"/>
        <v>N/A</v>
      </c>
      <c r="F1457" s="43" t="str">
        <f t="shared" si="1569"/>
        <v>EIN</v>
      </c>
      <c r="G1457" s="43" t="str">
        <f t="shared" si="1442"/>
        <v>F</v>
      </c>
      <c r="H1457" s="44" t="s">
        <v>274</v>
      </c>
      <c r="I1457" s="43" t="str">
        <f t="shared" si="1544"/>
        <v>N/A-EIN-F001</v>
      </c>
      <c r="J1457" s="118" t="s">
        <v>3423</v>
      </c>
      <c r="K1457" s="46" t="s">
        <v>31</v>
      </c>
      <c r="L1457" s="47">
        <f t="shared" si="1444"/>
        <v>45917</v>
      </c>
      <c r="M1457" s="48">
        <v>45917</v>
      </c>
      <c r="N1457" s="1">
        <f t="shared" ca="1" si="1445"/>
        <v>159</v>
      </c>
      <c r="O1457" s="3"/>
      <c r="P1457" s="49" t="s">
        <v>3424</v>
      </c>
      <c r="Q1457" s="46">
        <v>5</v>
      </c>
      <c r="R1457" s="44" t="s">
        <v>3425</v>
      </c>
      <c r="U1457" s="5"/>
      <c r="W1457" s="6"/>
      <c r="X1457" s="6"/>
      <c r="Y1457" s="6"/>
      <c r="Z1457" s="6" t="str">
        <f t="shared" si="1599"/>
        <v/>
      </c>
      <c r="AA1457" s="7"/>
      <c r="AB1457" s="9"/>
    </row>
    <row r="1458" spans="1:28" s="4" customFormat="1" ht="19.5" x14ac:dyDescent="0.3">
      <c r="A1458" s="93">
        <f>+SUBTOTAL(103,$D$4:D1458)</f>
        <v>1455</v>
      </c>
      <c r="B1458" s="2" t="s">
        <v>3285</v>
      </c>
      <c r="C1458" s="2" t="s">
        <v>1107</v>
      </c>
      <c r="D1458" s="2" t="s">
        <v>3406</v>
      </c>
      <c r="E1458" s="43" t="str">
        <f t="shared" si="1441"/>
        <v>N/A</v>
      </c>
      <c r="F1458" s="43" t="str">
        <f t="shared" si="1569"/>
        <v>EIN</v>
      </c>
      <c r="G1458" s="43" t="str">
        <f t="shared" si="1442"/>
        <v>F</v>
      </c>
      <c r="H1458" s="44" t="s">
        <v>278</v>
      </c>
      <c r="I1458" s="43" t="str">
        <f t="shared" si="1544"/>
        <v>N/A-EIN-F002</v>
      </c>
      <c r="J1458" s="45" t="s">
        <v>3426</v>
      </c>
      <c r="K1458" s="46" t="s">
        <v>48</v>
      </c>
      <c r="L1458" s="47">
        <f t="shared" si="1444"/>
        <v>42975</v>
      </c>
      <c r="M1458" s="48">
        <v>42975</v>
      </c>
      <c r="N1458" s="1" t="str">
        <f t="shared" ca="1" si="1445"/>
        <v/>
      </c>
      <c r="O1458" s="3">
        <v>43371</v>
      </c>
      <c r="P1458" s="49" t="s">
        <v>3427</v>
      </c>
      <c r="Q1458" s="46">
        <v>1</v>
      </c>
      <c r="R1458" s="44" t="s">
        <v>3428</v>
      </c>
      <c r="U1458" s="5"/>
      <c r="W1458" s="6"/>
      <c r="X1458" s="6"/>
      <c r="Y1458" s="6"/>
      <c r="Z1458" s="6" t="str">
        <f t="shared" si="1599"/>
        <v/>
      </c>
      <c r="AA1458" s="7"/>
      <c r="AB1458" s="9"/>
    </row>
    <row r="1459" spans="1:28" s="4" customFormat="1" ht="19.5" x14ac:dyDescent="0.3">
      <c r="A1459" s="1">
        <f>+SUBTOTAL(103,$D$4:D1459)</f>
        <v>1456</v>
      </c>
      <c r="B1459" s="2" t="s">
        <v>3285</v>
      </c>
      <c r="C1459" s="2" t="s">
        <v>1107</v>
      </c>
      <c r="D1459" s="2" t="s">
        <v>3406</v>
      </c>
      <c r="E1459" s="43" t="str">
        <f t="shared" si="1441"/>
        <v>N/A</v>
      </c>
      <c r="F1459" s="43" t="str">
        <f t="shared" si="1569"/>
        <v>EIN</v>
      </c>
      <c r="G1459" s="43" t="str">
        <f t="shared" si="1442"/>
        <v>F</v>
      </c>
      <c r="H1459" s="44" t="s">
        <v>282</v>
      </c>
      <c r="I1459" s="43" t="str">
        <f t="shared" si="1544"/>
        <v>N/A-EIN-F003</v>
      </c>
      <c r="J1459" s="45" t="s">
        <v>3429</v>
      </c>
      <c r="K1459" s="46" t="s">
        <v>48</v>
      </c>
      <c r="L1459" s="47">
        <f t="shared" si="1444"/>
        <v>42975</v>
      </c>
      <c r="M1459" s="48">
        <v>42975</v>
      </c>
      <c r="N1459" s="1" t="str">
        <f t="shared" ca="1" si="1445"/>
        <v/>
      </c>
      <c r="O1459" s="3">
        <v>43371</v>
      </c>
      <c r="P1459" s="49" t="s">
        <v>3427</v>
      </c>
      <c r="Q1459" s="46">
        <v>1</v>
      </c>
      <c r="R1459" s="44" t="s">
        <v>3430</v>
      </c>
      <c r="U1459" s="5"/>
      <c r="W1459" s="6"/>
      <c r="X1459" s="6"/>
      <c r="Y1459" s="6"/>
      <c r="Z1459" s="6" t="str">
        <f t="shared" si="1599"/>
        <v/>
      </c>
      <c r="AA1459" s="7"/>
      <c r="AB1459" s="9"/>
    </row>
    <row r="1460" spans="1:28" s="4" customFormat="1" ht="19.5" x14ac:dyDescent="0.3">
      <c r="A1460" s="1">
        <f>+SUBTOTAL(103,$D$4:D1460)</f>
        <v>1457</v>
      </c>
      <c r="B1460" s="2" t="s">
        <v>3285</v>
      </c>
      <c r="C1460" s="2" t="s">
        <v>1107</v>
      </c>
      <c r="D1460" s="2" t="s">
        <v>3406</v>
      </c>
      <c r="E1460" s="43" t="str">
        <f t="shared" ref="E1460" si="1607">+IF(C1460="GESTIÓN TERRITORIAL","GET",IF(C1460="DERECHOS HUMANOS","DHH",IF(C1460="GESTIÓN CORPORATIVA","GCO",IF(C1460="PLANEACIÓN ESTRATÉGICA","PLE",IF(C1460="GERENCIA DE LA INFORMACIÓN","GDI","N/A")))))</f>
        <v>N/A</v>
      </c>
      <c r="F1460" s="43" t="str">
        <f t="shared" si="1569"/>
        <v>EIN</v>
      </c>
      <c r="G1460" s="43" t="str">
        <f t="shared" ref="G1460" si="1608">+IF(OR(LEN(H1460)=1,LEN(H1460)=2),H1460,IF(LEN(H1460)=4,MID(H1460,1,1),MID(H1460,1,2)))</f>
        <v>F</v>
      </c>
      <c r="H1460" s="44" t="s">
        <v>286</v>
      </c>
      <c r="I1460" s="43" t="str">
        <f t="shared" ref="I1460" si="1609">+IF(OR(E1460="",F1460="",H1460=""),"",CONCATENATE(E1460,"-",F1460,"-",H1460))</f>
        <v>N/A-EIN-F004</v>
      </c>
      <c r="J1460" s="45" t="s">
        <v>3431</v>
      </c>
      <c r="K1460" s="46" t="s">
        <v>31</v>
      </c>
      <c r="L1460" s="47">
        <f t="shared" si="1444"/>
        <v>44461</v>
      </c>
      <c r="M1460" s="48">
        <v>44461</v>
      </c>
      <c r="N1460" s="1">
        <f t="shared" ref="N1460" ca="1" si="1610">+IF(K1460="Anulado","",IF(M1460="","",DAYS360(M1460,TODAY())))</f>
        <v>1594</v>
      </c>
      <c r="O1460" s="3"/>
      <c r="P1460" s="49" t="s">
        <v>3432</v>
      </c>
      <c r="Q1460" s="46">
        <v>2</v>
      </c>
      <c r="R1460" s="44"/>
      <c r="U1460" s="5"/>
      <c r="W1460" s="6"/>
      <c r="X1460" s="6"/>
      <c r="Y1460" s="6"/>
      <c r="Z1460" s="6" t="str">
        <f t="shared" ref="Z1460" si="1611">IF(Y1460=0,"",EVEN(Y1460)/2)</f>
        <v/>
      </c>
      <c r="AA1460" s="7"/>
      <c r="AB1460" s="9"/>
    </row>
    <row r="1461" spans="1:28" s="4" customFormat="1" ht="19.5" x14ac:dyDescent="0.3">
      <c r="A1461" s="93">
        <f>+SUBTOTAL(103,$D$4:D1461)</f>
        <v>1458</v>
      </c>
      <c r="B1461" s="2" t="s">
        <v>3285</v>
      </c>
      <c r="C1461" s="2" t="s">
        <v>1107</v>
      </c>
      <c r="D1461" s="2" t="s">
        <v>3406</v>
      </c>
      <c r="E1461" s="43" t="str">
        <f t="shared" ref="E1461" si="1612">+IF(C1461="GESTIÓN TERRITORIAL","GET",IF(C1461="DERECHOS HUMANOS","DHH",IF(C1461="GESTIÓN CORPORATIVA","GCO",IF(C1461="PLANEACIÓN ESTRATÉGICA","PLE",IF(C1461="GERENCIA DE LA INFORMACIÓN","GDI","N/A")))))</f>
        <v>N/A</v>
      </c>
      <c r="F1461" s="43" t="str">
        <f t="shared" si="1569"/>
        <v>EIN</v>
      </c>
      <c r="G1461" s="43" t="str">
        <f t="shared" ref="G1461" si="1613">+IF(OR(LEN(H1461)=1,LEN(H1461)=2),H1461,IF(LEN(H1461)=4,MID(H1461,1,1),MID(H1461,1,2)))</f>
        <v>F</v>
      </c>
      <c r="H1461" s="44" t="s">
        <v>290</v>
      </c>
      <c r="I1461" s="43" t="str">
        <f t="shared" ref="I1461" si="1614">+IF(OR(E1461="",F1461="",H1461=""),"",CONCATENATE(E1461,"-",F1461,"-",H1461))</f>
        <v>N/A-EIN-F005</v>
      </c>
      <c r="J1461" s="45" t="s">
        <v>3433</v>
      </c>
      <c r="K1461" s="46" t="s">
        <v>31</v>
      </c>
      <c r="L1461" s="47">
        <f t="shared" si="1444"/>
        <v>45408</v>
      </c>
      <c r="M1461" s="48">
        <v>45408</v>
      </c>
      <c r="N1461" s="1">
        <f t="shared" ref="N1461" ca="1" si="1615">+IF(K1461="Anulado","",IF(M1461="","",DAYS360(M1461,TODAY())))</f>
        <v>660</v>
      </c>
      <c r="O1461" s="3"/>
      <c r="P1461" s="49" t="s">
        <v>3434</v>
      </c>
      <c r="Q1461" s="46">
        <v>3</v>
      </c>
      <c r="R1461" s="44"/>
      <c r="U1461" s="5"/>
      <c r="W1461" s="6"/>
      <c r="X1461" s="6"/>
      <c r="Y1461" s="6"/>
      <c r="Z1461" s="6"/>
      <c r="AA1461" s="7"/>
      <c r="AB1461" s="9"/>
    </row>
    <row r="1462" spans="1:28" s="4" customFormat="1" ht="19.5" x14ac:dyDescent="0.3">
      <c r="A1462" s="1">
        <f>+SUBTOTAL(103,$D$4:D1462)</f>
        <v>1459</v>
      </c>
      <c r="B1462" s="2" t="s">
        <v>3285</v>
      </c>
      <c r="C1462" s="2" t="s">
        <v>1107</v>
      </c>
      <c r="D1462" s="2" t="s">
        <v>3406</v>
      </c>
      <c r="E1462" s="43" t="str">
        <f t="shared" ref="E1462" si="1616">+IF(C1462="GESTIÓN TERRITORIAL","GET",IF(C1462="DERECHOS HUMANOS","DHH",IF(C1462="GESTIÓN CORPORATIVA","GCO",IF(C1462="PLANEACIÓN ESTRATÉGICA","PLE",IF(C1462="GERENCIA DE LA INFORMACIÓN","GDI","N/A")))))</f>
        <v>N/A</v>
      </c>
      <c r="F1462" s="43" t="str">
        <f t="shared" si="1569"/>
        <v>EIN</v>
      </c>
      <c r="G1462" s="43" t="str">
        <f t="shared" ref="G1462" si="1617">+IF(OR(LEN(H1462)=1,LEN(H1462)=2),H1462,IF(LEN(H1462)=4,MID(H1462,1,1),MID(H1462,1,2)))</f>
        <v>F</v>
      </c>
      <c r="H1462" s="44" t="s">
        <v>294</v>
      </c>
      <c r="I1462" s="43" t="str">
        <f t="shared" ref="I1462" si="1618">+IF(OR(E1462="",F1462="",H1462=""),"",CONCATENATE(E1462,"-",F1462,"-",H1462))</f>
        <v>N/A-EIN-F006</v>
      </c>
      <c r="J1462" s="45" t="s">
        <v>3435</v>
      </c>
      <c r="K1462" s="46" t="s">
        <v>31</v>
      </c>
      <c r="L1462" s="47">
        <f t="shared" si="1444"/>
        <v>44908</v>
      </c>
      <c r="M1462" s="48">
        <v>44908</v>
      </c>
      <c r="N1462" s="1">
        <f t="shared" ref="N1462" ca="1" si="1619">+IF(K1462="Anulado","",IF(M1462="","",DAYS360(M1462,TODAY())))</f>
        <v>1153</v>
      </c>
      <c r="O1462" s="3"/>
      <c r="P1462" s="49" t="s">
        <v>3436</v>
      </c>
      <c r="Q1462" s="46">
        <v>2</v>
      </c>
      <c r="R1462" s="44"/>
      <c r="U1462" s="5"/>
      <c r="W1462" s="6"/>
      <c r="X1462" s="6"/>
      <c r="Y1462" s="6"/>
      <c r="Z1462" s="6"/>
      <c r="AA1462" s="7"/>
      <c r="AB1462" s="9"/>
    </row>
    <row r="1463" spans="1:28" s="4" customFormat="1" ht="19.5" x14ac:dyDescent="0.3">
      <c r="A1463" s="1">
        <f>+SUBTOTAL(103,$D$4:D1463)</f>
        <v>1460</v>
      </c>
      <c r="B1463" s="2" t="s">
        <v>3285</v>
      </c>
      <c r="C1463" s="2" t="s">
        <v>1107</v>
      </c>
      <c r="D1463" s="2" t="s">
        <v>3406</v>
      </c>
      <c r="E1463" s="43" t="str">
        <f t="shared" ref="E1463" si="1620">+IF(C1463="GESTIÓN TERRITORIAL","GET",IF(C1463="DERECHOS HUMANOS","DHH",IF(C1463="GESTIÓN CORPORATIVA","GCO",IF(C1463="PLANEACIÓN ESTRATÉGICA","PLE",IF(C1463="GERENCIA DE LA INFORMACIÓN","GDI","N/A")))))</f>
        <v>N/A</v>
      </c>
      <c r="F1463" s="43" t="str">
        <f t="shared" si="1569"/>
        <v>EIN</v>
      </c>
      <c r="G1463" s="43" t="str">
        <f t="shared" ref="G1463" si="1621">+IF(OR(LEN(H1463)=1,LEN(H1463)=2),H1463,IF(LEN(H1463)=4,MID(H1463,1,1),MID(H1463,1,2)))</f>
        <v>F</v>
      </c>
      <c r="H1463" s="44" t="s">
        <v>298</v>
      </c>
      <c r="I1463" s="43" t="str">
        <f t="shared" ref="I1463:I1471" si="1622">+IF(OR(E1463="",F1463="",H1463=""),"",CONCATENATE(E1463,"-",F1463,"-",H1463))</f>
        <v>N/A-EIN-F007</v>
      </c>
      <c r="J1463" s="45" t="s">
        <v>3437</v>
      </c>
      <c r="K1463" s="46" t="s">
        <v>31</v>
      </c>
      <c r="L1463" s="47">
        <f t="shared" si="1444"/>
        <v>45596</v>
      </c>
      <c r="M1463" s="48">
        <v>45596</v>
      </c>
      <c r="N1463" s="1">
        <f t="shared" ref="N1463:N1465" ca="1" si="1623">+IF(K1463="Anulado","",IF(M1463="","",DAYS360(M1463,TODAY())))</f>
        <v>476</v>
      </c>
      <c r="O1463" s="3"/>
      <c r="P1463" s="49" t="s">
        <v>3438</v>
      </c>
      <c r="Q1463" s="46">
        <v>3</v>
      </c>
      <c r="R1463" s="44"/>
      <c r="U1463" s="5"/>
      <c r="W1463" s="6"/>
      <c r="X1463" s="6"/>
      <c r="Y1463" s="6"/>
      <c r="Z1463" s="6"/>
      <c r="AA1463" s="7"/>
      <c r="AB1463" s="9"/>
    </row>
    <row r="1464" spans="1:28" s="4" customFormat="1" ht="19.5" x14ac:dyDescent="0.3">
      <c r="A1464" s="93">
        <f>+SUBTOTAL(103,$D$4:D1464)</f>
        <v>1461</v>
      </c>
      <c r="B1464" s="2" t="s">
        <v>3285</v>
      </c>
      <c r="C1464" s="2" t="s">
        <v>1107</v>
      </c>
      <c r="D1464" s="2" t="s">
        <v>3406</v>
      </c>
      <c r="E1464" s="43" t="str">
        <f t="shared" ref="E1464" si="1624">+IF(C1464="GESTIÓN TERRITORIAL","GET",IF(C1464="DERECHOS HUMANOS","DHH",IF(C1464="GESTIÓN CORPORATIVA","GCO",IF(C1464="PLANEACIÓN ESTRATÉGICA","PLE",IF(C1464="GERENCIA DE LA INFORMACIÓN","GDI","N/A")))))</f>
        <v>N/A</v>
      </c>
      <c r="F1464" s="43" t="str">
        <f t="shared" si="1569"/>
        <v>EIN</v>
      </c>
      <c r="G1464" s="43" t="str">
        <f t="shared" ref="G1464" si="1625">+IF(OR(LEN(H1464)=1,LEN(H1464)=2),H1464,IF(LEN(H1464)=4,MID(H1464,1,1),MID(H1464,1,2)))</f>
        <v>F</v>
      </c>
      <c r="H1464" s="44" t="s">
        <v>302</v>
      </c>
      <c r="I1464" s="43" t="str">
        <f t="shared" ref="I1464" si="1626">+IF(OR(E1464="",F1464="",H1464=""),"",CONCATENATE(E1464,"-",F1464,"-",H1464))</f>
        <v>N/A-EIN-F008</v>
      </c>
      <c r="J1464" s="45" t="s">
        <v>3439</v>
      </c>
      <c r="K1464" s="46" t="s">
        <v>31</v>
      </c>
      <c r="L1464" s="47">
        <f t="shared" si="1444"/>
        <v>44699</v>
      </c>
      <c r="M1464" s="48">
        <v>44699</v>
      </c>
      <c r="N1464" s="1">
        <f t="shared" ca="1" si="1623"/>
        <v>1358</v>
      </c>
      <c r="O1464" s="3"/>
      <c r="P1464" s="49" t="s">
        <v>3440</v>
      </c>
      <c r="Q1464" s="46">
        <v>1</v>
      </c>
      <c r="R1464" s="44"/>
      <c r="U1464" s="5"/>
      <c r="W1464" s="6"/>
      <c r="X1464" s="6"/>
      <c r="Y1464" s="6"/>
      <c r="Z1464" s="6"/>
      <c r="AA1464" s="7"/>
      <c r="AB1464" s="9"/>
    </row>
    <row r="1465" spans="1:28" s="4" customFormat="1" ht="19.5" x14ac:dyDescent="0.3">
      <c r="A1465" s="1">
        <f>+SUBTOTAL(103,$D$4:D1465)</f>
        <v>1462</v>
      </c>
      <c r="B1465" s="2" t="s">
        <v>3285</v>
      </c>
      <c r="C1465" s="2" t="s">
        <v>1107</v>
      </c>
      <c r="D1465" s="2" t="s">
        <v>3406</v>
      </c>
      <c r="E1465" s="43" t="str">
        <f t="shared" ref="E1465" si="1627">+IF(C1465="GESTIÓN TERRITORIAL","GET",IF(C1465="DERECHOS HUMANOS","DHH",IF(C1465="GESTIÓN CORPORATIVA","GCO",IF(C1465="PLANEACIÓN ESTRATÉGICA","PLE",IF(C1465="GERENCIA DE LA INFORMACIÓN","GDI","N/A")))))</f>
        <v>N/A</v>
      </c>
      <c r="F1465" s="43" t="str">
        <f t="shared" si="1569"/>
        <v>EIN</v>
      </c>
      <c r="G1465" s="43" t="str">
        <f t="shared" ref="G1465" si="1628">+IF(OR(LEN(H1465)=1,LEN(H1465)=2),H1465,IF(LEN(H1465)=4,MID(H1465,1,1),MID(H1465,1,2)))</f>
        <v>F</v>
      </c>
      <c r="H1465" s="44" t="s">
        <v>306</v>
      </c>
      <c r="I1465" s="43" t="str">
        <f t="shared" ref="I1465" si="1629">+IF(OR(E1465="",F1465="",H1465=""),"",CONCATENATE(E1465,"-",F1465,"-",H1465))</f>
        <v>N/A-EIN-F009</v>
      </c>
      <c r="J1465" s="45" t="s">
        <v>3441</v>
      </c>
      <c r="K1465" s="46" t="s">
        <v>31</v>
      </c>
      <c r="L1465" s="47">
        <f t="shared" si="1444"/>
        <v>44699</v>
      </c>
      <c r="M1465" s="48">
        <v>44699</v>
      </c>
      <c r="N1465" s="1">
        <f t="shared" ca="1" si="1623"/>
        <v>1358</v>
      </c>
      <c r="O1465" s="3"/>
      <c r="P1465" s="49" t="s">
        <v>3440</v>
      </c>
      <c r="Q1465" s="46">
        <v>1</v>
      </c>
      <c r="R1465" s="44"/>
      <c r="U1465" s="5"/>
      <c r="W1465" s="6"/>
      <c r="X1465" s="6"/>
      <c r="Y1465" s="6"/>
      <c r="Z1465" s="6"/>
      <c r="AA1465" s="7"/>
      <c r="AB1465" s="9"/>
    </row>
    <row r="1466" spans="1:28" s="4" customFormat="1" ht="19.5" x14ac:dyDescent="0.3">
      <c r="A1466" s="1">
        <f>+SUBTOTAL(103,$D$4:D1466)</f>
        <v>1463</v>
      </c>
      <c r="B1466" s="2" t="s">
        <v>3285</v>
      </c>
      <c r="C1466" s="2" t="s">
        <v>1107</v>
      </c>
      <c r="D1466" s="2" t="s">
        <v>3406</v>
      </c>
      <c r="E1466" s="43" t="str">
        <f t="shared" ref="E1466" si="1630">+IF(C1466="GESTIÓN TERRITORIAL","GET",IF(C1466="DERECHOS HUMANOS","DHH",IF(C1466="GESTIÓN CORPORATIVA","GCO",IF(C1466="PLANEACIÓN ESTRATÉGICA","PLE",IF(C1466="GERENCIA DE LA INFORMACIÓN","GDI","N/A")))))</f>
        <v>N/A</v>
      </c>
      <c r="F1466" s="43" t="str">
        <f t="shared" si="1569"/>
        <v>EIN</v>
      </c>
      <c r="G1466" s="43" t="str">
        <f t="shared" ref="G1466" si="1631">+IF(OR(LEN(H1466)=1,LEN(H1466)=2),H1466,IF(LEN(H1466)=4,MID(H1466,1,1),MID(H1466,1,2)))</f>
        <v>F</v>
      </c>
      <c r="H1466" s="44" t="s">
        <v>310</v>
      </c>
      <c r="I1466" s="43" t="str">
        <f t="shared" ref="I1466" si="1632">+IF(OR(E1466="",F1466="",H1466=""),"",CONCATENATE(E1466,"-",F1466,"-",H1466))</f>
        <v>N/A-EIN-F010</v>
      </c>
      <c r="J1466" s="45" t="s">
        <v>3442</v>
      </c>
      <c r="K1466" s="46" t="s">
        <v>31</v>
      </c>
      <c r="L1466" s="47">
        <f t="shared" ref="L1466" si="1633">+IF(M1466=0,"",VALUE(M1466))</f>
        <v>44770</v>
      </c>
      <c r="M1466" s="48">
        <v>44770</v>
      </c>
      <c r="N1466" s="1">
        <f t="shared" ref="N1466" ca="1" si="1634">+IF(K1466="Anulado","",IF(M1466="","",DAYS360(M1466,TODAY())))</f>
        <v>1288</v>
      </c>
      <c r="O1466" s="3"/>
      <c r="P1466" s="49" t="s">
        <v>3443</v>
      </c>
      <c r="Q1466" s="46">
        <v>1</v>
      </c>
      <c r="R1466" s="44"/>
      <c r="U1466" s="5"/>
      <c r="W1466" s="6"/>
      <c r="X1466" s="6"/>
      <c r="Y1466" s="6"/>
      <c r="Z1466" s="6"/>
      <c r="AA1466" s="7"/>
      <c r="AB1466" s="9"/>
    </row>
    <row r="1467" spans="1:28" s="4" customFormat="1" ht="19.5" x14ac:dyDescent="0.3">
      <c r="A1467" s="93">
        <f>+SUBTOTAL(103,$D$4:D1467)</f>
        <v>1464</v>
      </c>
      <c r="B1467" s="2" t="s">
        <v>3285</v>
      </c>
      <c r="C1467" s="2" t="s">
        <v>1107</v>
      </c>
      <c r="D1467" s="2" t="s">
        <v>3406</v>
      </c>
      <c r="E1467" s="43" t="str">
        <f t="shared" ref="E1467" si="1635">+IF(C1467="GESTIÓN TERRITORIAL","GET",IF(C1467="DERECHOS HUMANOS","DHH",IF(C1467="GESTIÓN CORPORATIVA","GCO",IF(C1467="PLANEACIÓN ESTRATÉGICA","PLE",IF(C1467="GERENCIA DE LA INFORMACIÓN","GDI","N/A")))))</f>
        <v>N/A</v>
      </c>
      <c r="F1467" s="43" t="str">
        <f t="shared" si="1569"/>
        <v>EIN</v>
      </c>
      <c r="G1467" s="43" t="str">
        <f t="shared" ref="G1467" si="1636">+IF(OR(LEN(H1467)=1,LEN(H1467)=2),H1467,IF(LEN(H1467)=4,MID(H1467,1,1),MID(H1467,1,2)))</f>
        <v>F</v>
      </c>
      <c r="H1467" s="44" t="s">
        <v>605</v>
      </c>
      <c r="I1467" s="43" t="str">
        <f t="shared" ref="I1467" si="1637">+IF(OR(E1467="",F1467="",H1467=""),"",CONCATENATE(E1467,"-",F1467,"-",H1467))</f>
        <v>N/A-EIN-F011</v>
      </c>
      <c r="J1467" s="45" t="s">
        <v>3444</v>
      </c>
      <c r="K1467" s="46" t="s">
        <v>31</v>
      </c>
      <c r="L1467" s="47">
        <f t="shared" ref="L1467" si="1638">+IF(M1467=0,"",VALUE(M1467))</f>
        <v>45000</v>
      </c>
      <c r="M1467" s="48">
        <v>45000</v>
      </c>
      <c r="N1467" s="1">
        <f t="shared" ref="N1467" ca="1" si="1639">+IF(K1467="Anulado","",IF(M1467="","",DAYS360(M1467,TODAY())))</f>
        <v>1061</v>
      </c>
      <c r="O1467" s="3"/>
      <c r="P1467" s="49" t="s">
        <v>3445</v>
      </c>
      <c r="Q1467" s="46">
        <v>1</v>
      </c>
      <c r="R1467" s="44"/>
      <c r="U1467" s="5"/>
      <c r="W1467" s="6"/>
      <c r="X1467" s="6"/>
      <c r="Y1467" s="6"/>
      <c r="Z1467" s="6"/>
      <c r="AA1467" s="7"/>
      <c r="AB1467" s="9"/>
    </row>
    <row r="1468" spans="1:28" s="4" customFormat="1" ht="19.5" x14ac:dyDescent="0.3">
      <c r="A1468" s="1">
        <f>+SUBTOTAL(103,$D$4:D1468)</f>
        <v>1465</v>
      </c>
      <c r="B1468" s="2" t="s">
        <v>3285</v>
      </c>
      <c r="C1468" s="2" t="s">
        <v>1107</v>
      </c>
      <c r="D1468" s="2" t="s">
        <v>3406</v>
      </c>
      <c r="E1468" s="43" t="str">
        <f t="shared" ref="E1468" si="1640">+IF(C1468="GESTIÓN TERRITORIAL","GET",IF(C1468="DERECHOS HUMANOS","DHH",IF(C1468="GESTIÓN CORPORATIVA","GCO",IF(C1468="PLANEACIÓN ESTRATÉGICA","PLE",IF(C1468="GERENCIA DE LA INFORMACIÓN","GDI","N/A")))))</f>
        <v>N/A</v>
      </c>
      <c r="F1468" s="43" t="str">
        <f t="shared" si="1569"/>
        <v>EIN</v>
      </c>
      <c r="G1468" s="43" t="str">
        <f t="shared" ref="G1468" si="1641">+IF(OR(LEN(H1468)=1,LEN(H1468)=2),H1468,IF(LEN(H1468)=4,MID(H1468,1,1),MID(H1468,1,2)))</f>
        <v>F</v>
      </c>
      <c r="H1468" s="44" t="s">
        <v>314</v>
      </c>
      <c r="I1468" s="43" t="str">
        <f t="shared" ref="I1468" si="1642">+IF(OR(E1468="",F1468="",H1468=""),"",CONCATENATE(E1468,"-",F1468,"-",H1468))</f>
        <v>N/A-EIN-F012</v>
      </c>
      <c r="J1468" s="45" t="s">
        <v>3446</v>
      </c>
      <c r="K1468" s="46" t="s">
        <v>31</v>
      </c>
      <c r="L1468" s="47">
        <f t="shared" ref="L1468" si="1643">+IF(M1468=0,"",VALUE(M1468))</f>
        <v>45070</v>
      </c>
      <c r="M1468" s="48">
        <v>45070</v>
      </c>
      <c r="N1468" s="1">
        <f t="shared" ref="N1468" ca="1" si="1644">+IF(K1468="Anulado","",IF(M1468="","",DAYS360(M1468,TODAY())))</f>
        <v>992</v>
      </c>
      <c r="O1468" s="3"/>
      <c r="P1468" s="49" t="s">
        <v>3447</v>
      </c>
      <c r="Q1468" s="46">
        <v>1</v>
      </c>
      <c r="R1468" s="44"/>
      <c r="U1468" s="5"/>
      <c r="W1468" s="6"/>
      <c r="X1468" s="6"/>
      <c r="Y1468" s="6"/>
      <c r="Z1468" s="6"/>
      <c r="AA1468" s="7"/>
      <c r="AB1468" s="9"/>
    </row>
    <row r="1469" spans="1:28" s="4" customFormat="1" ht="19.5" x14ac:dyDescent="0.3">
      <c r="A1469" s="1">
        <f>+SUBTOTAL(103,$D$4:D1469)</f>
        <v>1466</v>
      </c>
      <c r="B1469" s="2" t="s">
        <v>3285</v>
      </c>
      <c r="C1469" s="2" t="s">
        <v>1107</v>
      </c>
      <c r="D1469" s="2" t="s">
        <v>3406</v>
      </c>
      <c r="E1469" s="43" t="str">
        <f t="shared" ref="E1469:E1470" si="1645">+IF(C1469="GESTIÓN TERRITORIAL","GET",IF(C1469="DERECHOS HUMANOS","DHH",IF(C1469="GESTIÓN CORPORATIVA","GCO",IF(C1469="PLANEACIÓN ESTRATÉGICA","PLE",IF(C1469="GERENCIA DE LA INFORMACIÓN","GDI","N/A")))))</f>
        <v>N/A</v>
      </c>
      <c r="F1469" s="43" t="str">
        <f t="shared" si="1569"/>
        <v>EIN</v>
      </c>
      <c r="G1469" s="43" t="str">
        <f t="shared" ref="G1469:G1470" si="1646">+IF(OR(LEN(H1469)=1,LEN(H1469)=2),H1469,IF(LEN(H1469)=4,MID(H1469,1,1),MID(H1469,1,2)))</f>
        <v>F</v>
      </c>
      <c r="H1469" s="44" t="s">
        <v>318</v>
      </c>
      <c r="I1469" s="43" t="str">
        <f t="shared" ref="I1469:I1470" si="1647">+IF(OR(E1469="",F1469="",H1469=""),"",CONCATENATE(E1469,"-",F1469,"-",H1469))</f>
        <v>N/A-EIN-F013</v>
      </c>
      <c r="J1469" s="45" t="s">
        <v>3448</v>
      </c>
      <c r="K1469" s="46" t="s">
        <v>31</v>
      </c>
      <c r="L1469" s="47">
        <f t="shared" ref="L1469:L1470" si="1648">+IF(M1469=0,"",VALUE(M1469))</f>
        <v>45362</v>
      </c>
      <c r="M1469" s="48">
        <v>45362</v>
      </c>
      <c r="N1469" s="1">
        <f t="shared" ref="N1469:N1470" ca="1" si="1649">+IF(K1469="Anulado","",IF(M1469="","",DAYS360(M1469,TODAY())))</f>
        <v>705</v>
      </c>
      <c r="O1469" s="3"/>
      <c r="P1469" s="49" t="s">
        <v>3449</v>
      </c>
      <c r="Q1469" s="46">
        <v>1</v>
      </c>
      <c r="R1469" s="44"/>
      <c r="U1469" s="5"/>
      <c r="W1469" s="6"/>
      <c r="X1469" s="6"/>
      <c r="Y1469" s="6"/>
      <c r="Z1469" s="6"/>
      <c r="AA1469" s="7"/>
      <c r="AB1469" s="9"/>
    </row>
    <row r="1470" spans="1:28" s="4" customFormat="1" ht="19.5" x14ac:dyDescent="0.3">
      <c r="A1470" s="93">
        <f>+SUBTOTAL(103,$D$4:D1470)</f>
        <v>1467</v>
      </c>
      <c r="B1470" s="2" t="s">
        <v>3285</v>
      </c>
      <c r="C1470" s="2" t="s">
        <v>1107</v>
      </c>
      <c r="D1470" s="2" t="s">
        <v>3406</v>
      </c>
      <c r="E1470" s="43" t="str">
        <f t="shared" si="1645"/>
        <v>N/A</v>
      </c>
      <c r="F1470" s="43" t="str">
        <f t="shared" si="1569"/>
        <v>EIN</v>
      </c>
      <c r="G1470" s="43" t="str">
        <f t="shared" si="1646"/>
        <v>F</v>
      </c>
      <c r="H1470" s="44" t="s">
        <v>322</v>
      </c>
      <c r="I1470" s="43" t="str">
        <f t="shared" si="1647"/>
        <v>N/A-EIN-F014</v>
      </c>
      <c r="J1470" s="45" t="s">
        <v>3450</v>
      </c>
      <c r="K1470" s="46" t="s">
        <v>31</v>
      </c>
      <c r="L1470" s="47">
        <f t="shared" si="1648"/>
        <v>45362</v>
      </c>
      <c r="M1470" s="48">
        <v>45362</v>
      </c>
      <c r="N1470" s="1">
        <f t="shared" ca="1" si="1649"/>
        <v>705</v>
      </c>
      <c r="O1470" s="3"/>
      <c r="P1470" s="49" t="s">
        <v>3449</v>
      </c>
      <c r="Q1470" s="46">
        <v>1</v>
      </c>
      <c r="R1470" s="44"/>
      <c r="U1470" s="5"/>
      <c r="W1470" s="6"/>
      <c r="X1470" s="6"/>
      <c r="Y1470" s="6"/>
      <c r="Z1470" s="6"/>
      <c r="AA1470" s="7"/>
      <c r="AB1470" s="9"/>
    </row>
    <row r="1471" spans="1:28" s="4" customFormat="1" ht="19.5" customHeight="1" x14ac:dyDescent="0.3">
      <c r="A1471" s="1">
        <f>+SUBTOTAL(103,$D$4:D1471)</f>
        <v>1468</v>
      </c>
      <c r="B1471" s="2" t="s">
        <v>3285</v>
      </c>
      <c r="C1471" s="2" t="s">
        <v>1107</v>
      </c>
      <c r="D1471" s="2" t="s">
        <v>3406</v>
      </c>
      <c r="E1471" s="43" t="str">
        <f t="shared" ref="E1471" si="1650">+IF(C1471="GESTIÓN TERRITORIAL","GET",IF(C1471="DERECHOS HUMANOS","DHH",IF(C1471="GESTIÓN CORPORATIVA","GCO",IF(C1471="PLANEACIÓN ESTRATÉGICA","PLE",IF(C1471="GERENCIA DE LA INFORMACIÓN","GDI","N/A")))))</f>
        <v>N/A</v>
      </c>
      <c r="F1471" s="43" t="str">
        <f t="shared" si="1569"/>
        <v>EIN</v>
      </c>
      <c r="G1471" s="43" t="s">
        <v>383</v>
      </c>
      <c r="H1471" s="44" t="s">
        <v>383</v>
      </c>
      <c r="I1471" s="43" t="str">
        <f t="shared" si="1622"/>
        <v>N/A-EIN-N/A</v>
      </c>
      <c r="J1471" s="45" t="s">
        <v>3451</v>
      </c>
      <c r="K1471" s="46" t="s">
        <v>31</v>
      </c>
      <c r="L1471" s="47">
        <f t="shared" ref="L1471" si="1651">+IF(M1471=0,"",VALUE(M1471))</f>
        <v>44719</v>
      </c>
      <c r="M1471" s="48">
        <v>44719</v>
      </c>
      <c r="N1471" s="1">
        <f t="shared" ref="N1471" ca="1" si="1652">+IF(K1471="Anulado","",IF(M1471="","",DAYS360(M1471,TODAY())))</f>
        <v>1339</v>
      </c>
      <c r="O1471" s="3"/>
      <c r="P1471" s="49" t="s">
        <v>3452</v>
      </c>
      <c r="Q1471" s="46">
        <v>2</v>
      </c>
      <c r="R1471" s="44"/>
      <c r="U1471" s="5"/>
      <c r="W1471" s="6"/>
      <c r="X1471" s="6"/>
      <c r="Y1471" s="6"/>
      <c r="Z1471" s="6"/>
      <c r="AA1471" s="7"/>
      <c r="AB1471" s="9"/>
    </row>
    <row r="1472" spans="1:28" s="4" customFormat="1" ht="33" x14ac:dyDescent="0.3">
      <c r="A1472" s="1">
        <f>+SUBTOTAL(103,$D$4:D1472)</f>
        <v>1469</v>
      </c>
      <c r="B1472" s="2" t="s">
        <v>3453</v>
      </c>
      <c r="C1472" s="2" t="s">
        <v>1107</v>
      </c>
      <c r="D1472" s="2" t="s">
        <v>3454</v>
      </c>
      <c r="E1472" s="43" t="str">
        <f t="shared" ref="E1472:E1499" si="1653">+IF(C1472="GESTIÓN TERRITORIAL","GET",IF(C1472="DERECHOS HUMANOS","DHH",IF(C1472="GESTIÓN CORPORATIVA","GCO",IF(C1472="PLANEACIÓN ESTRATÉGICA","PLE",IF(C1472="GERENCIA DE LA INFORMACIÓN","GDI","N/A")))))</f>
        <v>N/A</v>
      </c>
      <c r="F1472" s="43" t="str">
        <f t="shared" si="1569"/>
        <v>SAC</v>
      </c>
      <c r="G1472" s="43" t="str">
        <f t="shared" ref="G1472:G1499" si="1654">+IF(OR(LEN(H1472)=1,LEN(H1472)=2),H1472,IF(LEN(H1472)=4,MID(H1472,1,1),MID(H1472,1,2)))</f>
        <v>C</v>
      </c>
      <c r="H1472" s="44" t="s">
        <v>29</v>
      </c>
      <c r="I1472" s="43" t="str">
        <f t="shared" ref="I1472:I1499" si="1655">+IF(OR(E1472="",F1472="",H1472=""),"",CONCATENATE(E1472,"-",F1472,"-",H1472))</f>
        <v>N/A-SAC-C</v>
      </c>
      <c r="J1472" s="45" t="s">
        <v>3455</v>
      </c>
      <c r="K1472" s="46" t="s">
        <v>31</v>
      </c>
      <c r="L1472" s="47">
        <f t="shared" ref="L1472:L1499" si="1656">+IF(M1472=0,"",VALUE(M1472))</f>
        <v>45723</v>
      </c>
      <c r="M1472" s="48">
        <v>45723</v>
      </c>
      <c r="N1472" s="1">
        <f t="shared" ref="N1472:N1499" ca="1" si="1657">+IF(K1472="Anulado","",IF(M1472="","",DAYS360(M1472,TODAY())))</f>
        <v>349</v>
      </c>
      <c r="O1472" s="3"/>
      <c r="P1472" s="49" t="s">
        <v>3456</v>
      </c>
      <c r="Q1472" s="46">
        <v>5</v>
      </c>
      <c r="R1472" s="44" t="s">
        <v>3457</v>
      </c>
      <c r="U1472" s="5"/>
      <c r="W1472" s="6"/>
      <c r="X1472" s="6"/>
      <c r="Y1472" s="6"/>
      <c r="Z1472" s="6" t="str">
        <f>IF(Y1472=0,"",EVEN(Y1472)/2)</f>
        <v/>
      </c>
      <c r="AA1472" s="7"/>
      <c r="AB1472" s="9"/>
    </row>
    <row r="1473" spans="1:257" s="4" customFormat="1" ht="13" x14ac:dyDescent="0.3">
      <c r="A1473" s="93">
        <f>+SUBTOTAL(103,$D$4:D1473)</f>
        <v>1470</v>
      </c>
      <c r="B1473" s="2" t="s">
        <v>3453</v>
      </c>
      <c r="C1473" s="2" t="s">
        <v>1107</v>
      </c>
      <c r="D1473" s="2" t="s">
        <v>3454</v>
      </c>
      <c r="E1473" s="43" t="str">
        <f t="shared" si="1653"/>
        <v>N/A</v>
      </c>
      <c r="F1473" s="43" t="str">
        <f t="shared" ref="F1473:F1499" si="1658">+VLOOKUP(D1473,$U$1519:$V$1538,2,FALSE)</f>
        <v>SAC</v>
      </c>
      <c r="G1473" s="43" t="str">
        <f t="shared" si="1654"/>
        <v>MR</v>
      </c>
      <c r="H1473" s="44" t="s">
        <v>34</v>
      </c>
      <c r="I1473" s="43" t="str">
        <f t="shared" si="1655"/>
        <v>N/A-SAC-MR</v>
      </c>
      <c r="J1473" s="45" t="s">
        <v>3458</v>
      </c>
      <c r="K1473" s="46" t="s">
        <v>31</v>
      </c>
      <c r="L1473" s="47">
        <f t="shared" si="1656"/>
        <v>45265</v>
      </c>
      <c r="M1473" s="48">
        <v>45265</v>
      </c>
      <c r="N1473" s="1">
        <f t="shared" ca="1" si="1657"/>
        <v>801</v>
      </c>
      <c r="O1473" s="3"/>
      <c r="P1473" s="49" t="s">
        <v>3459</v>
      </c>
      <c r="Q1473" s="46">
        <v>4</v>
      </c>
      <c r="R1473" s="44" t="s">
        <v>3460</v>
      </c>
      <c r="U1473" s="5"/>
      <c r="W1473" s="6"/>
      <c r="X1473" s="6"/>
      <c r="Y1473" s="6"/>
      <c r="Z1473" s="6" t="str">
        <f>IF(Y1473=0,"",EVEN(Y1473)/2)</f>
        <v/>
      </c>
      <c r="AA1473" s="7"/>
      <c r="AB1473" s="9"/>
    </row>
    <row r="1474" spans="1:257" s="4" customFormat="1" ht="17" x14ac:dyDescent="0.3">
      <c r="A1474" s="1">
        <f>+SUBTOTAL(103,$D$4:D1474)</f>
        <v>1471</v>
      </c>
      <c r="B1474" s="2" t="s">
        <v>3453</v>
      </c>
      <c r="C1474" s="2" t="s">
        <v>1107</v>
      </c>
      <c r="D1474" s="2" t="s">
        <v>3454</v>
      </c>
      <c r="E1474" s="43" t="str">
        <f t="shared" si="1653"/>
        <v>N/A</v>
      </c>
      <c r="F1474" s="43" t="str">
        <f t="shared" si="1658"/>
        <v>SAC</v>
      </c>
      <c r="G1474" s="43" t="str">
        <f t="shared" si="1654"/>
        <v>M</v>
      </c>
      <c r="H1474" s="44" t="s">
        <v>38</v>
      </c>
      <c r="I1474" s="43" t="str">
        <f t="shared" si="1655"/>
        <v>N/A-SAC-M001</v>
      </c>
      <c r="J1474" s="45" t="s">
        <v>3461</v>
      </c>
      <c r="K1474" s="46" t="s">
        <v>31</v>
      </c>
      <c r="L1474" s="47">
        <f t="shared" si="1656"/>
        <v>45908</v>
      </c>
      <c r="M1474" s="48">
        <v>45908</v>
      </c>
      <c r="N1474" s="1">
        <f t="shared" ca="1" si="1657"/>
        <v>168</v>
      </c>
      <c r="O1474" s="3"/>
      <c r="P1474" s="49" t="s">
        <v>3462</v>
      </c>
      <c r="Q1474" s="46">
        <v>8</v>
      </c>
      <c r="R1474" s="44"/>
      <c r="U1474" s="5"/>
      <c r="W1474" s="6"/>
      <c r="X1474" s="6"/>
      <c r="Y1474" s="6"/>
      <c r="Z1474" s="6" t="str">
        <f>IF(Y1474=0,"",EVEN(Y1474)/2)</f>
        <v/>
      </c>
      <c r="AA1474" s="7"/>
      <c r="AB1474" s="9"/>
    </row>
    <row r="1475" spans="1:257" s="4" customFormat="1" ht="19.5" x14ac:dyDescent="0.3">
      <c r="A1475" s="1">
        <f>+SUBTOTAL(103,$D$4:D1475)</f>
        <v>1472</v>
      </c>
      <c r="B1475" s="2" t="s">
        <v>3453</v>
      </c>
      <c r="C1475" s="2" t="s">
        <v>1107</v>
      </c>
      <c r="D1475" s="2" t="s">
        <v>3454</v>
      </c>
      <c r="E1475" s="43" t="str">
        <f t="shared" si="1653"/>
        <v>N/A</v>
      </c>
      <c r="F1475" s="43" t="str">
        <f t="shared" si="1658"/>
        <v>SAC</v>
      </c>
      <c r="G1475" s="43" t="str">
        <f t="shared" si="1654"/>
        <v>M</v>
      </c>
      <c r="H1475" s="44" t="s">
        <v>42</v>
      </c>
      <c r="I1475" s="43" t="str">
        <f t="shared" si="1655"/>
        <v>N/A-SAC-M002</v>
      </c>
      <c r="J1475" s="45" t="s">
        <v>3463</v>
      </c>
      <c r="K1475" s="46" t="s">
        <v>31</v>
      </c>
      <c r="L1475" s="47">
        <f t="shared" si="1656"/>
        <v>45825</v>
      </c>
      <c r="M1475" s="48">
        <v>45825</v>
      </c>
      <c r="N1475" s="1">
        <f t="shared" ca="1" si="1657"/>
        <v>249</v>
      </c>
      <c r="O1475" s="3"/>
      <c r="P1475" s="49" t="s">
        <v>3464</v>
      </c>
      <c r="Q1475" s="46">
        <v>5</v>
      </c>
      <c r="R1475" s="44"/>
      <c r="U1475" s="5"/>
      <c r="W1475" s="6"/>
      <c r="X1475" s="6"/>
      <c r="Y1475" s="6"/>
      <c r="Z1475" s="6"/>
      <c r="AA1475" s="7"/>
      <c r="AB1475" s="9"/>
    </row>
    <row r="1476" spans="1:257" s="4" customFormat="1" ht="19.5" x14ac:dyDescent="0.3">
      <c r="A1476" s="93">
        <f>+SUBTOTAL(103,$D$4:D1476)</f>
        <v>1473</v>
      </c>
      <c r="B1476" s="2" t="s">
        <v>3453</v>
      </c>
      <c r="C1476" s="2" t="s">
        <v>1107</v>
      </c>
      <c r="D1476" s="2" t="s">
        <v>3454</v>
      </c>
      <c r="E1476" s="43" t="str">
        <f t="shared" si="1653"/>
        <v>N/A</v>
      </c>
      <c r="F1476" s="43" t="str">
        <f t="shared" si="1658"/>
        <v>SAC</v>
      </c>
      <c r="G1476" s="43" t="str">
        <f t="shared" si="1654"/>
        <v>M</v>
      </c>
      <c r="H1476" s="44" t="s">
        <v>46</v>
      </c>
      <c r="I1476" s="43" t="str">
        <f t="shared" si="1655"/>
        <v>N/A-SAC-M003</v>
      </c>
      <c r="J1476" s="45" t="s">
        <v>3465</v>
      </c>
      <c r="K1476" s="46" t="s">
        <v>31</v>
      </c>
      <c r="L1476" s="47">
        <f t="shared" si="1656"/>
        <v>45728</v>
      </c>
      <c r="M1476" s="48">
        <v>45728</v>
      </c>
      <c r="N1476" s="1">
        <f t="shared" ca="1" si="1657"/>
        <v>344</v>
      </c>
      <c r="O1476" s="3"/>
      <c r="P1476" s="49" t="s">
        <v>3466</v>
      </c>
      <c r="Q1476" s="46">
        <v>4</v>
      </c>
      <c r="R1476" s="44"/>
      <c r="U1476" s="5"/>
      <c r="W1476" s="6"/>
      <c r="X1476" s="6"/>
      <c r="Y1476" s="6"/>
      <c r="Z1476" s="6"/>
      <c r="AA1476" s="7"/>
      <c r="AB1476" s="9"/>
    </row>
    <row r="1477" spans="1:257" s="4" customFormat="1" ht="13" x14ac:dyDescent="0.3">
      <c r="A1477" s="1">
        <f>+SUBTOTAL(103,$D$4:D1477)</f>
        <v>1474</v>
      </c>
      <c r="B1477" s="2" t="s">
        <v>3453</v>
      </c>
      <c r="C1477" s="2" t="s">
        <v>1107</v>
      </c>
      <c r="D1477" s="2" t="s">
        <v>3454</v>
      </c>
      <c r="E1477" s="43" t="str">
        <f t="shared" si="1653"/>
        <v>N/A</v>
      </c>
      <c r="F1477" s="43" t="str">
        <f t="shared" si="1658"/>
        <v>SAC</v>
      </c>
      <c r="G1477" s="43" t="str">
        <f t="shared" si="1654"/>
        <v>M</v>
      </c>
      <c r="H1477" s="44" t="s">
        <v>51</v>
      </c>
      <c r="I1477" s="43" t="str">
        <f t="shared" si="1655"/>
        <v>N/A-SAC-M004</v>
      </c>
      <c r="J1477" s="45" t="s">
        <v>3467</v>
      </c>
      <c r="K1477" s="46" t="s">
        <v>31</v>
      </c>
      <c r="L1477" s="47">
        <f t="shared" si="1656"/>
        <v>45800</v>
      </c>
      <c r="M1477" s="48">
        <v>45800</v>
      </c>
      <c r="N1477" s="1">
        <f t="shared" ca="1" si="1657"/>
        <v>273</v>
      </c>
      <c r="O1477" s="3"/>
      <c r="P1477" s="49" t="s">
        <v>3468</v>
      </c>
      <c r="Q1477" s="46">
        <v>3</v>
      </c>
      <c r="R1477" s="44"/>
      <c r="U1477" s="5"/>
      <c r="W1477" s="6"/>
      <c r="X1477" s="6"/>
      <c r="Y1477" s="6"/>
      <c r="Z1477" s="6"/>
      <c r="AA1477" s="7"/>
      <c r="AB1477" s="9"/>
    </row>
    <row r="1478" spans="1:257" s="4" customFormat="1" ht="13" x14ac:dyDescent="0.3">
      <c r="A1478" s="1">
        <f>+SUBTOTAL(103,$D$4:D1478)</f>
        <v>1475</v>
      </c>
      <c r="B1478" s="2" t="s">
        <v>3453</v>
      </c>
      <c r="C1478" s="2" t="s">
        <v>1107</v>
      </c>
      <c r="D1478" s="2" t="s">
        <v>3454</v>
      </c>
      <c r="E1478" s="43" t="str">
        <f t="shared" si="1653"/>
        <v>N/A</v>
      </c>
      <c r="F1478" s="43" t="str">
        <f t="shared" si="1658"/>
        <v>SAC</v>
      </c>
      <c r="G1478" s="43" t="str">
        <f t="shared" si="1654"/>
        <v>M</v>
      </c>
      <c r="H1478" s="44" t="s">
        <v>55</v>
      </c>
      <c r="I1478" s="43" t="str">
        <f t="shared" si="1655"/>
        <v>N/A-SAC-M005</v>
      </c>
      <c r="J1478" s="45" t="s">
        <v>3469</v>
      </c>
      <c r="K1478" s="46" t="s">
        <v>31</v>
      </c>
      <c r="L1478" s="47">
        <f t="shared" si="1656"/>
        <v>45825</v>
      </c>
      <c r="M1478" s="48">
        <v>45825</v>
      </c>
      <c r="N1478" s="1">
        <f t="shared" ca="1" si="1657"/>
        <v>249</v>
      </c>
      <c r="O1478" s="3"/>
      <c r="P1478" s="49" t="s">
        <v>3470</v>
      </c>
      <c r="Q1478" s="46">
        <v>2</v>
      </c>
      <c r="R1478" s="44"/>
      <c r="S1478" s="26"/>
      <c r="T1478" s="26"/>
      <c r="U1478" s="27"/>
      <c r="V1478" s="26"/>
      <c r="W1478" s="28"/>
      <c r="X1478" s="28"/>
      <c r="Y1478" s="28"/>
      <c r="Z1478" s="28"/>
      <c r="AA1478" s="29"/>
      <c r="AB1478" s="9"/>
    </row>
    <row r="1479" spans="1:257" s="4" customFormat="1" ht="19.5" x14ac:dyDescent="0.3">
      <c r="A1479" s="93">
        <f>+SUBTOTAL(103,$D$4:D1479)</f>
        <v>1476</v>
      </c>
      <c r="B1479" s="2" t="s">
        <v>3453</v>
      </c>
      <c r="C1479" s="2" t="s">
        <v>1107</v>
      </c>
      <c r="D1479" s="2" t="s">
        <v>3454</v>
      </c>
      <c r="E1479" s="43" t="str">
        <f t="shared" si="1653"/>
        <v>N/A</v>
      </c>
      <c r="F1479" s="43" t="str">
        <f t="shared" si="1658"/>
        <v>SAC</v>
      </c>
      <c r="G1479" s="43" t="str">
        <f t="shared" si="1654"/>
        <v>P</v>
      </c>
      <c r="H1479" s="44" t="s">
        <v>156</v>
      </c>
      <c r="I1479" s="43" t="str">
        <f t="shared" si="1655"/>
        <v>N/A-SAC-P001</v>
      </c>
      <c r="J1479" s="45" t="s">
        <v>3471</v>
      </c>
      <c r="K1479" s="46" t="s">
        <v>31</v>
      </c>
      <c r="L1479" s="47">
        <f t="shared" si="1656"/>
        <v>46024</v>
      </c>
      <c r="M1479" s="48">
        <v>46024</v>
      </c>
      <c r="N1479" s="1">
        <f t="shared" ca="1" si="1657"/>
        <v>54</v>
      </c>
      <c r="O1479" s="3"/>
      <c r="P1479" s="49" t="s">
        <v>3472</v>
      </c>
      <c r="Q1479" s="46">
        <v>9</v>
      </c>
      <c r="R1479" s="44" t="s">
        <v>3473</v>
      </c>
      <c r="T1479" s="21"/>
      <c r="U1479" s="22"/>
      <c r="V1479" s="21"/>
      <c r="W1479" s="23"/>
      <c r="X1479" s="23"/>
      <c r="Y1479" s="23"/>
      <c r="Z1479" s="23" t="str">
        <f>IF(Y1479=0,"",EVEN(Y1479)/2)</f>
        <v/>
      </c>
      <c r="AA1479" s="24"/>
      <c r="AB1479" s="9"/>
    </row>
    <row r="1480" spans="1:257" s="4" customFormat="1" ht="19.5" x14ac:dyDescent="0.3">
      <c r="A1480" s="1">
        <f>+SUBTOTAL(103,$D$4:D1480)</f>
        <v>1477</v>
      </c>
      <c r="B1480" s="2" t="s">
        <v>3453</v>
      </c>
      <c r="C1480" s="2" t="s">
        <v>1107</v>
      </c>
      <c r="D1480" s="2" t="s">
        <v>3454</v>
      </c>
      <c r="E1480" s="43" t="str">
        <f t="shared" si="1653"/>
        <v>N/A</v>
      </c>
      <c r="F1480" s="43" t="str">
        <f t="shared" si="1658"/>
        <v>SAC</v>
      </c>
      <c r="G1480" s="43" t="str">
        <f t="shared" si="1654"/>
        <v>P</v>
      </c>
      <c r="H1480" s="44" t="s">
        <v>160</v>
      </c>
      <c r="I1480" s="43" t="str">
        <f t="shared" si="1655"/>
        <v>N/A-SAC-P002</v>
      </c>
      <c r="J1480" s="45" t="s">
        <v>3474</v>
      </c>
      <c r="K1480" s="46" t="s">
        <v>31</v>
      </c>
      <c r="L1480" s="47">
        <f t="shared" si="1656"/>
        <v>45211</v>
      </c>
      <c r="M1480" s="48">
        <v>45211</v>
      </c>
      <c r="N1480" s="1">
        <f t="shared" ca="1" si="1657"/>
        <v>854</v>
      </c>
      <c r="O1480" s="3"/>
      <c r="P1480" s="49" t="s">
        <v>3475</v>
      </c>
      <c r="Q1480" s="46">
        <v>5</v>
      </c>
      <c r="R1480" s="44"/>
      <c r="T1480" s="21"/>
      <c r="U1480" s="22"/>
      <c r="V1480" s="21"/>
      <c r="W1480" s="23"/>
      <c r="X1480" s="23"/>
      <c r="Y1480" s="23"/>
      <c r="Z1480" s="23" t="str">
        <f>IF(Y1480=0,"",EVEN(Y1480)/2)</f>
        <v/>
      </c>
      <c r="AA1480" s="24"/>
      <c r="AB1480" s="9"/>
    </row>
    <row r="1481" spans="1:257" s="4" customFormat="1" ht="13" x14ac:dyDescent="0.3">
      <c r="A1481" s="1">
        <f>+SUBTOTAL(103,$D$4:D1481)</f>
        <v>1478</v>
      </c>
      <c r="B1481" s="2" t="s">
        <v>3453</v>
      </c>
      <c r="C1481" s="2" t="s">
        <v>1107</v>
      </c>
      <c r="D1481" s="2" t="s">
        <v>3454</v>
      </c>
      <c r="E1481" s="43" t="str">
        <f>+IF(C1481="GESTIÓN TERRITORIAL","GET",IF(C1481="DERECHOS HUMANOS","DHH",IF(C1481="GESTIÓN CORPORATIVA","GCO",IF(C1481="PLANEACIÓN ESTRATÉGICA","PLE",IF(C1481="GERENCIA DE LA INFORMACIÓN","GDI","N/A")))))</f>
        <v>N/A</v>
      </c>
      <c r="F1481" s="43" t="str">
        <f t="shared" si="1658"/>
        <v>SAC</v>
      </c>
      <c r="G1481" s="43" t="str">
        <f>+IF(OR(LEN(H1481)=1,LEN(H1481)=2),H1481,IF(LEN(H1481)=4,MID(H1481,1,1),MID(H1481,1,2)))</f>
        <v>P</v>
      </c>
      <c r="H1481" s="44" t="s">
        <v>164</v>
      </c>
      <c r="I1481" s="43" t="str">
        <f>+IF(OR(E1481="",F1481="",H1481=""),"",CONCATENATE(E1481,"-",F1481,"-",H1481))</f>
        <v>N/A-SAC-P003</v>
      </c>
      <c r="J1481" s="45" t="s">
        <v>3476</v>
      </c>
      <c r="K1481" s="46" t="s">
        <v>31</v>
      </c>
      <c r="L1481" s="47">
        <f>+IF(M1481=0,"",VALUE(M1481))</f>
        <v>46007</v>
      </c>
      <c r="M1481" s="48">
        <v>46007</v>
      </c>
      <c r="N1481" s="1">
        <f ca="1">+IF(K1481="Anulado","",IF(M1481="","",DAYS360(M1481,TODAY())))</f>
        <v>70</v>
      </c>
      <c r="O1481" s="3"/>
      <c r="P1481" s="49" t="s">
        <v>3477</v>
      </c>
      <c r="Q1481" s="46">
        <v>3</v>
      </c>
      <c r="R1481" s="44"/>
      <c r="S1481" s="34"/>
      <c r="T1481" s="34"/>
      <c r="U1481" s="35"/>
      <c r="V1481" s="34"/>
      <c r="W1481" s="36"/>
      <c r="X1481" s="36"/>
      <c r="Y1481" s="36"/>
      <c r="Z1481" s="36"/>
      <c r="AA1481" s="37"/>
      <c r="AB1481" s="9"/>
    </row>
    <row r="1482" spans="1:257" s="4" customFormat="1" ht="29" x14ac:dyDescent="0.3">
      <c r="A1482" s="93">
        <f>+SUBTOTAL(103,$D$4:D1482)</f>
        <v>1479</v>
      </c>
      <c r="B1482" s="2" t="s">
        <v>3453</v>
      </c>
      <c r="C1482" s="2" t="s">
        <v>1107</v>
      </c>
      <c r="D1482" s="2" t="s">
        <v>3454</v>
      </c>
      <c r="E1482" s="43" t="str">
        <f t="shared" si="1653"/>
        <v>N/A</v>
      </c>
      <c r="F1482" s="43" t="str">
        <f t="shared" si="1658"/>
        <v>SAC</v>
      </c>
      <c r="G1482" s="43" t="str">
        <f t="shared" si="1654"/>
        <v>P</v>
      </c>
      <c r="H1482" s="44" t="s">
        <v>168</v>
      </c>
      <c r="I1482" s="43" t="str">
        <f t="shared" si="1655"/>
        <v>N/A-SAC-P004</v>
      </c>
      <c r="J1482" s="45" t="s">
        <v>3478</v>
      </c>
      <c r="K1482" s="46" t="s">
        <v>31</v>
      </c>
      <c r="L1482" s="47">
        <f t="shared" si="1656"/>
        <v>45544</v>
      </c>
      <c r="M1482" s="48">
        <v>45544</v>
      </c>
      <c r="N1482" s="1">
        <f t="shared" ca="1" si="1657"/>
        <v>527</v>
      </c>
      <c r="O1482" s="3"/>
      <c r="P1482" s="49" t="s">
        <v>3479</v>
      </c>
      <c r="Q1482" s="46">
        <v>2</v>
      </c>
      <c r="R1482" s="44"/>
      <c r="S1482" s="26"/>
      <c r="T1482" s="26"/>
      <c r="U1482" s="27"/>
      <c r="V1482" s="26"/>
      <c r="W1482" s="28"/>
      <c r="X1482" s="28"/>
      <c r="Y1482" s="28"/>
      <c r="Z1482" s="28"/>
      <c r="AA1482" s="29"/>
      <c r="AB1482" s="9"/>
    </row>
    <row r="1483" spans="1:257" s="26" customFormat="1" ht="13" x14ac:dyDescent="0.3">
      <c r="A1483" s="1">
        <f>+SUBTOTAL(103,$D$4:D1483)</f>
        <v>1480</v>
      </c>
      <c r="B1483" s="2" t="s">
        <v>3453</v>
      </c>
      <c r="C1483" s="2" t="s">
        <v>1107</v>
      </c>
      <c r="D1483" s="2" t="s">
        <v>3454</v>
      </c>
      <c r="E1483" s="43" t="str">
        <f t="shared" si="1653"/>
        <v>N/A</v>
      </c>
      <c r="F1483" s="43" t="str">
        <f t="shared" si="1658"/>
        <v>SAC</v>
      </c>
      <c r="G1483" s="43" t="str">
        <f t="shared" si="1654"/>
        <v>IN</v>
      </c>
      <c r="H1483" s="44" t="s">
        <v>218</v>
      </c>
      <c r="I1483" s="43" t="str">
        <f t="shared" si="1655"/>
        <v>N/A-SAC-IN001</v>
      </c>
      <c r="J1483" s="45" t="s">
        <v>3480</v>
      </c>
      <c r="K1483" s="46" t="s">
        <v>48</v>
      </c>
      <c r="L1483" s="47">
        <f t="shared" si="1656"/>
        <v>43038</v>
      </c>
      <c r="M1483" s="48">
        <v>43038</v>
      </c>
      <c r="N1483" s="1" t="str">
        <f t="shared" ca="1" si="1657"/>
        <v/>
      </c>
      <c r="O1483" s="3">
        <v>43196</v>
      </c>
      <c r="P1483" s="49" t="s">
        <v>3481</v>
      </c>
      <c r="Q1483" s="46">
        <v>1</v>
      </c>
      <c r="R1483" s="44"/>
      <c r="S1483" s="4"/>
      <c r="T1483" s="4"/>
      <c r="U1483" s="5"/>
      <c r="V1483" s="4"/>
      <c r="W1483" s="6"/>
      <c r="X1483" s="6"/>
      <c r="Y1483" s="6"/>
      <c r="Z1483" s="6" t="str">
        <f>IF(Y1483=0,"",EVEN(Y1483)/2)</f>
        <v/>
      </c>
      <c r="AA1483" s="7"/>
      <c r="AB1483" s="9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  <c r="BF1483" s="4"/>
      <c r="BG1483" s="4"/>
      <c r="BH1483" s="4"/>
      <c r="BI1483" s="4"/>
      <c r="BJ1483" s="4"/>
      <c r="BK1483" s="4"/>
      <c r="BL1483" s="4"/>
      <c r="BM1483" s="4"/>
      <c r="BN1483" s="4"/>
      <c r="BO1483" s="4"/>
      <c r="BP1483" s="4"/>
      <c r="BQ1483" s="4"/>
      <c r="BR1483" s="4"/>
      <c r="BS1483" s="4"/>
      <c r="BT1483" s="4"/>
      <c r="BU1483" s="4"/>
      <c r="BV1483" s="4"/>
      <c r="BW1483" s="4"/>
      <c r="BX1483" s="4"/>
      <c r="BY1483" s="4"/>
      <c r="BZ1483" s="4"/>
      <c r="CA1483" s="4"/>
      <c r="CB1483" s="4"/>
      <c r="CC1483" s="4"/>
      <c r="CD1483" s="4"/>
      <c r="CE1483" s="4"/>
      <c r="CF1483" s="4"/>
      <c r="CG1483" s="4"/>
      <c r="CH1483" s="4"/>
      <c r="CI1483" s="4"/>
      <c r="CJ1483" s="4"/>
      <c r="CK1483" s="4"/>
      <c r="CL1483" s="4"/>
      <c r="CM1483" s="4"/>
      <c r="CN1483" s="4"/>
      <c r="CO1483" s="4"/>
      <c r="CP1483" s="4"/>
      <c r="CQ1483" s="4"/>
      <c r="CR1483" s="4"/>
      <c r="CS1483" s="4"/>
      <c r="CT1483" s="4"/>
      <c r="CU1483" s="4"/>
      <c r="CV1483" s="4"/>
      <c r="CW1483" s="4"/>
      <c r="CX1483" s="4"/>
      <c r="CY1483" s="4"/>
      <c r="CZ1483" s="4"/>
      <c r="DA1483" s="4"/>
      <c r="DB1483" s="4"/>
      <c r="DC1483" s="4"/>
      <c r="DD1483" s="4"/>
      <c r="DE1483" s="4"/>
      <c r="DF1483" s="4"/>
      <c r="DG1483" s="4"/>
      <c r="DH1483" s="4"/>
      <c r="DI1483" s="4"/>
      <c r="DJ1483" s="4"/>
      <c r="DK1483" s="4"/>
      <c r="DL1483" s="4"/>
      <c r="DM1483" s="4"/>
      <c r="DN1483" s="4"/>
      <c r="DO1483" s="4"/>
      <c r="DP1483" s="4"/>
      <c r="DQ1483" s="4"/>
      <c r="DR1483" s="4"/>
      <c r="DS1483" s="4"/>
      <c r="DT1483" s="4"/>
      <c r="DU1483" s="4"/>
      <c r="DV1483" s="4"/>
      <c r="DW1483" s="4"/>
      <c r="DX1483" s="4"/>
      <c r="DY1483" s="4"/>
      <c r="DZ1483" s="4"/>
      <c r="EA1483" s="4"/>
      <c r="EB1483" s="4"/>
      <c r="EC1483" s="4"/>
      <c r="ED1483" s="4"/>
      <c r="EE1483" s="4"/>
      <c r="EF1483" s="4"/>
      <c r="EG1483" s="4"/>
      <c r="EH1483" s="4"/>
      <c r="EI1483" s="4"/>
      <c r="EJ1483" s="4"/>
      <c r="EK1483" s="4"/>
      <c r="EL1483" s="4"/>
      <c r="EM1483" s="4"/>
      <c r="EN1483" s="4"/>
      <c r="EO1483" s="4"/>
      <c r="EP1483" s="4"/>
      <c r="EQ1483" s="4"/>
      <c r="ER1483" s="4"/>
      <c r="ES1483" s="4"/>
      <c r="ET1483" s="4"/>
      <c r="EU1483" s="4"/>
      <c r="EV1483" s="4"/>
      <c r="EW1483" s="4"/>
      <c r="EX1483" s="4"/>
      <c r="EY1483" s="4"/>
      <c r="EZ1483" s="4"/>
      <c r="FA1483" s="4"/>
      <c r="FB1483" s="4"/>
      <c r="FC1483" s="4"/>
      <c r="FD1483" s="4"/>
      <c r="FE1483" s="4"/>
      <c r="FF1483" s="4"/>
      <c r="FG1483" s="4"/>
      <c r="FH1483" s="4"/>
      <c r="FI1483" s="4"/>
      <c r="FJ1483" s="4"/>
      <c r="FK1483" s="4"/>
      <c r="FL1483" s="4"/>
      <c r="FM1483" s="4"/>
      <c r="FN1483" s="4"/>
      <c r="FO1483" s="4"/>
      <c r="FP1483" s="4"/>
      <c r="FQ1483" s="4"/>
      <c r="FR1483" s="4"/>
      <c r="FS1483" s="4"/>
      <c r="FT1483" s="4"/>
      <c r="FU1483" s="4"/>
      <c r="FV1483" s="4"/>
      <c r="FW1483" s="4"/>
      <c r="FX1483" s="4"/>
      <c r="FY1483" s="4"/>
      <c r="FZ1483" s="4"/>
      <c r="GA1483" s="4"/>
      <c r="GB1483" s="4"/>
      <c r="GC1483" s="4"/>
      <c r="GD1483" s="4"/>
      <c r="GE1483" s="4"/>
      <c r="GF1483" s="4"/>
      <c r="GG1483" s="4"/>
      <c r="GH1483" s="4"/>
      <c r="GI1483" s="4"/>
      <c r="GJ1483" s="4"/>
      <c r="GK1483" s="4"/>
      <c r="GL1483" s="4"/>
      <c r="GM1483" s="4"/>
      <c r="GN1483" s="4"/>
      <c r="GO1483" s="4"/>
      <c r="GP1483" s="4"/>
      <c r="GQ1483" s="4"/>
      <c r="GR1483" s="4"/>
      <c r="GS1483" s="4"/>
      <c r="GT1483" s="4"/>
      <c r="GU1483" s="4"/>
      <c r="GV1483" s="4"/>
      <c r="GW1483" s="4"/>
      <c r="GX1483" s="4"/>
      <c r="GY1483" s="4"/>
      <c r="GZ1483" s="4"/>
      <c r="HA1483" s="4"/>
      <c r="HB1483" s="4"/>
      <c r="HC1483" s="4"/>
      <c r="HD1483" s="4"/>
      <c r="HE1483" s="4"/>
      <c r="HF1483" s="4"/>
      <c r="HG1483" s="4"/>
      <c r="HH1483" s="4"/>
      <c r="HI1483" s="4"/>
      <c r="HJ1483" s="4"/>
      <c r="HK1483" s="4"/>
      <c r="HL1483" s="4"/>
      <c r="HM1483" s="4"/>
      <c r="HN1483" s="4"/>
      <c r="HO1483" s="4"/>
      <c r="HP1483" s="4"/>
      <c r="HQ1483" s="4"/>
      <c r="HR1483" s="4"/>
      <c r="HS1483" s="4"/>
      <c r="HT1483" s="4"/>
      <c r="HU1483" s="4"/>
      <c r="HV1483" s="4"/>
      <c r="HW1483" s="4"/>
      <c r="HX1483" s="4"/>
      <c r="HY1483" s="4"/>
      <c r="HZ1483" s="4"/>
      <c r="IA1483" s="4"/>
      <c r="IB1483" s="4"/>
      <c r="IC1483" s="4"/>
      <c r="ID1483" s="4"/>
      <c r="IE1483" s="4"/>
      <c r="IF1483" s="4"/>
      <c r="IG1483" s="4"/>
      <c r="IH1483" s="4"/>
      <c r="II1483" s="4"/>
      <c r="IJ1483" s="4"/>
      <c r="IK1483" s="4"/>
      <c r="IL1483" s="4"/>
      <c r="IM1483" s="4"/>
      <c r="IN1483" s="4"/>
      <c r="IO1483" s="4"/>
      <c r="IP1483" s="4"/>
      <c r="IQ1483" s="4"/>
      <c r="IR1483" s="4"/>
      <c r="IS1483" s="4"/>
      <c r="IT1483" s="4"/>
      <c r="IU1483" s="4"/>
      <c r="IV1483" s="4"/>
      <c r="IW1483" s="4"/>
    </row>
    <row r="1484" spans="1:257" s="4" customFormat="1" ht="19.5" x14ac:dyDescent="0.3">
      <c r="A1484" s="1">
        <f>+SUBTOTAL(103,$D$4:D1484)</f>
        <v>1481</v>
      </c>
      <c r="B1484" s="2" t="s">
        <v>3453</v>
      </c>
      <c r="C1484" s="2" t="s">
        <v>1107</v>
      </c>
      <c r="D1484" s="2" t="s">
        <v>3454</v>
      </c>
      <c r="E1484" s="43" t="str">
        <f>+IF(C1484="GESTIÓN TERRITORIAL","GET",IF(C1484="DERECHOS HUMANOS","DHH",IF(C1484="GESTIÓN CORPORATIVA","GCO",IF(C1484="PLANEACIÓN ESTRATÉGICA","PLE",IF(C1484="GERENCIA DE LA INFORMACIÓN","GDI","N/A")))))</f>
        <v>N/A</v>
      </c>
      <c r="F1484" s="43" t="str">
        <f t="shared" si="1658"/>
        <v>SAC</v>
      </c>
      <c r="G1484" s="43" t="str">
        <f>+IF(OR(LEN(H1484)=1,LEN(H1484)=2),H1484,IF(LEN(H1484)=4,MID(H1484,1,1),MID(H1484,1,2)))</f>
        <v>IN</v>
      </c>
      <c r="H1484" s="44" t="s">
        <v>222</v>
      </c>
      <c r="I1484" s="43" t="str">
        <f>+IF(OR(E1484="",F1484="",H1484=""),"",CONCATENATE(E1484,"-",F1484,"-",H1484))</f>
        <v>N/A-SAC-IN002</v>
      </c>
      <c r="J1484" s="45" t="s">
        <v>3482</v>
      </c>
      <c r="K1484" s="46" t="s">
        <v>31</v>
      </c>
      <c r="L1484" s="47">
        <f>+IF(M1484=0,"",VALUE(M1484))</f>
        <v>46007</v>
      </c>
      <c r="M1484" s="48">
        <v>46007</v>
      </c>
      <c r="N1484" s="1">
        <f ca="1">+IF(K1484="Anulado","",IF(M1484="","",DAYS360(M1484,TODAY())))</f>
        <v>70</v>
      </c>
      <c r="O1484" s="3"/>
      <c r="P1484" s="49" t="s">
        <v>3483</v>
      </c>
      <c r="Q1484" s="46">
        <v>7</v>
      </c>
      <c r="R1484" s="44"/>
      <c r="S1484" s="34"/>
      <c r="T1484" s="34"/>
      <c r="U1484" s="35"/>
      <c r="V1484" s="34"/>
      <c r="W1484" s="36"/>
      <c r="X1484" s="36"/>
      <c r="Y1484" s="36"/>
      <c r="Z1484" s="36" t="str">
        <f>IF(Y1484=0,"",EVEN(Y1484)/2)</f>
        <v/>
      </c>
      <c r="AA1484" s="37"/>
      <c r="AB1484" s="9"/>
    </row>
    <row r="1485" spans="1:257" s="4" customFormat="1" ht="13" x14ac:dyDescent="0.3">
      <c r="A1485" s="93">
        <f>+SUBTOTAL(103,$D$4:D1485)</f>
        <v>1482</v>
      </c>
      <c r="B1485" s="2" t="s">
        <v>3453</v>
      </c>
      <c r="C1485" s="2" t="s">
        <v>1107</v>
      </c>
      <c r="D1485" s="2" t="s">
        <v>3454</v>
      </c>
      <c r="E1485" s="43" t="str">
        <f t="shared" si="1653"/>
        <v>N/A</v>
      </c>
      <c r="F1485" s="43" t="str">
        <f t="shared" si="1658"/>
        <v>SAC</v>
      </c>
      <c r="G1485" s="43" t="str">
        <f t="shared" si="1654"/>
        <v>IN</v>
      </c>
      <c r="H1485" s="44" t="s">
        <v>226</v>
      </c>
      <c r="I1485" s="43" t="str">
        <f t="shared" si="1655"/>
        <v>N/A-SAC-IN003</v>
      </c>
      <c r="J1485" s="45" t="s">
        <v>3484</v>
      </c>
      <c r="K1485" s="46" t="s">
        <v>48</v>
      </c>
      <c r="L1485" s="47">
        <f t="shared" si="1656"/>
        <v>43038</v>
      </c>
      <c r="M1485" s="48">
        <v>43038</v>
      </c>
      <c r="N1485" s="1" t="str">
        <f t="shared" ca="1" si="1657"/>
        <v/>
      </c>
      <c r="O1485" s="3">
        <v>43196</v>
      </c>
      <c r="P1485" s="49" t="s">
        <v>3481</v>
      </c>
      <c r="Q1485" s="46">
        <v>1</v>
      </c>
      <c r="R1485" s="44"/>
      <c r="U1485" s="5"/>
      <c r="W1485" s="6"/>
      <c r="X1485" s="6"/>
      <c r="Y1485" s="6"/>
      <c r="Z1485" s="6" t="str">
        <f>IF(Y1485=0,"",EVEN(Y1485)/2)</f>
        <v/>
      </c>
      <c r="AA1485" s="7"/>
      <c r="AB1485" s="9"/>
    </row>
    <row r="1486" spans="1:257" s="4" customFormat="1" ht="19.5" x14ac:dyDescent="0.3">
      <c r="A1486" s="1">
        <f>+SUBTOTAL(103,$D$4:D1486)</f>
        <v>1483</v>
      </c>
      <c r="B1486" s="2" t="s">
        <v>3453</v>
      </c>
      <c r="C1486" s="2" t="s">
        <v>1107</v>
      </c>
      <c r="D1486" s="2" t="s">
        <v>3454</v>
      </c>
      <c r="E1486" s="43" t="str">
        <f t="shared" si="1653"/>
        <v>N/A</v>
      </c>
      <c r="F1486" s="43" t="str">
        <f t="shared" si="1658"/>
        <v>SAC</v>
      </c>
      <c r="G1486" s="43" t="str">
        <f t="shared" si="1654"/>
        <v>IN</v>
      </c>
      <c r="H1486" s="44" t="s">
        <v>230</v>
      </c>
      <c r="I1486" s="43" t="str">
        <f t="shared" si="1655"/>
        <v>N/A-SAC-IN004</v>
      </c>
      <c r="J1486" s="45" t="s">
        <v>3485</v>
      </c>
      <c r="K1486" s="46" t="s">
        <v>48</v>
      </c>
      <c r="L1486" s="47">
        <f t="shared" si="1656"/>
        <v>43038</v>
      </c>
      <c r="M1486" s="48">
        <v>43038</v>
      </c>
      <c r="N1486" s="1" t="str">
        <f t="shared" ca="1" si="1657"/>
        <v/>
      </c>
      <c r="O1486" s="3">
        <v>43196</v>
      </c>
      <c r="P1486" s="49" t="s">
        <v>3481</v>
      </c>
      <c r="Q1486" s="46">
        <v>1</v>
      </c>
      <c r="R1486" s="44"/>
      <c r="U1486" s="5"/>
      <c r="W1486" s="6"/>
      <c r="X1486" s="6"/>
      <c r="Y1486" s="6"/>
      <c r="Z1486" s="6" t="str">
        <f>IF(Y1486=0,"",EVEN(Y1486)/2)</f>
        <v/>
      </c>
      <c r="AA1486" s="7"/>
      <c r="AB1486" s="9"/>
    </row>
    <row r="1487" spans="1:257" s="4" customFormat="1" ht="29" x14ac:dyDescent="0.3">
      <c r="A1487" s="1">
        <f>+SUBTOTAL(103,$D$4:D1487)</f>
        <v>1484</v>
      </c>
      <c r="B1487" s="2" t="s">
        <v>3453</v>
      </c>
      <c r="C1487" s="2" t="s">
        <v>1107</v>
      </c>
      <c r="D1487" s="2" t="s">
        <v>3454</v>
      </c>
      <c r="E1487" s="43" t="str">
        <f t="shared" si="1653"/>
        <v>N/A</v>
      </c>
      <c r="F1487" s="43" t="str">
        <f t="shared" si="1658"/>
        <v>SAC</v>
      </c>
      <c r="G1487" s="43" t="str">
        <f t="shared" si="1654"/>
        <v>IN</v>
      </c>
      <c r="H1487" s="44" t="s">
        <v>234</v>
      </c>
      <c r="I1487" s="43" t="str">
        <f t="shared" si="1655"/>
        <v>N/A-SAC-IN005</v>
      </c>
      <c r="J1487" s="45" t="s">
        <v>3486</v>
      </c>
      <c r="K1487" s="46" t="s">
        <v>31</v>
      </c>
      <c r="L1487" s="47">
        <f t="shared" si="1656"/>
        <v>45544</v>
      </c>
      <c r="M1487" s="48">
        <v>45544</v>
      </c>
      <c r="N1487" s="1">
        <f t="shared" ca="1" si="1657"/>
        <v>527</v>
      </c>
      <c r="O1487" s="3"/>
      <c r="P1487" s="49" t="s">
        <v>3487</v>
      </c>
      <c r="Q1487" s="46">
        <v>5</v>
      </c>
      <c r="R1487" s="44" t="s">
        <v>3488</v>
      </c>
      <c r="U1487" s="5"/>
      <c r="W1487" s="6"/>
      <c r="X1487" s="6"/>
      <c r="Y1487" s="6"/>
      <c r="Z1487" s="6" t="str">
        <f>IF(Y1487=0,"",EVEN(Y1487)/2)</f>
        <v/>
      </c>
      <c r="AA1487" s="7"/>
      <c r="AB1487" s="9"/>
    </row>
    <row r="1488" spans="1:257" s="4" customFormat="1" ht="19.5" x14ac:dyDescent="0.3">
      <c r="A1488" s="93">
        <f>+SUBTOTAL(103,$D$4:D1488)</f>
        <v>1485</v>
      </c>
      <c r="B1488" s="2" t="s">
        <v>3453</v>
      </c>
      <c r="C1488" s="2" t="s">
        <v>1107</v>
      </c>
      <c r="D1488" s="2" t="s">
        <v>3454</v>
      </c>
      <c r="E1488" s="43" t="str">
        <f t="shared" si="1653"/>
        <v>N/A</v>
      </c>
      <c r="F1488" s="43" t="str">
        <f t="shared" si="1658"/>
        <v>SAC</v>
      </c>
      <c r="G1488" s="43" t="str">
        <f t="shared" si="1654"/>
        <v>IN</v>
      </c>
      <c r="H1488" s="44" t="s">
        <v>238</v>
      </c>
      <c r="I1488" s="43" t="str">
        <f t="shared" si="1655"/>
        <v>N/A-SAC-IN006</v>
      </c>
      <c r="J1488" s="45" t="s">
        <v>3489</v>
      </c>
      <c r="K1488" s="46" t="s">
        <v>31</v>
      </c>
      <c r="L1488" s="47">
        <f t="shared" si="1656"/>
        <v>45211</v>
      </c>
      <c r="M1488" s="48">
        <v>45211</v>
      </c>
      <c r="N1488" s="1">
        <f t="shared" ca="1" si="1657"/>
        <v>854</v>
      </c>
      <c r="O1488" s="3"/>
      <c r="P1488" s="49" t="s">
        <v>3490</v>
      </c>
      <c r="Q1488" s="46">
        <v>2</v>
      </c>
      <c r="R1488" s="44"/>
      <c r="T1488" s="21"/>
      <c r="U1488" s="22"/>
      <c r="V1488" s="21"/>
      <c r="W1488" s="23"/>
      <c r="X1488" s="23"/>
      <c r="Y1488" s="23"/>
      <c r="Z1488" s="23"/>
      <c r="AA1488" s="24"/>
      <c r="AB1488" s="9"/>
    </row>
    <row r="1489" spans="1:28" s="4" customFormat="1" ht="19.5" x14ac:dyDescent="0.3">
      <c r="A1489" s="1">
        <f>+SUBTOTAL(103,$D$4:D1489)</f>
        <v>1486</v>
      </c>
      <c r="B1489" s="2" t="s">
        <v>3453</v>
      </c>
      <c r="C1489" s="2" t="s">
        <v>1107</v>
      </c>
      <c r="D1489" s="2" t="s">
        <v>3454</v>
      </c>
      <c r="E1489" s="43" t="str">
        <f t="shared" si="1653"/>
        <v>N/A</v>
      </c>
      <c r="F1489" s="43" t="str">
        <f t="shared" si="1658"/>
        <v>SAC</v>
      </c>
      <c r="G1489" s="43" t="str">
        <f t="shared" si="1654"/>
        <v>IN</v>
      </c>
      <c r="H1489" s="44" t="s">
        <v>242</v>
      </c>
      <c r="I1489" s="43" t="str">
        <f t="shared" si="1655"/>
        <v>N/A-SAC-IN007</v>
      </c>
      <c r="J1489" s="45" t="s">
        <v>3491</v>
      </c>
      <c r="K1489" s="46" t="s">
        <v>31</v>
      </c>
      <c r="L1489" s="47">
        <f t="shared" si="1656"/>
        <v>45825</v>
      </c>
      <c r="M1489" s="48">
        <v>45825</v>
      </c>
      <c r="N1489" s="1">
        <f t="shared" ca="1" si="1657"/>
        <v>249</v>
      </c>
      <c r="O1489" s="3"/>
      <c r="P1489" s="49" t="s">
        <v>3492</v>
      </c>
      <c r="Q1489" s="46">
        <v>2</v>
      </c>
      <c r="R1489" s="44"/>
      <c r="T1489" s="21"/>
      <c r="U1489" s="22"/>
      <c r="V1489" s="21"/>
      <c r="W1489" s="23"/>
      <c r="X1489" s="23"/>
      <c r="Y1489" s="23"/>
      <c r="Z1489" s="23"/>
      <c r="AA1489" s="24"/>
      <c r="AB1489" s="9"/>
    </row>
    <row r="1490" spans="1:28" s="4" customFormat="1" ht="13" x14ac:dyDescent="0.3">
      <c r="A1490" s="1">
        <f>+SUBTOTAL(103,$D$4:D1490)</f>
        <v>1487</v>
      </c>
      <c r="B1490" s="2" t="s">
        <v>3453</v>
      </c>
      <c r="C1490" s="2" t="s">
        <v>1107</v>
      </c>
      <c r="D1490" s="2" t="s">
        <v>3454</v>
      </c>
      <c r="E1490" s="43" t="str">
        <f t="shared" si="1653"/>
        <v>N/A</v>
      </c>
      <c r="F1490" s="43" t="str">
        <f t="shared" si="1658"/>
        <v>SAC</v>
      </c>
      <c r="G1490" s="43" t="str">
        <f t="shared" si="1654"/>
        <v>F</v>
      </c>
      <c r="H1490" s="44" t="s">
        <v>274</v>
      </c>
      <c r="I1490" s="43" t="str">
        <f t="shared" si="1655"/>
        <v>N/A-SAC-F001</v>
      </c>
      <c r="J1490" s="45" t="s">
        <v>3493</v>
      </c>
      <c r="K1490" s="46" t="s">
        <v>48</v>
      </c>
      <c r="L1490" s="47">
        <f t="shared" si="1656"/>
        <v>43042</v>
      </c>
      <c r="M1490" s="48">
        <v>43042</v>
      </c>
      <c r="N1490" s="1" t="str">
        <f t="shared" ca="1" si="1657"/>
        <v/>
      </c>
      <c r="O1490" s="3">
        <v>43196</v>
      </c>
      <c r="P1490" s="49" t="s">
        <v>3494</v>
      </c>
      <c r="Q1490" s="46">
        <v>1</v>
      </c>
      <c r="R1490" s="44" t="s">
        <v>3495</v>
      </c>
      <c r="U1490" s="5"/>
      <c r="W1490" s="6"/>
      <c r="X1490" s="6"/>
      <c r="Y1490" s="6"/>
      <c r="Z1490" s="6" t="str">
        <f t="shared" ref="Z1490:Z1497" si="1659">IF(Y1490=0,"",EVEN(Y1490)/2)</f>
        <v/>
      </c>
      <c r="AA1490" s="7"/>
      <c r="AB1490" s="9"/>
    </row>
    <row r="1491" spans="1:28" s="4" customFormat="1" ht="13" x14ac:dyDescent="0.3">
      <c r="A1491" s="93">
        <f>+SUBTOTAL(103,$D$4:D1491)</f>
        <v>1488</v>
      </c>
      <c r="B1491" s="2" t="s">
        <v>3453</v>
      </c>
      <c r="C1491" s="2" t="s">
        <v>1107</v>
      </c>
      <c r="D1491" s="2" t="s">
        <v>3454</v>
      </c>
      <c r="E1491" s="43" t="str">
        <f t="shared" si="1653"/>
        <v>N/A</v>
      </c>
      <c r="F1491" s="43" t="str">
        <f t="shared" si="1658"/>
        <v>SAC</v>
      </c>
      <c r="G1491" s="43" t="str">
        <f t="shared" si="1654"/>
        <v>F</v>
      </c>
      <c r="H1491" s="44" t="s">
        <v>278</v>
      </c>
      <c r="I1491" s="43" t="str">
        <f t="shared" si="1655"/>
        <v>N/A-SAC-F002</v>
      </c>
      <c r="J1491" s="45" t="s">
        <v>3496</v>
      </c>
      <c r="K1491" s="46" t="s">
        <v>48</v>
      </c>
      <c r="L1491" s="47">
        <f t="shared" si="1656"/>
        <v>43038</v>
      </c>
      <c r="M1491" s="48">
        <v>43038</v>
      </c>
      <c r="N1491" s="1" t="str">
        <f t="shared" ca="1" si="1657"/>
        <v/>
      </c>
      <c r="O1491" s="3">
        <v>43196</v>
      </c>
      <c r="P1491" s="49" t="s">
        <v>3481</v>
      </c>
      <c r="Q1491" s="46">
        <v>1</v>
      </c>
      <c r="R1491" s="44"/>
      <c r="U1491" s="5"/>
      <c r="W1491" s="6"/>
      <c r="X1491" s="6"/>
      <c r="Y1491" s="6"/>
      <c r="Z1491" s="6" t="str">
        <f t="shared" si="1659"/>
        <v/>
      </c>
      <c r="AA1491" s="7"/>
      <c r="AB1491" s="9"/>
    </row>
    <row r="1492" spans="1:28" s="4" customFormat="1" ht="13" x14ac:dyDescent="0.3">
      <c r="A1492" s="1">
        <f>+SUBTOTAL(103,$D$4:D1492)</f>
        <v>1489</v>
      </c>
      <c r="B1492" s="2" t="s">
        <v>3453</v>
      </c>
      <c r="C1492" s="2" t="s">
        <v>1107</v>
      </c>
      <c r="D1492" s="2" t="s">
        <v>3454</v>
      </c>
      <c r="E1492" s="43" t="str">
        <f t="shared" si="1653"/>
        <v>N/A</v>
      </c>
      <c r="F1492" s="43" t="str">
        <f t="shared" si="1658"/>
        <v>SAC</v>
      </c>
      <c r="G1492" s="43" t="str">
        <f t="shared" si="1654"/>
        <v>F</v>
      </c>
      <c r="H1492" s="44" t="s">
        <v>282</v>
      </c>
      <c r="I1492" s="43" t="str">
        <f t="shared" si="1655"/>
        <v>N/A-SAC-F003</v>
      </c>
      <c r="J1492" s="45" t="s">
        <v>3497</v>
      </c>
      <c r="K1492" s="46" t="s">
        <v>48</v>
      </c>
      <c r="L1492" s="47">
        <f t="shared" si="1656"/>
        <v>43038</v>
      </c>
      <c r="M1492" s="48">
        <v>43038</v>
      </c>
      <c r="N1492" s="1" t="str">
        <f t="shared" ca="1" si="1657"/>
        <v/>
      </c>
      <c r="O1492" s="3">
        <v>43196</v>
      </c>
      <c r="P1492" s="49" t="s">
        <v>3481</v>
      </c>
      <c r="Q1492" s="46">
        <v>1</v>
      </c>
      <c r="R1492" s="44"/>
      <c r="U1492" s="5"/>
      <c r="W1492" s="6"/>
      <c r="X1492" s="6"/>
      <c r="Y1492" s="6"/>
      <c r="Z1492" s="6" t="str">
        <f t="shared" si="1659"/>
        <v/>
      </c>
      <c r="AA1492" s="7"/>
      <c r="AB1492" s="9"/>
    </row>
    <row r="1493" spans="1:28" s="4" customFormat="1" ht="19.5" x14ac:dyDescent="0.3">
      <c r="A1493" s="1">
        <f>+SUBTOTAL(103,$D$4:D1493)</f>
        <v>1490</v>
      </c>
      <c r="B1493" s="2" t="s">
        <v>3453</v>
      </c>
      <c r="C1493" s="2" t="s">
        <v>1107</v>
      </c>
      <c r="D1493" s="2" t="s">
        <v>3454</v>
      </c>
      <c r="E1493" s="43" t="str">
        <f t="shared" si="1653"/>
        <v>N/A</v>
      </c>
      <c r="F1493" s="43" t="str">
        <f t="shared" si="1658"/>
        <v>SAC</v>
      </c>
      <c r="G1493" s="43" t="str">
        <f t="shared" si="1654"/>
        <v>F</v>
      </c>
      <c r="H1493" s="44" t="s">
        <v>286</v>
      </c>
      <c r="I1493" s="43" t="str">
        <f t="shared" si="1655"/>
        <v>N/A-SAC-F004</v>
      </c>
      <c r="J1493" s="45" t="s">
        <v>3498</v>
      </c>
      <c r="K1493" s="46" t="s">
        <v>48</v>
      </c>
      <c r="L1493" s="47">
        <f t="shared" si="1656"/>
        <v>43038</v>
      </c>
      <c r="M1493" s="48">
        <v>43038</v>
      </c>
      <c r="N1493" s="1" t="str">
        <f t="shared" ca="1" si="1657"/>
        <v/>
      </c>
      <c r="O1493" s="3">
        <v>43329</v>
      </c>
      <c r="P1493" s="49" t="s">
        <v>3499</v>
      </c>
      <c r="Q1493" s="46">
        <v>1</v>
      </c>
      <c r="R1493" s="44"/>
      <c r="U1493" s="5"/>
      <c r="W1493" s="6"/>
      <c r="X1493" s="6"/>
      <c r="Y1493" s="6"/>
      <c r="Z1493" s="6" t="str">
        <f t="shared" si="1659"/>
        <v/>
      </c>
      <c r="AA1493" s="7"/>
      <c r="AB1493" s="9"/>
    </row>
    <row r="1494" spans="1:28" s="4" customFormat="1" ht="13" x14ac:dyDescent="0.3">
      <c r="A1494" s="93">
        <f>+SUBTOTAL(103,$D$4:D1494)</f>
        <v>1491</v>
      </c>
      <c r="B1494" s="2" t="s">
        <v>3453</v>
      </c>
      <c r="C1494" s="2" t="s">
        <v>1107</v>
      </c>
      <c r="D1494" s="2" t="s">
        <v>3454</v>
      </c>
      <c r="E1494" s="43" t="str">
        <f t="shared" si="1653"/>
        <v>N/A</v>
      </c>
      <c r="F1494" s="43" t="str">
        <f t="shared" si="1658"/>
        <v>SAC</v>
      </c>
      <c r="G1494" s="43" t="str">
        <f t="shared" si="1654"/>
        <v>F</v>
      </c>
      <c r="H1494" s="44" t="s">
        <v>290</v>
      </c>
      <c r="I1494" s="43" t="str">
        <f t="shared" si="1655"/>
        <v>N/A-SAC-F005</v>
      </c>
      <c r="J1494" s="45" t="s">
        <v>3500</v>
      </c>
      <c r="K1494" s="46" t="s">
        <v>48</v>
      </c>
      <c r="L1494" s="47">
        <f t="shared" si="1656"/>
        <v>43038</v>
      </c>
      <c r="M1494" s="48">
        <v>43038</v>
      </c>
      <c r="N1494" s="1" t="str">
        <f t="shared" ca="1" si="1657"/>
        <v/>
      </c>
      <c r="O1494" s="3">
        <v>43196</v>
      </c>
      <c r="P1494" s="49" t="s">
        <v>3481</v>
      </c>
      <c r="Q1494" s="46">
        <v>1</v>
      </c>
      <c r="R1494" s="44"/>
      <c r="U1494" s="5"/>
      <c r="W1494" s="6"/>
      <c r="X1494" s="6"/>
      <c r="Y1494" s="6"/>
      <c r="Z1494" s="6" t="str">
        <f t="shared" si="1659"/>
        <v/>
      </c>
      <c r="AA1494" s="7"/>
      <c r="AB1494" s="9"/>
    </row>
    <row r="1495" spans="1:28" s="4" customFormat="1" ht="29" x14ac:dyDescent="0.3">
      <c r="A1495" s="1">
        <f>+SUBTOTAL(103,$D$4:D1495)</f>
        <v>1492</v>
      </c>
      <c r="B1495" s="2" t="s">
        <v>3453</v>
      </c>
      <c r="C1495" s="2" t="s">
        <v>1107</v>
      </c>
      <c r="D1495" s="2" t="s">
        <v>3454</v>
      </c>
      <c r="E1495" s="43" t="str">
        <f t="shared" si="1653"/>
        <v>N/A</v>
      </c>
      <c r="F1495" s="43" t="str">
        <f t="shared" si="1658"/>
        <v>SAC</v>
      </c>
      <c r="G1495" s="43" t="str">
        <f t="shared" si="1654"/>
        <v>F</v>
      </c>
      <c r="H1495" s="44" t="s">
        <v>294</v>
      </c>
      <c r="I1495" s="43" t="str">
        <f t="shared" si="1655"/>
        <v>N/A-SAC-F006</v>
      </c>
      <c r="J1495" s="45" t="s">
        <v>3501</v>
      </c>
      <c r="K1495" s="46" t="s">
        <v>48</v>
      </c>
      <c r="L1495" s="47">
        <f t="shared" si="1656"/>
        <v>43038</v>
      </c>
      <c r="M1495" s="48">
        <v>43038</v>
      </c>
      <c r="N1495" s="1" t="str">
        <f t="shared" ca="1" si="1657"/>
        <v/>
      </c>
      <c r="O1495" s="3">
        <v>43329</v>
      </c>
      <c r="P1495" s="49" t="s">
        <v>3499</v>
      </c>
      <c r="Q1495" s="46">
        <v>1</v>
      </c>
      <c r="R1495" s="44"/>
      <c r="U1495" s="5"/>
      <c r="W1495" s="6"/>
      <c r="X1495" s="6"/>
      <c r="Y1495" s="6"/>
      <c r="Z1495" s="6" t="str">
        <f t="shared" si="1659"/>
        <v/>
      </c>
      <c r="AA1495" s="7"/>
      <c r="AB1495" s="9"/>
    </row>
    <row r="1496" spans="1:28" s="4" customFormat="1" ht="13" x14ac:dyDescent="0.3">
      <c r="A1496" s="1">
        <f>+SUBTOTAL(103,$D$4:D1496)</f>
        <v>1493</v>
      </c>
      <c r="B1496" s="2" t="s">
        <v>3453</v>
      </c>
      <c r="C1496" s="2" t="s">
        <v>1107</v>
      </c>
      <c r="D1496" s="2" t="s">
        <v>3454</v>
      </c>
      <c r="E1496" s="43" t="str">
        <f t="shared" si="1653"/>
        <v>N/A</v>
      </c>
      <c r="F1496" s="43" t="str">
        <f t="shared" si="1658"/>
        <v>SAC</v>
      </c>
      <c r="G1496" s="43" t="str">
        <f t="shared" si="1654"/>
        <v>F</v>
      </c>
      <c r="H1496" s="44" t="s">
        <v>298</v>
      </c>
      <c r="I1496" s="43" t="str">
        <f t="shared" si="1655"/>
        <v>N/A-SAC-F007</v>
      </c>
      <c r="J1496" s="45" t="s">
        <v>3502</v>
      </c>
      <c r="K1496" s="46" t="s">
        <v>48</v>
      </c>
      <c r="L1496" s="47">
        <f t="shared" si="1656"/>
        <v>44544</v>
      </c>
      <c r="M1496" s="48">
        <v>44544</v>
      </c>
      <c r="N1496" s="1" t="str">
        <f t="shared" ca="1" si="1657"/>
        <v/>
      </c>
      <c r="O1496" s="3">
        <v>44831</v>
      </c>
      <c r="P1496" s="49" t="s">
        <v>3503</v>
      </c>
      <c r="Q1496" s="46">
        <v>2</v>
      </c>
      <c r="R1496" s="44" t="s">
        <v>3504</v>
      </c>
      <c r="T1496" s="21"/>
      <c r="U1496" s="22"/>
      <c r="V1496" s="21"/>
      <c r="W1496" s="23"/>
      <c r="X1496" s="23"/>
      <c r="Y1496" s="23"/>
      <c r="Z1496" s="23" t="str">
        <f t="shared" si="1659"/>
        <v/>
      </c>
      <c r="AA1496" s="24"/>
      <c r="AB1496" s="9"/>
    </row>
    <row r="1497" spans="1:28" s="4" customFormat="1" ht="14.25" customHeight="1" x14ac:dyDescent="0.3">
      <c r="A1497" s="93">
        <f>+SUBTOTAL(103,$D$4:D1497)</f>
        <v>1494</v>
      </c>
      <c r="B1497" s="2" t="s">
        <v>3453</v>
      </c>
      <c r="C1497" s="2" t="s">
        <v>1107</v>
      </c>
      <c r="D1497" s="2" t="s">
        <v>3454</v>
      </c>
      <c r="E1497" s="43" t="str">
        <f t="shared" si="1653"/>
        <v>N/A</v>
      </c>
      <c r="F1497" s="43" t="str">
        <f t="shared" si="1658"/>
        <v>SAC</v>
      </c>
      <c r="G1497" s="43" t="str">
        <f t="shared" si="1654"/>
        <v>F</v>
      </c>
      <c r="H1497" s="44" t="s">
        <v>302</v>
      </c>
      <c r="I1497" s="43" t="str">
        <f t="shared" si="1655"/>
        <v>N/A-SAC-F008</v>
      </c>
      <c r="J1497" s="45" t="s">
        <v>3505</v>
      </c>
      <c r="K1497" s="46" t="s">
        <v>48</v>
      </c>
      <c r="L1497" s="47">
        <f t="shared" si="1656"/>
        <v>43042</v>
      </c>
      <c r="M1497" s="48">
        <v>43042</v>
      </c>
      <c r="N1497" s="1" t="str">
        <f t="shared" ca="1" si="1657"/>
        <v/>
      </c>
      <c r="O1497" s="3">
        <v>43196</v>
      </c>
      <c r="P1497" s="49" t="s">
        <v>3494</v>
      </c>
      <c r="Q1497" s="46">
        <v>1</v>
      </c>
      <c r="R1497" s="44" t="s">
        <v>3506</v>
      </c>
      <c r="U1497" s="5"/>
      <c r="W1497" s="6"/>
      <c r="X1497" s="6"/>
      <c r="Y1497" s="6"/>
      <c r="Z1497" s="6" t="str">
        <f t="shared" si="1659"/>
        <v/>
      </c>
      <c r="AA1497" s="7"/>
      <c r="AB1497" s="9"/>
    </row>
    <row r="1498" spans="1:28" x14ac:dyDescent="0.25">
      <c r="A1498" s="1">
        <f>+SUBTOTAL(103,$D$4:D1498)</f>
        <v>1495</v>
      </c>
      <c r="B1498" s="2" t="s">
        <v>3453</v>
      </c>
      <c r="C1498" s="2" t="s">
        <v>1107</v>
      </c>
      <c r="D1498" s="2" t="s">
        <v>3454</v>
      </c>
      <c r="E1498" s="43" t="str">
        <f t="shared" si="1653"/>
        <v>N/A</v>
      </c>
      <c r="F1498" s="43" t="str">
        <f t="shared" si="1658"/>
        <v>SAC</v>
      </c>
      <c r="G1498" s="43" t="str">
        <f t="shared" si="1654"/>
        <v>F</v>
      </c>
      <c r="H1498" s="44" t="s">
        <v>306</v>
      </c>
      <c r="I1498" s="43" t="str">
        <f t="shared" si="1655"/>
        <v>N/A-SAC-F009</v>
      </c>
      <c r="J1498" s="45" t="s">
        <v>3507</v>
      </c>
      <c r="K1498" s="46" t="s">
        <v>31</v>
      </c>
      <c r="L1498" s="47">
        <f t="shared" si="1656"/>
        <v>45733</v>
      </c>
      <c r="M1498" s="48">
        <v>45733</v>
      </c>
      <c r="N1498" s="1">
        <f t="shared" ca="1" si="1657"/>
        <v>339</v>
      </c>
      <c r="O1498" s="3"/>
      <c r="P1498" s="49" t="s">
        <v>3508</v>
      </c>
      <c r="Q1498" s="46">
        <v>3</v>
      </c>
      <c r="R1498" s="44" t="s">
        <v>383</v>
      </c>
    </row>
    <row r="1499" spans="1:28" ht="21" customHeight="1" x14ac:dyDescent="0.25">
      <c r="A1499" s="1">
        <f>+SUBTOTAL(103,$D$4:D1499)</f>
        <v>1496</v>
      </c>
      <c r="B1499" s="2" t="s">
        <v>3453</v>
      </c>
      <c r="C1499" s="2" t="s">
        <v>1107</v>
      </c>
      <c r="D1499" s="2" t="s">
        <v>3454</v>
      </c>
      <c r="E1499" s="43" t="str">
        <f t="shared" si="1653"/>
        <v>N/A</v>
      </c>
      <c r="F1499" s="43" t="str">
        <f t="shared" si="1658"/>
        <v>SAC</v>
      </c>
      <c r="G1499" s="43" t="str">
        <f t="shared" si="1654"/>
        <v>F</v>
      </c>
      <c r="H1499" s="44" t="s">
        <v>310</v>
      </c>
      <c r="I1499" s="43" t="str">
        <f t="shared" si="1655"/>
        <v>N/A-SAC-F010</v>
      </c>
      <c r="J1499" s="45" t="s">
        <v>3509</v>
      </c>
      <c r="K1499" s="46" t="s">
        <v>31</v>
      </c>
      <c r="L1499" s="47">
        <f t="shared" si="1656"/>
        <v>45728</v>
      </c>
      <c r="M1499" s="48">
        <v>45728</v>
      </c>
      <c r="N1499" s="1">
        <f t="shared" ca="1" si="1657"/>
        <v>344</v>
      </c>
      <c r="O1499" s="3"/>
      <c r="P1499" s="49" t="s">
        <v>3510</v>
      </c>
      <c r="Q1499" s="46">
        <v>2</v>
      </c>
      <c r="R1499" s="44"/>
    </row>
    <row r="1500" spans="1:28" x14ac:dyDescent="0.25">
      <c r="U1500" s="39" t="s">
        <v>26</v>
      </c>
    </row>
    <row r="1501" spans="1:28" x14ac:dyDescent="0.25">
      <c r="U1501" s="39" t="s">
        <v>1136</v>
      </c>
    </row>
    <row r="1502" spans="1:28" x14ac:dyDescent="0.25">
      <c r="U1502" s="39" t="s">
        <v>2028</v>
      </c>
    </row>
    <row r="1503" spans="1:28" x14ac:dyDescent="0.25">
      <c r="U1503" s="39" t="s">
        <v>3453</v>
      </c>
    </row>
    <row r="1504" spans="1:28" x14ac:dyDescent="0.25">
      <c r="U1504" s="39" t="s">
        <v>3285</v>
      </c>
    </row>
    <row r="1507" spans="16:24" x14ac:dyDescent="0.25">
      <c r="U1507" s="39" t="s">
        <v>1107</v>
      </c>
    </row>
    <row r="1508" spans="16:24" x14ac:dyDescent="0.25">
      <c r="U1508" s="39" t="s">
        <v>1137</v>
      </c>
    </row>
    <row r="1509" spans="16:24" x14ac:dyDescent="0.25">
      <c r="U1509" s="39" t="s">
        <v>1709</v>
      </c>
    </row>
    <row r="1510" spans="16:24" x14ac:dyDescent="0.25">
      <c r="P1510" s="41"/>
      <c r="U1510" s="39" t="s">
        <v>2084</v>
      </c>
      <c r="W1510" s="41"/>
      <c r="X1510" s="41"/>
    </row>
    <row r="1511" spans="16:24" x14ac:dyDescent="0.25">
      <c r="P1511" s="41"/>
      <c r="U1511" s="39" t="s">
        <v>27</v>
      </c>
      <c r="W1511" s="41"/>
      <c r="X1511" s="41"/>
    </row>
    <row r="1512" spans="16:24" x14ac:dyDescent="0.25">
      <c r="P1512" s="41"/>
      <c r="U1512" s="39" t="s">
        <v>466</v>
      </c>
      <c r="W1512" s="41"/>
      <c r="X1512" s="41"/>
    </row>
    <row r="1519" spans="16:24" x14ac:dyDescent="0.25">
      <c r="P1519" s="41"/>
      <c r="U1519" s="39" t="s">
        <v>3454</v>
      </c>
      <c r="V1519" s="39" t="s">
        <v>3511</v>
      </c>
      <c r="W1519" s="41"/>
      <c r="X1519" s="41"/>
    </row>
    <row r="1520" spans="16:24" x14ac:dyDescent="0.25">
      <c r="P1520" s="41"/>
      <c r="U1520" s="39" t="s">
        <v>1138</v>
      </c>
      <c r="V1520" s="39" t="s">
        <v>3512</v>
      </c>
      <c r="W1520" s="41"/>
      <c r="X1520" s="41"/>
    </row>
    <row r="1521" spans="16:24" x14ac:dyDescent="0.25">
      <c r="P1521" s="41"/>
      <c r="U1521" s="39" t="s">
        <v>1171</v>
      </c>
      <c r="V1521" s="39" t="s">
        <v>1576</v>
      </c>
      <c r="W1521" s="41"/>
      <c r="X1521" s="41"/>
    </row>
    <row r="1522" spans="16:24" x14ac:dyDescent="0.25">
      <c r="P1522" s="41"/>
      <c r="U1522" s="39" t="s">
        <v>1601</v>
      </c>
      <c r="V1522" s="39" t="s">
        <v>3513</v>
      </c>
      <c r="W1522" s="41"/>
      <c r="X1522" s="41"/>
    </row>
    <row r="1523" spans="16:24" x14ac:dyDescent="0.25">
      <c r="P1523" s="41"/>
      <c r="U1523" s="39" t="s">
        <v>1865</v>
      </c>
      <c r="V1523" s="39" t="s">
        <v>3514</v>
      </c>
      <c r="W1523" s="41"/>
      <c r="X1523" s="41"/>
    </row>
    <row r="1524" spans="16:24" x14ac:dyDescent="0.25">
      <c r="P1524" s="41"/>
      <c r="U1524" s="39" t="s">
        <v>2005</v>
      </c>
      <c r="V1524" s="39" t="s">
        <v>2006</v>
      </c>
      <c r="W1524" s="41"/>
      <c r="X1524" s="41"/>
    </row>
    <row r="1525" spans="16:24" x14ac:dyDescent="0.25">
      <c r="P1525" s="41"/>
      <c r="U1525" s="39" t="s">
        <v>1710</v>
      </c>
      <c r="V1525" s="39" t="s">
        <v>1783</v>
      </c>
      <c r="W1525" s="41"/>
      <c r="X1525" s="41"/>
    </row>
    <row r="1526" spans="16:24" x14ac:dyDescent="0.25">
      <c r="P1526" s="41"/>
      <c r="U1526" s="39" t="s">
        <v>1651</v>
      </c>
      <c r="V1526" s="39" t="s">
        <v>3515</v>
      </c>
      <c r="W1526" s="41"/>
      <c r="X1526" s="41"/>
    </row>
    <row r="1527" spans="16:24" x14ac:dyDescent="0.25">
      <c r="P1527" s="41"/>
      <c r="U1527" s="39" t="s">
        <v>2978</v>
      </c>
      <c r="V1527" s="39" t="s">
        <v>3216</v>
      </c>
      <c r="W1527" s="41"/>
      <c r="X1527" s="41"/>
    </row>
    <row r="1528" spans="16:24" x14ac:dyDescent="0.25">
      <c r="P1528" s="41"/>
      <c r="U1528" s="39" t="s">
        <v>2265</v>
      </c>
      <c r="V1528" s="39" t="s">
        <v>2864</v>
      </c>
      <c r="W1528" s="41"/>
      <c r="X1528" s="41"/>
    </row>
    <row r="1529" spans="16:24" x14ac:dyDescent="0.25">
      <c r="P1529" s="41"/>
      <c r="U1529" s="39" t="s">
        <v>2085</v>
      </c>
      <c r="V1529" s="39" t="s">
        <v>3516</v>
      </c>
      <c r="W1529" s="41"/>
      <c r="X1529" s="41"/>
    </row>
    <row r="1530" spans="16:24" x14ac:dyDescent="0.25">
      <c r="P1530" s="41"/>
      <c r="U1530" s="39" t="s">
        <v>3255</v>
      </c>
      <c r="V1530" s="39" t="s">
        <v>1783</v>
      </c>
      <c r="W1530" s="41"/>
      <c r="X1530" s="41"/>
    </row>
    <row r="1531" spans="16:24" x14ac:dyDescent="0.25">
      <c r="P1531" s="41"/>
      <c r="U1531" s="39" t="s">
        <v>2029</v>
      </c>
      <c r="V1531" s="39" t="s">
        <v>3517</v>
      </c>
      <c r="W1531" s="41"/>
      <c r="X1531" s="41"/>
    </row>
    <row r="1532" spans="16:24" x14ac:dyDescent="0.25">
      <c r="P1532" s="41"/>
      <c r="U1532" s="39" t="s">
        <v>449</v>
      </c>
      <c r="V1532" s="39" t="s">
        <v>3518</v>
      </c>
      <c r="W1532" s="41"/>
      <c r="X1532" s="41"/>
    </row>
    <row r="1533" spans="16:24" x14ac:dyDescent="0.25">
      <c r="P1533" s="41"/>
      <c r="U1533" s="39" t="s">
        <v>28</v>
      </c>
      <c r="V1533" s="39" t="s">
        <v>124</v>
      </c>
      <c r="W1533" s="41"/>
      <c r="X1533" s="41"/>
    </row>
    <row r="1534" spans="16:24" x14ac:dyDescent="0.25">
      <c r="P1534" s="41"/>
      <c r="U1534" s="39" t="s">
        <v>467</v>
      </c>
      <c r="V1534" s="39" t="s">
        <v>3519</v>
      </c>
      <c r="W1534" s="41"/>
      <c r="X1534" s="41"/>
    </row>
    <row r="1535" spans="16:24" x14ac:dyDescent="0.25">
      <c r="P1535" s="41"/>
      <c r="U1535" s="39" t="s">
        <v>661</v>
      </c>
      <c r="V1535" s="39" t="s">
        <v>3520</v>
      </c>
      <c r="W1535" s="41"/>
      <c r="X1535" s="41"/>
    </row>
    <row r="1536" spans="16:24" x14ac:dyDescent="0.25">
      <c r="P1536" s="41"/>
      <c r="U1536" s="39" t="s">
        <v>1108</v>
      </c>
      <c r="V1536" s="39" t="s">
        <v>3521</v>
      </c>
      <c r="W1536" s="41"/>
      <c r="X1536" s="41"/>
    </row>
    <row r="1537" spans="16:24" x14ac:dyDescent="0.25">
      <c r="P1537" s="41"/>
      <c r="U1537" s="39" t="s">
        <v>3406</v>
      </c>
      <c r="V1537" s="39" t="s">
        <v>3522</v>
      </c>
      <c r="W1537" s="41"/>
      <c r="X1537" s="41"/>
    </row>
    <row r="1538" spans="16:24" x14ac:dyDescent="0.25">
      <c r="P1538" s="41"/>
      <c r="U1538" s="39" t="s">
        <v>3286</v>
      </c>
      <c r="V1538" s="39" t="s">
        <v>3523</v>
      </c>
      <c r="W1538" s="41"/>
      <c r="X1538" s="41"/>
    </row>
    <row r="1540" spans="16:24" x14ac:dyDescent="0.25">
      <c r="P1540" s="41"/>
      <c r="U1540" s="39" t="s">
        <v>31</v>
      </c>
      <c r="W1540" s="41"/>
      <c r="X1540" s="41"/>
    </row>
    <row r="1541" spans="16:24" x14ac:dyDescent="0.25">
      <c r="P1541" s="41"/>
      <c r="U1541" s="39" t="s">
        <v>3524</v>
      </c>
      <c r="W1541" s="41"/>
      <c r="X1541" s="41"/>
    </row>
    <row r="1542" spans="16:24" x14ac:dyDescent="0.25">
      <c r="P1542" s="41"/>
      <c r="U1542" s="39" t="s">
        <v>48</v>
      </c>
      <c r="W1542" s="41"/>
      <c r="X1542" s="41"/>
    </row>
    <row r="1543" spans="16:24" x14ac:dyDescent="0.25">
      <c r="P1543" s="41"/>
      <c r="U1543" s="39" t="s">
        <v>3525</v>
      </c>
      <c r="W1543" s="41"/>
      <c r="X1543" s="41"/>
    </row>
  </sheetData>
  <sheetProtection sort="0" autoFilter="0"/>
  <autoFilter ref="A3:IW1499" xr:uid="{00000000-0001-0000-0000-000000000000}"/>
  <mergeCells count="4">
    <mergeCell ref="A1:R1"/>
    <mergeCell ref="A2:C2"/>
    <mergeCell ref="F2:R2"/>
    <mergeCell ref="W2:Y2"/>
  </mergeCells>
  <phoneticPr fontId="12" type="noConversion"/>
  <conditionalFormatting sqref="K4:K1499">
    <cfRule type="expression" dxfId="0" priority="4" stopIfTrue="1">
      <formula>+IF(AND(K4="En aprobación",N4&gt;60,N4&lt;&gt;""),1,0)</formula>
    </cfRule>
  </conditionalFormatting>
  <conditionalFormatting sqref="N11:N13">
    <cfRule type="iconSet" priority="220">
      <iconSet iconSet="3Symbols" reverse="1">
        <cfvo type="percent" val="0"/>
        <cfvo type="num" val="365"/>
        <cfvo type="num" val="730"/>
      </iconSet>
    </cfRule>
  </conditionalFormatting>
  <conditionalFormatting sqref="N16">
    <cfRule type="iconSet" priority="163">
      <iconSet iconSet="3Symbols" reverse="1">
        <cfvo type="percent" val="0"/>
        <cfvo type="num" val="365"/>
        <cfvo type="num" val="730"/>
      </iconSet>
    </cfRule>
  </conditionalFormatting>
  <conditionalFormatting sqref="N18">
    <cfRule type="iconSet" priority="165">
      <iconSet iconSet="3Symbols" reverse="1">
        <cfvo type="percent" val="0"/>
        <cfvo type="num" val="365"/>
        <cfvo type="num" val="730"/>
      </iconSet>
    </cfRule>
  </conditionalFormatting>
  <conditionalFormatting sqref="N19">
    <cfRule type="iconSet" priority="161">
      <iconSet iconSet="3Symbols" reverse="1">
        <cfvo type="percent" val="0"/>
        <cfvo type="num" val="365"/>
        <cfvo type="num" val="730"/>
      </iconSet>
    </cfRule>
  </conditionalFormatting>
  <conditionalFormatting sqref="N20">
    <cfRule type="iconSet" priority="147">
      <iconSet iconSet="3Symbols" reverse="1">
        <cfvo type="percent" val="0"/>
        <cfvo type="num" val="365"/>
        <cfvo type="num" val="730"/>
      </iconSet>
    </cfRule>
  </conditionalFormatting>
  <conditionalFormatting sqref="N21:N22">
    <cfRule type="iconSet" priority="141">
      <iconSet iconSet="3Symbols" reverse="1">
        <cfvo type="percent" val="0"/>
        <cfvo type="num" val="365"/>
        <cfvo type="num" val="730"/>
      </iconSet>
    </cfRule>
  </conditionalFormatting>
  <conditionalFormatting sqref="N23">
    <cfRule type="iconSet" priority="139">
      <iconSet iconSet="3Symbols" reverse="1">
        <cfvo type="percent" val="0"/>
        <cfvo type="num" val="365"/>
        <cfvo type="num" val="730"/>
      </iconSet>
    </cfRule>
  </conditionalFormatting>
  <conditionalFormatting sqref="N24">
    <cfRule type="iconSet" priority="137">
      <iconSet iconSet="3Symbols" reverse="1">
        <cfvo type="percent" val="0"/>
        <cfvo type="num" val="365"/>
        <cfvo type="num" val="730"/>
      </iconSet>
    </cfRule>
  </conditionalFormatting>
  <conditionalFormatting sqref="N25">
    <cfRule type="iconSet" priority="135">
      <iconSet iconSet="3Symbols" reverse="1">
        <cfvo type="percent" val="0"/>
        <cfvo type="num" val="365"/>
        <cfvo type="num" val="730"/>
      </iconSet>
    </cfRule>
  </conditionalFormatting>
  <conditionalFormatting sqref="N26">
    <cfRule type="iconSet" priority="126">
      <iconSet iconSet="3Symbols" reverse="1">
        <cfvo type="percent" val="0"/>
        <cfvo type="num" val="365"/>
        <cfvo type="num" val="730"/>
      </iconSet>
    </cfRule>
  </conditionalFormatting>
  <conditionalFormatting sqref="N27">
    <cfRule type="iconSet" priority="117">
      <iconSet iconSet="3Symbols" reverse="1">
        <cfvo type="percent" val="0"/>
        <cfvo type="num" val="365"/>
        <cfvo type="num" val="730"/>
      </iconSet>
    </cfRule>
  </conditionalFormatting>
  <conditionalFormatting sqref="N28">
    <cfRule type="iconSet" priority="105">
      <iconSet iconSet="3Symbols" reverse="1">
        <cfvo type="percent" val="0"/>
        <cfvo type="num" val="365"/>
        <cfvo type="num" val="730"/>
      </iconSet>
    </cfRule>
  </conditionalFormatting>
  <conditionalFormatting sqref="N29">
    <cfRule type="iconSet" priority="101">
      <iconSet iconSet="3Symbols" reverse="1">
        <cfvo type="percent" val="0"/>
        <cfvo type="num" val="365"/>
        <cfvo type="num" val="730"/>
      </iconSet>
    </cfRule>
  </conditionalFormatting>
  <conditionalFormatting sqref="N30">
    <cfRule type="iconSet" priority="86">
      <iconSet iconSet="3Symbols" reverse="1">
        <cfvo type="percent" val="0"/>
        <cfvo type="num" val="365"/>
        <cfvo type="num" val="730"/>
      </iconSet>
    </cfRule>
  </conditionalFormatting>
  <conditionalFormatting sqref="N31">
    <cfRule type="iconSet" priority="89">
      <iconSet iconSet="3Symbols" reverse="1">
        <cfvo type="percent" val="0"/>
        <cfvo type="num" val="365"/>
        <cfvo type="num" val="730"/>
      </iconSet>
    </cfRule>
  </conditionalFormatting>
  <conditionalFormatting sqref="N32">
    <cfRule type="iconSet" priority="83">
      <iconSet iconSet="3Symbols" reverse="1">
        <cfvo type="percent" val="0"/>
        <cfvo type="num" val="365"/>
        <cfvo type="num" val="730"/>
      </iconSet>
    </cfRule>
  </conditionalFormatting>
  <conditionalFormatting sqref="N33">
    <cfRule type="iconSet" priority="87">
      <iconSet iconSet="3Symbols" reverse="1">
        <cfvo type="percent" val="0"/>
        <cfvo type="num" val="365"/>
        <cfvo type="num" val="730"/>
      </iconSet>
    </cfRule>
  </conditionalFormatting>
  <conditionalFormatting sqref="N34">
    <cfRule type="iconSet" priority="768">
      <iconSet iconSet="3Symbols" reverse="1">
        <cfvo type="percent" val="0"/>
        <cfvo type="num" val="365"/>
        <cfvo type="num" val="730"/>
      </iconSet>
    </cfRule>
  </conditionalFormatting>
  <conditionalFormatting sqref="N35:N40">
    <cfRule type="iconSet" priority="53">
      <iconSet iconSet="3Symbols" reverse="1">
        <cfvo type="percent" val="0"/>
        <cfvo type="num" val="365"/>
        <cfvo type="num" val="730"/>
      </iconSet>
    </cfRule>
  </conditionalFormatting>
  <conditionalFormatting sqref="N49:N58">
    <cfRule type="iconSet" priority="215">
      <iconSet iconSet="3Symbols" reverse="1">
        <cfvo type="percent" val="0"/>
        <cfvo type="num" val="365"/>
        <cfvo type="num" val="730"/>
      </iconSet>
    </cfRule>
  </conditionalFormatting>
  <conditionalFormatting sqref="N104">
    <cfRule type="iconSet" priority="191">
      <iconSet iconSet="3Symbols" reverse="1">
        <cfvo type="percent" val="0"/>
        <cfvo type="num" val="365"/>
        <cfvo type="num" val="730"/>
      </iconSet>
    </cfRule>
  </conditionalFormatting>
  <conditionalFormatting sqref="N105">
    <cfRule type="iconSet" priority="180">
      <iconSet iconSet="3Symbols" reverse="1">
        <cfvo type="percent" val="0"/>
        <cfvo type="num" val="365"/>
        <cfvo type="num" val="730"/>
      </iconSet>
    </cfRule>
  </conditionalFormatting>
  <conditionalFormatting sqref="N106:N133">
    <cfRule type="iconSet" priority="109">
      <iconSet iconSet="3Symbols" reverse="1">
        <cfvo type="percent" val="0"/>
        <cfvo type="num" val="365"/>
        <cfvo type="num" val="730"/>
      </iconSet>
    </cfRule>
  </conditionalFormatting>
  <conditionalFormatting sqref="N107:N133">
    <cfRule type="iconSet" priority="92">
      <iconSet iconSet="3Symbols" reverse="1">
        <cfvo type="percent" val="0"/>
        <cfvo type="num" val="365"/>
        <cfvo type="num" val="730"/>
      </iconSet>
    </cfRule>
  </conditionalFormatting>
  <conditionalFormatting sqref="N141">
    <cfRule type="iconSet" priority="107">
      <iconSet iconSet="3Symbols" reverse="1">
        <cfvo type="percent" val="0"/>
        <cfvo type="num" val="365"/>
        <cfvo type="num" val="730"/>
      </iconSet>
    </cfRule>
  </conditionalFormatting>
  <conditionalFormatting sqref="N150">
    <cfRule type="iconSet" priority="143">
      <iconSet iconSet="3Symbols" reverse="1">
        <cfvo type="percent" val="0"/>
        <cfvo type="num" val="365"/>
        <cfvo type="num" val="730"/>
      </iconSet>
    </cfRule>
  </conditionalFormatting>
  <conditionalFormatting sqref="N153">
    <cfRule type="iconSet" priority="185">
      <iconSet iconSet="3Symbols" reverse="1">
        <cfvo type="percent" val="0"/>
        <cfvo type="num" val="365"/>
        <cfvo type="num" val="730"/>
      </iconSet>
    </cfRule>
  </conditionalFormatting>
  <conditionalFormatting sqref="N154">
    <cfRule type="iconSet" priority="169">
      <iconSet iconSet="3Symbols" reverse="1">
        <cfvo type="percent" val="0"/>
        <cfvo type="num" val="365"/>
        <cfvo type="num" val="730"/>
      </iconSet>
    </cfRule>
  </conditionalFormatting>
  <conditionalFormatting sqref="N155">
    <cfRule type="iconSet" priority="153">
      <iconSet iconSet="3Symbols" reverse="1">
        <cfvo type="percent" val="0"/>
        <cfvo type="num" val="365"/>
        <cfvo type="num" val="730"/>
      </iconSet>
    </cfRule>
  </conditionalFormatting>
  <conditionalFormatting sqref="N156">
    <cfRule type="iconSet" priority="121">
      <iconSet iconSet="3Symbols" reverse="1">
        <cfvo type="percent" val="0"/>
        <cfvo type="num" val="365"/>
        <cfvo type="num" val="730"/>
      </iconSet>
    </cfRule>
  </conditionalFormatting>
  <conditionalFormatting sqref="N157">
    <cfRule type="iconSet" priority="58">
      <iconSet iconSet="3Symbols" reverse="1">
        <cfvo type="percent" val="0"/>
        <cfvo type="num" val="365"/>
        <cfvo type="num" val="730"/>
      </iconSet>
    </cfRule>
  </conditionalFormatting>
  <conditionalFormatting sqref="N158:N162">
    <cfRule type="iconSet" priority="56">
      <iconSet iconSet="3Symbols" reverse="1">
        <cfvo type="percent" val="0"/>
        <cfvo type="num" val="365"/>
        <cfvo type="num" val="730"/>
      </iconSet>
    </cfRule>
  </conditionalFormatting>
  <conditionalFormatting sqref="N205 N226:N227">
    <cfRule type="iconSet" priority="189">
      <iconSet iconSet="3Symbols" reverse="1">
        <cfvo type="percent" val="0"/>
        <cfvo type="num" val="365"/>
        <cfvo type="num" val="730"/>
      </iconSet>
    </cfRule>
  </conditionalFormatting>
  <conditionalFormatting sqref="N206">
    <cfRule type="iconSet" priority="187">
      <iconSet iconSet="3Symbols" reverse="1">
        <cfvo type="percent" val="0"/>
        <cfvo type="num" val="365"/>
        <cfvo type="num" val="730"/>
      </iconSet>
    </cfRule>
  </conditionalFormatting>
  <conditionalFormatting sqref="N207">
    <cfRule type="iconSet" priority="167">
      <iconSet iconSet="3Symbols" reverse="1">
        <cfvo type="percent" val="0"/>
        <cfvo type="num" val="365"/>
        <cfvo type="num" val="730"/>
      </iconSet>
    </cfRule>
  </conditionalFormatting>
  <conditionalFormatting sqref="N208:N209">
    <cfRule type="iconSet" priority="171">
      <iconSet iconSet="3Symbols" reverse="1">
        <cfvo type="percent" val="0"/>
        <cfvo type="num" val="365"/>
        <cfvo type="num" val="730"/>
      </iconSet>
    </cfRule>
  </conditionalFormatting>
  <conditionalFormatting sqref="N210:N213">
    <cfRule type="iconSet" priority="151">
      <iconSet iconSet="3Symbols" reverse="1">
        <cfvo type="percent" val="0"/>
        <cfvo type="num" val="365"/>
        <cfvo type="num" val="730"/>
      </iconSet>
    </cfRule>
  </conditionalFormatting>
  <conditionalFormatting sqref="N214">
    <cfRule type="iconSet" priority="119">
      <iconSet iconSet="3Symbols" reverse="1">
        <cfvo type="percent" val="0"/>
        <cfvo type="num" val="365"/>
        <cfvo type="num" val="730"/>
      </iconSet>
    </cfRule>
  </conditionalFormatting>
  <conditionalFormatting sqref="N215">
    <cfRule type="iconSet" priority="77">
      <iconSet iconSet="3Symbols" reverse="1">
        <cfvo type="percent" val="0"/>
        <cfvo type="num" val="365"/>
        <cfvo type="num" val="730"/>
      </iconSet>
    </cfRule>
  </conditionalFormatting>
  <conditionalFormatting sqref="N216">
    <cfRule type="iconSet" priority="75">
      <iconSet iconSet="3Symbols" reverse="1">
        <cfvo type="percent" val="0"/>
        <cfvo type="num" val="365"/>
        <cfvo type="num" val="730"/>
      </iconSet>
    </cfRule>
  </conditionalFormatting>
  <conditionalFormatting sqref="N217">
    <cfRule type="iconSet" priority="60">
      <iconSet iconSet="3Symbols" reverse="1">
        <cfvo type="percent" val="0"/>
        <cfvo type="num" val="365"/>
        <cfvo type="num" val="730"/>
      </iconSet>
    </cfRule>
  </conditionalFormatting>
  <conditionalFormatting sqref="N233">
    <cfRule type="iconSet" priority="317">
      <iconSet iconSet="3Symbols" reverse="1">
        <cfvo type="percent" val="0"/>
        <cfvo type="num" val="365"/>
        <cfvo type="num" val="730"/>
      </iconSet>
    </cfRule>
  </conditionalFormatting>
  <conditionalFormatting sqref="N234">
    <cfRule type="iconSet" priority="325">
      <iconSet iconSet="3Symbols" reverse="1">
        <cfvo type="percent" val="0"/>
        <cfvo type="num" val="365"/>
        <cfvo type="num" val="730"/>
      </iconSet>
    </cfRule>
  </conditionalFormatting>
  <conditionalFormatting sqref="N235:N238">
    <cfRule type="iconSet" priority="323">
      <iconSet iconSet="3Symbols" reverse="1">
        <cfvo type="percent" val="0"/>
        <cfvo type="num" val="365"/>
        <cfvo type="num" val="730"/>
      </iconSet>
    </cfRule>
  </conditionalFormatting>
  <conditionalFormatting sqref="N239">
    <cfRule type="iconSet" priority="315">
      <iconSet iconSet="3Symbols" reverse="1">
        <cfvo type="percent" val="0"/>
        <cfvo type="num" val="365"/>
        <cfvo type="num" val="730"/>
      </iconSet>
    </cfRule>
  </conditionalFormatting>
  <conditionalFormatting sqref="N240">
    <cfRule type="iconSet" priority="313">
      <iconSet iconSet="3Symbols" reverse="1">
        <cfvo type="percent" val="0"/>
        <cfvo type="num" val="365"/>
        <cfvo type="num" val="730"/>
      </iconSet>
    </cfRule>
  </conditionalFormatting>
  <conditionalFormatting sqref="N241:N242">
    <cfRule type="iconSet" priority="271">
      <iconSet iconSet="3Symbols" reverse="1">
        <cfvo type="percent" val="0"/>
        <cfvo type="num" val="365"/>
        <cfvo type="num" val="730"/>
      </iconSet>
    </cfRule>
  </conditionalFormatting>
  <conditionalFormatting sqref="N261">
    <cfRule type="iconSet" priority="350">
      <iconSet iconSet="3Symbols" reverse="1">
        <cfvo type="percent" val="0"/>
        <cfvo type="num" val="365"/>
        <cfvo type="num" val="730"/>
      </iconSet>
    </cfRule>
  </conditionalFormatting>
  <conditionalFormatting sqref="N262:N273">
    <cfRule type="iconSet" priority="327">
      <iconSet iconSet="3Symbols" reverse="1">
        <cfvo type="percent" val="0"/>
        <cfvo type="num" val="365"/>
        <cfvo type="num" val="730"/>
      </iconSet>
    </cfRule>
  </conditionalFormatting>
  <conditionalFormatting sqref="N394:N395">
    <cfRule type="iconSet" priority="321">
      <iconSet iconSet="3Symbols" reverse="1">
        <cfvo type="percent" val="0"/>
        <cfvo type="num" val="365"/>
        <cfvo type="num" val="730"/>
      </iconSet>
    </cfRule>
  </conditionalFormatting>
  <conditionalFormatting sqref="N396">
    <cfRule type="iconSet" priority="311">
      <iconSet iconSet="3Symbols" reverse="1">
        <cfvo type="percent" val="0"/>
        <cfvo type="num" val="365"/>
        <cfvo type="num" val="730"/>
      </iconSet>
    </cfRule>
  </conditionalFormatting>
  <conditionalFormatting sqref="N397">
    <cfRule type="iconSet" priority="309">
      <iconSet iconSet="3Symbols" reverse="1">
        <cfvo type="percent" val="0"/>
        <cfvo type="num" val="365"/>
        <cfvo type="num" val="730"/>
      </iconSet>
    </cfRule>
  </conditionalFormatting>
  <conditionalFormatting sqref="N398">
    <cfRule type="iconSet" priority="307">
      <iconSet iconSet="3Symbols" reverse="1">
        <cfvo type="percent" val="0"/>
        <cfvo type="num" val="365"/>
        <cfvo type="num" val="730"/>
      </iconSet>
    </cfRule>
  </conditionalFormatting>
  <conditionalFormatting sqref="N399">
    <cfRule type="iconSet" priority="305">
      <iconSet iconSet="3Symbols" reverse="1">
        <cfvo type="percent" val="0"/>
        <cfvo type="num" val="365"/>
        <cfvo type="num" val="730"/>
      </iconSet>
    </cfRule>
  </conditionalFormatting>
  <conditionalFormatting sqref="N400">
    <cfRule type="iconSet" priority="303">
      <iconSet iconSet="3Symbols" reverse="1">
        <cfvo type="percent" val="0"/>
        <cfvo type="num" val="365"/>
        <cfvo type="num" val="730"/>
      </iconSet>
    </cfRule>
  </conditionalFormatting>
  <conditionalFormatting sqref="N401">
    <cfRule type="iconSet" priority="299">
      <iconSet iconSet="3Symbols" reverse="1">
        <cfvo type="percent" val="0"/>
        <cfvo type="num" val="365"/>
        <cfvo type="num" val="730"/>
      </iconSet>
    </cfRule>
  </conditionalFormatting>
  <conditionalFormatting sqref="N402">
    <cfRule type="iconSet" priority="297">
      <iconSet iconSet="3Symbols" reverse="1">
        <cfvo type="percent" val="0"/>
        <cfvo type="num" val="365"/>
        <cfvo type="num" val="730"/>
      </iconSet>
    </cfRule>
  </conditionalFormatting>
  <conditionalFormatting sqref="N403">
    <cfRule type="iconSet" priority="289">
      <iconSet iconSet="3Symbols" reverse="1">
        <cfvo type="percent" val="0"/>
        <cfvo type="num" val="365"/>
        <cfvo type="num" val="730"/>
      </iconSet>
    </cfRule>
  </conditionalFormatting>
  <conditionalFormatting sqref="N404">
    <cfRule type="iconSet" priority="287">
      <iconSet iconSet="3Symbols" reverse="1">
        <cfvo type="percent" val="0"/>
        <cfvo type="num" val="365"/>
        <cfvo type="num" val="730"/>
      </iconSet>
    </cfRule>
  </conditionalFormatting>
  <conditionalFormatting sqref="N405">
    <cfRule type="iconSet" priority="263">
      <iconSet iconSet="3Symbols" reverse="1">
        <cfvo type="percent" val="0"/>
        <cfvo type="num" val="365"/>
        <cfvo type="num" val="730"/>
      </iconSet>
    </cfRule>
  </conditionalFormatting>
  <conditionalFormatting sqref="N406">
    <cfRule type="iconSet" priority="48">
      <iconSet iconSet="3Symbols" reverse="1">
        <cfvo type="percent" val="0"/>
        <cfvo type="num" val="365"/>
        <cfvo type="num" val="730"/>
      </iconSet>
    </cfRule>
  </conditionalFormatting>
  <conditionalFormatting sqref="N407:N415">
    <cfRule type="iconSet" priority="261">
      <iconSet iconSet="3Symbols" reverse="1">
        <cfvo type="percent" val="0"/>
        <cfvo type="num" val="365"/>
        <cfvo type="num" val="730"/>
      </iconSet>
    </cfRule>
  </conditionalFormatting>
  <conditionalFormatting sqref="N420">
    <cfRule type="iconSet" priority="367">
      <iconSet iconSet="3Symbols" reverse="1">
        <cfvo type="percent" val="0"/>
        <cfvo type="num" val="365"/>
        <cfvo type="num" val="730"/>
      </iconSet>
    </cfRule>
  </conditionalFormatting>
  <conditionalFormatting sqref="N422:N423">
    <cfRule type="iconSet" priority="366">
      <iconSet iconSet="3Symbols" reverse="1">
        <cfvo type="percent" val="0"/>
        <cfvo type="num" val="365"/>
        <cfvo type="num" val="730"/>
      </iconSet>
    </cfRule>
  </conditionalFormatting>
  <conditionalFormatting sqref="N465">
    <cfRule type="iconSet" priority="443">
      <iconSet iconSet="3Symbols" reverse="1">
        <cfvo type="percent" val="0"/>
        <cfvo type="num" val="365"/>
        <cfvo type="num" val="730"/>
      </iconSet>
    </cfRule>
  </conditionalFormatting>
  <conditionalFormatting sqref="N466">
    <cfRule type="iconSet" priority="441">
      <iconSet iconSet="3Symbols" reverse="1">
        <cfvo type="percent" val="0"/>
        <cfvo type="num" val="365"/>
        <cfvo type="num" val="730"/>
      </iconSet>
    </cfRule>
  </conditionalFormatting>
  <conditionalFormatting sqref="N467">
    <cfRule type="iconSet" priority="439">
      <iconSet iconSet="3Symbols" reverse="1">
        <cfvo type="percent" val="0"/>
        <cfvo type="num" val="365"/>
        <cfvo type="num" val="730"/>
      </iconSet>
    </cfRule>
  </conditionalFormatting>
  <conditionalFormatting sqref="N468">
    <cfRule type="iconSet" priority="437">
      <iconSet iconSet="3Symbols" reverse="1">
        <cfvo type="percent" val="0"/>
        <cfvo type="num" val="365"/>
        <cfvo type="num" val="730"/>
      </iconSet>
    </cfRule>
  </conditionalFormatting>
  <conditionalFormatting sqref="N469">
    <cfRule type="iconSet" priority="435">
      <iconSet iconSet="3Symbols" reverse="1">
        <cfvo type="percent" val="0"/>
        <cfvo type="num" val="365"/>
        <cfvo type="num" val="730"/>
      </iconSet>
    </cfRule>
  </conditionalFormatting>
  <conditionalFormatting sqref="N470">
    <cfRule type="iconSet" priority="433">
      <iconSet iconSet="3Symbols" reverse="1">
        <cfvo type="percent" val="0"/>
        <cfvo type="num" val="365"/>
        <cfvo type="num" val="730"/>
      </iconSet>
    </cfRule>
  </conditionalFormatting>
  <conditionalFormatting sqref="N471">
    <cfRule type="iconSet" priority="431">
      <iconSet iconSet="3Symbols" reverse="1">
        <cfvo type="percent" val="0"/>
        <cfvo type="num" val="365"/>
        <cfvo type="num" val="730"/>
      </iconSet>
    </cfRule>
  </conditionalFormatting>
  <conditionalFormatting sqref="N472">
    <cfRule type="iconSet" priority="429">
      <iconSet iconSet="3Symbols" reverse="1">
        <cfvo type="percent" val="0"/>
        <cfvo type="num" val="365"/>
        <cfvo type="num" val="730"/>
      </iconSet>
    </cfRule>
  </conditionalFormatting>
  <conditionalFormatting sqref="N473">
    <cfRule type="iconSet" priority="427">
      <iconSet iconSet="3Symbols" reverse="1">
        <cfvo type="percent" val="0"/>
        <cfvo type="num" val="365"/>
        <cfvo type="num" val="730"/>
      </iconSet>
    </cfRule>
  </conditionalFormatting>
  <conditionalFormatting sqref="N474">
    <cfRule type="iconSet" priority="425">
      <iconSet iconSet="3Symbols" reverse="1">
        <cfvo type="percent" val="0"/>
        <cfvo type="num" val="365"/>
        <cfvo type="num" val="730"/>
      </iconSet>
    </cfRule>
  </conditionalFormatting>
  <conditionalFormatting sqref="N475">
    <cfRule type="iconSet" priority="423">
      <iconSet iconSet="3Symbols" reverse="1">
        <cfvo type="percent" val="0"/>
        <cfvo type="num" val="365"/>
        <cfvo type="num" val="730"/>
      </iconSet>
    </cfRule>
  </conditionalFormatting>
  <conditionalFormatting sqref="N476">
    <cfRule type="iconSet" priority="421">
      <iconSet iconSet="3Symbols" reverse="1">
        <cfvo type="percent" val="0"/>
        <cfvo type="num" val="365"/>
        <cfvo type="num" val="730"/>
      </iconSet>
    </cfRule>
  </conditionalFormatting>
  <conditionalFormatting sqref="N477">
    <cfRule type="iconSet" priority="419">
      <iconSet iconSet="3Symbols" reverse="1">
        <cfvo type="percent" val="0"/>
        <cfvo type="num" val="365"/>
        <cfvo type="num" val="730"/>
      </iconSet>
    </cfRule>
  </conditionalFormatting>
  <conditionalFormatting sqref="N478">
    <cfRule type="iconSet" priority="417">
      <iconSet iconSet="3Symbols" reverse="1">
        <cfvo type="percent" val="0"/>
        <cfvo type="num" val="365"/>
        <cfvo type="num" val="730"/>
      </iconSet>
    </cfRule>
  </conditionalFormatting>
  <conditionalFormatting sqref="N479">
    <cfRule type="iconSet" priority="415">
      <iconSet iconSet="3Symbols" reverse="1">
        <cfvo type="percent" val="0"/>
        <cfvo type="num" val="365"/>
        <cfvo type="num" val="730"/>
      </iconSet>
    </cfRule>
  </conditionalFormatting>
  <conditionalFormatting sqref="N480">
    <cfRule type="iconSet" priority="413">
      <iconSet iconSet="3Symbols" reverse="1">
        <cfvo type="percent" val="0"/>
        <cfvo type="num" val="365"/>
        <cfvo type="num" val="730"/>
      </iconSet>
    </cfRule>
  </conditionalFormatting>
  <conditionalFormatting sqref="N481">
    <cfRule type="iconSet" priority="411">
      <iconSet iconSet="3Symbols" reverse="1">
        <cfvo type="percent" val="0"/>
        <cfvo type="num" val="365"/>
        <cfvo type="num" val="730"/>
      </iconSet>
    </cfRule>
  </conditionalFormatting>
  <conditionalFormatting sqref="N482">
    <cfRule type="iconSet" priority="409">
      <iconSet iconSet="3Symbols" reverse="1">
        <cfvo type="percent" val="0"/>
        <cfvo type="num" val="365"/>
        <cfvo type="num" val="730"/>
      </iconSet>
    </cfRule>
  </conditionalFormatting>
  <conditionalFormatting sqref="N483">
    <cfRule type="iconSet" priority="407">
      <iconSet iconSet="3Symbols" reverse="1">
        <cfvo type="percent" val="0"/>
        <cfvo type="num" val="365"/>
        <cfvo type="num" val="730"/>
      </iconSet>
    </cfRule>
  </conditionalFormatting>
  <conditionalFormatting sqref="N484">
    <cfRule type="iconSet" priority="405">
      <iconSet iconSet="3Symbols" reverse="1">
        <cfvo type="percent" val="0"/>
        <cfvo type="num" val="365"/>
        <cfvo type="num" val="730"/>
      </iconSet>
    </cfRule>
  </conditionalFormatting>
  <conditionalFormatting sqref="N485">
    <cfRule type="iconSet" priority="403">
      <iconSet iconSet="3Symbols" reverse="1">
        <cfvo type="percent" val="0"/>
        <cfvo type="num" val="365"/>
        <cfvo type="num" val="730"/>
      </iconSet>
    </cfRule>
  </conditionalFormatting>
  <conditionalFormatting sqref="N486">
    <cfRule type="iconSet" priority="401">
      <iconSet iconSet="3Symbols" reverse="1">
        <cfvo type="percent" val="0"/>
        <cfvo type="num" val="365"/>
        <cfvo type="num" val="730"/>
      </iconSet>
    </cfRule>
  </conditionalFormatting>
  <conditionalFormatting sqref="N487">
    <cfRule type="iconSet" priority="399">
      <iconSet iconSet="3Symbols" reverse="1">
        <cfvo type="percent" val="0"/>
        <cfvo type="num" val="365"/>
        <cfvo type="num" val="730"/>
      </iconSet>
    </cfRule>
  </conditionalFormatting>
  <conditionalFormatting sqref="N488">
    <cfRule type="iconSet" priority="397">
      <iconSet iconSet="3Symbols" reverse="1">
        <cfvo type="percent" val="0"/>
        <cfvo type="num" val="365"/>
        <cfvo type="num" val="730"/>
      </iconSet>
    </cfRule>
  </conditionalFormatting>
  <conditionalFormatting sqref="N489:N497 N540 N568 N596:N603 N501:N509">
    <cfRule type="iconSet" priority="395">
      <iconSet iconSet="3Symbols" reverse="1">
        <cfvo type="percent" val="0"/>
        <cfvo type="num" val="365"/>
        <cfvo type="num" val="730"/>
      </iconSet>
    </cfRule>
  </conditionalFormatting>
  <conditionalFormatting sqref="N498">
    <cfRule type="iconSet" priority="221">
      <iconSet iconSet="3Symbols" reverse="1">
        <cfvo type="percent" val="0"/>
        <cfvo type="num" val="365"/>
        <cfvo type="num" val="730"/>
      </iconSet>
    </cfRule>
  </conditionalFormatting>
  <conditionalFormatting sqref="N499">
    <cfRule type="iconSet" priority="552">
      <iconSet iconSet="3Symbols" reverse="1">
        <cfvo type="percent" val="0"/>
        <cfvo type="num" val="365"/>
        <cfvo type="num" val="730"/>
      </iconSet>
    </cfRule>
  </conditionalFormatting>
  <conditionalFormatting sqref="N500">
    <cfRule type="iconSet" priority="194">
      <iconSet iconSet="3Symbols" reverse="1">
        <cfvo type="percent" val="0"/>
        <cfvo type="num" val="365"/>
        <cfvo type="num" val="730"/>
      </iconSet>
    </cfRule>
  </conditionalFormatting>
  <conditionalFormatting sqref="N512">
    <cfRule type="iconSet" priority="389">
      <iconSet iconSet="3Symbols" reverse="1">
        <cfvo type="percent" val="0"/>
        <cfvo type="num" val="365"/>
        <cfvo type="num" val="730"/>
      </iconSet>
    </cfRule>
  </conditionalFormatting>
  <conditionalFormatting sqref="N513">
    <cfRule type="iconSet" priority="387">
      <iconSet iconSet="3Symbols" reverse="1">
        <cfvo type="percent" val="0"/>
        <cfvo type="num" val="365"/>
        <cfvo type="num" val="730"/>
      </iconSet>
    </cfRule>
  </conditionalFormatting>
  <conditionalFormatting sqref="N514">
    <cfRule type="iconSet" priority="385">
      <iconSet iconSet="3Symbols" reverse="1">
        <cfvo type="percent" val="0"/>
        <cfvo type="num" val="365"/>
        <cfvo type="num" val="730"/>
      </iconSet>
    </cfRule>
  </conditionalFormatting>
  <conditionalFormatting sqref="N515">
    <cfRule type="iconSet" priority="383">
      <iconSet iconSet="3Symbols" reverse="1">
        <cfvo type="percent" val="0"/>
        <cfvo type="num" val="365"/>
        <cfvo type="num" val="730"/>
      </iconSet>
    </cfRule>
  </conditionalFormatting>
  <conditionalFormatting sqref="N516">
    <cfRule type="iconSet" priority="381">
      <iconSet iconSet="3Symbols" reverse="1">
        <cfvo type="percent" val="0"/>
        <cfvo type="num" val="365"/>
        <cfvo type="num" val="730"/>
      </iconSet>
    </cfRule>
  </conditionalFormatting>
  <conditionalFormatting sqref="N517">
    <cfRule type="iconSet" priority="379">
      <iconSet iconSet="3Symbols" reverse="1">
        <cfvo type="percent" val="0"/>
        <cfvo type="num" val="365"/>
        <cfvo type="num" val="730"/>
      </iconSet>
    </cfRule>
  </conditionalFormatting>
  <conditionalFormatting sqref="N518">
    <cfRule type="iconSet" priority="377">
      <iconSet iconSet="3Symbols" reverse="1">
        <cfvo type="percent" val="0"/>
        <cfvo type="num" val="365"/>
        <cfvo type="num" val="730"/>
      </iconSet>
    </cfRule>
  </conditionalFormatting>
  <conditionalFormatting sqref="N519">
    <cfRule type="iconSet" priority="375">
      <iconSet iconSet="3Symbols" reverse="1">
        <cfvo type="percent" val="0"/>
        <cfvo type="num" val="365"/>
        <cfvo type="num" val="730"/>
      </iconSet>
    </cfRule>
  </conditionalFormatting>
  <conditionalFormatting sqref="N520">
    <cfRule type="iconSet" priority="373">
      <iconSet iconSet="3Symbols" reverse="1">
        <cfvo type="percent" val="0"/>
        <cfvo type="num" val="365"/>
        <cfvo type="num" val="730"/>
      </iconSet>
    </cfRule>
  </conditionalFormatting>
  <conditionalFormatting sqref="N521:N523">
    <cfRule type="iconSet" priority="371">
      <iconSet iconSet="3Symbols" reverse="1">
        <cfvo type="percent" val="0"/>
        <cfvo type="num" val="365"/>
        <cfvo type="num" val="730"/>
      </iconSet>
    </cfRule>
  </conditionalFormatting>
  <conditionalFormatting sqref="N542">
    <cfRule type="iconSet" priority="364">
      <iconSet iconSet="3Symbols" reverse="1">
        <cfvo type="percent" val="0"/>
        <cfvo type="num" val="365"/>
        <cfvo type="num" val="730"/>
      </iconSet>
    </cfRule>
  </conditionalFormatting>
  <conditionalFormatting sqref="N574">
    <cfRule type="iconSet" priority="291">
      <iconSet iconSet="3Symbols" reverse="1">
        <cfvo type="percent" val="0"/>
        <cfvo type="num" val="365"/>
        <cfvo type="num" val="730"/>
      </iconSet>
    </cfRule>
  </conditionalFormatting>
  <conditionalFormatting sqref="N575">
    <cfRule type="iconSet" priority="281">
      <iconSet iconSet="3Symbols" reverse="1">
        <cfvo type="percent" val="0"/>
        <cfvo type="num" val="365"/>
        <cfvo type="num" val="730"/>
      </iconSet>
    </cfRule>
  </conditionalFormatting>
  <conditionalFormatting sqref="N576:N578">
    <cfRule type="iconSet" priority="273">
      <iconSet iconSet="3Symbols" reverse="1">
        <cfvo type="percent" val="0"/>
        <cfvo type="num" val="365"/>
        <cfvo type="num" val="730"/>
      </iconSet>
    </cfRule>
  </conditionalFormatting>
  <conditionalFormatting sqref="N579">
    <cfRule type="iconSet" priority="197">
      <iconSet iconSet="3Symbols" reverse="1">
        <cfvo type="percent" val="0"/>
        <cfvo type="num" val="365"/>
        <cfvo type="num" val="730"/>
      </iconSet>
    </cfRule>
  </conditionalFormatting>
  <conditionalFormatting sqref="N580:N581">
    <cfRule type="iconSet" priority="193">
      <iconSet iconSet="3Symbols" reverse="1">
        <cfvo type="percent" val="0"/>
        <cfvo type="num" val="365"/>
        <cfvo type="num" val="730"/>
      </iconSet>
    </cfRule>
  </conditionalFormatting>
  <conditionalFormatting sqref="N582:N586">
    <cfRule type="iconSet" priority="111">
      <iconSet iconSet="3Symbols" reverse="1">
        <cfvo type="percent" val="0"/>
        <cfvo type="num" val="365"/>
        <cfvo type="num" val="730"/>
      </iconSet>
    </cfRule>
  </conditionalFormatting>
  <conditionalFormatting sqref="N587:N594">
    <cfRule type="iconSet" priority="103">
      <iconSet iconSet="3Symbols" reverse="1">
        <cfvo type="percent" val="0"/>
        <cfvo type="num" val="365"/>
        <cfvo type="num" val="730"/>
      </iconSet>
    </cfRule>
  </conditionalFormatting>
  <conditionalFormatting sqref="N590:N594">
    <cfRule type="iconSet" priority="96">
      <iconSet iconSet="3Symbols" reverse="1">
        <cfvo type="percent" val="0"/>
        <cfvo type="num" val="365"/>
        <cfvo type="num" val="730"/>
      </iconSet>
    </cfRule>
  </conditionalFormatting>
  <conditionalFormatting sqref="N595">
    <cfRule type="iconSet" priority="64">
      <iconSet iconSet="3Symbols" reverse="1">
        <cfvo type="percent" val="0"/>
        <cfvo type="num" val="365"/>
        <cfvo type="num" val="730"/>
      </iconSet>
    </cfRule>
    <cfRule type="iconSet" priority="61">
      <iconSet iconSet="3Symbols" reverse="1">
        <cfvo type="percent" val="0"/>
        <cfvo type="num" val="365"/>
        <cfvo type="num" val="730"/>
      </iconSet>
    </cfRule>
  </conditionalFormatting>
  <conditionalFormatting sqref="N627:N631">
    <cfRule type="iconSet" priority="38">
      <iconSet iconSet="3Symbols" reverse="1">
        <cfvo type="percent" val="0"/>
        <cfvo type="num" val="365"/>
        <cfvo type="num" val="730"/>
      </iconSet>
    </cfRule>
  </conditionalFormatting>
  <conditionalFormatting sqref="N641">
    <cfRule type="iconSet" priority="277">
      <iconSet iconSet="3Symbols" reverse="1">
        <cfvo type="percent" val="0"/>
        <cfvo type="num" val="365"/>
        <cfvo type="num" val="730"/>
      </iconSet>
    </cfRule>
  </conditionalFormatting>
  <conditionalFormatting sqref="N649:N650">
    <cfRule type="iconSet" priority="275">
      <iconSet iconSet="3Symbols" reverse="1">
        <cfvo type="percent" val="0"/>
        <cfvo type="num" val="365"/>
        <cfvo type="num" val="730"/>
      </iconSet>
    </cfRule>
  </conditionalFormatting>
  <conditionalFormatting sqref="N651">
    <cfRule type="iconSet" priority="73">
      <iconSet iconSet="3Symbols" reverse="1">
        <cfvo type="percent" val="0"/>
        <cfvo type="num" val="365"/>
        <cfvo type="num" val="730"/>
      </iconSet>
    </cfRule>
  </conditionalFormatting>
  <conditionalFormatting sqref="N656:N657">
    <cfRule type="iconSet" priority="17">
      <iconSet iconSet="3Symbols" reverse="1">
        <cfvo type="percent" val="0"/>
        <cfvo type="num" val="365"/>
        <cfvo type="num" val="730"/>
      </iconSet>
    </cfRule>
  </conditionalFormatting>
  <conditionalFormatting sqref="N658">
    <cfRule type="iconSet" priority="239">
      <iconSet iconSet="3Symbols" reverse="1">
        <cfvo type="percent" val="0"/>
        <cfvo type="num" val="365"/>
        <cfvo type="num" val="730"/>
      </iconSet>
    </cfRule>
  </conditionalFormatting>
  <conditionalFormatting sqref="N659:N661">
    <cfRule type="iconSet" priority="52">
      <iconSet iconSet="3Symbols" reverse="1">
        <cfvo type="percent" val="0"/>
        <cfvo type="num" val="365"/>
        <cfvo type="num" val="730"/>
      </iconSet>
    </cfRule>
  </conditionalFormatting>
  <conditionalFormatting sqref="N662:N664">
    <cfRule type="iconSet" priority="519">
      <iconSet iconSet="3Symbols" reverse="1">
        <cfvo type="percent" val="0"/>
        <cfvo type="num" val="365"/>
        <cfvo type="num" val="730"/>
      </iconSet>
    </cfRule>
  </conditionalFormatting>
  <conditionalFormatting sqref="N665">
    <cfRule type="iconSet" priority="79">
      <iconSet iconSet="3Symbols" reverse="1">
        <cfvo type="percent" val="0"/>
        <cfvo type="num" val="365"/>
        <cfvo type="num" val="730"/>
      </iconSet>
    </cfRule>
    <cfRule type="iconSet" priority="80">
      <iconSet iconSet="3Symbols" reverse="1">
        <cfvo type="percent" val="0"/>
        <cfvo type="num" val="365"/>
        <cfvo type="num" val="730"/>
      </iconSet>
    </cfRule>
  </conditionalFormatting>
  <conditionalFormatting sqref="N666:N671">
    <cfRule type="iconSet" priority="70">
      <iconSet iconSet="3Symbols" reverse="1">
        <cfvo type="percent" val="0"/>
        <cfvo type="num" val="365"/>
        <cfvo type="num" val="730"/>
      </iconSet>
    </cfRule>
    <cfRule type="iconSet" priority="71">
      <iconSet iconSet="3Symbols" reverse="1">
        <cfvo type="percent" val="0"/>
        <cfvo type="num" val="365"/>
        <cfvo type="num" val="730"/>
      </iconSet>
    </cfRule>
  </conditionalFormatting>
  <conditionalFormatting sqref="N672:N686">
    <cfRule type="iconSet" priority="490">
      <iconSet iconSet="3Symbols" reverse="1">
        <cfvo type="percent" val="0"/>
        <cfvo type="num" val="365"/>
        <cfvo type="num" val="730"/>
      </iconSet>
    </cfRule>
  </conditionalFormatting>
  <conditionalFormatting sqref="N687">
    <cfRule type="iconSet" priority="213">
      <iconSet iconSet="3Symbols" reverse="1">
        <cfvo type="percent" val="0"/>
        <cfvo type="num" val="365"/>
        <cfvo type="num" val="730"/>
      </iconSet>
    </cfRule>
  </conditionalFormatting>
  <conditionalFormatting sqref="N688:N689">
    <cfRule type="iconSet" priority="202">
      <iconSet iconSet="3Symbols" reverse="1">
        <cfvo type="percent" val="0"/>
        <cfvo type="num" val="365"/>
        <cfvo type="num" val="730"/>
      </iconSet>
    </cfRule>
  </conditionalFormatting>
  <conditionalFormatting sqref="N690">
    <cfRule type="iconSet" priority="127">
      <iconSet iconSet="3Symbols" reverse="1">
        <cfvo type="percent" val="0"/>
        <cfvo type="num" val="365"/>
        <cfvo type="num" val="730"/>
      </iconSet>
    </cfRule>
  </conditionalFormatting>
  <conditionalFormatting sqref="N691">
    <cfRule type="iconSet" priority="181">
      <iconSet iconSet="3Symbols" reverse="1">
        <cfvo type="percent" val="0"/>
        <cfvo type="num" val="365"/>
        <cfvo type="num" val="730"/>
      </iconSet>
    </cfRule>
  </conditionalFormatting>
  <conditionalFormatting sqref="N692:N694">
    <cfRule type="iconSet" priority="122">
      <iconSet iconSet="3Symbols" reverse="1">
        <cfvo type="percent" val="0"/>
        <cfvo type="num" val="365"/>
        <cfvo type="num" val="730"/>
      </iconSet>
    </cfRule>
  </conditionalFormatting>
  <conditionalFormatting sqref="N695">
    <cfRule type="iconSet" priority="67">
      <iconSet iconSet="3Symbols" reverse="1">
        <cfvo type="percent" val="0"/>
        <cfvo type="num" val="365"/>
        <cfvo type="num" val="730"/>
      </iconSet>
    </cfRule>
  </conditionalFormatting>
  <conditionalFormatting sqref="N696">
    <cfRule type="iconSet" priority="65">
      <iconSet iconSet="3Symbols" reverse="1">
        <cfvo type="percent" val="0"/>
        <cfvo type="num" val="365"/>
        <cfvo type="num" val="730"/>
      </iconSet>
    </cfRule>
  </conditionalFormatting>
  <conditionalFormatting sqref="N697:N698">
    <cfRule type="iconSet" priority="49">
      <iconSet iconSet="3Symbols" reverse="1">
        <cfvo type="percent" val="0"/>
        <cfvo type="num" val="365"/>
        <cfvo type="num" val="730"/>
      </iconSet>
    </cfRule>
  </conditionalFormatting>
  <conditionalFormatting sqref="N699">
    <cfRule type="iconSet" priority="43">
      <iconSet iconSet="3Symbols" reverse="1">
        <cfvo type="percent" val="0"/>
        <cfvo type="num" val="365"/>
        <cfvo type="num" val="730"/>
      </iconSet>
    </cfRule>
  </conditionalFormatting>
  <conditionalFormatting sqref="N700:N716 N727:N732">
    <cfRule type="iconSet" priority="41">
      <iconSet iconSet="3Symbols" reverse="1">
        <cfvo type="percent" val="0"/>
        <cfvo type="num" val="365"/>
        <cfvo type="num" val="730"/>
      </iconSet>
    </cfRule>
  </conditionalFormatting>
  <conditionalFormatting sqref="N717:N726">
    <cfRule type="iconSet" priority="1">
      <iconSet iconSet="3Symbols" reverse="1">
        <cfvo type="percent" val="0"/>
        <cfvo type="num" val="365"/>
        <cfvo type="num" val="730"/>
      </iconSet>
    </cfRule>
  </conditionalFormatting>
  <conditionalFormatting sqref="N735">
    <cfRule type="iconSet" priority="259">
      <iconSet iconSet="3Symbols" reverse="1">
        <cfvo type="percent" val="0"/>
        <cfvo type="num" val="365"/>
        <cfvo type="num" val="730"/>
      </iconSet>
    </cfRule>
  </conditionalFormatting>
  <conditionalFormatting sqref="N737:N741">
    <cfRule type="iconSet" priority="133">
      <iconSet iconSet="3Symbols" reverse="1">
        <cfvo type="percent" val="0"/>
        <cfvo type="num" val="365"/>
        <cfvo type="num" val="730"/>
      </iconSet>
    </cfRule>
  </conditionalFormatting>
  <conditionalFormatting sqref="N742">
    <cfRule type="iconSet" priority="36">
      <iconSet iconSet="3Symbols" reverse="1">
        <cfvo type="percent" val="0"/>
        <cfvo type="num" val="365"/>
        <cfvo type="num" val="730"/>
      </iconSet>
    </cfRule>
  </conditionalFormatting>
  <conditionalFormatting sqref="N751">
    <cfRule type="iconSet" priority="257">
      <iconSet iconSet="3Symbols" reverse="1">
        <cfvo type="percent" val="0"/>
        <cfvo type="num" val="365"/>
        <cfvo type="num" val="730"/>
      </iconSet>
    </cfRule>
  </conditionalFormatting>
  <conditionalFormatting sqref="N752">
    <cfRule type="iconSet" priority="255">
      <iconSet iconSet="3Symbols" reverse="1">
        <cfvo type="percent" val="0"/>
        <cfvo type="num" val="365"/>
        <cfvo type="num" val="730"/>
      </iconSet>
    </cfRule>
  </conditionalFormatting>
  <conditionalFormatting sqref="N753">
    <cfRule type="iconSet" priority="149">
      <iconSet iconSet="3Symbols" reverse="1">
        <cfvo type="percent" val="0"/>
        <cfvo type="num" val="365"/>
        <cfvo type="num" val="730"/>
      </iconSet>
    </cfRule>
  </conditionalFormatting>
  <conditionalFormatting sqref="N754:N760">
    <cfRule type="iconSet" priority="131">
      <iconSet iconSet="3Symbols" reverse="1">
        <cfvo type="percent" val="0"/>
        <cfvo type="num" val="365"/>
        <cfvo type="num" val="730"/>
      </iconSet>
    </cfRule>
  </conditionalFormatting>
  <conditionalFormatting sqref="N792:N796">
    <cfRule type="iconSet" priority="46">
      <iconSet iconSet="3Symbols" reverse="1">
        <cfvo type="percent" val="0"/>
        <cfvo type="num" val="365"/>
        <cfvo type="num" val="730"/>
      </iconSet>
    </cfRule>
  </conditionalFormatting>
  <conditionalFormatting sqref="N797">
    <cfRule type="iconSet" priority="34">
      <iconSet iconSet="3Symbols" reverse="1">
        <cfvo type="percent" val="0"/>
        <cfvo type="num" val="365"/>
        <cfvo type="num" val="730"/>
      </iconSet>
    </cfRule>
  </conditionalFormatting>
  <conditionalFormatting sqref="N798">
    <cfRule type="iconSet" priority="32">
      <iconSet iconSet="3Symbols" reverse="1">
        <cfvo type="percent" val="0"/>
        <cfvo type="num" val="365"/>
        <cfvo type="num" val="730"/>
      </iconSet>
    </cfRule>
  </conditionalFormatting>
  <conditionalFormatting sqref="N799">
    <cfRule type="iconSet" priority="13">
      <iconSet iconSet="3Symbols" reverse="1">
        <cfvo type="percent" val="0"/>
        <cfvo type="num" val="365"/>
        <cfvo type="num" val="730"/>
      </iconSet>
    </cfRule>
  </conditionalFormatting>
  <conditionalFormatting sqref="N800:N833">
    <cfRule type="iconSet" priority="30">
      <iconSet iconSet="3Symbols" reverse="1">
        <cfvo type="percent" val="0"/>
        <cfvo type="num" val="365"/>
        <cfvo type="num" val="730"/>
      </iconSet>
    </cfRule>
  </conditionalFormatting>
  <conditionalFormatting sqref="N933">
    <cfRule type="iconSet" priority="267">
      <iconSet iconSet="3Symbols" reverse="1">
        <cfvo type="percent" val="0"/>
        <cfvo type="num" val="365"/>
        <cfvo type="num" val="730"/>
      </iconSet>
    </cfRule>
  </conditionalFormatting>
  <conditionalFormatting sqref="N951:N955">
    <cfRule type="iconSet" priority="247">
      <iconSet iconSet="3Symbols" reverse="1">
        <cfvo type="percent" val="0"/>
        <cfvo type="num" val="365"/>
        <cfvo type="num" val="730"/>
      </iconSet>
    </cfRule>
  </conditionalFormatting>
  <conditionalFormatting sqref="N998:N1000">
    <cfRule type="iconSet" priority="787">
      <iconSet iconSet="3Symbols" reverse="1">
        <cfvo type="percent" val="0"/>
        <cfvo type="num" val="365"/>
        <cfvo type="num" val="730"/>
      </iconSet>
    </cfRule>
  </conditionalFormatting>
  <conditionalFormatting sqref="N1001:N1010">
    <cfRule type="iconSet" priority="28">
      <iconSet iconSet="3Symbols" reverse="1">
        <cfvo type="percent" val="0"/>
        <cfvo type="num" val="365"/>
        <cfvo type="num" val="730"/>
      </iconSet>
    </cfRule>
  </conditionalFormatting>
  <conditionalFormatting sqref="N1100">
    <cfRule type="iconSet" priority="94">
      <iconSet iconSet="3Symbols" reverse="1">
        <cfvo type="percent" val="0"/>
        <cfvo type="num" val="365"/>
        <cfvo type="num" val="730"/>
      </iconSet>
    </cfRule>
  </conditionalFormatting>
  <conditionalFormatting sqref="N1143">
    <cfRule type="iconSet" priority="340">
      <iconSet iconSet="3Symbols" reverse="1">
        <cfvo type="percent" val="0"/>
        <cfvo type="num" val="365"/>
        <cfvo type="num" val="730"/>
      </iconSet>
    </cfRule>
  </conditionalFormatting>
  <conditionalFormatting sqref="N1144">
    <cfRule type="iconSet" priority="285">
      <iconSet iconSet="3Symbols" reverse="1">
        <cfvo type="percent" val="0"/>
        <cfvo type="num" val="365"/>
        <cfvo type="num" val="730"/>
      </iconSet>
    </cfRule>
  </conditionalFormatting>
  <conditionalFormatting sqref="N1145:N1150 N1177:N1216">
    <cfRule type="iconSet" priority="777">
      <iconSet iconSet="3Symbols" reverse="1">
        <cfvo type="percent" val="0"/>
        <cfvo type="num" val="365"/>
        <cfvo type="num" val="730"/>
      </iconSet>
    </cfRule>
  </conditionalFormatting>
  <conditionalFormatting sqref="N1151:N1152">
    <cfRule type="iconSet" priority="227">
      <iconSet iconSet="3Symbols" reverse="1">
        <cfvo type="percent" val="0"/>
        <cfvo type="num" val="365"/>
        <cfvo type="num" val="730"/>
      </iconSet>
    </cfRule>
  </conditionalFormatting>
  <conditionalFormatting sqref="N1153:N1154">
    <cfRule type="iconSet" priority="226">
      <iconSet iconSet="3Symbols" reverse="1">
        <cfvo type="percent" val="0"/>
        <cfvo type="num" val="365"/>
        <cfvo type="num" val="730"/>
      </iconSet>
    </cfRule>
  </conditionalFormatting>
  <conditionalFormatting sqref="N1155:N1163">
    <cfRule type="iconSet" priority="223">
      <iconSet iconSet="3Symbols" reverse="1">
        <cfvo type="percent" val="0"/>
        <cfvo type="num" val="365"/>
        <cfvo type="num" val="730"/>
      </iconSet>
    </cfRule>
  </conditionalFormatting>
  <conditionalFormatting sqref="N1164">
    <cfRule type="iconSet" priority="200">
      <iconSet iconSet="3Symbols" reverse="1">
        <cfvo type="percent" val="0"/>
        <cfvo type="num" val="365"/>
        <cfvo type="num" val="730"/>
      </iconSet>
    </cfRule>
  </conditionalFormatting>
  <conditionalFormatting sqref="N1165">
    <cfRule type="iconSet" priority="114">
      <iconSet iconSet="3Symbols" reverse="1">
        <cfvo type="percent" val="0"/>
        <cfvo type="num" val="365"/>
        <cfvo type="num" val="730"/>
      </iconSet>
    </cfRule>
  </conditionalFormatting>
  <conditionalFormatting sqref="N1166">
    <cfRule type="iconSet" priority="112">
      <iconSet iconSet="3Symbols" reverse="1">
        <cfvo type="percent" val="0"/>
        <cfvo type="num" val="365"/>
        <cfvo type="num" val="730"/>
      </iconSet>
    </cfRule>
  </conditionalFormatting>
  <conditionalFormatting sqref="N1167:N1169">
    <cfRule type="iconSet" priority="722">
      <iconSet iconSet="3Symbols" reverse="1">
        <cfvo type="percent" val="0"/>
        <cfvo type="num" val="365"/>
        <cfvo type="num" val="730"/>
      </iconSet>
    </cfRule>
  </conditionalFormatting>
  <conditionalFormatting sqref="N1170">
    <cfRule type="iconSet" priority="26">
      <iconSet iconSet="3Symbols" reverse="1">
        <cfvo type="percent" val="0"/>
        <cfvo type="num" val="365"/>
        <cfvo type="num" val="730"/>
      </iconSet>
    </cfRule>
  </conditionalFormatting>
  <conditionalFormatting sqref="N1217 N1171:N1176">
    <cfRule type="iconSet" priority="5">
      <iconSet iconSet="3Symbols" reverse="1">
        <cfvo type="percent" val="0"/>
        <cfvo type="num" val="365"/>
        <cfvo type="num" val="730"/>
      </iconSet>
    </cfRule>
  </conditionalFormatting>
  <conditionalFormatting sqref="N1238:N1242">
    <cfRule type="iconSet" priority="206">
      <iconSet iconSet="3Symbols" reverse="1">
        <cfvo type="percent" val="0"/>
        <cfvo type="num" val="365"/>
        <cfvo type="num" val="730"/>
      </iconSet>
    </cfRule>
  </conditionalFormatting>
  <conditionalFormatting sqref="N1243:N1258 N243:N246">
    <cfRule type="iconSet" priority="780">
      <iconSet iconSet="3Symbols" reverse="1">
        <cfvo type="percent" val="0"/>
        <cfvo type="num" val="365"/>
        <cfvo type="num" val="730"/>
      </iconSet>
    </cfRule>
  </conditionalFormatting>
  <conditionalFormatting sqref="N1315">
    <cfRule type="iconSet" priority="269">
      <iconSet iconSet="3Symbols" reverse="1">
        <cfvo type="percent" val="0"/>
        <cfvo type="num" val="365"/>
        <cfvo type="num" val="730"/>
      </iconSet>
    </cfRule>
  </conditionalFormatting>
  <conditionalFormatting sqref="N1316:N1319">
    <cfRule type="iconSet" priority="241">
      <iconSet iconSet="3Symbols" reverse="1">
        <cfvo type="percent" val="0"/>
        <cfvo type="num" val="365"/>
        <cfvo type="num" val="730"/>
      </iconSet>
    </cfRule>
  </conditionalFormatting>
  <conditionalFormatting sqref="N1320">
    <cfRule type="iconSet" priority="210">
      <iconSet iconSet="3Symbols" reverse="1">
        <cfvo type="percent" val="0"/>
        <cfvo type="num" val="365"/>
        <cfvo type="num" val="730"/>
      </iconSet>
    </cfRule>
  </conditionalFormatting>
  <conditionalFormatting sqref="N1322">
    <cfRule type="iconSet" priority="212">
      <iconSet iconSet="3Symbols" reverse="1">
        <cfvo type="percent" val="0"/>
        <cfvo type="num" val="365"/>
        <cfvo type="num" val="730"/>
      </iconSet>
    </cfRule>
  </conditionalFormatting>
  <conditionalFormatting sqref="N1323">
    <cfRule type="iconSet" priority="207">
      <iconSet iconSet="3Symbols" reverse="1">
        <cfvo type="percent" val="0"/>
        <cfvo type="num" val="365"/>
        <cfvo type="num" val="730"/>
      </iconSet>
    </cfRule>
  </conditionalFormatting>
  <conditionalFormatting sqref="N1324">
    <cfRule type="iconSet" priority="173">
      <iconSet iconSet="3Symbols" reverse="1">
        <cfvo type="percent" val="0"/>
        <cfvo type="num" val="365"/>
        <cfvo type="num" val="730"/>
      </iconSet>
    </cfRule>
  </conditionalFormatting>
  <conditionalFormatting sqref="N1325:N1326">
    <cfRule type="iconSet" priority="158">
      <iconSet iconSet="3Symbols" reverse="1">
        <cfvo type="percent" val="0"/>
        <cfvo type="num" val="365"/>
        <cfvo type="num" val="730"/>
      </iconSet>
    </cfRule>
  </conditionalFormatting>
  <conditionalFormatting sqref="N1327 N1331:N1339">
    <cfRule type="iconSet" priority="39">
      <iconSet iconSet="3Symbols" reverse="1">
        <cfvo type="percent" val="0"/>
        <cfvo type="num" val="365"/>
        <cfvo type="num" val="730"/>
      </iconSet>
    </cfRule>
  </conditionalFormatting>
  <conditionalFormatting sqref="N1328">
    <cfRule type="iconSet" priority="10">
      <iconSet iconSet="3Symbols" reverse="1">
        <cfvo type="percent" val="0"/>
        <cfvo type="num" val="365"/>
        <cfvo type="num" val="730"/>
      </iconSet>
    </cfRule>
  </conditionalFormatting>
  <conditionalFormatting sqref="N1329">
    <cfRule type="iconSet" priority="8">
      <iconSet iconSet="3Symbols" reverse="1">
        <cfvo type="percent" val="0"/>
        <cfvo type="num" val="365"/>
        <cfvo type="num" val="730"/>
      </iconSet>
    </cfRule>
  </conditionalFormatting>
  <conditionalFormatting sqref="N1330">
    <cfRule type="iconSet" priority="6">
      <iconSet iconSet="3Symbols" reverse="1">
        <cfvo type="percent" val="0"/>
        <cfvo type="num" val="365"/>
        <cfvo type="num" val="730"/>
      </iconSet>
    </cfRule>
  </conditionalFormatting>
  <conditionalFormatting sqref="N1340:N1361">
    <cfRule type="iconSet" priority="783">
      <iconSet iconSet="3Symbols" reverse="1">
        <cfvo type="percent" val="0"/>
        <cfvo type="num" val="365"/>
        <cfvo type="num" val="730"/>
      </iconSet>
    </cfRule>
  </conditionalFormatting>
  <conditionalFormatting sqref="N1364:N1382">
    <cfRule type="iconSet" priority="249">
      <iconSet iconSet="3Symbols" reverse="1">
        <cfvo type="percent" val="0"/>
        <cfvo type="num" val="365"/>
        <cfvo type="num" val="730"/>
      </iconSet>
    </cfRule>
  </conditionalFormatting>
  <conditionalFormatting sqref="N1386">
    <cfRule type="iconSet" priority="352">
      <iconSet iconSet="3Symbols" reverse="1">
        <cfvo type="percent" val="0"/>
        <cfvo type="num" val="365"/>
        <cfvo type="num" val="730"/>
      </iconSet>
    </cfRule>
  </conditionalFormatting>
  <conditionalFormatting sqref="N1387">
    <cfRule type="iconSet" priority="233">
      <iconSet iconSet="3Symbols" reverse="1">
        <cfvo type="percent" val="0"/>
        <cfvo type="num" val="365"/>
        <cfvo type="num" val="730"/>
      </iconSet>
    </cfRule>
  </conditionalFormatting>
  <conditionalFormatting sqref="N1388 N1405 N1394:N1399 N1426:N1449">
    <cfRule type="iconSet" priority="231">
      <iconSet iconSet="3Symbols" reverse="1">
        <cfvo type="percent" val="0"/>
        <cfvo type="num" val="365"/>
        <cfvo type="num" val="730"/>
      </iconSet>
    </cfRule>
  </conditionalFormatting>
  <conditionalFormatting sqref="N1389:N1393">
    <cfRule type="iconSet" priority="15">
      <iconSet iconSet="3Symbols" reverse="1">
        <cfvo type="percent" val="0"/>
        <cfvo type="num" val="365"/>
        <cfvo type="num" val="730"/>
      </iconSet>
    </cfRule>
  </conditionalFormatting>
  <conditionalFormatting sqref="N1400">
    <cfRule type="iconSet" priority="177">
      <iconSet iconSet="3Symbols" reverse="1">
        <cfvo type="percent" val="0"/>
        <cfvo type="num" val="365"/>
        <cfvo type="num" val="730"/>
      </iconSet>
    </cfRule>
  </conditionalFormatting>
  <conditionalFormatting sqref="N1401:N1404">
    <cfRule type="iconSet" priority="18">
      <iconSet iconSet="3Symbols" reverse="1">
        <cfvo type="percent" val="0"/>
        <cfvo type="num" val="365"/>
        <cfvo type="num" val="730"/>
      </iconSet>
    </cfRule>
  </conditionalFormatting>
  <conditionalFormatting sqref="N1406">
    <cfRule type="iconSet" priority="279">
      <iconSet iconSet="3Symbols" reverse="1">
        <cfvo type="percent" val="0"/>
        <cfvo type="num" val="365"/>
        <cfvo type="num" val="730"/>
      </iconSet>
    </cfRule>
  </conditionalFormatting>
  <conditionalFormatting sqref="N1407:N1412">
    <cfRule type="iconSet" priority="222">
      <iconSet iconSet="3Symbols" reverse="1">
        <cfvo type="percent" val="0"/>
        <cfvo type="num" val="365"/>
        <cfvo type="num" val="730"/>
      </iconSet>
    </cfRule>
  </conditionalFormatting>
  <conditionalFormatting sqref="N1420:N1423">
    <cfRule type="iconSet" priority="176">
      <iconSet iconSet="3Symbols" reverse="1">
        <cfvo type="percent" val="0"/>
        <cfvo type="num" val="365"/>
        <cfvo type="num" val="730"/>
      </iconSet>
    </cfRule>
  </conditionalFormatting>
  <conditionalFormatting sqref="N1424">
    <cfRule type="iconSet" priority="22">
      <iconSet iconSet="3Symbols" reverse="1">
        <cfvo type="percent" val="0"/>
        <cfvo type="num" val="365"/>
        <cfvo type="num" val="730"/>
      </iconSet>
    </cfRule>
  </conditionalFormatting>
  <conditionalFormatting sqref="N1425">
    <cfRule type="iconSet" priority="3">
      <iconSet iconSet="3Symbols" reverse="1">
        <cfvo type="percent" val="0"/>
        <cfvo type="num" val="365"/>
        <cfvo type="num" val="730"/>
      </iconSet>
    </cfRule>
  </conditionalFormatting>
  <conditionalFormatting sqref="N1460">
    <cfRule type="iconSet" priority="342">
      <iconSet iconSet="3Symbols" reverse="1">
        <cfvo type="percent" val="0"/>
        <cfvo type="num" val="365"/>
        <cfvo type="num" val="730"/>
      </iconSet>
    </cfRule>
  </conditionalFormatting>
  <conditionalFormatting sqref="N1461">
    <cfRule type="iconSet" priority="265">
      <iconSet iconSet="3Symbols" reverse="1">
        <cfvo type="percent" val="0"/>
        <cfvo type="num" val="365"/>
        <cfvo type="num" val="730"/>
      </iconSet>
    </cfRule>
  </conditionalFormatting>
  <conditionalFormatting sqref="N1462:N1470">
    <cfRule type="iconSet" priority="253">
      <iconSet iconSet="3Symbols" reverse="1">
        <cfvo type="percent" val="0"/>
        <cfvo type="num" val="365"/>
        <cfvo type="num" val="730"/>
      </iconSet>
    </cfRule>
  </conditionalFormatting>
  <conditionalFormatting sqref="N1471">
    <cfRule type="iconSet" priority="251">
      <iconSet iconSet="3Symbols" reverse="1">
        <cfvo type="percent" val="0"/>
        <cfvo type="num" val="365"/>
        <cfvo type="num" val="730"/>
      </iconSet>
    </cfRule>
  </conditionalFormatting>
  <conditionalFormatting sqref="N1472 N1011:N1142 N510:N511 N421 N524:N539 N274:N393 N1321 N247:N260 N416:N419 N543:N567 N1413:N1419 N642:N648 N4:N10 N934:N950 N736 N761:N791 N1383:N1385 N663:N664 N1490:N1497 N673:N686 N14:N15 N142:N149 N733:N734 N41:N48 N17 N151:N152 N743:N750 N652:N655 N541 N569:N573 N59:N103 N424:N464 N604:N626 N218:N225 N228:N232 N1450:N1459 N1477:N1486 N1362:N1363 N632:N640 N134:N140 N1259:N1314 N163:N204 N834:N932 N956:N997 N1218:N1237">
    <cfRule type="iconSet" priority="773">
      <iconSet iconSet="3Symbols" reverse="1">
        <cfvo type="percent" val="0"/>
        <cfvo type="num" val="365"/>
        <cfvo type="num" val="730"/>
      </iconSet>
    </cfRule>
  </conditionalFormatting>
  <conditionalFormatting sqref="N1473">
    <cfRule type="iconSet" priority="229">
      <iconSet iconSet="3Symbols" reverse="1">
        <cfvo type="percent" val="0"/>
        <cfvo type="num" val="365"/>
        <cfvo type="num" val="730"/>
      </iconSet>
    </cfRule>
  </conditionalFormatting>
  <conditionalFormatting sqref="N1474:N1476">
    <cfRule type="iconSet" priority="157">
      <iconSet iconSet="3Symbols" reverse="1">
        <cfvo type="percent" val="0"/>
        <cfvo type="num" val="365"/>
        <cfvo type="num" val="730"/>
      </iconSet>
    </cfRule>
  </conditionalFormatting>
  <conditionalFormatting sqref="N1487:N1489">
    <cfRule type="iconSet" priority="225">
      <iconSet iconSet="3Symbols" reverse="1">
        <cfvo type="percent" val="0"/>
        <cfvo type="num" val="365"/>
        <cfvo type="num" val="730"/>
      </iconSet>
    </cfRule>
  </conditionalFormatting>
  <conditionalFormatting sqref="N1498:N1499">
    <cfRule type="iconSet" priority="770">
      <iconSet iconSet="3Symbols" reverse="1">
        <cfvo type="percent" val="0"/>
        <cfvo type="num" val="365"/>
        <cfvo type="num" val="730"/>
      </iconSet>
    </cfRule>
  </conditionalFormatting>
  <dataValidations count="8">
    <dataValidation type="list" allowBlank="1" showInputMessage="1" showErrorMessage="1" sqref="K1101:K1499 K4:K1099" xr:uid="{00000000-0002-0000-0000-000000000000}">
      <formula1>$U$1540:$U$1543</formula1>
    </dataValidation>
    <dataValidation type="list" allowBlank="1" showInputMessage="1" showErrorMessage="1" sqref="C1101:C1499 C4:C1099" xr:uid="{00000000-0002-0000-0000-000001000000}">
      <formula1>$U$1507:$U$1512</formula1>
    </dataValidation>
    <dataValidation type="list" allowBlank="1" showInputMessage="1" showErrorMessage="1" sqref="B1101:B1499 B4:B1099" xr:uid="{00000000-0002-0000-0000-000002000000}">
      <formula1>$U$1500:$U$1504</formula1>
    </dataValidation>
    <dataValidation type="list" allowBlank="1" showInputMessage="1" showErrorMessage="1" sqref="D1101:D1499 D4:D1099" xr:uid="{00000000-0002-0000-0000-000003000000}">
      <formula1>$U$1519:$U$1538</formula1>
    </dataValidation>
    <dataValidation type="list" allowBlank="1" showInputMessage="1" showErrorMessage="1" sqref="D1100" xr:uid="{00000000-0002-0000-0000-000004000000}">
      <formula1>$U$1513:$U$1532</formula1>
    </dataValidation>
    <dataValidation type="list" allowBlank="1" showInputMessage="1" showErrorMessage="1" sqref="C1100" xr:uid="{00000000-0002-0000-0000-000006000000}">
      <formula1>$U$1501:$U$1506</formula1>
    </dataValidation>
    <dataValidation type="list" allowBlank="1" showInputMessage="1" showErrorMessage="1" sqref="K1100" xr:uid="{00000000-0002-0000-0000-000007000000}">
      <formula1>$U$1534:$U$1537</formula1>
    </dataValidation>
    <dataValidation type="list" allowBlank="1" showInputMessage="1" showErrorMessage="1" sqref="B1100" xr:uid="{00000000-0002-0000-0000-000005000000}">
      <formula1>$U$1495:$U$1498</formula1>
    </dataValidation>
  </dataValidations>
  <printOptions horizontalCentered="1" verticalCentered="1"/>
  <pageMargins left="0.118110236220472" right="0.118110236220472" top="0.118110236220472" bottom="0.118110236220472" header="0" footer="0"/>
  <pageSetup paperSize="139" scale="43" firstPageNumber="0" orientation="landscape" r:id="rId1"/>
  <headerFooter alignWithMargins="0">
    <oddFooter xml:space="preserve">&amp;L
Pág. &amp;P de &amp;N&amp;RFecha de actualización: Septiembre de 2008
</oddFooter>
  </headerFooter>
  <colBreaks count="1" manualBreakCount="1">
    <brk id="17" max="1451" man="1"/>
  </colBreaks>
  <ignoredErrors>
    <ignoredError sqref="F110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6A997DC378A542912A57EC323D64ED" ma:contentTypeVersion="14" ma:contentTypeDescription="Crear nuevo documento." ma:contentTypeScope="" ma:versionID="53b490d01bc7047657ecf911df765ad1">
  <xsd:schema xmlns:xsd="http://www.w3.org/2001/XMLSchema" xmlns:xs="http://www.w3.org/2001/XMLSchema" xmlns:p="http://schemas.microsoft.com/office/2006/metadata/properties" xmlns:ns3="2e2ee133-cf8d-4b17-8d75-545e671b3f29" xmlns:ns4="66d93420-4041-4b0c-9eb9-3a1123ce09d3" targetNamespace="http://schemas.microsoft.com/office/2006/metadata/properties" ma:root="true" ma:fieldsID="c75c4daa0ef1b835a3256f2451f13580" ns3:_="" ns4:_="">
    <xsd:import namespace="2e2ee133-cf8d-4b17-8d75-545e671b3f29"/>
    <xsd:import namespace="66d93420-4041-4b0c-9eb9-3a1123ce09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ee133-cf8d-4b17-8d75-545e671b3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93420-4041-4b0c-9eb9-3a1123ce09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09651-09F2-4641-9E17-E78F7F672046}">
  <ds:schemaRefs>
    <ds:schemaRef ds:uri="2e2ee133-cf8d-4b17-8d75-545e671b3f29"/>
    <ds:schemaRef ds:uri="66d93420-4041-4b0c-9eb9-3a1123ce09d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B1E1AB-A491-4DA1-8817-4FE106AC8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2ee133-cf8d-4b17-8d75-545e671b3f29"/>
    <ds:schemaRef ds:uri="66d93420-4041-4b0c-9eb9-3a1123ce0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566D60-B845-4206-8CFA-CC6A7018ED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LMDI</vt:lpstr>
      <vt:lpstr>LMDI!Área_de_impresión</vt:lpstr>
      <vt:lpstr>LMDI!Excel_BuiltIn_Print_Titles_1</vt:lpstr>
      <vt:lpstr>LMDI!Títulos_a_imprimir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 EQUIPO</dc:creator>
  <cp:keywords/>
  <dc:description/>
  <cp:lastModifiedBy>Luisa Fernanda Ibagon Moreno</cp:lastModifiedBy>
  <cp:revision/>
  <dcterms:created xsi:type="dcterms:W3CDTF">2007-11-29T21:17:13Z</dcterms:created>
  <dcterms:modified xsi:type="dcterms:W3CDTF">2026-02-26T13:27:24Z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0x010100336A997DC378A542912A57EC323D64ED</vt:lpwstr>
  </property>
</Properties>
</file>