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defaultThemeVersion="124226"/>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12. Diciembre/Caso HOLA 282943/"/>
    </mc:Choice>
  </mc:AlternateContent>
  <xr:revisionPtr revIDLastSave="2" documentId="13_ncr:1_{3D7482E5-F9EE-487E-97E1-465A674652A8}" xr6:coauthVersionLast="47" xr6:coauthVersionMax="47" xr10:uidLastSave="{A281EE5E-EB7F-4091-8294-8404EAED214D}"/>
  <bookViews>
    <workbookView xWindow="-120" yWindow="-120" windowWidth="29040" windowHeight="15840" xr2:uid="{00000000-000D-0000-FFFF-FFFF00000000}"/>
  </bookViews>
  <sheets>
    <sheet name="GCO-GCI-107" sheetId="6" r:id="rId1"/>
    <sheet name="HOJA DE INSTRUCCIONES" sheetId="7" r:id="rId2"/>
  </sheets>
  <definedNames>
    <definedName name="_xlnm.Print_Area" localSheetId="0">'GCO-GCI-107'!$B$2:$Q$56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6" l="1"/>
  <c r="Q43" i="6"/>
  <c r="M43" i="6"/>
  <c r="J43" i="6"/>
  <c r="Q41" i="6"/>
  <c r="M41" i="6"/>
  <c r="J41" i="6"/>
  <c r="Q37" i="6" l="1"/>
  <c r="M37" i="6"/>
  <c r="J37" i="6" l="1"/>
  <c r="Q35" i="6"/>
  <c r="M35" i="6"/>
  <c r="J35" i="6"/>
  <c r="Q33" i="6"/>
  <c r="M33" i="6"/>
  <c r="J33" i="6"/>
  <c r="Q31" i="6"/>
  <c r="M31" i="6"/>
  <c r="J31" i="6"/>
  <c r="Q24" i="6"/>
  <c r="Q23" i="6"/>
  <c r="M24" i="6"/>
  <c r="M23" i="6"/>
  <c r="J24" i="6"/>
  <c r="J23" i="6"/>
  <c r="Q22" i="6"/>
  <c r="Q21" i="6"/>
  <c r="Q16" i="6"/>
  <c r="Q17" i="6"/>
  <c r="Q18" i="6"/>
  <c r="Q19" i="6"/>
  <c r="Q15" i="6"/>
  <c r="M22" i="6"/>
  <c r="M21" i="6"/>
  <c r="M16" i="6"/>
  <c r="M17" i="6"/>
  <c r="M18" i="6"/>
  <c r="M19" i="6"/>
  <c r="M15" i="6"/>
  <c r="J22" i="6"/>
  <c r="J21" i="6"/>
  <c r="J16" i="6"/>
  <c r="J17" i="6"/>
  <c r="J18" i="6"/>
  <c r="J19" i="6"/>
  <c r="J15" i="6"/>
  <c r="F24" i="6" l="1"/>
  <c r="O24" i="6"/>
  <c r="C31" i="6"/>
  <c r="P31" i="6"/>
  <c r="P33" i="6"/>
  <c r="P32" i="6" s="1"/>
  <c r="P35" i="6"/>
  <c r="P43" i="6"/>
  <c r="P42" i="6" s="1"/>
  <c r="P41" i="6"/>
  <c r="Q14" i="6"/>
  <c r="M14" i="6"/>
  <c r="J14" i="6"/>
  <c r="P40" i="6"/>
  <c r="P37" i="6"/>
  <c r="P36" i="6"/>
  <c r="P30" i="6"/>
  <c r="P34" i="6"/>
  <c r="P24" i="6"/>
  <c r="P23" i="6"/>
  <c r="P20" i="6"/>
  <c r="L43" i="6"/>
  <c r="M42" i="6" s="1"/>
  <c r="K43" i="6"/>
  <c r="I43" i="6"/>
  <c r="I42" i="6" s="1"/>
  <c r="H43" i="6"/>
  <c r="H42" i="6" s="1"/>
  <c r="K42" i="6"/>
  <c r="L41" i="6"/>
  <c r="K41" i="6"/>
  <c r="I41" i="6"/>
  <c r="I40" i="6" s="1"/>
  <c r="H41" i="6"/>
  <c r="H40" i="6" s="1"/>
  <c r="L40" i="6"/>
  <c r="K40" i="6"/>
  <c r="L37" i="6"/>
  <c r="M36" i="6" s="1"/>
  <c r="K37" i="6"/>
  <c r="I37" i="6"/>
  <c r="I36" i="6" s="1"/>
  <c r="H37" i="6"/>
  <c r="H36" i="6" s="1"/>
  <c r="H31" i="6"/>
  <c r="H30" i="6" s="1"/>
  <c r="H33" i="6"/>
  <c r="H32" i="6" s="1"/>
  <c r="H35" i="6"/>
  <c r="H34" i="6" s="1"/>
  <c r="L35" i="6"/>
  <c r="K35" i="6"/>
  <c r="I35" i="6"/>
  <c r="J34" i="6" s="1"/>
  <c r="L33" i="6"/>
  <c r="L32" i="6" s="1"/>
  <c r="K33" i="6"/>
  <c r="I33" i="6"/>
  <c r="I32" i="6" s="1"/>
  <c r="I31" i="6"/>
  <c r="I30" i="6"/>
  <c r="L31" i="6"/>
  <c r="L30" i="6" s="1"/>
  <c r="K31" i="6"/>
  <c r="K30" i="6" s="1"/>
  <c r="K34" i="6"/>
  <c r="K36" i="6"/>
  <c r="L34" i="6"/>
  <c r="J30" i="6"/>
  <c r="L24" i="6"/>
  <c r="L23" i="6"/>
  <c r="K24" i="6"/>
  <c r="K23" i="6"/>
  <c r="I24" i="6"/>
  <c r="I23" i="6"/>
  <c r="H23" i="6"/>
  <c r="H24" i="6"/>
  <c r="L20" i="6"/>
  <c r="K20" i="6"/>
  <c r="I20" i="6"/>
  <c r="H20" i="6"/>
  <c r="M34" i="6"/>
  <c r="M30" i="6"/>
  <c r="M40" i="6"/>
  <c r="J32" i="6"/>
  <c r="C43" i="6"/>
  <c r="C42" i="6" s="1"/>
  <c r="C41" i="6"/>
  <c r="C40" i="6"/>
  <c r="C37" i="6"/>
  <c r="C36" i="6" s="1"/>
  <c r="C35" i="6"/>
  <c r="C34" i="6" s="1"/>
  <c r="C33" i="6"/>
  <c r="C32" i="6" s="1"/>
  <c r="C24" i="6"/>
  <c r="C23" i="6"/>
  <c r="C20" i="6"/>
  <c r="Q20" i="6"/>
  <c r="G41" i="6"/>
  <c r="G40" i="6" s="1"/>
  <c r="G43" i="6"/>
  <c r="G42" i="6" s="1"/>
  <c r="G31" i="6"/>
  <c r="G30" i="6"/>
  <c r="G33" i="6"/>
  <c r="G32" i="6" s="1"/>
  <c r="G35" i="6"/>
  <c r="G34" i="6"/>
  <c r="G37" i="6"/>
  <c r="G36" i="6" s="1"/>
  <c r="G23" i="6"/>
  <c r="G24" i="6"/>
  <c r="G20" i="6"/>
  <c r="F23" i="6"/>
  <c r="F20" i="6"/>
  <c r="F41" i="6"/>
  <c r="F40" i="6" s="1"/>
  <c r="F43" i="6"/>
  <c r="F42" i="6"/>
  <c r="F31" i="6"/>
  <c r="F30" i="6" s="1"/>
  <c r="F33" i="6"/>
  <c r="F32" i="6"/>
  <c r="F35" i="6"/>
  <c r="F34" i="6" s="1"/>
  <c r="F37" i="6"/>
  <c r="F36" i="6" s="1"/>
  <c r="E41" i="6"/>
  <c r="E40" i="6" s="1"/>
  <c r="E43" i="6"/>
  <c r="E42" i="6" s="1"/>
  <c r="E31" i="6"/>
  <c r="E30" i="6" s="1"/>
  <c r="E33" i="6"/>
  <c r="E32" i="6"/>
  <c r="E35" i="6"/>
  <c r="E34" i="6" s="1"/>
  <c r="E37" i="6"/>
  <c r="E36" i="6"/>
  <c r="E20" i="6"/>
  <c r="E24" i="6"/>
  <c r="E23" i="6"/>
  <c r="D41" i="6"/>
  <c r="D40" i="6" s="1"/>
  <c r="D43" i="6"/>
  <c r="D42" i="6" s="1"/>
  <c r="D31" i="6"/>
  <c r="D30" i="6" s="1"/>
  <c r="D33" i="6"/>
  <c r="D32" i="6"/>
  <c r="D35" i="6"/>
  <c r="D34" i="6" s="1"/>
  <c r="D37" i="6"/>
  <c r="D36" i="6"/>
  <c r="D24" i="6"/>
  <c r="D23" i="6"/>
  <c r="D20" i="6"/>
  <c r="O23" i="6"/>
  <c r="N24" i="6"/>
  <c r="N23" i="6"/>
  <c r="O43" i="6"/>
  <c r="O42" i="6" s="1"/>
  <c r="O41" i="6"/>
  <c r="O40" i="6" s="1"/>
  <c r="O37" i="6"/>
  <c r="O36" i="6" s="1"/>
  <c r="O35" i="6"/>
  <c r="O34" i="6"/>
  <c r="O33" i="6"/>
  <c r="O32" i="6" s="1"/>
  <c r="O31" i="6"/>
  <c r="O30" i="6"/>
  <c r="N43" i="6"/>
  <c r="Q42" i="6" s="1"/>
  <c r="N41" i="6"/>
  <c r="Q40" i="6" s="1"/>
  <c r="N37" i="6"/>
  <c r="N36" i="6" s="1"/>
  <c r="N35" i="6"/>
  <c r="Q34" i="6"/>
  <c r="N33" i="6"/>
  <c r="Q32" i="6" s="1"/>
  <c r="N31" i="6"/>
  <c r="N30" i="6" s="1"/>
  <c r="O20" i="6"/>
  <c r="N32" i="6"/>
  <c r="N34" i="6"/>
  <c r="N42" i="6"/>
  <c r="N20" i="6"/>
  <c r="Q30" i="6"/>
  <c r="J42" i="6" l="1"/>
  <c r="L42" i="6"/>
  <c r="J20" i="6"/>
  <c r="N40" i="6"/>
  <c r="N44" i="6" s="1"/>
  <c r="D44" i="6"/>
  <c r="E44" i="6"/>
  <c r="L36" i="6"/>
  <c r="M20" i="6"/>
  <c r="M32" i="6"/>
  <c r="O44" i="6"/>
  <c r="G44" i="6"/>
  <c r="Q44" i="6"/>
  <c r="P44" i="6"/>
  <c r="C44" i="6"/>
  <c r="F44" i="6"/>
  <c r="H44" i="6"/>
  <c r="J36" i="6"/>
  <c r="K32" i="6"/>
  <c r="K44" i="6" s="1"/>
  <c r="J40" i="6"/>
  <c r="M44" i="6"/>
  <c r="Q36" i="6"/>
  <c r="I34" i="6"/>
  <c r="I44" i="6" s="1"/>
  <c r="L44" i="6" l="1"/>
  <c r="J4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 Fernanda</author>
  </authors>
  <commentList>
    <comment ref="Q10" authorId="0" shapeId="0" xr:uid="{00000000-0006-0000-0000-000001000000}">
      <text>
        <r>
          <rPr>
            <b/>
            <sz val="9"/>
            <color indexed="81"/>
            <rFont val="Tahoma"/>
            <family val="2"/>
          </rPr>
          <t>Se realizan ajustes de forma.
Se sugiere realizar hoja de instrucciones de diligenciamiento
Revisar fórmulas. Algunas apuntan a celdas que no contendrían información
Se recomienda utilizar colores más claros en el sombreado</t>
        </r>
      </text>
    </comment>
  </commentList>
</comments>
</file>

<file path=xl/sharedStrings.xml><?xml version="1.0" encoding="utf-8"?>
<sst xmlns="http://schemas.openxmlformats.org/spreadsheetml/2006/main" count="132" uniqueCount="86">
  <si>
    <r>
      <t xml:space="preserve">OBJETO </t>
    </r>
    <r>
      <rPr>
        <b/>
        <sz val="12"/>
        <color rgb="FFFF0000"/>
        <rFont val="Garamond"/>
        <family val="1"/>
      </rPr>
      <t>“DIGITE COMPLETO EL OBJETO DEL PROCESO”</t>
    </r>
    <r>
      <rPr>
        <b/>
        <sz val="12"/>
        <rFont val="Garamond"/>
        <family val="1"/>
      </rPr>
      <t>.</t>
    </r>
  </si>
  <si>
    <t>CONCEPTO</t>
  </si>
  <si>
    <t>PROPONENTE N° XX NIT Y/O C.C.</t>
  </si>
  <si>
    <t>PROPONENTE UT O CONSORCIO  NIT XXXX</t>
  </si>
  <si>
    <t>A</t>
  </si>
  <si>
    <t>B</t>
  </si>
  <si>
    <t>C</t>
  </si>
  <si>
    <t>BALANCE GENERAL CON CORTE A 31 DE DICIEMBRE DEL AÑO: 20xx</t>
  </si>
  <si>
    <t>31/12/20XX RUP</t>
  </si>
  <si>
    <t>31/12/20XX</t>
  </si>
  <si>
    <t xml:space="preserve">PRESENTACIÓN DE RUP VIGENTE </t>
  </si>
  <si>
    <t>VIGENTE</t>
  </si>
  <si>
    <t xml:space="preserve">VIGENTE </t>
  </si>
  <si>
    <t>INFORMACION TOMADA DEL RUP VIGENTE</t>
  </si>
  <si>
    <t>ACTIVO CORRIENTE</t>
  </si>
  <si>
    <t>PASIVO CORRIENTE</t>
  </si>
  <si>
    <t>ACTIVO TOTAL</t>
  </si>
  <si>
    <t>PASIVO TOTAL</t>
  </si>
  <si>
    <t xml:space="preserve">PATRIMONIO </t>
  </si>
  <si>
    <t>Activo total-Pasivo total-Patrimonio</t>
  </si>
  <si>
    <t>UTILIDAD OPERACIONAL</t>
  </si>
  <si>
    <t>GASTOS DE INTERESES</t>
  </si>
  <si>
    <r>
      <t xml:space="preserve">Rentabilidad del Patrimonio = </t>
    </r>
    <r>
      <rPr>
        <sz val="12"/>
        <rFont val="Garamond"/>
        <family val="1"/>
      </rPr>
      <t>Utilidad Operacional / Patrimonio</t>
    </r>
  </si>
  <si>
    <r>
      <t xml:space="preserve">Rentabilidad del Activo = </t>
    </r>
    <r>
      <rPr>
        <sz val="12"/>
        <rFont val="Garamond"/>
        <family val="1"/>
      </rPr>
      <t xml:space="preserve">Utilidad Operacional / Activo Total </t>
    </r>
  </si>
  <si>
    <t>VALOR DEL PRESUPUESTO OFICIAL</t>
  </si>
  <si>
    <t>CRITERIO DE VERIFICACIÓN FINANCIERA</t>
  </si>
  <si>
    <t>NO HABIL</t>
  </si>
  <si>
    <r>
      <t>Indice de Liquidez: (</t>
    </r>
    <r>
      <rPr>
        <b/>
        <sz val="12"/>
        <color indexed="10"/>
        <rFont val="Garamond"/>
        <family val="1"/>
      </rPr>
      <t>mín. XX</t>
    </r>
    <r>
      <rPr>
        <b/>
        <sz val="12"/>
        <rFont val="Garamond"/>
        <family val="1"/>
      </rPr>
      <t xml:space="preserve">) </t>
    </r>
    <r>
      <rPr>
        <b/>
        <sz val="12"/>
        <color indexed="10"/>
        <rFont val="Garamond"/>
        <family val="1"/>
      </rPr>
      <t>VECES</t>
    </r>
  </si>
  <si>
    <t>Activo corriente / Pasivo corriente</t>
  </si>
  <si>
    <r>
      <t>Endeudamiento total: (</t>
    </r>
    <r>
      <rPr>
        <b/>
        <sz val="12"/>
        <color indexed="10"/>
        <rFont val="Garamond"/>
        <family val="1"/>
      </rPr>
      <t>máx. XX%</t>
    </r>
    <r>
      <rPr>
        <b/>
        <sz val="12"/>
        <rFont val="Garamond"/>
        <family val="1"/>
      </rPr>
      <t>)</t>
    </r>
  </si>
  <si>
    <t>(Pasivo total / Activo total)*100</t>
  </si>
  <si>
    <r>
      <t>Razon de Cobertura de Intereses (</t>
    </r>
    <r>
      <rPr>
        <b/>
        <sz val="12"/>
        <color indexed="10"/>
        <rFont val="Garamond"/>
        <family val="1"/>
      </rPr>
      <t>&gt;= a XXveces</t>
    </r>
    <r>
      <rPr>
        <b/>
        <sz val="12"/>
        <rFont val="Garamond"/>
        <family val="1"/>
      </rPr>
      <t>) ó Indeterminado</t>
    </r>
  </si>
  <si>
    <t>RC= (Utilidad Operacional) / (Gastos de Intereses)</t>
  </si>
  <si>
    <r>
      <t>CAPITAL DE TRABAJO</t>
    </r>
    <r>
      <rPr>
        <sz val="12"/>
        <rFont val="Garamond"/>
        <family val="1"/>
      </rPr>
      <t xml:space="preserve"> </t>
    </r>
    <r>
      <rPr>
        <sz val="12"/>
        <color indexed="10"/>
        <rFont val="Garamond"/>
        <family val="1"/>
      </rPr>
      <t>≥</t>
    </r>
    <r>
      <rPr>
        <sz val="12"/>
        <rFont val="Garamond"/>
        <family val="1"/>
      </rPr>
      <t xml:space="preserve"> </t>
    </r>
    <r>
      <rPr>
        <b/>
        <sz val="12"/>
        <color indexed="10"/>
        <rFont val="Garamond"/>
        <family val="1"/>
      </rPr>
      <t xml:space="preserve"> A XX% DEL PPTO OFICIAL</t>
    </r>
  </si>
  <si>
    <t>CT = Activo Corriente - Pasivo Corriente ≥ $ XXXXXX</t>
  </si>
  <si>
    <t>CRITERIO DE VERIFICACIÓN CAPACIDAD ORGANIZACIONAL</t>
  </si>
  <si>
    <r>
      <t xml:space="preserve">Indicador  Rentabilidad del Patrimonio </t>
    </r>
    <r>
      <rPr>
        <b/>
        <sz val="12"/>
        <color indexed="10"/>
        <rFont val="Garamond"/>
        <family val="1"/>
      </rPr>
      <t>RP =&gt; AL XX%</t>
    </r>
  </si>
  <si>
    <r>
      <t>RP</t>
    </r>
    <r>
      <rPr>
        <b/>
        <sz val="12"/>
        <rFont val="Garamond"/>
        <family val="1"/>
      </rPr>
      <t xml:space="preserve">  </t>
    </r>
    <r>
      <rPr>
        <sz val="12"/>
        <rFont val="Garamond"/>
        <family val="1"/>
      </rPr>
      <t xml:space="preserve">= (Utilidad Operacional / Patrimonio)    </t>
    </r>
  </si>
  <si>
    <r>
      <t xml:space="preserve">Indicador Rentabilidad del Activo </t>
    </r>
    <r>
      <rPr>
        <b/>
        <sz val="12"/>
        <color indexed="10"/>
        <rFont val="Garamond"/>
        <family val="1"/>
      </rPr>
      <t>RAct  =&gt; AL XX%</t>
    </r>
  </si>
  <si>
    <t xml:space="preserve">RA   = (Utilidad Operacional / Activo Total) </t>
  </si>
  <si>
    <t>CUMPLIMIENTO REQUISITOS HABLITANTES</t>
  </si>
  <si>
    <t xml:space="preserve">NOTA: Una vez verificada la Informacion Finaciera presentada por cada uno de los proponentes, nos permitimos informar que las sociedades arriba descritas, que cúmplen con lo solicitado en los pliegos de condiciones definitivos en cuanto a los Indicadores Financieros requeridos se encuentran HABILITADAS. </t>
  </si>
  <si>
    <t>Comité Evaluador Financiero</t>
  </si>
  <si>
    <t>Directora Financiera SDG</t>
  </si>
  <si>
    <t>Contadora SDG</t>
  </si>
  <si>
    <t xml:space="preserve">NOTA: La fecha de corte de la información financiera registrada en el RUP debe ser 31/12/20xx, de acuerdo a lo establecido en el pliego definitivo de condiciones del proceso xxxxx  , las (  ) empresas que se presentaron están habilitadas. </t>
  </si>
  <si>
    <t>Nro.</t>
  </si>
  <si>
    <t>Instrucciones para el diligenciamiento:</t>
  </si>
  <si>
    <t>Objeto: Diligencie el objeto del proceso de contratación del cual va a realizar la evaluación financiera tal cual como aparece en el pliego de condiciones</t>
  </si>
  <si>
    <t>Índice de Liquidez: (mín. 1.2) VECES</t>
  </si>
  <si>
    <t>Endeudamiento total: (máx. 55%)</t>
  </si>
  <si>
    <t>Razón de Cobertura de Intereses (&gt;= a 5,5 veces) o Indeterminado</t>
  </si>
  <si>
    <t>Nota: Cuando el gasto de intereses es 0 o no es allegado el error #¡DIV/0! Debe ser reemplazado por la palabra INDETERMINADO</t>
  </si>
  <si>
    <t>CAPITAL DE TRABAJO ≥ A 60% DEL PPTO OFICIAL</t>
  </si>
  <si>
    <t>Indicador Rentabilidad del Patrimonio RP =&gt; AL 5%</t>
  </si>
  <si>
    <t>Indicador Rentabilidad del Activo RAct  =&gt; AL 2%=</t>
  </si>
  <si>
    <t>En las celdas de la fila 10 diligencie en cada casilla los datos del proponente a evaluar con razón social o nombres completos y documento de identificación sea cédula o NIT según corresponda.  Para el caso de uniones temporales y consorcios utilice las celdas en gris para cada uno de los proponentes miembros y registre la UT o consorcio en la casilla siguiente la cual contiene la suma de las grises</t>
  </si>
  <si>
    <t>En las celdas de la fila 13 indique el estado del RUP – vigente, en trámite o vencido</t>
  </si>
  <si>
    <t>En las celdas de la fila 14 indique el porcentaje de participación del RUP, para el caso de proponentes únicos será el 100% y para el caso de uniones temporales y consorcios será el indicado en el documento de constitución de la UT</t>
  </si>
  <si>
    <t>En las filas 15 a 19 diligencie la información financiera contenida en el RUP de acuerdo con lo indicado en la columna B</t>
  </si>
  <si>
    <t>La fila 20 es casilla con resultado automático según la información digitada en las filas 15 a 19</t>
  </si>
  <si>
    <t>En las filas 21 y 22 digite la información correspondiente contenida en el RUP de acuerdo con lo indicado en la columna B</t>
  </si>
  <si>
    <t>Las filas 23 y 24 son de resultado automático según la información digitada en las filas anteriores</t>
  </si>
  <si>
    <t>En la fila 25 indique en todas columnas el valor del presupuesto oficial según el pliego de condiciones</t>
  </si>
  <si>
    <t>En casilla B 30 ajuste el índice de liquidez de acuerdo con lo determinado en el pliego de condiciones. Ajuste el valor también en la fórmula de las siguientes columnas de la fila 30 según el ejemplo:</t>
  </si>
  <si>
    <t>Los valores de la fila 31 son de cálculo automático</t>
  </si>
  <si>
    <t>SI(C31&gt;=1,2;$B$27;$N$27)</t>
  </si>
  <si>
    <t>En casilla B 32 ajuste el Endeudamiento total de acuerdo con lo determinado en el pliego de condiciones. Ajuste el valor también en la fórmula de las siguientes columnas de la fila 32 según el ejemplo</t>
  </si>
  <si>
    <t xml:space="preserve"> SI(C33&lt;=55%;$B$27;$N$27)</t>
  </si>
  <si>
    <t>Los valores de la fila 33 son de cálculo automático</t>
  </si>
  <si>
    <t>En casilla B 34 ajuste la Razón de Cobertura de Intereses de acuerdo con lo determinado en el pliego de condiciones. Ajuste el valor también en la fórmula de las siguientes columnas de la fila 34 según el ejemplo</t>
  </si>
  <si>
    <t>SI(C35&gt;5,5;$B$27;$N$27)</t>
  </si>
  <si>
    <t>Los valores de la fila 35 son de cálculo automático</t>
  </si>
  <si>
    <t>En casilla B 36 ajuste el Capital de trabajo de acuerdo con lo determinado en el pliego de condiciones. Ajuste el valor también en la fórmula de las siguientes columnas de la fila 36 según el ejemplo</t>
  </si>
  <si>
    <t xml:space="preserve"> SI(C37&gt;(C22*60%);$B$27;$N$27)</t>
  </si>
  <si>
    <t>En la casilla B37 indique el valor del capital de trabajo requerido de acuerdo con lo indicado en la casilla B 36. Los valores de la fila 37 columna c en adelante son de cálculo automático</t>
  </si>
  <si>
    <t>En casilla B 40 ajuste el Indicador de rentabilidad del patrimonio de acuerdo con lo determinado en el pliego de condiciones. Ajuste el valor también en la fórmula de las siguientes columnas de la fila 40 según el ejemplo</t>
  </si>
  <si>
    <t>SI(C41&gt;=5%;$B$27;$N$27)</t>
  </si>
  <si>
    <t>Los valores de la fila 41 son de cálculo automático</t>
  </si>
  <si>
    <t>En casilla B 42 ajuste el Indicador de rentabilidad del activo de acuerdo con lo determinado en el pliego de condiciones. Ajuste el valor también en la fórmula de las siguientes columnas de la fila 42 según el ejemplo</t>
  </si>
  <si>
    <t>SI(C43&gt;=2%;$B$27;$N$27)</t>
  </si>
  <si>
    <t>Los valores de la fila 43 y 44 son de cálculo automático</t>
  </si>
  <si>
    <t>HABIL</t>
  </si>
  <si>
    <t>En la fila 55 indique las observaciones de la evaluación</t>
  </si>
  <si>
    <t xml:space="preserve">
VERIFICACIÓN FINANCIERA  Y CAPACIDAD ORGANIZACIONAL</t>
  </si>
  <si>
    <t>Código: GCO-GCI-F107
Versión: 03
Vigencia: 21 de diciembre de 2022
Caso HOLA: 282943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</si>
</sst>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_-;\-&quot;$&quot;* #,##0_-;_-&quot;$&quot;* &quot;-&quot;_-;_-@_-"/>
  </numFmts>
  <fonts count="16" x14ac:knownFonts="1">
    <font>
      <sz val="10"/>
      <name val="Arial"/>
    </font>
    <font>
      <sz val="10"/>
      <name val="Arial"/>
      <family val="2"/>
    </font>
    <font>
      <b/>
      <sz val="9"/>
      <color indexed="81"/>
      <name val="Tahoma"/>
      <family val="2"/>
    </font>
    <font>
      <b/>
      <sz val="11"/>
      <name val="Garamond"/>
      <family val="1"/>
    </font>
    <font>
      <sz val="11"/>
      <name val="Garamond"/>
      <family val="1"/>
    </font>
    <font>
      <b/>
      <sz val="11"/>
      <color rgb="FFFF0000"/>
      <name val="Garamond"/>
      <family val="1"/>
    </font>
    <font>
      <sz val="12"/>
      <name val="Garamond"/>
      <family val="1"/>
    </font>
    <font>
      <b/>
      <sz val="12"/>
      <name val="Garamond"/>
      <family val="1"/>
    </font>
    <font>
      <b/>
      <sz val="12"/>
      <color rgb="FFFF0000"/>
      <name val="Garamond"/>
      <family val="1"/>
    </font>
    <font>
      <b/>
      <sz val="12"/>
      <color indexed="10"/>
      <name val="Garamond"/>
      <family val="1"/>
    </font>
    <font>
      <b/>
      <sz val="12"/>
      <color theme="1"/>
      <name val="Garamond"/>
      <family val="1"/>
    </font>
    <font>
      <sz val="12"/>
      <color theme="1"/>
      <name val="Garamond"/>
      <family val="1"/>
    </font>
    <font>
      <sz val="12"/>
      <color indexed="10"/>
      <name val="Garamond"/>
      <family val="1"/>
    </font>
    <font>
      <b/>
      <i/>
      <sz val="12"/>
      <name val="Garamond"/>
      <family val="1"/>
    </font>
    <font>
      <b/>
      <sz val="24"/>
      <name val="Garamond"/>
      <family val="1"/>
    </font>
    <font>
      <sz val="14"/>
      <name val="Garamond"/>
      <family val="1"/>
    </font>
  </fonts>
  <fills count="8">
    <fill>
      <patternFill patternType="none"/>
    </fill>
    <fill>
      <patternFill patternType="gray125"/>
    </fill>
    <fill>
      <patternFill patternType="solid">
        <fgColor theme="0"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thin">
        <color auto="1"/>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112">
    <xf numFmtId="0" fontId="0" fillId="0" borderId="0" xfId="0"/>
    <xf numFmtId="0" fontId="4" fillId="0" borderId="0" xfId="0" applyFont="1"/>
    <xf numFmtId="0" fontId="3" fillId="0" borderId="0" xfId="0" applyFont="1" applyAlignment="1">
      <alignment horizontal="center" vertical="center" wrapText="1"/>
    </xf>
    <xf numFmtId="0" fontId="4" fillId="0" borderId="0" xfId="0" applyFont="1" applyAlignment="1">
      <alignment vertical="center"/>
    </xf>
    <xf numFmtId="0" fontId="4" fillId="6" borderId="0" xfId="0" applyFont="1" applyFill="1" applyAlignment="1">
      <alignment vertical="center"/>
    </xf>
    <xf numFmtId="41" fontId="4"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5" fillId="0" borderId="0" xfId="0" applyFont="1"/>
    <xf numFmtId="0" fontId="7"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4" xfId="0" applyFont="1" applyBorder="1" applyAlignment="1">
      <alignment horizontal="left"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9" fontId="7" fillId="0" borderId="1" xfId="0" applyNumberFormat="1" applyFont="1" applyBorder="1" applyAlignment="1">
      <alignment horizontal="center" vertical="center" wrapText="1"/>
    </xf>
    <xf numFmtId="9" fontId="7" fillId="2" borderId="1" xfId="0" applyNumberFormat="1" applyFont="1" applyFill="1" applyBorder="1" applyAlignment="1">
      <alignment horizontal="center" vertical="center"/>
    </xf>
    <xf numFmtId="9" fontId="7" fillId="0" borderId="1" xfId="0" applyNumberFormat="1" applyFont="1" applyBorder="1" applyAlignment="1">
      <alignment horizontal="center" vertical="center"/>
    </xf>
    <xf numFmtId="9" fontId="7" fillId="0" borderId="5" xfId="0" applyNumberFormat="1" applyFont="1" applyBorder="1" applyAlignment="1">
      <alignment horizontal="center" vertical="center"/>
    </xf>
    <xf numFmtId="3" fontId="6" fillId="0" borderId="1" xfId="0" applyNumberFormat="1" applyFont="1" applyBorder="1" applyAlignment="1">
      <alignment horizontal="right" vertical="center"/>
    </xf>
    <xf numFmtId="3" fontId="6" fillId="2" borderId="1" xfId="0" applyNumberFormat="1" applyFont="1" applyFill="1" applyBorder="1" applyAlignment="1">
      <alignment horizontal="right" vertical="center"/>
    </xf>
    <xf numFmtId="3" fontId="6" fillId="0" borderId="5" xfId="0" applyNumberFormat="1" applyFont="1" applyBorder="1" applyAlignment="1">
      <alignment horizontal="right" vertical="center"/>
    </xf>
    <xf numFmtId="2" fontId="6" fillId="0" borderId="1" xfId="1" applyNumberFormat="1" applyFont="1" applyFill="1" applyBorder="1" applyAlignment="1">
      <alignment horizontal="right" vertical="center"/>
    </xf>
    <xf numFmtId="2" fontId="6" fillId="2" borderId="1" xfId="1" applyNumberFormat="1" applyFont="1" applyFill="1" applyBorder="1" applyAlignment="1">
      <alignment horizontal="right" vertical="center"/>
    </xf>
    <xf numFmtId="2" fontId="6" fillId="0" borderId="5" xfId="1" applyNumberFormat="1" applyFont="1" applyFill="1" applyBorder="1" applyAlignment="1">
      <alignment horizontal="right" vertical="center"/>
    </xf>
    <xf numFmtId="0" fontId="7" fillId="4" borderId="4" xfId="0" applyFont="1" applyFill="1" applyBorder="1" applyAlignment="1">
      <alignment horizontal="left" vertical="center" wrapText="1"/>
    </xf>
    <xf numFmtId="164" fontId="7" fillId="4" borderId="1" xfId="0" applyNumberFormat="1" applyFont="1" applyFill="1" applyBorder="1" applyAlignment="1">
      <alignment horizontal="right" vertical="center"/>
    </xf>
    <xf numFmtId="164" fontId="7" fillId="4" borderId="5" xfId="0" applyNumberFormat="1" applyFont="1" applyFill="1" applyBorder="1" applyAlignment="1">
      <alignment horizontal="right" vertical="center"/>
    </xf>
    <xf numFmtId="0" fontId="7" fillId="6" borderId="4"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5" xfId="0" applyFont="1" applyFill="1" applyBorder="1" applyAlignment="1">
      <alignment horizontal="center"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4" fontId="10" fillId="0" borderId="1" xfId="0" applyNumberFormat="1" applyFont="1" applyBorder="1" applyAlignment="1">
      <alignment horizontal="center" vertical="center"/>
    </xf>
    <xf numFmtId="4" fontId="11" fillId="2" borderId="1" xfId="0" applyNumberFormat="1" applyFont="1" applyFill="1" applyBorder="1" applyAlignment="1">
      <alignment horizontal="center" vertical="center"/>
    </xf>
    <xf numFmtId="4" fontId="10" fillId="0" borderId="5" xfId="0" applyNumberFormat="1" applyFont="1" applyBorder="1" applyAlignment="1">
      <alignment horizontal="center" vertical="center"/>
    </xf>
    <xf numFmtId="0" fontId="6" fillId="0" borderId="4" xfId="0" applyFont="1" applyBorder="1" applyAlignment="1">
      <alignment horizontal="left" vertical="center" wrapText="1"/>
    </xf>
    <xf numFmtId="4" fontId="11" fillId="0" borderId="1" xfId="0" applyNumberFormat="1" applyFont="1" applyBorder="1" applyAlignment="1">
      <alignment horizontal="center" vertical="center"/>
    </xf>
    <xf numFmtId="4" fontId="11" fillId="0" borderId="5" xfId="0" applyNumberFormat="1" applyFont="1" applyBorder="1" applyAlignment="1">
      <alignment horizontal="center" vertical="center"/>
    </xf>
    <xf numFmtId="4" fontId="7" fillId="0" borderId="1" xfId="0" applyNumberFormat="1" applyFont="1" applyBorder="1" applyAlignment="1">
      <alignment horizontal="center" vertical="center"/>
    </xf>
    <xf numFmtId="4" fontId="6" fillId="2" borderId="1" xfId="0" applyNumberFormat="1" applyFont="1" applyFill="1" applyBorder="1" applyAlignment="1">
      <alignment horizontal="center" vertical="center"/>
    </xf>
    <xf numFmtId="4" fontId="7" fillId="0" borderId="5" xfId="0" applyNumberFormat="1" applyFont="1" applyBorder="1" applyAlignment="1">
      <alignment horizontal="center" vertical="center"/>
    </xf>
    <xf numFmtId="10" fontId="6" fillId="0" borderId="1" xfId="1" applyNumberFormat="1" applyFont="1" applyFill="1" applyBorder="1" applyAlignment="1">
      <alignment horizontal="center" vertical="center"/>
    </xf>
    <xf numFmtId="10" fontId="6" fillId="2" borderId="1" xfId="1" applyNumberFormat="1" applyFont="1" applyFill="1" applyBorder="1" applyAlignment="1">
      <alignment horizontal="center" vertical="center"/>
    </xf>
    <xf numFmtId="3" fontId="6" fillId="0" borderId="1" xfId="0" applyNumberFormat="1" applyFont="1" applyBorder="1" applyAlignment="1">
      <alignment horizontal="center" vertical="center"/>
    </xf>
    <xf numFmtId="3" fontId="6" fillId="2" borderId="1" xfId="0" applyNumberFormat="1" applyFont="1" applyFill="1" applyBorder="1" applyAlignment="1">
      <alignment horizontal="center" vertical="center"/>
    </xf>
    <xf numFmtId="41" fontId="6" fillId="0" borderId="4" xfId="0" applyNumberFormat="1" applyFont="1" applyBorder="1" applyAlignment="1">
      <alignment horizontal="left" vertical="center" wrapText="1"/>
    </xf>
    <xf numFmtId="164" fontId="6" fillId="0" borderId="1" xfId="0" applyNumberFormat="1" applyFont="1" applyBorder="1" applyAlignment="1">
      <alignment horizontal="center" vertical="center"/>
    </xf>
    <xf numFmtId="164" fontId="6" fillId="2" borderId="1"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0" fontId="7" fillId="0" borderId="4" xfId="0" applyFont="1" applyBorder="1" applyAlignment="1">
      <alignment horizontal="center" vertical="center"/>
    </xf>
    <xf numFmtId="9" fontId="6" fillId="2" borderId="1" xfId="1" applyFont="1" applyFill="1" applyBorder="1" applyAlignment="1">
      <alignment horizontal="center" vertical="center"/>
    </xf>
    <xf numFmtId="9" fontId="6" fillId="0" borderId="1" xfId="1" applyFont="1" applyFill="1" applyBorder="1" applyAlignment="1">
      <alignment horizontal="center" vertical="center"/>
    </xf>
    <xf numFmtId="9" fontId="6" fillId="0" borderId="5" xfId="1" applyFont="1" applyFill="1" applyBorder="1" applyAlignment="1">
      <alignment horizontal="center" vertical="center"/>
    </xf>
    <xf numFmtId="0" fontId="7" fillId="7" borderId="1" xfId="0" applyFont="1" applyFill="1" applyBorder="1" applyAlignment="1">
      <alignment horizontal="center" vertical="center"/>
    </xf>
    <xf numFmtId="0" fontId="7" fillId="7" borderId="5"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vertical="center"/>
    </xf>
    <xf numFmtId="0" fontId="6" fillId="0" borderId="0" xfId="0" applyFont="1" applyAlignment="1">
      <alignment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xf numFmtId="0" fontId="7" fillId="0" borderId="3" xfId="0" applyFont="1" applyBorder="1" applyAlignment="1">
      <alignment vertical="top"/>
    </xf>
    <xf numFmtId="0" fontId="7" fillId="0" borderId="0" xfId="0" applyFont="1" applyAlignment="1">
      <alignment vertical="top"/>
    </xf>
    <xf numFmtId="0" fontId="7" fillId="0" borderId="0" xfId="0" applyFont="1" applyAlignment="1">
      <alignment horizontal="center" vertical="top"/>
    </xf>
    <xf numFmtId="0" fontId="7" fillId="0" borderId="2" xfId="0" applyFont="1" applyBorder="1" applyAlignment="1">
      <alignment horizontal="center" vertical="top"/>
    </xf>
    <xf numFmtId="0" fontId="6" fillId="0" borderId="0" xfId="0" applyFont="1" applyAlignment="1">
      <alignment wrapText="1"/>
    </xf>
    <xf numFmtId="0" fontId="13" fillId="0" borderId="9" xfId="0" applyFont="1" applyBorder="1" applyAlignment="1">
      <alignment horizontal="center" vertical="center"/>
    </xf>
    <xf numFmtId="0" fontId="13" fillId="0" borderId="10" xfId="0" applyFont="1" applyBorder="1" applyAlignment="1">
      <alignment horizontal="center" wrapText="1"/>
    </xf>
    <xf numFmtId="0" fontId="13" fillId="0" borderId="13" xfId="0" applyFont="1" applyBorder="1" applyAlignment="1">
      <alignment horizontal="center" vertical="center"/>
    </xf>
    <xf numFmtId="0" fontId="6" fillId="0" borderId="11" xfId="0" applyFont="1" applyBorder="1" applyAlignment="1">
      <alignment wrapText="1"/>
    </xf>
    <xf numFmtId="0" fontId="13" fillId="0" borderId="14" xfId="0" applyFont="1" applyBorder="1" applyAlignment="1">
      <alignment horizontal="center" vertical="center"/>
    </xf>
    <xf numFmtId="0" fontId="6" fillId="0" borderId="12" xfId="0" applyFont="1" applyBorder="1" applyAlignment="1">
      <alignmen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13" fillId="0" borderId="0" xfId="0" applyFont="1" applyAlignment="1">
      <alignment horizontal="center" vertical="center"/>
    </xf>
    <xf numFmtId="0" fontId="13" fillId="0" borderId="2"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5" borderId="4"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5" xfId="0" applyFont="1" applyFill="1" applyBorder="1" applyAlignment="1">
      <alignment horizontal="center" vertical="center"/>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4" fillId="0" borderId="1" xfId="0" applyFont="1" applyBorder="1" applyAlignment="1">
      <alignment horizontal="center"/>
    </xf>
    <xf numFmtId="0" fontId="14" fillId="0" borderId="1" xfId="0" applyFont="1" applyBorder="1" applyAlignment="1">
      <alignment horizontal="center" vertical="center" wrapText="1"/>
    </xf>
    <xf numFmtId="0" fontId="15" fillId="0" borderId="1" xfId="0" applyFont="1" applyBorder="1" applyAlignment="1">
      <alignment horizontal="left" vertical="center" wrapText="1"/>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cellXfs>
  <cellStyles count="4">
    <cellStyle name="Millares 2" xfId="2" xr:uid="{00000000-0005-0000-0000-000000000000}"/>
    <cellStyle name="Normal" xfId="0" builtinId="0"/>
    <cellStyle name="Normal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174120</xdr:colOff>
      <xdr:row>2</xdr:row>
      <xdr:rowOff>130025</xdr:rowOff>
    </xdr:from>
    <xdr:to>
      <xdr:col>1</xdr:col>
      <xdr:colOff>2604630</xdr:colOff>
      <xdr:row>5</xdr:row>
      <xdr:rowOff>139096</xdr:rowOff>
    </xdr:to>
    <xdr:pic>
      <xdr:nvPicPr>
        <xdr:cNvPr id="4" name="3 Imagen" descr="Logo de SDG.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269370" y="619882"/>
          <a:ext cx="2430510" cy="743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9"/>
  <sheetViews>
    <sheetView showGridLines="0" tabSelected="1" zoomScale="70" zoomScaleNormal="70" zoomScalePageLayoutView="90" workbookViewId="0">
      <selection activeCell="C1" sqref="C1:O8"/>
    </sheetView>
  </sheetViews>
  <sheetFormatPr baseColWidth="10" defaultColWidth="18.7109375" defaultRowHeight="15" x14ac:dyDescent="0.25"/>
  <cols>
    <col min="1" max="1" width="1.42578125" style="1" customWidth="1"/>
    <col min="2" max="2" width="43.42578125" style="1" customWidth="1"/>
    <col min="3" max="17" width="20.7109375" style="1" customWidth="1"/>
    <col min="18" max="16384" width="18.7109375" style="1"/>
  </cols>
  <sheetData>
    <row r="1" spans="1:17" ht="20.100000000000001" customHeight="1" x14ac:dyDescent="0.25">
      <c r="B1" s="106"/>
      <c r="C1" s="107" t="s">
        <v>84</v>
      </c>
      <c r="D1" s="107"/>
      <c r="E1" s="107"/>
      <c r="F1" s="107"/>
      <c r="G1" s="107"/>
      <c r="H1" s="107"/>
      <c r="I1" s="107"/>
      <c r="J1" s="107"/>
      <c r="K1" s="107"/>
      <c r="L1" s="107"/>
      <c r="M1" s="107"/>
      <c r="N1" s="107"/>
      <c r="O1" s="107"/>
      <c r="P1" s="108" t="s">
        <v>85</v>
      </c>
      <c r="Q1" s="108"/>
    </row>
    <row r="2" spans="1:17" ht="20.100000000000001" customHeight="1" x14ac:dyDescent="0.25">
      <c r="B2" s="106"/>
      <c r="C2" s="107"/>
      <c r="D2" s="107"/>
      <c r="E2" s="107"/>
      <c r="F2" s="107"/>
      <c r="G2" s="107"/>
      <c r="H2" s="107"/>
      <c r="I2" s="107"/>
      <c r="J2" s="107"/>
      <c r="K2" s="107"/>
      <c r="L2" s="107"/>
      <c r="M2" s="107"/>
      <c r="N2" s="107"/>
      <c r="O2" s="107"/>
      <c r="P2" s="108"/>
      <c r="Q2" s="108"/>
    </row>
    <row r="3" spans="1:17" ht="20.100000000000001" customHeight="1" x14ac:dyDescent="0.25">
      <c r="B3" s="106"/>
      <c r="C3" s="107"/>
      <c r="D3" s="107"/>
      <c r="E3" s="107"/>
      <c r="F3" s="107"/>
      <c r="G3" s="107"/>
      <c r="H3" s="107"/>
      <c r="I3" s="107"/>
      <c r="J3" s="107"/>
      <c r="K3" s="107"/>
      <c r="L3" s="107"/>
      <c r="M3" s="107"/>
      <c r="N3" s="107"/>
      <c r="O3" s="107"/>
      <c r="P3" s="108"/>
      <c r="Q3" s="108"/>
    </row>
    <row r="4" spans="1:17" ht="20.100000000000001" customHeight="1" x14ac:dyDescent="0.25">
      <c r="B4" s="106"/>
      <c r="C4" s="107"/>
      <c r="D4" s="107"/>
      <c r="E4" s="107"/>
      <c r="F4" s="107"/>
      <c r="G4" s="107"/>
      <c r="H4" s="107"/>
      <c r="I4" s="107"/>
      <c r="J4" s="107"/>
      <c r="K4" s="107"/>
      <c r="L4" s="107"/>
      <c r="M4" s="107"/>
      <c r="N4" s="107"/>
      <c r="O4" s="107"/>
      <c r="P4" s="108"/>
      <c r="Q4" s="108"/>
    </row>
    <row r="5" spans="1:17" ht="20.100000000000001" customHeight="1" x14ac:dyDescent="0.25">
      <c r="B5" s="106"/>
      <c r="C5" s="107"/>
      <c r="D5" s="107"/>
      <c r="E5" s="107"/>
      <c r="F5" s="107"/>
      <c r="G5" s="107"/>
      <c r="H5" s="107"/>
      <c r="I5" s="107"/>
      <c r="J5" s="107"/>
      <c r="K5" s="107"/>
      <c r="L5" s="107"/>
      <c r="M5" s="107"/>
      <c r="N5" s="107"/>
      <c r="O5" s="107"/>
      <c r="P5" s="108"/>
      <c r="Q5" s="108"/>
    </row>
    <row r="6" spans="1:17" ht="20.100000000000001" customHeight="1" x14ac:dyDescent="0.25">
      <c r="B6" s="106"/>
      <c r="C6" s="107"/>
      <c r="D6" s="107"/>
      <c r="E6" s="107"/>
      <c r="F6" s="107"/>
      <c r="G6" s="107"/>
      <c r="H6" s="107"/>
      <c r="I6" s="107"/>
      <c r="J6" s="107"/>
      <c r="K6" s="107"/>
      <c r="L6" s="107"/>
      <c r="M6" s="107"/>
      <c r="N6" s="107"/>
      <c r="O6" s="107"/>
      <c r="P6" s="108"/>
      <c r="Q6" s="108"/>
    </row>
    <row r="7" spans="1:17" ht="20.100000000000001" customHeight="1" x14ac:dyDescent="0.25">
      <c r="B7" s="106"/>
      <c r="C7" s="107"/>
      <c r="D7" s="107"/>
      <c r="E7" s="107"/>
      <c r="F7" s="107"/>
      <c r="G7" s="107"/>
      <c r="H7" s="107"/>
      <c r="I7" s="107"/>
      <c r="J7" s="107"/>
      <c r="K7" s="107"/>
      <c r="L7" s="107"/>
      <c r="M7" s="107"/>
      <c r="N7" s="107"/>
      <c r="O7" s="107"/>
      <c r="P7" s="108"/>
      <c r="Q7" s="108"/>
    </row>
    <row r="8" spans="1:17" ht="20.100000000000001" customHeight="1" x14ac:dyDescent="0.25">
      <c r="B8" s="106"/>
      <c r="C8" s="107"/>
      <c r="D8" s="107"/>
      <c r="E8" s="107"/>
      <c r="F8" s="107"/>
      <c r="G8" s="107"/>
      <c r="H8" s="107"/>
      <c r="I8" s="107"/>
      <c r="J8" s="107"/>
      <c r="K8" s="107"/>
      <c r="L8" s="107"/>
      <c r="M8" s="107"/>
      <c r="N8" s="107"/>
      <c r="O8" s="107"/>
      <c r="P8" s="108"/>
      <c r="Q8" s="108"/>
    </row>
    <row r="9" spans="1:17" ht="60" customHeight="1" x14ac:dyDescent="0.25">
      <c r="B9" s="103" t="s">
        <v>0</v>
      </c>
      <c r="C9" s="104"/>
      <c r="D9" s="104"/>
      <c r="E9" s="104"/>
      <c r="F9" s="104"/>
      <c r="G9" s="104"/>
      <c r="H9" s="104"/>
      <c r="I9" s="104"/>
      <c r="J9" s="104"/>
      <c r="K9" s="104"/>
      <c r="L9" s="104"/>
      <c r="M9" s="104"/>
      <c r="N9" s="104"/>
      <c r="O9" s="104"/>
      <c r="P9" s="104"/>
      <c r="Q9" s="105"/>
    </row>
    <row r="10" spans="1:17" ht="63" x14ac:dyDescent="0.25">
      <c r="B10" s="9" t="s">
        <v>1</v>
      </c>
      <c r="C10" s="10" t="s">
        <v>2</v>
      </c>
      <c r="D10" s="10" t="s">
        <v>2</v>
      </c>
      <c r="E10" s="10" t="s">
        <v>2</v>
      </c>
      <c r="F10" s="10" t="s">
        <v>2</v>
      </c>
      <c r="G10" s="10" t="s">
        <v>2</v>
      </c>
      <c r="H10" s="10" t="s">
        <v>2</v>
      </c>
      <c r="I10" s="10" t="s">
        <v>2</v>
      </c>
      <c r="J10" s="10" t="s">
        <v>3</v>
      </c>
      <c r="K10" s="10" t="s">
        <v>2</v>
      </c>
      <c r="L10" s="10" t="s">
        <v>2</v>
      </c>
      <c r="M10" s="10" t="s">
        <v>3</v>
      </c>
      <c r="N10" s="10" t="s">
        <v>2</v>
      </c>
      <c r="O10" s="10" t="s">
        <v>2</v>
      </c>
      <c r="P10" s="10" t="s">
        <v>2</v>
      </c>
      <c r="Q10" s="11" t="s">
        <v>3</v>
      </c>
    </row>
    <row r="11" spans="1:17" s="3" customFormat="1" ht="24" customHeight="1" x14ac:dyDescent="0.2">
      <c r="A11" s="2"/>
      <c r="B11" s="12"/>
      <c r="C11" s="13">
        <v>1</v>
      </c>
      <c r="D11" s="13">
        <v>2</v>
      </c>
      <c r="E11" s="13">
        <v>3</v>
      </c>
      <c r="F11" s="13">
        <v>4</v>
      </c>
      <c r="G11" s="13">
        <v>5</v>
      </c>
      <c r="H11" s="10" t="s">
        <v>4</v>
      </c>
      <c r="I11" s="10" t="s">
        <v>5</v>
      </c>
      <c r="J11" s="13">
        <v>6</v>
      </c>
      <c r="K11" s="10" t="s">
        <v>4</v>
      </c>
      <c r="L11" s="10" t="s">
        <v>5</v>
      </c>
      <c r="M11" s="13">
        <v>7</v>
      </c>
      <c r="N11" s="10" t="s">
        <v>4</v>
      </c>
      <c r="O11" s="10" t="s">
        <v>5</v>
      </c>
      <c r="P11" s="10" t="s">
        <v>6</v>
      </c>
      <c r="Q11" s="14">
        <v>8</v>
      </c>
    </row>
    <row r="12" spans="1:17" s="3" customFormat="1" ht="31.5" x14ac:dyDescent="0.2">
      <c r="B12" s="12" t="s">
        <v>7</v>
      </c>
      <c r="C12" s="15" t="s">
        <v>8</v>
      </c>
      <c r="D12" s="15" t="s">
        <v>8</v>
      </c>
      <c r="E12" s="15" t="s">
        <v>8</v>
      </c>
      <c r="F12" s="15" t="s">
        <v>8</v>
      </c>
      <c r="G12" s="15" t="s">
        <v>8</v>
      </c>
      <c r="H12" s="16" t="s">
        <v>9</v>
      </c>
      <c r="I12" s="16" t="s">
        <v>9</v>
      </c>
      <c r="J12" s="15" t="s">
        <v>8</v>
      </c>
      <c r="K12" s="16" t="s">
        <v>9</v>
      </c>
      <c r="L12" s="16" t="s">
        <v>9</v>
      </c>
      <c r="M12" s="15" t="s">
        <v>8</v>
      </c>
      <c r="N12" s="16" t="s">
        <v>9</v>
      </c>
      <c r="O12" s="16" t="s">
        <v>9</v>
      </c>
      <c r="P12" s="16" t="s">
        <v>9</v>
      </c>
      <c r="Q12" s="17" t="s">
        <v>8</v>
      </c>
    </row>
    <row r="13" spans="1:17" s="3" customFormat="1" ht="24" customHeight="1" x14ac:dyDescent="0.2">
      <c r="B13" s="12" t="s">
        <v>10</v>
      </c>
      <c r="C13" s="18" t="s">
        <v>11</v>
      </c>
      <c r="D13" s="18" t="s">
        <v>11</v>
      </c>
      <c r="E13" s="18" t="s">
        <v>11</v>
      </c>
      <c r="F13" s="18" t="s">
        <v>11</v>
      </c>
      <c r="G13" s="18" t="s">
        <v>11</v>
      </c>
      <c r="H13" s="19" t="s">
        <v>11</v>
      </c>
      <c r="I13" s="19" t="s">
        <v>11</v>
      </c>
      <c r="J13" s="20" t="s">
        <v>11</v>
      </c>
      <c r="K13" s="19" t="s">
        <v>11</v>
      </c>
      <c r="L13" s="19" t="s">
        <v>11</v>
      </c>
      <c r="M13" s="18" t="s">
        <v>12</v>
      </c>
      <c r="N13" s="19" t="s">
        <v>11</v>
      </c>
      <c r="O13" s="19" t="s">
        <v>11</v>
      </c>
      <c r="P13" s="19" t="s">
        <v>11</v>
      </c>
      <c r="Q13" s="21" t="s">
        <v>11</v>
      </c>
    </row>
    <row r="14" spans="1:17" s="3" customFormat="1" ht="31.5" x14ac:dyDescent="0.2">
      <c r="B14" s="12" t="s">
        <v>13</v>
      </c>
      <c r="C14" s="22">
        <v>1</v>
      </c>
      <c r="D14" s="22">
        <v>1</v>
      </c>
      <c r="E14" s="22">
        <v>1</v>
      </c>
      <c r="F14" s="22">
        <v>1</v>
      </c>
      <c r="G14" s="22">
        <v>1</v>
      </c>
      <c r="H14" s="23"/>
      <c r="I14" s="23"/>
      <c r="J14" s="24">
        <f>+H14+I14</f>
        <v>0</v>
      </c>
      <c r="K14" s="23"/>
      <c r="L14" s="23"/>
      <c r="M14" s="22">
        <f>+K14+L14</f>
        <v>0</v>
      </c>
      <c r="N14" s="23"/>
      <c r="O14" s="23"/>
      <c r="P14" s="23"/>
      <c r="Q14" s="25">
        <f>+N14+O14+P14</f>
        <v>0</v>
      </c>
    </row>
    <row r="15" spans="1:17" s="3" customFormat="1" ht="26.25" customHeight="1" x14ac:dyDescent="0.2">
      <c r="B15" s="12" t="s">
        <v>14</v>
      </c>
      <c r="C15" s="26"/>
      <c r="D15" s="26"/>
      <c r="E15" s="26"/>
      <c r="F15" s="26"/>
      <c r="G15" s="26"/>
      <c r="H15" s="27"/>
      <c r="I15" s="27"/>
      <c r="J15" s="26">
        <f>(H15*$H$14)+(I15*$I$14)</f>
        <v>0</v>
      </c>
      <c r="K15" s="27"/>
      <c r="L15" s="27"/>
      <c r="M15" s="26">
        <f>(K15*$K$14)+(L15*$L$14)</f>
        <v>0</v>
      </c>
      <c r="N15" s="27"/>
      <c r="O15" s="27"/>
      <c r="P15" s="27"/>
      <c r="Q15" s="28">
        <f>(N15*$N$14)+(O15*$O$14)+(P15*$P$14)</f>
        <v>0</v>
      </c>
    </row>
    <row r="16" spans="1:17" s="3" customFormat="1" ht="26.25" customHeight="1" x14ac:dyDescent="0.2">
      <c r="B16" s="12" t="s">
        <v>15</v>
      </c>
      <c r="C16" s="26"/>
      <c r="D16" s="26"/>
      <c r="E16" s="26"/>
      <c r="F16" s="26"/>
      <c r="G16" s="26"/>
      <c r="H16" s="27"/>
      <c r="I16" s="27"/>
      <c r="J16" s="26">
        <f>(H16*$H$14)+(I16*$I$14)</f>
        <v>0</v>
      </c>
      <c r="K16" s="27"/>
      <c r="L16" s="27"/>
      <c r="M16" s="26">
        <f>(K16*$K$14)+(L16*$L$14)</f>
        <v>0</v>
      </c>
      <c r="N16" s="27"/>
      <c r="O16" s="27"/>
      <c r="P16" s="27"/>
      <c r="Q16" s="28">
        <f>(N16*$N$14)+(O16*$O$14)+(P16*$P$14)</f>
        <v>0</v>
      </c>
    </row>
    <row r="17" spans="1:17" s="3" customFormat="1" ht="26.25" customHeight="1" x14ac:dyDescent="0.2">
      <c r="B17" s="12" t="s">
        <v>16</v>
      </c>
      <c r="C17" s="26"/>
      <c r="D17" s="26"/>
      <c r="E17" s="26"/>
      <c r="F17" s="26"/>
      <c r="G17" s="26"/>
      <c r="H17" s="27"/>
      <c r="I17" s="27"/>
      <c r="J17" s="26">
        <f>(H17*$H$14)+(I17*$I$14)</f>
        <v>0</v>
      </c>
      <c r="K17" s="27"/>
      <c r="L17" s="27"/>
      <c r="M17" s="26">
        <f>(K17*$K$14)+(L17*$L$14)</f>
        <v>0</v>
      </c>
      <c r="N17" s="27"/>
      <c r="O17" s="27"/>
      <c r="P17" s="27"/>
      <c r="Q17" s="28">
        <f>(N17*$N$14)+(O17*$O$14)+(P17*$P$14)</f>
        <v>0</v>
      </c>
    </row>
    <row r="18" spans="1:17" s="3" customFormat="1" ht="26.25" customHeight="1" x14ac:dyDescent="0.2">
      <c r="B18" s="12" t="s">
        <v>17</v>
      </c>
      <c r="C18" s="26"/>
      <c r="D18" s="26"/>
      <c r="E18" s="26"/>
      <c r="F18" s="26"/>
      <c r="G18" s="26"/>
      <c r="H18" s="27"/>
      <c r="I18" s="27"/>
      <c r="J18" s="26">
        <f>(H18*$H$14)+(I18*$I$14)</f>
        <v>0</v>
      </c>
      <c r="K18" s="27"/>
      <c r="L18" s="27"/>
      <c r="M18" s="26">
        <f>(K18*$K$14)+(L18*$L$14)</f>
        <v>0</v>
      </c>
      <c r="N18" s="27"/>
      <c r="O18" s="27"/>
      <c r="P18" s="27"/>
      <c r="Q18" s="28">
        <f>(N18*$N$14)+(O18*$O$14)+(P18*$P$14)</f>
        <v>0</v>
      </c>
    </row>
    <row r="19" spans="1:17" s="3" customFormat="1" ht="26.25" customHeight="1" x14ac:dyDescent="0.2">
      <c r="B19" s="12" t="s">
        <v>18</v>
      </c>
      <c r="C19" s="26"/>
      <c r="D19" s="26"/>
      <c r="E19" s="26"/>
      <c r="F19" s="26"/>
      <c r="G19" s="26"/>
      <c r="H19" s="27"/>
      <c r="I19" s="27"/>
      <c r="J19" s="26">
        <f>(H19*$H$14)+(I19*$I$14)</f>
        <v>0</v>
      </c>
      <c r="K19" s="27"/>
      <c r="L19" s="27"/>
      <c r="M19" s="26">
        <f>(K19*$K$14)+(L19*$L$14)</f>
        <v>0</v>
      </c>
      <c r="N19" s="27"/>
      <c r="O19" s="27"/>
      <c r="P19" s="27"/>
      <c r="Q19" s="28">
        <f>(N19*$N$14)+(O19*$O$14)+(P19*$P$14)</f>
        <v>0</v>
      </c>
    </row>
    <row r="20" spans="1:17" s="3" customFormat="1" ht="36.75" customHeight="1" x14ac:dyDescent="0.2">
      <c r="B20" s="12" t="s">
        <v>19</v>
      </c>
      <c r="C20" s="26">
        <f t="shared" ref="C20:N20" si="0">+C17-C18-C19</f>
        <v>0</v>
      </c>
      <c r="D20" s="26">
        <f t="shared" si="0"/>
        <v>0</v>
      </c>
      <c r="E20" s="26">
        <f t="shared" si="0"/>
        <v>0</v>
      </c>
      <c r="F20" s="26">
        <f t="shared" si="0"/>
        <v>0</v>
      </c>
      <c r="G20" s="26">
        <f t="shared" si="0"/>
        <v>0</v>
      </c>
      <c r="H20" s="27">
        <f t="shared" ref="H20:M20" si="1">+H17-H18-H19</f>
        <v>0</v>
      </c>
      <c r="I20" s="27">
        <f t="shared" si="1"/>
        <v>0</v>
      </c>
      <c r="J20" s="26">
        <f t="shared" si="1"/>
        <v>0</v>
      </c>
      <c r="K20" s="27">
        <f t="shared" si="1"/>
        <v>0</v>
      </c>
      <c r="L20" s="27">
        <f t="shared" si="1"/>
        <v>0</v>
      </c>
      <c r="M20" s="26">
        <f t="shared" si="1"/>
        <v>0</v>
      </c>
      <c r="N20" s="27">
        <f t="shared" si="0"/>
        <v>0</v>
      </c>
      <c r="O20" s="27">
        <f>+O17-O18-O19</f>
        <v>0</v>
      </c>
      <c r="P20" s="27">
        <f>+P17-P18-P19</f>
        <v>0</v>
      </c>
      <c r="Q20" s="28">
        <f>+Q17-Q18-Q19</f>
        <v>0</v>
      </c>
    </row>
    <row r="21" spans="1:17" s="3" customFormat="1" ht="26.25" customHeight="1" x14ac:dyDescent="0.2">
      <c r="B21" s="12" t="s">
        <v>20</v>
      </c>
      <c r="C21" s="26"/>
      <c r="D21" s="26"/>
      <c r="E21" s="26"/>
      <c r="F21" s="26"/>
      <c r="G21" s="26"/>
      <c r="H21" s="27"/>
      <c r="I21" s="27"/>
      <c r="J21" s="26">
        <f>(H21*$H$14)+(I21*$I$14)</f>
        <v>0</v>
      </c>
      <c r="K21" s="27"/>
      <c r="L21" s="27"/>
      <c r="M21" s="26">
        <f>(K21*$K$14)+(L21*$L$14)</f>
        <v>0</v>
      </c>
      <c r="N21" s="27"/>
      <c r="O21" s="27"/>
      <c r="P21" s="27"/>
      <c r="Q21" s="28">
        <f>(N21*$N$14)+(O21*$O$14)+(P21*$P$14)</f>
        <v>0</v>
      </c>
    </row>
    <row r="22" spans="1:17" s="3" customFormat="1" ht="26.25" customHeight="1" x14ac:dyDescent="0.2">
      <c r="B22" s="12" t="s">
        <v>21</v>
      </c>
      <c r="C22" s="26"/>
      <c r="D22" s="26"/>
      <c r="E22" s="26"/>
      <c r="F22" s="26"/>
      <c r="G22" s="26"/>
      <c r="H22" s="27"/>
      <c r="I22" s="27"/>
      <c r="J22" s="26">
        <f>(H22*$H$14)+(I22*$I$14)</f>
        <v>0</v>
      </c>
      <c r="K22" s="27"/>
      <c r="L22" s="27"/>
      <c r="M22" s="26">
        <f>(K22*$K$14)+(L22*$L$14)</f>
        <v>0</v>
      </c>
      <c r="N22" s="27"/>
      <c r="O22" s="27"/>
      <c r="P22" s="27"/>
      <c r="Q22" s="28">
        <f>(N22*$N$14)+(O22*$O$14)+(P22*$P$14)</f>
        <v>0</v>
      </c>
    </row>
    <row r="23" spans="1:17" s="3" customFormat="1" ht="58.5" customHeight="1" x14ac:dyDescent="0.2">
      <c r="B23" s="12" t="s">
        <v>22</v>
      </c>
      <c r="C23" s="29" t="e">
        <f>+C21/C19</f>
        <v>#DIV/0!</v>
      </c>
      <c r="D23" s="29" t="e">
        <f>+D21/D19</f>
        <v>#DIV/0!</v>
      </c>
      <c r="E23" s="29" t="e">
        <f>+E21/E19</f>
        <v>#DIV/0!</v>
      </c>
      <c r="F23" s="29" t="e">
        <f>+F21/F19</f>
        <v>#DIV/0!</v>
      </c>
      <c r="G23" s="29" t="e">
        <f>+G21/G19</f>
        <v>#DIV/0!</v>
      </c>
      <c r="H23" s="30" t="e">
        <f>(H21/H19)*$H$14</f>
        <v>#DIV/0!</v>
      </c>
      <c r="I23" s="30" t="e">
        <f>(I21/I19)*$I$14</f>
        <v>#DIV/0!</v>
      </c>
      <c r="J23" s="29" t="e">
        <f>((H21*$H$14)+(I21*$I$14)/(H19*$H$14)+(I19*$I$14))</f>
        <v>#DIV/0!</v>
      </c>
      <c r="K23" s="30" t="e">
        <f>(K21/K19)*$K$14</f>
        <v>#DIV/0!</v>
      </c>
      <c r="L23" s="30" t="e">
        <f>(L21/L19)*$L$14</f>
        <v>#DIV/0!</v>
      </c>
      <c r="M23" s="29" t="e">
        <f>((K21*$K$14)+(L21*$L$14)/(K19*$K$14)+(L19*$L$14))</f>
        <v>#DIV/0!</v>
      </c>
      <c r="N23" s="30" t="e">
        <f>(N21/N19)*$N$14</f>
        <v>#DIV/0!</v>
      </c>
      <c r="O23" s="30" t="e">
        <f>(O21/O19)*$O$14</f>
        <v>#DIV/0!</v>
      </c>
      <c r="P23" s="30" t="e">
        <f>(P21/P19)*$O$14</f>
        <v>#DIV/0!</v>
      </c>
      <c r="Q23" s="31" t="e">
        <f>((N21*$N$14)+(O21*$O$14)+(P21*$P$14)/(N19*$N$14)+(O19*$O$14)+(P19*$P$14))</f>
        <v>#DIV/0!</v>
      </c>
    </row>
    <row r="24" spans="1:17" s="3" customFormat="1" ht="57" customHeight="1" x14ac:dyDescent="0.2">
      <c r="B24" s="12" t="s">
        <v>23</v>
      </c>
      <c r="C24" s="29" t="e">
        <f>+C21/C17</f>
        <v>#DIV/0!</v>
      </c>
      <c r="D24" s="29" t="e">
        <f>+D21/D17</f>
        <v>#DIV/0!</v>
      </c>
      <c r="E24" s="29" t="e">
        <f>+E21/E17</f>
        <v>#DIV/0!</v>
      </c>
      <c r="F24" s="29" t="e">
        <f>+F21/F17</f>
        <v>#DIV/0!</v>
      </c>
      <c r="G24" s="29" t="e">
        <f>+G21/G17</f>
        <v>#DIV/0!</v>
      </c>
      <c r="H24" s="30" t="e">
        <f>(H21/H17)*$H$14</f>
        <v>#DIV/0!</v>
      </c>
      <c r="I24" s="30" t="e">
        <f>(I21/I17)*$I$14</f>
        <v>#DIV/0!</v>
      </c>
      <c r="J24" s="29" t="e">
        <f>((H21*$H$14)+(I21*$I$14)/(H17*$H$14)+(I17*$I$14))</f>
        <v>#DIV/0!</v>
      </c>
      <c r="K24" s="30" t="e">
        <f>(K21/K17)*$K$14</f>
        <v>#DIV/0!</v>
      </c>
      <c r="L24" s="30" t="e">
        <f>(L21/L17)*$L$14</f>
        <v>#DIV/0!</v>
      </c>
      <c r="M24" s="29" t="e">
        <f>((K21*$K$14)+(L21*$L$14)/(K17*$K$14)+(L17*$L$14))</f>
        <v>#DIV/0!</v>
      </c>
      <c r="N24" s="30" t="e">
        <f>(N21/N17)*$N$14</f>
        <v>#DIV/0!</v>
      </c>
      <c r="O24" s="30" t="e">
        <f>(O21/O17)*$O$14</f>
        <v>#DIV/0!</v>
      </c>
      <c r="P24" s="30" t="e">
        <f>(P21/P17)*$O$14</f>
        <v>#DIV/0!</v>
      </c>
      <c r="Q24" s="31" t="e">
        <f>((N21*$N$14)+(O21*$O$14)+(P21*$P$14)/(N18*$N$14)+(O18*$O$14)+(P18*$P$14))</f>
        <v>#DIV/0!</v>
      </c>
    </row>
    <row r="25" spans="1:17" s="3" customFormat="1" ht="35.25" customHeight="1" x14ac:dyDescent="0.2">
      <c r="B25" s="32" t="s">
        <v>24</v>
      </c>
      <c r="C25" s="33"/>
      <c r="D25" s="33"/>
      <c r="E25" s="33"/>
      <c r="F25" s="33"/>
      <c r="G25" s="33"/>
      <c r="H25" s="33"/>
      <c r="I25" s="33"/>
      <c r="J25" s="33"/>
      <c r="K25" s="33"/>
      <c r="L25" s="33"/>
      <c r="M25" s="33"/>
      <c r="N25" s="33"/>
      <c r="O25" s="33"/>
      <c r="P25" s="33"/>
      <c r="Q25" s="34"/>
    </row>
    <row r="26" spans="1:17" s="3" customFormat="1" ht="30" customHeight="1" x14ac:dyDescent="0.2">
      <c r="B26" s="97" t="s">
        <v>25</v>
      </c>
      <c r="C26" s="98"/>
      <c r="D26" s="98"/>
      <c r="E26" s="98"/>
      <c r="F26" s="98"/>
      <c r="G26" s="98"/>
      <c r="H26" s="98"/>
      <c r="I26" s="98"/>
      <c r="J26" s="98"/>
      <c r="K26" s="98"/>
      <c r="L26" s="98"/>
      <c r="M26" s="98"/>
      <c r="N26" s="98"/>
      <c r="O26" s="98"/>
      <c r="P26" s="98"/>
      <c r="Q26" s="99"/>
    </row>
    <row r="27" spans="1:17" s="3" customFormat="1" ht="15.75" x14ac:dyDescent="0.2">
      <c r="A27" s="4"/>
      <c r="B27" s="35" t="s">
        <v>82</v>
      </c>
      <c r="C27" s="36"/>
      <c r="D27" s="36"/>
      <c r="E27" s="36"/>
      <c r="F27" s="36"/>
      <c r="G27" s="36"/>
      <c r="H27" s="36"/>
      <c r="I27" s="36"/>
      <c r="J27" s="36"/>
      <c r="K27" s="36"/>
      <c r="L27" s="36"/>
      <c r="M27" s="36"/>
      <c r="N27" s="36" t="s">
        <v>26</v>
      </c>
      <c r="O27" s="36"/>
      <c r="P27" s="36"/>
      <c r="Q27" s="37"/>
    </row>
    <row r="28" spans="1:17" s="3" customFormat="1" ht="15.75" hidden="1" x14ac:dyDescent="0.2">
      <c r="B28" s="38"/>
      <c r="C28" s="39"/>
      <c r="D28" s="39"/>
      <c r="E28" s="39"/>
      <c r="F28" s="39"/>
      <c r="G28" s="39"/>
      <c r="H28" s="39"/>
      <c r="I28" s="39"/>
      <c r="J28" s="39"/>
      <c r="K28" s="39"/>
      <c r="L28" s="39"/>
      <c r="M28" s="39"/>
      <c r="N28" s="39"/>
      <c r="O28" s="39"/>
      <c r="P28" s="39"/>
      <c r="Q28" s="40"/>
    </row>
    <row r="29" spans="1:17" s="3" customFormat="1" ht="15.75" x14ac:dyDescent="0.2">
      <c r="B29" s="97" t="s">
        <v>25</v>
      </c>
      <c r="C29" s="98"/>
      <c r="D29" s="98"/>
      <c r="E29" s="98"/>
      <c r="F29" s="98"/>
      <c r="G29" s="98"/>
      <c r="H29" s="98"/>
      <c r="I29" s="98"/>
      <c r="J29" s="98"/>
      <c r="K29" s="98"/>
      <c r="L29" s="98"/>
      <c r="M29" s="98"/>
      <c r="N29" s="98"/>
      <c r="O29" s="98"/>
      <c r="P29" s="98"/>
      <c r="Q29" s="99"/>
    </row>
    <row r="30" spans="1:17" s="3" customFormat="1" ht="15.75" x14ac:dyDescent="0.2">
      <c r="B30" s="12" t="s">
        <v>27</v>
      </c>
      <c r="C30" s="41" t="e">
        <f t="shared" ref="C30:Q30" si="2">IF(C31&gt;=2.2,$B$27,$N$27)</f>
        <v>#DIV/0!</v>
      </c>
      <c r="D30" s="41" t="e">
        <f t="shared" si="2"/>
        <v>#DIV/0!</v>
      </c>
      <c r="E30" s="41" t="e">
        <f t="shared" si="2"/>
        <v>#DIV/0!</v>
      </c>
      <c r="F30" s="41" t="e">
        <f t="shared" si="2"/>
        <v>#DIV/0!</v>
      </c>
      <c r="G30" s="41" t="e">
        <f t="shared" si="2"/>
        <v>#DIV/0!</v>
      </c>
      <c r="H30" s="42" t="e">
        <f t="shared" si="2"/>
        <v>#DIV/0!</v>
      </c>
      <c r="I30" s="42" t="e">
        <f t="shared" si="2"/>
        <v>#DIV/0!</v>
      </c>
      <c r="J30" s="41" t="e">
        <f t="shared" si="2"/>
        <v>#DIV/0!</v>
      </c>
      <c r="K30" s="42" t="e">
        <f t="shared" si="2"/>
        <v>#DIV/0!</v>
      </c>
      <c r="L30" s="42" t="e">
        <f t="shared" si="2"/>
        <v>#DIV/0!</v>
      </c>
      <c r="M30" s="41" t="e">
        <f t="shared" si="2"/>
        <v>#DIV/0!</v>
      </c>
      <c r="N30" s="42" t="e">
        <f t="shared" si="2"/>
        <v>#DIV/0!</v>
      </c>
      <c r="O30" s="42" t="e">
        <f t="shared" si="2"/>
        <v>#DIV/0!</v>
      </c>
      <c r="P30" s="42" t="e">
        <f t="shared" si="2"/>
        <v>#DIV/0!</v>
      </c>
      <c r="Q30" s="43" t="e">
        <f t="shared" si="2"/>
        <v>#DIV/0!</v>
      </c>
    </row>
    <row r="31" spans="1:17" s="3" customFormat="1" ht="15.75" x14ac:dyDescent="0.2">
      <c r="B31" s="44" t="s">
        <v>28</v>
      </c>
      <c r="C31" s="45" t="e">
        <f>+C15/C16</f>
        <v>#DIV/0!</v>
      </c>
      <c r="D31" s="45" t="e">
        <f>+D15/D16</f>
        <v>#DIV/0!</v>
      </c>
      <c r="E31" s="45" t="e">
        <f>+E15/E16</f>
        <v>#DIV/0!</v>
      </c>
      <c r="F31" s="45" t="e">
        <f>+F15/F16</f>
        <v>#DIV/0!</v>
      </c>
      <c r="G31" s="45" t="e">
        <f>+G15/G16</f>
        <v>#DIV/0!</v>
      </c>
      <c r="H31" s="42" t="e">
        <f>(H15/H16)*$H$14</f>
        <v>#DIV/0!</v>
      </c>
      <c r="I31" s="42" t="e">
        <f>(I15/I16)*$I$14</f>
        <v>#DIV/0!</v>
      </c>
      <c r="J31" s="45" t="e">
        <f>((H15*$H$14)+(I15*$I$14))/((H16*$H$14)+(I16*$I$14))</f>
        <v>#DIV/0!</v>
      </c>
      <c r="K31" s="42" t="e">
        <f>(K15/K16)*$K$14</f>
        <v>#DIV/0!</v>
      </c>
      <c r="L31" s="42" t="e">
        <f>(L15/L16)*$L$14</f>
        <v>#DIV/0!</v>
      </c>
      <c r="M31" s="45" t="e">
        <f>((K15*$K$14)+(L15*$L$14))/((K16*$K$14)+(L16*$L$14))</f>
        <v>#DIV/0!</v>
      </c>
      <c r="N31" s="42" t="e">
        <f>(N15/N16)*$N$14</f>
        <v>#DIV/0!</v>
      </c>
      <c r="O31" s="42" t="e">
        <f>(O15/O16)*$O$14</f>
        <v>#DIV/0!</v>
      </c>
      <c r="P31" s="42" t="e">
        <f>(P15/P16)*$P$14</f>
        <v>#DIV/0!</v>
      </c>
      <c r="Q31" s="46" t="e">
        <f>((N15*$N$14)+(O15*$O$14)+(P15*$P$14))/((N16*$N$14)+(O16*$O$14)+(P16*$P$14))</f>
        <v>#DIV/0!</v>
      </c>
    </row>
    <row r="32" spans="1:17" s="3" customFormat="1" ht="17.25" customHeight="1" x14ac:dyDescent="0.2">
      <c r="B32" s="12" t="s">
        <v>29</v>
      </c>
      <c r="C32" s="47" t="e">
        <f t="shared" ref="C32:Q32" si="3" xml:space="preserve"> IF(C33&lt;=55%,$B$27,$N$27)</f>
        <v>#DIV/0!</v>
      </c>
      <c r="D32" s="47" t="e">
        <f t="shared" si="3"/>
        <v>#DIV/0!</v>
      </c>
      <c r="E32" s="47" t="e">
        <f t="shared" si="3"/>
        <v>#DIV/0!</v>
      </c>
      <c r="F32" s="47" t="e">
        <f t="shared" si="3"/>
        <v>#DIV/0!</v>
      </c>
      <c r="G32" s="47" t="e">
        <f t="shared" si="3"/>
        <v>#DIV/0!</v>
      </c>
      <c r="H32" s="48" t="e">
        <f t="shared" si="3"/>
        <v>#DIV/0!</v>
      </c>
      <c r="I32" s="48" t="e">
        <f t="shared" si="3"/>
        <v>#DIV/0!</v>
      </c>
      <c r="J32" s="47" t="e">
        <f t="shared" si="3"/>
        <v>#DIV/0!</v>
      </c>
      <c r="K32" s="48" t="e">
        <f t="shared" si="3"/>
        <v>#DIV/0!</v>
      </c>
      <c r="L32" s="48" t="e">
        <f t="shared" si="3"/>
        <v>#DIV/0!</v>
      </c>
      <c r="M32" s="47" t="e">
        <f t="shared" si="3"/>
        <v>#DIV/0!</v>
      </c>
      <c r="N32" s="48" t="e">
        <f t="shared" si="3"/>
        <v>#DIV/0!</v>
      </c>
      <c r="O32" s="48" t="e">
        <f t="shared" si="3"/>
        <v>#DIV/0!</v>
      </c>
      <c r="P32" s="48" t="e">
        <f t="shared" si="3"/>
        <v>#DIV/0!</v>
      </c>
      <c r="Q32" s="49" t="e">
        <f t="shared" si="3"/>
        <v>#DIV/0!</v>
      </c>
    </row>
    <row r="33" spans="2:17" s="3" customFormat="1" ht="15.75" x14ac:dyDescent="0.2">
      <c r="B33" s="44" t="s">
        <v>30</v>
      </c>
      <c r="C33" s="50" t="e">
        <f>+C18/C17</f>
        <v>#DIV/0!</v>
      </c>
      <c r="D33" s="50" t="e">
        <f>+D18/D17</f>
        <v>#DIV/0!</v>
      </c>
      <c r="E33" s="50" t="e">
        <f>+E18/E17</f>
        <v>#DIV/0!</v>
      </c>
      <c r="F33" s="50" t="e">
        <f>+F18/F17</f>
        <v>#DIV/0!</v>
      </c>
      <c r="G33" s="50" t="e">
        <f>+G18/G17</f>
        <v>#DIV/0!</v>
      </c>
      <c r="H33" s="51" t="e">
        <f>(H18/H17)*$H$14</f>
        <v>#DIV/0!</v>
      </c>
      <c r="I33" s="51" t="e">
        <f>(I18/I17)*$I$14</f>
        <v>#DIV/0!</v>
      </c>
      <c r="J33" s="50" t="e">
        <f>((H18*$H$14)+(I18*$I$14))/((H17*$H$14)+(I17*$I$14))</f>
        <v>#DIV/0!</v>
      </c>
      <c r="K33" s="51" t="e">
        <f>(K18/K17)*$K$14</f>
        <v>#DIV/0!</v>
      </c>
      <c r="L33" s="51" t="e">
        <f>(L18/L17)*$L$14</f>
        <v>#DIV/0!</v>
      </c>
      <c r="M33" s="50" t="e">
        <f>((K18*$K$14)+(L18*$L$14))/((K17*$K$14)+(L17*$L$14))</f>
        <v>#DIV/0!</v>
      </c>
      <c r="N33" s="51" t="e">
        <f>(N18/N17)*$N$14</f>
        <v>#DIV/0!</v>
      </c>
      <c r="O33" s="51" t="e">
        <f>(O18/O17)*$O$14</f>
        <v>#DIV/0!</v>
      </c>
      <c r="P33" s="51" t="e">
        <f>(P18/P17)*$P$14</f>
        <v>#DIV/0!</v>
      </c>
      <c r="Q33" s="46" t="e">
        <f>((N18*$N$14)+(O18*$O$14)+(P18*$P$14))/((N17*$N$14)+(O17*$O$14)+(P17*$P$14))</f>
        <v>#DIV/0!</v>
      </c>
    </row>
    <row r="34" spans="2:17" s="3" customFormat="1" ht="33.75" customHeight="1" x14ac:dyDescent="0.2">
      <c r="B34" s="12" t="s">
        <v>31</v>
      </c>
      <c r="C34" s="47" t="e">
        <f t="shared" ref="C34:Q34" si="4" xml:space="preserve"> IF(C35&gt;5.5,$B$27,$N$27)</f>
        <v>#DIV/0!</v>
      </c>
      <c r="D34" s="47" t="e">
        <f t="shared" si="4"/>
        <v>#DIV/0!</v>
      </c>
      <c r="E34" s="47" t="e">
        <f t="shared" si="4"/>
        <v>#DIV/0!</v>
      </c>
      <c r="F34" s="47" t="e">
        <f t="shared" si="4"/>
        <v>#DIV/0!</v>
      </c>
      <c r="G34" s="47" t="e">
        <f t="shared" si="4"/>
        <v>#DIV/0!</v>
      </c>
      <c r="H34" s="51" t="e">
        <f t="shared" si="4"/>
        <v>#DIV/0!</v>
      </c>
      <c r="I34" s="51" t="e">
        <f t="shared" si="4"/>
        <v>#DIV/0!</v>
      </c>
      <c r="J34" s="47" t="e">
        <f t="shared" si="4"/>
        <v>#DIV/0!</v>
      </c>
      <c r="K34" s="51" t="e">
        <f t="shared" si="4"/>
        <v>#DIV/0!</v>
      </c>
      <c r="L34" s="51" t="e">
        <f t="shared" si="4"/>
        <v>#DIV/0!</v>
      </c>
      <c r="M34" s="47" t="e">
        <f t="shared" si="4"/>
        <v>#DIV/0!</v>
      </c>
      <c r="N34" s="51" t="e">
        <f t="shared" si="4"/>
        <v>#DIV/0!</v>
      </c>
      <c r="O34" s="51" t="e">
        <f t="shared" si="4"/>
        <v>#DIV/0!</v>
      </c>
      <c r="P34" s="51" t="e">
        <f t="shared" si="4"/>
        <v>#DIV/0!</v>
      </c>
      <c r="Q34" s="49" t="e">
        <f t="shared" si="4"/>
        <v>#DIV/0!</v>
      </c>
    </row>
    <row r="35" spans="2:17" s="3" customFormat="1" ht="31.5" x14ac:dyDescent="0.2">
      <c r="B35" s="44" t="s">
        <v>32</v>
      </c>
      <c r="C35" s="52" t="e">
        <f>+C21/C22</f>
        <v>#DIV/0!</v>
      </c>
      <c r="D35" s="52" t="e">
        <f>+D21/D22</f>
        <v>#DIV/0!</v>
      </c>
      <c r="E35" s="52" t="e">
        <f>+E21/E22</f>
        <v>#DIV/0!</v>
      </c>
      <c r="F35" s="52" t="e">
        <f>+F21/F22</f>
        <v>#DIV/0!</v>
      </c>
      <c r="G35" s="52" t="e">
        <f>+G21/G22</f>
        <v>#DIV/0!</v>
      </c>
      <c r="H35" s="53" t="e">
        <f>(H21/H22)*$H$14</f>
        <v>#DIV/0!</v>
      </c>
      <c r="I35" s="53" t="e">
        <f>(I21/I22)*$I$14</f>
        <v>#DIV/0!</v>
      </c>
      <c r="J35" s="52" t="e">
        <f>((H21*$H$14)+(I21*$I$14))/((H22*$H$14)+(I22*$I$14))</f>
        <v>#DIV/0!</v>
      </c>
      <c r="K35" s="53" t="e">
        <f>(K21/K22)*$K$14</f>
        <v>#DIV/0!</v>
      </c>
      <c r="L35" s="53" t="e">
        <f>(L21/L22)*$L$14</f>
        <v>#DIV/0!</v>
      </c>
      <c r="M35" s="52" t="e">
        <f>((K21*$K$14)+(L21*$L$14))/((K22*$K$14)+(L22*$L$14))</f>
        <v>#DIV/0!</v>
      </c>
      <c r="N35" s="53" t="e">
        <f>(N21/N22)*$N$14</f>
        <v>#DIV/0!</v>
      </c>
      <c r="O35" s="53" t="e">
        <f>(O21/O22)*$O$14</f>
        <v>#DIV/0!</v>
      </c>
      <c r="P35" s="53" t="e">
        <f>(P21/P22)*$P$14</f>
        <v>#DIV/0!</v>
      </c>
      <c r="Q35" s="46" t="e">
        <f>((N21*$N$14)+(O21*$O$14)+(P21*$P$14))/((N22*$N$14)+(O22*$O$14)+(P22*$P$14))</f>
        <v>#DIV/0!</v>
      </c>
    </row>
    <row r="36" spans="2:17" s="3" customFormat="1" ht="31.5" x14ac:dyDescent="0.2">
      <c r="B36" s="12" t="s">
        <v>33</v>
      </c>
      <c r="C36" s="47" t="str">
        <f xml:space="preserve"> IF(C37&gt;(C25*41%),$B$27,$N$27)</f>
        <v>NO HABIL</v>
      </c>
      <c r="D36" s="47" t="str">
        <f xml:space="preserve"> IF(D37&gt;(D25*41%),$B$27,$N$27)</f>
        <v>NO HABIL</v>
      </c>
      <c r="E36" s="47" t="str">
        <f xml:space="preserve"> IF(E37&gt;(E25*41%),$B$27,$N$27)</f>
        <v>NO HABIL</v>
      </c>
      <c r="F36" s="47" t="str">
        <f xml:space="preserve"> IF(F37&gt;(F25*41%),$B$27,$N$27)</f>
        <v>NO HABIL</v>
      </c>
      <c r="G36" s="47" t="str">
        <f xml:space="preserve"> IF(G37&gt;(G25*41%),$B$27,$N$27)</f>
        <v>NO HABIL</v>
      </c>
      <c r="H36" s="51" t="str">
        <f t="shared" ref="H36:Q36" si="5" xml:space="preserve"> IF(H37&gt;(H25*41%),$B$27,$N$27)</f>
        <v>NO HABIL</v>
      </c>
      <c r="I36" s="51" t="str">
        <f t="shared" si="5"/>
        <v>NO HABIL</v>
      </c>
      <c r="J36" s="47" t="str">
        <f t="shared" si="5"/>
        <v>NO HABIL</v>
      </c>
      <c r="K36" s="51" t="str">
        <f t="shared" si="5"/>
        <v>NO HABIL</v>
      </c>
      <c r="L36" s="51" t="str">
        <f t="shared" si="5"/>
        <v>NO HABIL</v>
      </c>
      <c r="M36" s="47" t="str">
        <f t="shared" si="5"/>
        <v>NO HABIL</v>
      </c>
      <c r="N36" s="51" t="str">
        <f t="shared" si="5"/>
        <v>NO HABIL</v>
      </c>
      <c r="O36" s="51" t="str">
        <f t="shared" si="5"/>
        <v>NO HABIL</v>
      </c>
      <c r="P36" s="51" t="str">
        <f t="shared" si="5"/>
        <v>NO HABIL</v>
      </c>
      <c r="Q36" s="49" t="str">
        <f t="shared" si="5"/>
        <v>NO HABIL</v>
      </c>
    </row>
    <row r="37" spans="2:17" s="5" customFormat="1" ht="34.5" customHeight="1" x14ac:dyDescent="0.2">
      <c r="B37" s="54" t="s">
        <v>34</v>
      </c>
      <c r="C37" s="55">
        <f>+C15-C16</f>
        <v>0</v>
      </c>
      <c r="D37" s="55">
        <f>+D15-D16</f>
        <v>0</v>
      </c>
      <c r="E37" s="55">
        <f>+E15-E16</f>
        <v>0</v>
      </c>
      <c r="F37" s="55">
        <f>+F15-F16</f>
        <v>0</v>
      </c>
      <c r="G37" s="55">
        <f>+G15-G16</f>
        <v>0</v>
      </c>
      <c r="H37" s="56">
        <f>(H15-H16)*$H$14</f>
        <v>0</v>
      </c>
      <c r="I37" s="56">
        <f>(I15-I16)*$I$14</f>
        <v>0</v>
      </c>
      <c r="J37" s="55">
        <f>((H15*$H$14)+(I15*$I$14))-((H16*$H$14)+(I16*$I$14))</f>
        <v>0</v>
      </c>
      <c r="K37" s="56">
        <f>(K15-K16)*$K$14</f>
        <v>0</v>
      </c>
      <c r="L37" s="56">
        <f>(L15-L16)*$L$14</f>
        <v>0</v>
      </c>
      <c r="M37" s="55">
        <f>((K15*$K$14)+(L15*$L$14))-((K16*$K$14)+(L16*$L$14))</f>
        <v>0</v>
      </c>
      <c r="N37" s="56">
        <f>(N15-N16)*$N$14</f>
        <v>0</v>
      </c>
      <c r="O37" s="56">
        <f>(O15-O16)*$O$14</f>
        <v>0</v>
      </c>
      <c r="P37" s="56">
        <f>(P15-P16)*$O$14</f>
        <v>0</v>
      </c>
      <c r="Q37" s="57">
        <f>((N15*$N$14)+(O15*$O$14)+(P15*$P$14))-((N16*$N$14)+(O16*$O$14)+(P16*$P$14))</f>
        <v>0</v>
      </c>
    </row>
    <row r="38" spans="2:17" s="3" customFormat="1" ht="15.75" x14ac:dyDescent="0.2">
      <c r="B38" s="97" t="s">
        <v>35</v>
      </c>
      <c r="C38" s="98"/>
      <c r="D38" s="98"/>
      <c r="E38" s="98"/>
      <c r="F38" s="98"/>
      <c r="G38" s="98"/>
      <c r="H38" s="98"/>
      <c r="I38" s="98"/>
      <c r="J38" s="98"/>
      <c r="K38" s="98"/>
      <c r="L38" s="98"/>
      <c r="M38" s="98"/>
      <c r="N38" s="98"/>
      <c r="O38" s="98"/>
      <c r="P38" s="98"/>
      <c r="Q38" s="99"/>
    </row>
    <row r="39" spans="2:17" s="3" customFormat="1" ht="15.75" hidden="1" x14ac:dyDescent="0.2">
      <c r="B39" s="58"/>
      <c r="C39" s="20"/>
      <c r="D39" s="20"/>
      <c r="E39" s="20"/>
      <c r="F39" s="20"/>
      <c r="G39" s="20"/>
      <c r="H39" s="20"/>
      <c r="I39" s="20"/>
      <c r="J39" s="20"/>
      <c r="K39" s="20"/>
      <c r="L39" s="20"/>
      <c r="M39" s="20"/>
      <c r="N39" s="20"/>
      <c r="O39" s="20"/>
      <c r="P39" s="20"/>
      <c r="Q39" s="21"/>
    </row>
    <row r="40" spans="2:17" s="3" customFormat="1" ht="32.25" customHeight="1" x14ac:dyDescent="0.2">
      <c r="B40" s="12" t="s">
        <v>36</v>
      </c>
      <c r="C40" s="47" t="e">
        <f xml:space="preserve"> IF(C41&gt;=5%,$B$27,$N$27)</f>
        <v>#DIV/0!</v>
      </c>
      <c r="D40" s="47" t="e">
        <f xml:space="preserve"> IF(D41&gt;=5%,$B$27,$N$27)</f>
        <v>#DIV/0!</v>
      </c>
      <c r="E40" s="47" t="e">
        <f xml:space="preserve"> IF(E41&gt;=5%,$B$27,$N$27)</f>
        <v>#DIV/0!</v>
      </c>
      <c r="F40" s="47" t="e">
        <f xml:space="preserve"> IF(F41&gt;=5%,$B$27,$N$27)</f>
        <v>#DIV/0!</v>
      </c>
      <c r="G40" s="47" t="e">
        <f xml:space="preserve"> IF(G41&gt;=5%,$B$27,$N$27)</f>
        <v>#DIV/0!</v>
      </c>
      <c r="H40" s="59" t="e">
        <f t="shared" ref="H40:Q40" si="6" xml:space="preserve"> IF(H41&gt;=5%,$B$27,$N$27)</f>
        <v>#DIV/0!</v>
      </c>
      <c r="I40" s="59" t="e">
        <f t="shared" si="6"/>
        <v>#DIV/0!</v>
      </c>
      <c r="J40" s="47" t="e">
        <f t="shared" si="6"/>
        <v>#DIV/0!</v>
      </c>
      <c r="K40" s="59" t="e">
        <f t="shared" si="6"/>
        <v>#DIV/0!</v>
      </c>
      <c r="L40" s="59" t="e">
        <f t="shared" si="6"/>
        <v>#DIV/0!</v>
      </c>
      <c r="M40" s="47" t="e">
        <f t="shared" si="6"/>
        <v>#DIV/0!</v>
      </c>
      <c r="N40" s="59" t="e">
        <f t="shared" si="6"/>
        <v>#DIV/0!</v>
      </c>
      <c r="O40" s="59" t="e">
        <f t="shared" si="6"/>
        <v>#DIV/0!</v>
      </c>
      <c r="P40" s="59" t="e">
        <f t="shared" si="6"/>
        <v>#DIV/0!</v>
      </c>
      <c r="Q40" s="49" t="e">
        <f t="shared" si="6"/>
        <v>#DIV/0!</v>
      </c>
    </row>
    <row r="41" spans="2:17" s="3" customFormat="1" ht="49.5" customHeight="1" x14ac:dyDescent="0.2">
      <c r="B41" s="44" t="s">
        <v>37</v>
      </c>
      <c r="C41" s="60" t="e">
        <f>+C21/C19</f>
        <v>#DIV/0!</v>
      </c>
      <c r="D41" s="60" t="e">
        <f>+D21/D19</f>
        <v>#DIV/0!</v>
      </c>
      <c r="E41" s="60" t="e">
        <f>+E21/E19</f>
        <v>#DIV/0!</v>
      </c>
      <c r="F41" s="60" t="e">
        <f>+F21/F19</f>
        <v>#DIV/0!</v>
      </c>
      <c r="G41" s="60" t="e">
        <f>+G21/G19</f>
        <v>#DIV/0!</v>
      </c>
      <c r="H41" s="59" t="e">
        <f>(H21/H19)*$H$14</f>
        <v>#DIV/0!</v>
      </c>
      <c r="I41" s="59" t="e">
        <f>(I21/I19)*$I$14</f>
        <v>#DIV/0!</v>
      </c>
      <c r="J41" s="60" t="e">
        <f>((H21*$H$14)+(I21*$I$14))/((H19*$H$14)+(I19*$I$14))</f>
        <v>#DIV/0!</v>
      </c>
      <c r="K41" s="59" t="e">
        <f>(K21/K19)*$K$14</f>
        <v>#DIV/0!</v>
      </c>
      <c r="L41" s="59" t="e">
        <f>(L21/L19)*$L$14</f>
        <v>#DIV/0!</v>
      </c>
      <c r="M41" s="60" t="e">
        <f>((K21*$K$14)+(L21*$L$14))/((K19*$K$14)+(L19*$L$14))</f>
        <v>#DIV/0!</v>
      </c>
      <c r="N41" s="59" t="e">
        <f>(N21/N19)*$N$14</f>
        <v>#DIV/0!</v>
      </c>
      <c r="O41" s="59" t="e">
        <f>(O21/O19)*$O$14</f>
        <v>#DIV/0!</v>
      </c>
      <c r="P41" s="59" t="e">
        <f>(P21/P19)*$P$14</f>
        <v>#DIV/0!</v>
      </c>
      <c r="Q41" s="61" t="e">
        <f>((N21*$N$14)+(O21*$O$14)+(P21*$P$14))/((N19*$N$14)+(O19*$O$14)+(P19*$P$14))</f>
        <v>#DIV/0!</v>
      </c>
    </row>
    <row r="42" spans="2:17" s="3" customFormat="1" ht="31.5" x14ac:dyDescent="0.2">
      <c r="B42" s="12" t="s">
        <v>38</v>
      </c>
      <c r="C42" s="41" t="e">
        <f t="shared" ref="C42:Q42" si="7">IF(C43&gt;=3%,$B$27,$N$27)</f>
        <v>#DIV/0!</v>
      </c>
      <c r="D42" s="41" t="e">
        <f t="shared" si="7"/>
        <v>#DIV/0!</v>
      </c>
      <c r="E42" s="41" t="e">
        <f t="shared" si="7"/>
        <v>#DIV/0!</v>
      </c>
      <c r="F42" s="41" t="e">
        <f t="shared" si="7"/>
        <v>#DIV/0!</v>
      </c>
      <c r="G42" s="41" t="e">
        <f t="shared" si="7"/>
        <v>#DIV/0!</v>
      </c>
      <c r="H42" s="59" t="e">
        <f t="shared" si="7"/>
        <v>#DIV/0!</v>
      </c>
      <c r="I42" s="59" t="e">
        <f t="shared" si="7"/>
        <v>#DIV/0!</v>
      </c>
      <c r="J42" s="41" t="e">
        <f t="shared" si="7"/>
        <v>#DIV/0!</v>
      </c>
      <c r="K42" s="59" t="e">
        <f t="shared" si="7"/>
        <v>#DIV/0!</v>
      </c>
      <c r="L42" s="59" t="e">
        <f t="shared" si="7"/>
        <v>#DIV/0!</v>
      </c>
      <c r="M42" s="41" t="e">
        <f t="shared" si="7"/>
        <v>#DIV/0!</v>
      </c>
      <c r="N42" s="59" t="e">
        <f t="shared" si="7"/>
        <v>#DIV/0!</v>
      </c>
      <c r="O42" s="59" t="e">
        <f t="shared" si="7"/>
        <v>#DIV/0!</v>
      </c>
      <c r="P42" s="59" t="e">
        <f t="shared" si="7"/>
        <v>#DIV/0!</v>
      </c>
      <c r="Q42" s="43" t="e">
        <f t="shared" si="7"/>
        <v>#DIV/0!</v>
      </c>
    </row>
    <row r="43" spans="2:17" s="3" customFormat="1" ht="33" customHeight="1" x14ac:dyDescent="0.2">
      <c r="B43" s="44" t="s">
        <v>39</v>
      </c>
      <c r="C43" s="60" t="e">
        <f>+C21/C17</f>
        <v>#DIV/0!</v>
      </c>
      <c r="D43" s="60" t="e">
        <f>+D21/D17</f>
        <v>#DIV/0!</v>
      </c>
      <c r="E43" s="60" t="e">
        <f>+E21/E17</f>
        <v>#DIV/0!</v>
      </c>
      <c r="F43" s="60" t="e">
        <f>+F21/F17</f>
        <v>#DIV/0!</v>
      </c>
      <c r="G43" s="60" t="e">
        <f>+G21/G17</f>
        <v>#DIV/0!</v>
      </c>
      <c r="H43" s="59" t="e">
        <f>(H21/H17)*$H$14</f>
        <v>#DIV/0!</v>
      </c>
      <c r="I43" s="59" t="e">
        <f>(I21/I17)*$I$14</f>
        <v>#DIV/0!</v>
      </c>
      <c r="J43" s="60" t="e">
        <f>((H21*$H$14)+(I21*$I$14))/((H17*$H$14)+(I17*$I$14))</f>
        <v>#DIV/0!</v>
      </c>
      <c r="K43" s="59" t="e">
        <f>(K21/K17)*$K$14</f>
        <v>#DIV/0!</v>
      </c>
      <c r="L43" s="59" t="e">
        <f>(L21/L17)*$L$14</f>
        <v>#DIV/0!</v>
      </c>
      <c r="M43" s="60" t="e">
        <f>((K21*$K$14)+(L21*$L$14))/((K17*$K$14)+(L17*$L$14))</f>
        <v>#DIV/0!</v>
      </c>
      <c r="N43" s="59" t="e">
        <f>(N21/N17)*$N$14</f>
        <v>#DIV/0!</v>
      </c>
      <c r="O43" s="59" t="e">
        <f>(O21/O17)*$O$14</f>
        <v>#DIV/0!</v>
      </c>
      <c r="P43" s="59" t="e">
        <f>(P21/P17)*$P$14</f>
        <v>#DIV/0!</v>
      </c>
      <c r="Q43" s="61" t="e">
        <f>((N21*$N$14)+(O21*$O$14)+(P21*$P$14))/((N17*$N$14)+(O17*$O$14)+(P17*$P$14))</f>
        <v>#DIV/0!</v>
      </c>
    </row>
    <row r="44" spans="2:17" s="3" customFormat="1" ht="31.5" x14ac:dyDescent="0.2">
      <c r="B44" s="12" t="s">
        <v>40</v>
      </c>
      <c r="C44" s="62" t="str">
        <f t="shared" ref="C44:Q44" si="8">+IF(COUNTIF(C30:C43,"NO HABIL")&gt;=1,"NO HABILITADO","HABILITADO")</f>
        <v>NO HABILITADO</v>
      </c>
      <c r="D44" s="62" t="str">
        <f t="shared" si="8"/>
        <v>NO HABILITADO</v>
      </c>
      <c r="E44" s="62" t="str">
        <f t="shared" si="8"/>
        <v>NO HABILITADO</v>
      </c>
      <c r="F44" s="62" t="str">
        <f t="shared" si="8"/>
        <v>NO HABILITADO</v>
      </c>
      <c r="G44" s="62" t="str">
        <f t="shared" si="8"/>
        <v>NO HABILITADO</v>
      </c>
      <c r="H44" s="19" t="str">
        <f t="shared" si="8"/>
        <v>NO HABILITADO</v>
      </c>
      <c r="I44" s="19" t="str">
        <f t="shared" si="8"/>
        <v>NO HABILITADO</v>
      </c>
      <c r="J44" s="62" t="str">
        <f t="shared" si="8"/>
        <v>NO HABILITADO</v>
      </c>
      <c r="K44" s="19" t="str">
        <f t="shared" si="8"/>
        <v>NO HABILITADO</v>
      </c>
      <c r="L44" s="19" t="str">
        <f t="shared" si="8"/>
        <v>NO HABILITADO</v>
      </c>
      <c r="M44" s="62" t="str">
        <f t="shared" si="8"/>
        <v>NO HABILITADO</v>
      </c>
      <c r="N44" s="19" t="str">
        <f t="shared" si="8"/>
        <v>NO HABILITADO</v>
      </c>
      <c r="O44" s="19" t="str">
        <f t="shared" si="8"/>
        <v>NO HABILITADO</v>
      </c>
      <c r="P44" s="19" t="str">
        <f>+IF(COUNTIF(P30:P43,"NO HABIL")&gt;=1,"NO HABILITADO","HABILITADO")</f>
        <v>NO HABILITADO</v>
      </c>
      <c r="Q44" s="63" t="str">
        <f t="shared" si="8"/>
        <v>NO HABILITADO</v>
      </c>
    </row>
    <row r="45" spans="2:17" s="3" customFormat="1" ht="15.75" hidden="1" x14ac:dyDescent="0.2">
      <c r="B45" s="58"/>
      <c r="C45" s="20"/>
      <c r="D45" s="20"/>
      <c r="E45" s="20"/>
      <c r="F45" s="20"/>
      <c r="G45" s="20"/>
      <c r="H45" s="20"/>
      <c r="I45" s="20"/>
      <c r="J45" s="20"/>
      <c r="K45" s="20"/>
      <c r="L45" s="20"/>
      <c r="M45" s="20"/>
      <c r="N45" s="20"/>
      <c r="O45" s="20"/>
      <c r="P45" s="20"/>
      <c r="Q45" s="21"/>
    </row>
    <row r="46" spans="2:17" s="3" customFormat="1" ht="15.75" customHeight="1" x14ac:dyDescent="0.2">
      <c r="B46" s="100" t="s">
        <v>41</v>
      </c>
      <c r="C46" s="101"/>
      <c r="D46" s="101"/>
      <c r="E46" s="101"/>
      <c r="F46" s="101"/>
      <c r="G46" s="101"/>
      <c r="H46" s="101"/>
      <c r="I46" s="101"/>
      <c r="J46" s="101"/>
      <c r="K46" s="101"/>
      <c r="L46" s="101"/>
      <c r="M46" s="101"/>
      <c r="N46" s="101"/>
      <c r="O46" s="101"/>
      <c r="P46" s="101"/>
      <c r="Q46" s="102"/>
    </row>
    <row r="47" spans="2:17" s="3" customFormat="1" ht="36.75" customHeight="1" x14ac:dyDescent="0.2">
      <c r="B47" s="100"/>
      <c r="C47" s="101"/>
      <c r="D47" s="101"/>
      <c r="E47" s="101"/>
      <c r="F47" s="101"/>
      <c r="G47" s="101"/>
      <c r="H47" s="101"/>
      <c r="I47" s="101"/>
      <c r="J47" s="101"/>
      <c r="K47" s="101"/>
      <c r="L47" s="101"/>
      <c r="M47" s="101"/>
      <c r="N47" s="101"/>
      <c r="O47" s="101"/>
      <c r="P47" s="101"/>
      <c r="Q47" s="102"/>
    </row>
    <row r="48" spans="2:17" s="3" customFormat="1" ht="15.75" x14ac:dyDescent="0.2">
      <c r="B48" s="64"/>
      <c r="C48" s="65"/>
      <c r="D48" s="65"/>
      <c r="E48" s="65"/>
      <c r="F48" s="65"/>
      <c r="G48" s="65"/>
      <c r="H48" s="65"/>
      <c r="I48" s="65"/>
      <c r="J48" s="65"/>
      <c r="K48" s="65"/>
      <c r="L48" s="65"/>
      <c r="M48" s="65"/>
      <c r="N48" s="65"/>
      <c r="O48" s="65"/>
      <c r="P48" s="65"/>
      <c r="Q48" s="66"/>
    </row>
    <row r="49" spans="1:17" s="3" customFormat="1" ht="15.75" x14ac:dyDescent="0.2">
      <c r="B49" s="64"/>
      <c r="C49" s="65"/>
      <c r="D49" s="65"/>
      <c r="E49" s="65"/>
      <c r="F49" s="65"/>
      <c r="G49" s="65"/>
      <c r="H49" s="65"/>
      <c r="I49" s="65"/>
      <c r="J49" s="65"/>
      <c r="K49" s="65"/>
      <c r="L49" s="65"/>
      <c r="M49" s="65"/>
      <c r="N49" s="65"/>
      <c r="O49" s="65"/>
      <c r="P49" s="65"/>
      <c r="Q49" s="66"/>
    </row>
    <row r="50" spans="1:17" s="3" customFormat="1" ht="15.75" x14ac:dyDescent="0.2">
      <c r="B50" s="67"/>
      <c r="C50" s="68"/>
      <c r="D50" s="68"/>
      <c r="E50" s="68"/>
      <c r="F50" s="68"/>
      <c r="G50" s="68"/>
      <c r="H50" s="68"/>
      <c r="I50" s="68"/>
      <c r="J50" s="68"/>
      <c r="K50" s="68"/>
      <c r="L50" s="68"/>
      <c r="M50" s="68"/>
      <c r="N50" s="65"/>
      <c r="O50" s="65"/>
      <c r="P50" s="65"/>
      <c r="Q50" s="66"/>
    </row>
    <row r="51" spans="1:17" s="3" customFormat="1" ht="22.5" customHeight="1" x14ac:dyDescent="0.2">
      <c r="A51" s="6"/>
      <c r="B51" s="64"/>
      <c r="C51" s="65"/>
      <c r="D51" s="65"/>
      <c r="E51" s="65"/>
      <c r="F51" s="65"/>
      <c r="G51" s="65"/>
      <c r="H51" s="65"/>
      <c r="I51" s="65"/>
      <c r="J51" s="65"/>
      <c r="K51" s="65"/>
      <c r="L51" s="65"/>
      <c r="M51" s="65"/>
      <c r="N51" s="65"/>
      <c r="O51" s="65"/>
      <c r="P51" s="65"/>
      <c r="Q51" s="66"/>
    </row>
    <row r="52" spans="1:17" s="3" customFormat="1" ht="22.5" customHeight="1" x14ac:dyDescent="0.2">
      <c r="A52" s="6"/>
      <c r="B52" s="69"/>
      <c r="C52" s="70"/>
      <c r="D52" s="71"/>
      <c r="E52" s="71"/>
      <c r="F52" s="71"/>
      <c r="G52" s="68"/>
      <c r="H52" s="93"/>
      <c r="I52" s="93"/>
      <c r="J52" s="68"/>
      <c r="K52" s="71"/>
      <c r="L52" s="93"/>
      <c r="M52" s="93"/>
      <c r="N52" s="68"/>
      <c r="O52" s="93"/>
      <c r="P52" s="93"/>
      <c r="Q52" s="94"/>
    </row>
    <row r="53" spans="1:17" ht="23.25" customHeight="1" x14ac:dyDescent="0.25">
      <c r="A53" s="7"/>
      <c r="B53" s="72" t="s">
        <v>42</v>
      </c>
      <c r="C53" s="73"/>
      <c r="D53" s="95" t="s">
        <v>42</v>
      </c>
      <c r="E53" s="95"/>
      <c r="F53" s="74"/>
      <c r="G53" s="75"/>
      <c r="H53" s="95" t="s">
        <v>42</v>
      </c>
      <c r="I53" s="95"/>
      <c r="J53" s="74"/>
      <c r="K53" s="74"/>
      <c r="L53" s="95" t="s">
        <v>43</v>
      </c>
      <c r="M53" s="95"/>
      <c r="N53" s="75"/>
      <c r="O53" s="95" t="s">
        <v>44</v>
      </c>
      <c r="P53" s="95"/>
      <c r="Q53" s="96"/>
    </row>
    <row r="54" spans="1:17" ht="21" customHeight="1" x14ac:dyDescent="0.25">
      <c r="A54" s="7"/>
      <c r="B54" s="76"/>
      <c r="C54" s="77"/>
      <c r="D54" s="77"/>
      <c r="E54" s="77"/>
      <c r="F54" s="77"/>
      <c r="G54" s="77"/>
      <c r="H54" s="77"/>
      <c r="I54" s="77"/>
      <c r="J54" s="77"/>
      <c r="K54" s="77"/>
      <c r="L54" s="77"/>
      <c r="M54" s="77"/>
      <c r="N54" s="77"/>
      <c r="O54" s="78"/>
      <c r="P54" s="78"/>
      <c r="Q54" s="79"/>
    </row>
    <row r="55" spans="1:17" s="3" customFormat="1" ht="22.5" customHeight="1" x14ac:dyDescent="0.2">
      <c r="A55" s="6"/>
      <c r="B55" s="87" t="s">
        <v>45</v>
      </c>
      <c r="C55" s="88"/>
      <c r="D55" s="88"/>
      <c r="E55" s="88"/>
      <c r="F55" s="88"/>
      <c r="G55" s="88"/>
      <c r="H55" s="88"/>
      <c r="I55" s="88"/>
      <c r="J55" s="88"/>
      <c r="K55" s="88"/>
      <c r="L55" s="88"/>
      <c r="M55" s="88"/>
      <c r="N55" s="88"/>
      <c r="O55" s="88"/>
      <c r="P55" s="88"/>
      <c r="Q55" s="89"/>
    </row>
    <row r="56" spans="1:17" s="3" customFormat="1" ht="22.5" customHeight="1" thickBot="1" x14ac:dyDescent="0.25">
      <c r="A56" s="6"/>
      <c r="B56" s="90"/>
      <c r="C56" s="91"/>
      <c r="D56" s="91"/>
      <c r="E56" s="91"/>
      <c r="F56" s="91"/>
      <c r="G56" s="91"/>
      <c r="H56" s="91"/>
      <c r="I56" s="91"/>
      <c r="J56" s="91"/>
      <c r="K56" s="91"/>
      <c r="L56" s="91"/>
      <c r="M56" s="91"/>
      <c r="N56" s="91"/>
      <c r="O56" s="91"/>
      <c r="P56" s="91"/>
      <c r="Q56" s="92"/>
    </row>
    <row r="59" spans="1:17" x14ac:dyDescent="0.25">
      <c r="B59" s="8"/>
      <c r="C59" s="8"/>
      <c r="D59" s="8"/>
      <c r="E59" s="8"/>
      <c r="F59" s="8"/>
      <c r="G59" s="8"/>
      <c r="H59" s="8"/>
      <c r="I59" s="8"/>
      <c r="J59" s="8"/>
      <c r="K59" s="8"/>
      <c r="L59" s="8"/>
      <c r="M59" s="8"/>
      <c r="N59" s="8"/>
      <c r="O59" s="8"/>
      <c r="P59" s="8"/>
      <c r="Q59" s="8"/>
    </row>
  </sheetData>
  <mergeCells count="16">
    <mergeCell ref="B1:B8"/>
    <mergeCell ref="C1:O8"/>
    <mergeCell ref="P1:Q8"/>
    <mergeCell ref="B38:Q38"/>
    <mergeCell ref="B46:Q47"/>
    <mergeCell ref="B29:Q29"/>
    <mergeCell ref="B26:Q26"/>
    <mergeCell ref="B9:Q9"/>
    <mergeCell ref="B55:Q56"/>
    <mergeCell ref="O52:Q52"/>
    <mergeCell ref="O53:Q53"/>
    <mergeCell ref="H53:I53"/>
    <mergeCell ref="H52:I52"/>
    <mergeCell ref="L53:M53"/>
    <mergeCell ref="L52:M52"/>
    <mergeCell ref="D53:E53"/>
  </mergeCells>
  <printOptions horizontalCentered="1" verticalCentered="1"/>
  <pageMargins left="0.19685039370078741" right="0.19685039370078741" top="0.15748031496062992" bottom="0.15748031496062992" header="0.31496062992125984" footer="0.31496062992125984"/>
  <pageSetup paperSize="256" scale="41"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8"/>
  <sheetViews>
    <sheetView topLeftCell="A45" workbookViewId="0">
      <selection activeCell="C67" sqref="C67"/>
    </sheetView>
  </sheetViews>
  <sheetFormatPr baseColWidth="10" defaultColWidth="10.85546875" defaultRowHeight="15.75" x14ac:dyDescent="0.25"/>
  <cols>
    <col min="1" max="1" width="10.85546875" style="75"/>
    <col min="2" max="2" width="5.28515625" style="70" customWidth="1"/>
    <col min="3" max="3" width="133.42578125" style="80" customWidth="1"/>
    <col min="4" max="16384" width="10.85546875" style="75"/>
  </cols>
  <sheetData>
    <row r="1" spans="2:3" ht="16.5" thickBot="1" x14ac:dyDescent="0.3"/>
    <row r="2" spans="2:3" ht="16.5" thickBot="1" x14ac:dyDescent="0.3">
      <c r="B2" s="81" t="s">
        <v>46</v>
      </c>
      <c r="C2" s="82" t="s">
        <v>47</v>
      </c>
    </row>
    <row r="3" spans="2:3" ht="31.5" x14ac:dyDescent="0.25">
      <c r="B3" s="83">
        <v>1</v>
      </c>
      <c r="C3" s="84" t="s">
        <v>48</v>
      </c>
    </row>
    <row r="4" spans="2:3" x14ac:dyDescent="0.25">
      <c r="B4" s="83"/>
      <c r="C4" s="84"/>
    </row>
    <row r="5" spans="2:3" ht="47.25" x14ac:dyDescent="0.25">
      <c r="B5" s="83">
        <v>2</v>
      </c>
      <c r="C5" s="84" t="s">
        <v>56</v>
      </c>
    </row>
    <row r="6" spans="2:3" x14ac:dyDescent="0.25">
      <c r="B6" s="83"/>
      <c r="C6" s="84"/>
    </row>
    <row r="7" spans="2:3" x14ac:dyDescent="0.25">
      <c r="B7" s="83">
        <v>3</v>
      </c>
      <c r="C7" s="84" t="s">
        <v>57</v>
      </c>
    </row>
    <row r="8" spans="2:3" x14ac:dyDescent="0.25">
      <c r="B8" s="83"/>
      <c r="C8" s="84"/>
    </row>
    <row r="9" spans="2:3" ht="31.5" x14ac:dyDescent="0.25">
      <c r="B9" s="83">
        <v>4</v>
      </c>
      <c r="C9" s="84" t="s">
        <v>58</v>
      </c>
    </row>
    <row r="10" spans="2:3" x14ac:dyDescent="0.25">
      <c r="B10" s="83"/>
      <c r="C10" s="84"/>
    </row>
    <row r="11" spans="2:3" x14ac:dyDescent="0.25">
      <c r="B11" s="83">
        <v>5</v>
      </c>
      <c r="C11" s="84" t="s">
        <v>59</v>
      </c>
    </row>
    <row r="12" spans="2:3" x14ac:dyDescent="0.25">
      <c r="B12" s="83"/>
      <c r="C12" s="84"/>
    </row>
    <row r="13" spans="2:3" x14ac:dyDescent="0.25">
      <c r="B13" s="83">
        <v>6</v>
      </c>
      <c r="C13" s="84" t="s">
        <v>60</v>
      </c>
    </row>
    <row r="14" spans="2:3" x14ac:dyDescent="0.25">
      <c r="B14" s="83"/>
      <c r="C14" s="84"/>
    </row>
    <row r="15" spans="2:3" x14ac:dyDescent="0.25">
      <c r="B15" s="83">
        <v>7</v>
      </c>
      <c r="C15" s="84" t="s">
        <v>61</v>
      </c>
    </row>
    <row r="16" spans="2:3" x14ac:dyDescent="0.25">
      <c r="B16" s="83"/>
      <c r="C16" s="84"/>
    </row>
    <row r="17" spans="2:3" x14ac:dyDescent="0.25">
      <c r="B17" s="83">
        <v>8</v>
      </c>
      <c r="C17" s="84" t="s">
        <v>62</v>
      </c>
    </row>
    <row r="18" spans="2:3" x14ac:dyDescent="0.25">
      <c r="B18" s="83"/>
      <c r="C18" s="84"/>
    </row>
    <row r="19" spans="2:3" x14ac:dyDescent="0.25">
      <c r="B19" s="83">
        <v>9</v>
      </c>
      <c r="C19" s="84" t="s">
        <v>63</v>
      </c>
    </row>
    <row r="20" spans="2:3" x14ac:dyDescent="0.25">
      <c r="B20" s="83"/>
      <c r="C20" s="84"/>
    </row>
    <row r="21" spans="2:3" ht="31.5" x14ac:dyDescent="0.25">
      <c r="B21" s="109">
        <v>10</v>
      </c>
      <c r="C21" s="84" t="s">
        <v>64</v>
      </c>
    </row>
    <row r="22" spans="2:3" x14ac:dyDescent="0.25">
      <c r="B22" s="110"/>
      <c r="C22" s="84" t="s">
        <v>49</v>
      </c>
    </row>
    <row r="23" spans="2:3" x14ac:dyDescent="0.25">
      <c r="B23" s="111"/>
      <c r="C23" s="84" t="s">
        <v>66</v>
      </c>
    </row>
    <row r="24" spans="2:3" x14ac:dyDescent="0.25">
      <c r="B24" s="83"/>
      <c r="C24" s="84"/>
    </row>
    <row r="25" spans="2:3" x14ac:dyDescent="0.25">
      <c r="B25" s="83">
        <v>11</v>
      </c>
      <c r="C25" s="84" t="s">
        <v>65</v>
      </c>
    </row>
    <row r="26" spans="2:3" x14ac:dyDescent="0.25">
      <c r="B26" s="83"/>
      <c r="C26" s="84"/>
    </row>
    <row r="27" spans="2:3" ht="31.5" x14ac:dyDescent="0.25">
      <c r="B27" s="109">
        <v>12</v>
      </c>
      <c r="C27" s="84" t="s">
        <v>67</v>
      </c>
    </row>
    <row r="28" spans="2:3" x14ac:dyDescent="0.25">
      <c r="B28" s="110"/>
      <c r="C28" s="84" t="s">
        <v>50</v>
      </c>
    </row>
    <row r="29" spans="2:3" x14ac:dyDescent="0.25">
      <c r="B29" s="111"/>
      <c r="C29" s="84" t="s">
        <v>68</v>
      </c>
    </row>
    <row r="30" spans="2:3" x14ac:dyDescent="0.25">
      <c r="B30" s="83"/>
      <c r="C30" s="84"/>
    </row>
    <row r="31" spans="2:3" x14ac:dyDescent="0.25">
      <c r="B31" s="83">
        <v>13</v>
      </c>
      <c r="C31" s="84" t="s">
        <v>69</v>
      </c>
    </row>
    <row r="32" spans="2:3" x14ac:dyDescent="0.25">
      <c r="B32" s="83"/>
      <c r="C32" s="84"/>
    </row>
    <row r="33" spans="2:3" ht="31.5" x14ac:dyDescent="0.25">
      <c r="B33" s="109">
        <v>14</v>
      </c>
      <c r="C33" s="84" t="s">
        <v>70</v>
      </c>
    </row>
    <row r="34" spans="2:3" x14ac:dyDescent="0.25">
      <c r="B34" s="110"/>
      <c r="C34" s="84" t="s">
        <v>51</v>
      </c>
    </row>
    <row r="35" spans="2:3" x14ac:dyDescent="0.25">
      <c r="B35" s="111"/>
      <c r="C35" s="84" t="s">
        <v>71</v>
      </c>
    </row>
    <row r="36" spans="2:3" x14ac:dyDescent="0.25">
      <c r="B36" s="83"/>
      <c r="C36" s="84"/>
    </row>
    <row r="37" spans="2:3" x14ac:dyDescent="0.25">
      <c r="B37" s="109">
        <v>15</v>
      </c>
      <c r="C37" s="84" t="s">
        <v>72</v>
      </c>
    </row>
    <row r="38" spans="2:3" x14ac:dyDescent="0.25">
      <c r="B38" s="111"/>
      <c r="C38" s="84" t="s">
        <v>52</v>
      </c>
    </row>
    <row r="39" spans="2:3" x14ac:dyDescent="0.25">
      <c r="B39" s="83"/>
      <c r="C39" s="84"/>
    </row>
    <row r="40" spans="2:3" ht="31.5" x14ac:dyDescent="0.25">
      <c r="B40" s="109">
        <v>16</v>
      </c>
      <c r="C40" s="84" t="s">
        <v>73</v>
      </c>
    </row>
    <row r="41" spans="2:3" x14ac:dyDescent="0.25">
      <c r="B41" s="110"/>
      <c r="C41" s="84" t="s">
        <v>53</v>
      </c>
    </row>
    <row r="42" spans="2:3" x14ac:dyDescent="0.25">
      <c r="B42" s="111"/>
      <c r="C42" s="84" t="s">
        <v>74</v>
      </c>
    </row>
    <row r="43" spans="2:3" x14ac:dyDescent="0.25">
      <c r="B43" s="83"/>
      <c r="C43" s="84"/>
    </row>
    <row r="44" spans="2:3" ht="31.5" x14ac:dyDescent="0.25">
      <c r="B44" s="83">
        <v>17</v>
      </c>
      <c r="C44" s="84" t="s">
        <v>75</v>
      </c>
    </row>
    <row r="45" spans="2:3" x14ac:dyDescent="0.25">
      <c r="B45" s="83"/>
      <c r="C45" s="84"/>
    </row>
    <row r="46" spans="2:3" ht="31.5" x14ac:dyDescent="0.25">
      <c r="B46" s="109">
        <v>18</v>
      </c>
      <c r="C46" s="84" t="s">
        <v>76</v>
      </c>
    </row>
    <row r="47" spans="2:3" x14ac:dyDescent="0.25">
      <c r="B47" s="110"/>
      <c r="C47" s="84" t="s">
        <v>54</v>
      </c>
    </row>
    <row r="48" spans="2:3" x14ac:dyDescent="0.25">
      <c r="B48" s="111"/>
      <c r="C48" s="84" t="s">
        <v>77</v>
      </c>
    </row>
    <row r="49" spans="2:3" x14ac:dyDescent="0.25">
      <c r="B49" s="83"/>
      <c r="C49" s="84"/>
    </row>
    <row r="50" spans="2:3" x14ac:dyDescent="0.25">
      <c r="B50" s="83">
        <v>19</v>
      </c>
      <c r="C50" s="84" t="s">
        <v>78</v>
      </c>
    </row>
    <row r="51" spans="2:3" x14ac:dyDescent="0.25">
      <c r="B51" s="83"/>
      <c r="C51" s="84"/>
    </row>
    <row r="52" spans="2:3" ht="31.5" x14ac:dyDescent="0.25">
      <c r="B52" s="109">
        <v>20</v>
      </c>
      <c r="C52" s="84" t="s">
        <v>79</v>
      </c>
    </row>
    <row r="53" spans="2:3" x14ac:dyDescent="0.25">
      <c r="B53" s="110"/>
      <c r="C53" s="84" t="s">
        <v>55</v>
      </c>
    </row>
    <row r="54" spans="2:3" x14ac:dyDescent="0.25">
      <c r="B54" s="111"/>
      <c r="C54" s="84" t="s">
        <v>80</v>
      </c>
    </row>
    <row r="55" spans="2:3" x14ac:dyDescent="0.25">
      <c r="B55" s="83"/>
      <c r="C55" s="84"/>
    </row>
    <row r="56" spans="2:3" x14ac:dyDescent="0.25">
      <c r="B56" s="83">
        <v>21</v>
      </c>
      <c r="C56" s="84" t="s">
        <v>81</v>
      </c>
    </row>
    <row r="57" spans="2:3" x14ac:dyDescent="0.25">
      <c r="B57" s="83"/>
      <c r="C57" s="84"/>
    </row>
    <row r="58" spans="2:3" ht="16.5" thickBot="1" x14ac:dyDescent="0.3">
      <c r="B58" s="85">
        <v>22</v>
      </c>
      <c r="C58" s="86" t="s">
        <v>83</v>
      </c>
    </row>
  </sheetData>
  <mergeCells count="7">
    <mergeCell ref="B46:B48"/>
    <mergeCell ref="B52:B54"/>
    <mergeCell ref="B21:B23"/>
    <mergeCell ref="B27:B29"/>
    <mergeCell ref="B33:B35"/>
    <mergeCell ref="B37:B38"/>
    <mergeCell ref="B40:B4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3C6EE6-E5B2-4CE8-B523-4B2ED91D23E4}">
  <ds:schemaRefs>
    <ds:schemaRef ds:uri="http://schemas.microsoft.com/office/2006/metadata/properties"/>
    <ds:schemaRef ds:uri="http://schemas.microsoft.com/office/infopath/2007/PartnerControls"/>
    <ds:schemaRef ds:uri="4d1d2e24-7be0-47eb-a1db-99cc6d75caff"/>
  </ds:schemaRefs>
</ds:datastoreItem>
</file>

<file path=customXml/itemProps2.xml><?xml version="1.0" encoding="utf-8"?>
<ds:datastoreItem xmlns:ds="http://schemas.openxmlformats.org/officeDocument/2006/customXml" ds:itemID="{1730A1E2-9171-48CF-A208-2C83E8E94235}">
  <ds:schemaRefs>
    <ds:schemaRef ds:uri="http://schemas.microsoft.com/sharepoint/v3/contenttype/forms"/>
  </ds:schemaRefs>
</ds:datastoreItem>
</file>

<file path=customXml/itemProps3.xml><?xml version="1.0" encoding="utf-8"?>
<ds:datastoreItem xmlns:ds="http://schemas.openxmlformats.org/officeDocument/2006/customXml" ds:itemID="{B0E4FE81-6603-41B9-8DEB-A69993A12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GCO-GCI-107</vt:lpstr>
      <vt:lpstr>HOJA DE INSTRUCCIONES</vt:lpstr>
      <vt:lpstr>'GCO-GCI-107'!Área_de_impresión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Edison Guiovanni Clavijo Martinez</dc:creator>
  <cp:keywords/>
  <dc:description/>
  <cp:lastModifiedBy>Luisa Fernanda Ibagon Moreno</cp:lastModifiedBy>
  <cp:revision/>
  <dcterms:created xsi:type="dcterms:W3CDTF">2018-04-20T15:23:46Z</dcterms:created>
  <dcterms:modified xsi:type="dcterms:W3CDTF">2022-12-21T14:02:02Z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