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17_Servicio a la ciudadania/I TRIMESTRE/"/>
    </mc:Choice>
  </mc:AlternateContent>
  <xr:revisionPtr revIDLastSave="182" documentId="8_{AFE0C593-EF20-486F-813E-2AC3D218F33E}" xr6:coauthVersionLast="47" xr6:coauthVersionMax="47" xr10:uidLastSave="{07180B08-99EC-42D1-8A27-F8794E450141}"/>
  <workbookProtection workbookAlgorithmName="SHA-512" workbookHashValue="DXepFEmNj7EFjsxQwx17x0By2KOmkfMAgN9f7xhHdQegnXJKbDVx5aMx4BaIiVAHTaAvysoMmawFwHB61NgWJA==" workbookSaltValue="z9iXX8XpOYVDSp5o4jHAjg==" workbookSpinCount="100000" lockStructure="1"/>
  <bookViews>
    <workbookView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1" i="1" l="1"/>
  <c r="AT16" i="1"/>
  <c r="AT14" i="1"/>
  <c r="Y14" i="1"/>
  <c r="X14" i="1" l="1"/>
  <c r="AS14" i="1" l="1"/>
  <c r="F19" i="1"/>
  <c r="F18" i="1"/>
  <c r="F17" i="1"/>
  <c r="AN20" i="1" l="1"/>
  <c r="AI20" i="1"/>
  <c r="AD20" i="1"/>
  <c r="AN16" i="1"/>
  <c r="AI16" i="1"/>
  <c r="AD16" i="1"/>
  <c r="R20" i="1"/>
  <c r="AR19" i="1" l="1"/>
  <c r="AR18" i="1"/>
  <c r="AR17" i="1"/>
  <c r="AR15" i="1"/>
  <c r="AR14" i="1"/>
  <c r="AM19" i="1"/>
  <c r="AM18" i="1"/>
  <c r="AM17" i="1"/>
  <c r="AH19" i="1"/>
  <c r="AH18" i="1"/>
  <c r="AH17" i="1"/>
  <c r="AC19" i="1"/>
  <c r="AC18" i="1"/>
  <c r="AC17" i="1"/>
  <c r="AC15" i="1"/>
  <c r="AC14" i="1"/>
  <c r="F16" i="1"/>
  <c r="F20" i="1"/>
  <c r="R21" i="1" l="1"/>
  <c r="AC20" i="1"/>
  <c r="AC21" i="1" s="1"/>
  <c r="AM20" i="1"/>
  <c r="AM21" i="1" s="1"/>
  <c r="AN21" i="1"/>
  <c r="AD21" i="1"/>
  <c r="AI21" i="1"/>
  <c r="AH20" i="1"/>
  <c r="AH21" i="1" s="1"/>
  <c r="F21" i="1"/>
</calcChain>
</file>

<file path=xl/sharedStrings.xml><?xml version="1.0" encoding="utf-8"?>
<sst xmlns="http://schemas.openxmlformats.org/spreadsheetml/2006/main" count="199" uniqueCount="132">
  <si>
    <r>
      <t xml:space="preserve">PROCESO
</t>
    </r>
    <r>
      <rPr>
        <b/>
        <sz val="11"/>
        <rFont val="Calibri Light"/>
        <family val="2"/>
        <scheme val="major"/>
      </rPr>
      <t>SERVICIO A LA CIUDADANÍA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</si>
  <si>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</si>
  <si>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</si>
  <si>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</si>
  <si>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SUBSECRETARÍA DE GESTIÓN INSTITUCIONAL
OFICINA DE ATENCIÓN A LA CIUDADANÍA</t>
  </si>
  <si>
    <t>CONTROL DE CAMBIOS</t>
  </si>
  <si>
    <t>VERSIÓN</t>
  </si>
  <si>
    <t>FECHA</t>
  </si>
  <si>
    <t>DESCRIPCIÓN DE LA MODIFICACIÓN</t>
  </si>
  <si>
    <t>9 de marzo de 2021</t>
  </si>
  <si>
    <t>Publicación del plan de gestión aprobado. Caso HOLA: 160299</t>
  </si>
  <si>
    <t>27 de abril de 2021</t>
  </si>
  <si>
    <t xml:space="preserve">Para el primer trimestre de la vigencia 2021, el plan de gestión del proceso alcanzó un nivel de desempeño del 100% de acuerdo con lo programado, y del 6,4% acumulado para la vigencia. Se actualiza programación de la meta transversal "Actualizar el 100% los documentos del proceso conforme al plan de trabajo definido" según comunicación del proceso.  </t>
  </si>
  <si>
    <t>PLAN ESTRATÉGICO INSTITUCIONAL</t>
  </si>
  <si>
    <t>PROGRAMACIÓN DE LA VIGENCIA</t>
  </si>
  <si>
    <t>INDICADOR</t>
  </si>
  <si>
    <t>SEGUIMIENTO PLANES DE GESTIÓN DE SERVICIO A LA CIUDADANÍA</t>
  </si>
  <si>
    <t>SEGUIMIENTO PLAN GESTIÓN PROCESO SERVICIO A LA CIUDADANÍA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</si>
  <si>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</si>
  <si>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</si>
  <si>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</si>
  <si>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</si>
  <si>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</si>
  <si>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</si>
  <si>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</si>
  <si>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</si>
  <si>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</si>
  <si>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</si>
  <si>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</si>
  <si>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</si>
  <si>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</si>
  <si>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</si>
  <si>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</si>
  <si>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</si>
  <si>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</si>
  <si>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</si>
  <si>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</si>
  <si>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</si>
  <si>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</si>
  <si>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</si>
  <si>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</si>
  <si>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</si>
  <si>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</si>
  <si>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</si>
  <si>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</si>
  <si>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</si>
  <si>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</si>
  <si>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</si>
  <si>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</si>
  <si>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</si>
  <si>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</si>
  <si>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</si>
  <si>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</si>
  <si>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</si>
  <si>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</si>
  <si>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</si>
  <si>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>Tramitar el 70% de los documentos extraviados devueltos de acuerdo a la existencia en el Banco de Documentos</t>
  </si>
  <si>
    <t>Gestión</t>
  </si>
  <si>
    <t>Porcentaje de gestión Documentos Extraviados</t>
  </si>
  <si>
    <t>Número  total de documentos entregados y/o devueltos en 2021</t>
  </si>
  <si>
    <t>Número total de documentos que reposan en la entidad  X  100</t>
  </si>
  <si>
    <t>Stock banco de documentos:  7.599 documentos a  1 de enero de 2021.</t>
  </si>
  <si>
    <t>Creciente</t>
  </si>
  <si>
    <t xml:space="preserve">Porcentaje  </t>
  </si>
  <si>
    <t>Eficacia</t>
  </si>
  <si>
    <t>Consolidado de gestión de Documentos extraviados</t>
  </si>
  <si>
    <t>Reportes SAC y Secretaria General</t>
  </si>
  <si>
    <t>Subsecretaría de Gestión Institucional - Servicio a la Ciudadanía</t>
  </si>
  <si>
    <t>Memorando remisorio de Documentos Extraviados</t>
  </si>
  <si>
    <t>Durante el periodo comprendido entre 1/1/2021 al 31/03/2021 se devolvieron 17 documentos extraviados del stock en el Banco de Documentos, y 26 documentos extraviados recibidos durante el primer trimestre 2021, para un total de 43 documentos extraviados devueltos a la ciudadania durante el primer trimestre del 2021. De los documentos entregados a sus titulares, 41 correspondieron a cedulas de ciudadanía y 2 correspondieron a Tarjetas de identidad; esta cifra se ha visto afectada debido a las restricciones de movilidad impuestas inicialmente por el Decreto 10 del 7 de Enero de 2021, Decreto 021 del 15 de Enero de 2021, Decreto 094 del 25 de Marzo de 2021 y posteriormente por el Decreto 135 de 2021; de tal manera, que la entrega de documentos a la ciudadanía se ha visto afectada por la imposibilidad que tienen los ciudadanos para acercarse a la sede de la Secretaría Distrital de Gobierno y reclamar su documento extraviado. Las actas de entrega reposan de manera física en las instalaciones de la Secretaría Distrital de Gobierno nivel central.</t>
  </si>
  <si>
    <t>Actas de entrega de los documentos. 
Reporte en excel del la base de documentos extraviados</t>
  </si>
  <si>
    <t xml:space="preserve">Durante el periodo comprendido entre 1/1/2021 al 31/03/2021 se devolvieron 17 documentos extraviados del stock en el Banco de Documentos, y 26 documentos extraviados recibidos durante el primer trimestre 2021, para un total de 43 documentos extraviados devueltos a la ciudadania durante el primer trimestre del 2021. </t>
  </si>
  <si>
    <t>Reducir en un  10% las peticiones vencidas, según reporte de la vigencia 2020.</t>
  </si>
  <si>
    <t>Porcentaje de gestión peticiones vencidas</t>
  </si>
  <si>
    <t>(Número total de peticiones vencidas en 2020 - Número total de peticiones vencidas en 2021)</t>
  </si>
  <si>
    <t xml:space="preserve">Número  total de peticiones vencidas en 2020  x 100   </t>
  </si>
  <si>
    <t>14.271 peticiones vencidas pendientes a 31 de Diciembre de 2020</t>
  </si>
  <si>
    <t>Suma</t>
  </si>
  <si>
    <t>Porcentaje</t>
  </si>
  <si>
    <t>Consolidado de peticiones vencidas</t>
  </si>
  <si>
    <t>Reportes OSAC y Secretaria General</t>
  </si>
  <si>
    <t>Memorando remisorio de Reporte de gestión.</t>
  </si>
  <si>
    <t>No programada</t>
  </si>
  <si>
    <t>No programada para el I Trimestre de 2021</t>
  </si>
  <si>
    <t>Total metas proceso servicio a la ciudadanía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</si>
  <si>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</si>
  <si>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</si>
  <si>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</si>
  <si>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</si>
  <si>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</si>
  <si>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</si>
  <si>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</si>
  <si>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Constante</t>
  </si>
  <si>
    <t>Porcentaje de buenas prácticas ambientales implementadas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</si>
  <si>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</si>
  <si>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</si>
  <si>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</si>
  <si>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</si>
  <si>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</si>
  <si>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</si>
  <si>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</si>
  <si>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</si>
  <si>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</si>
  <si>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</si>
  <si>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</si>
  <si>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</si>
  <si>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</si>
  <si>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>No programada para el I Trimestre de 2022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</si>
  <si>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</si>
  <si>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</si>
  <si>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</si>
  <si>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</si>
  <si>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</si>
  <si>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</si>
  <si>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</si>
  <si>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</si>
  <si>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</si>
  <si>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</si>
  <si>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No programada para el I Trimestre de 2023</t>
  </si>
  <si>
    <t>Total metas transversales (20%)</t>
  </si>
  <si>
    <t xml:space="preserve">Total plan de gestión </t>
  </si>
  <si>
    <t>Objetivo Estrategico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</si>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</sst>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11"/>
      <name val="Calibri Light"/>
      <family val="2"/>
      <scheme val="maj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9" fontId="1" fillId="0" borderId="1" xfId="2" applyNumberFormat="1" applyFont="1" applyBorder="1" applyAlignment="1" applyProtection="1">
      <alignment horizontal="center" vertical="center" wrapText="1"/>
      <protection hidden="1"/>
    </xf>
    <xf numFmtId="164" fontId="1" fillId="0" borderId="1" xfId="2" applyFont="1" applyBorder="1" applyAlignment="1" applyProtection="1">
      <alignment horizontal="center" vertical="center" wrapText="1"/>
      <protection hidden="1"/>
    </xf>
    <xf numFmtId="9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164" fontId="1" fillId="0" borderId="1" xfId="2" applyFont="1" applyBorder="1" applyAlignment="1" applyProtection="1">
      <alignment horizontal="left" vertical="center" wrapText="1"/>
      <protection hidden="1"/>
    </xf>
    <xf numFmtId="9" fontId="1" fillId="0" borderId="1" xfId="1" applyFont="1" applyBorder="1" applyAlignment="1" applyProtection="1">
      <alignment horizontal="right" vertical="center" wrapText="1"/>
      <protection hidden="1"/>
    </xf>
    <xf numFmtId="9" fontId="1" fillId="0" borderId="20" xfId="1" applyFont="1" applyBorder="1" applyAlignment="1" applyProtection="1">
      <alignment horizontal="right" vertical="center" wrapText="1"/>
      <protection hidden="1"/>
    </xf>
    <xf numFmtId="9" fontId="3" fillId="0" borderId="1" xfId="0" applyNumberFormat="1" applyFont="1" applyBorder="1" applyAlignment="1" applyProtection="1">
      <alignment horizontal="right" vertical="center"/>
      <protection hidden="1"/>
    </xf>
    <xf numFmtId="9" fontId="1" fillId="0" borderId="20" xfId="0" applyNumberFormat="1" applyFont="1" applyBorder="1" applyAlignment="1" applyProtection="1">
      <alignment horizontal="right" vertical="center" wrapText="1"/>
      <protection hidden="1"/>
    </xf>
    <xf numFmtId="0" fontId="6" fillId="3" borderId="21" xfId="0" applyFont="1" applyFill="1" applyBorder="1" applyAlignment="1" applyProtection="1">
      <alignment wrapText="1"/>
      <protection hidden="1"/>
    </xf>
    <xf numFmtId="0" fontId="6" fillId="3" borderId="14" xfId="0" applyFont="1" applyFill="1" applyBorder="1" applyAlignment="1" applyProtection="1">
      <alignment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protection hidden="1"/>
    </xf>
    <xf numFmtId="9" fontId="7" fillId="3" borderId="14" xfId="1" applyFont="1" applyFill="1" applyBorder="1" applyAlignment="1" applyProtection="1">
      <alignment wrapText="1"/>
      <protection hidden="1"/>
    </xf>
    <xf numFmtId="9" fontId="7" fillId="3" borderId="14" xfId="1" applyFont="1" applyFill="1" applyBorder="1" applyAlignment="1" applyProtection="1">
      <alignment horizontal="right" wrapText="1"/>
      <protection hidden="1"/>
    </xf>
    <xf numFmtId="9" fontId="7" fillId="3" borderId="22" xfId="1" applyFont="1" applyFill="1" applyBorder="1" applyAlignment="1" applyProtection="1">
      <alignment horizontal="right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9" fontId="5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9" fontId="5" fillId="0" borderId="13" xfId="1" applyFont="1" applyBorder="1" applyAlignment="1" applyProtection="1">
      <alignment horizontal="right" vertical="top" wrapText="1"/>
      <protection hidden="1"/>
    </xf>
    <xf numFmtId="0" fontId="5" fillId="9" borderId="13" xfId="0" applyFont="1" applyFill="1" applyBorder="1" applyAlignment="1" applyProtection="1">
      <alignment horizontal="left" vertical="top" wrapText="1"/>
      <protection hidden="1"/>
    </xf>
    <xf numFmtId="9" fontId="5" fillId="9" borderId="13" xfId="0" applyNumberFormat="1" applyFont="1" applyFill="1" applyBorder="1" applyAlignment="1" applyProtection="1">
      <alignment horizontal="right" vertical="top" wrapText="1"/>
      <protection hidden="1"/>
    </xf>
    <xf numFmtId="0" fontId="5" fillId="0" borderId="9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horizontal="right"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9" fontId="9" fillId="2" borderId="1" xfId="1" applyFont="1" applyFill="1" applyBorder="1" applyAlignment="1" applyProtection="1">
      <alignment wrapText="1"/>
      <protection hidden="1"/>
    </xf>
    <xf numFmtId="9" fontId="8" fillId="2" borderId="1" xfId="1" applyFont="1" applyFill="1" applyBorder="1" applyAlignment="1" applyProtection="1">
      <alignment horizontal="right" wrapText="1"/>
      <protection hidden="1"/>
    </xf>
    <xf numFmtId="0" fontId="8" fillId="2" borderId="2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5" fillId="0" borderId="17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justify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32" xfId="0" applyFont="1" applyFill="1" applyBorder="1" applyAlignment="1" applyProtection="1">
      <alignment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9" fontId="5" fillId="0" borderId="1" xfId="0" applyNumberFormat="1" applyFont="1" applyBorder="1" applyAlignment="1" applyProtection="1">
      <alignment horizontal="center" vertical="top" wrapText="1"/>
      <protection hidden="1"/>
    </xf>
    <xf numFmtId="9" fontId="5" fillId="0" borderId="17" xfId="0" applyNumberFormat="1" applyFont="1" applyBorder="1" applyAlignment="1" applyProtection="1">
      <alignment horizontal="center" vertical="top" wrapText="1"/>
      <protection hidden="1"/>
    </xf>
    <xf numFmtId="9" fontId="5" fillId="9" borderId="16" xfId="0" applyNumberFormat="1" applyFont="1" applyFill="1" applyBorder="1" applyAlignment="1" applyProtection="1">
      <alignment horizontal="center" vertical="top" wrapText="1"/>
      <protection hidden="1"/>
    </xf>
    <xf numFmtId="9" fontId="5" fillId="9" borderId="17" xfId="0" applyNumberFormat="1" applyFont="1" applyFill="1" applyBorder="1" applyAlignment="1" applyProtection="1">
      <alignment horizontal="center" vertical="top" wrapText="1"/>
      <protection hidden="1"/>
    </xf>
    <xf numFmtId="9" fontId="5" fillId="9" borderId="18" xfId="0" applyNumberFormat="1" applyFont="1" applyFill="1" applyBorder="1" applyAlignment="1" applyProtection="1">
      <alignment horizontal="center" vertical="top" wrapText="1"/>
      <protection hidden="1"/>
    </xf>
    <xf numFmtId="9" fontId="5" fillId="0" borderId="29" xfId="1" applyFont="1" applyBorder="1" applyAlignment="1" applyProtection="1">
      <alignment horizontal="center" vertical="top" wrapText="1"/>
      <protection hidden="1"/>
    </xf>
    <xf numFmtId="9" fontId="5" fillId="9" borderId="19" xfId="0" applyNumberFormat="1" applyFont="1" applyFill="1" applyBorder="1" applyAlignment="1" applyProtection="1">
      <alignment horizontal="center" vertical="top" wrapText="1"/>
      <protection hidden="1"/>
    </xf>
    <xf numFmtId="9" fontId="5" fillId="9" borderId="1" xfId="0" applyNumberFormat="1" applyFont="1" applyFill="1" applyBorder="1" applyAlignment="1" applyProtection="1">
      <alignment horizontal="center" vertical="top" wrapText="1"/>
      <protection hidden="1"/>
    </xf>
    <xf numFmtId="9" fontId="5" fillId="9" borderId="20" xfId="0" applyNumberFormat="1" applyFont="1" applyFill="1" applyBorder="1" applyAlignment="1" applyProtection="1">
      <alignment horizontal="center" vertical="top" wrapText="1"/>
      <protection hidden="1"/>
    </xf>
    <xf numFmtId="9" fontId="5" fillId="0" borderId="3" xfId="1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2" fillId="4" borderId="19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20" xfId="0" applyFont="1" applyFill="1" applyBorder="1" applyAlignment="1" applyProtection="1">
      <alignment horizontal="center" vertical="top" wrapText="1"/>
      <protection hidden="1"/>
    </xf>
    <xf numFmtId="0" fontId="2" fillId="5" borderId="3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2" fillId="6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center" vertical="top" wrapText="1"/>
      <protection hidden="1"/>
    </xf>
    <xf numFmtId="9" fontId="1" fillId="0" borderId="19" xfId="1" applyFont="1" applyBorder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9" fontId="1" fillId="0" borderId="3" xfId="0" applyNumberFormat="1" applyFont="1" applyBorder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hidden="1"/>
    </xf>
    <xf numFmtId="9" fontId="1" fillId="0" borderId="1" xfId="1" applyFont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hidden="1"/>
    </xf>
    <xf numFmtId="9" fontId="3" fillId="0" borderId="19" xfId="0" applyNumberFormat="1" applyFont="1" applyBorder="1" applyAlignment="1" applyProtection="1">
      <alignment horizontal="center" vertical="top"/>
      <protection hidden="1"/>
    </xf>
    <xf numFmtId="9" fontId="3" fillId="0" borderId="1" xfId="0" applyNumberFormat="1" applyFont="1" applyBorder="1" applyAlignment="1" applyProtection="1">
      <alignment horizontal="center" vertical="top"/>
      <protection hidden="1"/>
    </xf>
    <xf numFmtId="9" fontId="3" fillId="0" borderId="20" xfId="0" applyNumberFormat="1" applyFont="1" applyBorder="1" applyAlignment="1" applyProtection="1">
      <alignment horizontal="center" vertical="top"/>
      <protection hidden="1"/>
    </xf>
    <xf numFmtId="9" fontId="1" fillId="0" borderId="1" xfId="2" applyNumberFormat="1" applyFont="1" applyBorder="1" applyAlignment="1" applyProtection="1">
      <alignment horizontal="center" vertical="top" wrapText="1"/>
      <protection hidden="1"/>
    </xf>
    <xf numFmtId="9" fontId="7" fillId="3" borderId="27" xfId="1" applyFont="1" applyFill="1" applyBorder="1" applyAlignment="1" applyProtection="1">
      <alignment horizontal="center" vertical="top" wrapText="1"/>
      <protection hidden="1"/>
    </xf>
    <xf numFmtId="9" fontId="7" fillId="3" borderId="15" xfId="1" applyFont="1" applyFill="1" applyBorder="1" applyAlignment="1" applyProtection="1">
      <alignment horizontal="center" vertical="top" wrapText="1"/>
      <protection hidden="1"/>
    </xf>
    <xf numFmtId="9" fontId="7" fillId="3" borderId="15" xfId="0" applyNumberFormat="1" applyFont="1" applyFill="1" applyBorder="1" applyAlignment="1" applyProtection="1">
      <alignment horizontal="center" vertical="top" wrapText="1"/>
      <protection hidden="1"/>
    </xf>
    <xf numFmtId="0" fontId="6" fillId="3" borderId="15" xfId="0" applyFont="1" applyFill="1" applyBorder="1" applyAlignment="1" applyProtection="1">
      <alignment horizontal="center" vertical="top" wrapText="1"/>
      <protection hidden="1"/>
    </xf>
    <xf numFmtId="0" fontId="6" fillId="3" borderId="28" xfId="0" applyFont="1" applyFill="1" applyBorder="1" applyAlignment="1" applyProtection="1">
      <alignment horizontal="center" vertical="top" wrapText="1"/>
      <protection hidden="1"/>
    </xf>
    <xf numFmtId="9" fontId="7" fillId="3" borderId="7" xfId="1" applyFont="1" applyFill="1" applyBorder="1" applyAlignment="1" applyProtection="1">
      <alignment horizontal="center" vertical="top" wrapText="1"/>
      <protection hidden="1"/>
    </xf>
    <xf numFmtId="9" fontId="1" fillId="0" borderId="17" xfId="0" applyNumberFormat="1" applyFont="1" applyBorder="1" applyAlignment="1" applyProtection="1">
      <alignment horizontal="center" vertical="top" wrapText="1"/>
      <protection hidden="1"/>
    </xf>
    <xf numFmtId="9" fontId="10" fillId="3" borderId="19" xfId="0" applyNumberFormat="1" applyFont="1" applyFill="1" applyBorder="1" applyAlignment="1" applyProtection="1">
      <alignment horizontal="center" vertical="top" wrapText="1"/>
      <protection hidden="1"/>
    </xf>
    <xf numFmtId="9" fontId="10" fillId="3" borderId="1" xfId="0" applyNumberFormat="1" applyFont="1" applyFill="1" applyBorder="1" applyAlignment="1" applyProtection="1">
      <alignment horizontal="center" vertical="top" wrapText="1"/>
      <protection hidden="1"/>
    </xf>
    <xf numFmtId="9" fontId="7" fillId="3" borderId="1" xfId="0" applyNumberFormat="1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20" xfId="0" applyFont="1" applyFill="1" applyBorder="1" applyAlignment="1" applyProtection="1">
      <alignment horizontal="center" vertical="top" wrapText="1"/>
      <protection hidden="1"/>
    </xf>
    <xf numFmtId="9" fontId="10" fillId="3" borderId="3" xfId="0" applyNumberFormat="1" applyFont="1" applyFill="1" applyBorder="1" applyAlignment="1" applyProtection="1">
      <alignment horizontal="center" vertical="top" wrapText="1"/>
      <protection hidden="1"/>
    </xf>
    <xf numFmtId="9" fontId="8" fillId="2" borderId="21" xfId="1" applyFont="1" applyFill="1" applyBorder="1" applyAlignment="1" applyProtection="1">
      <alignment horizontal="center" vertical="top" wrapText="1"/>
      <protection hidden="1"/>
    </xf>
    <xf numFmtId="9" fontId="8" fillId="2" borderId="14" xfId="1" applyFont="1" applyFill="1" applyBorder="1" applyAlignment="1" applyProtection="1">
      <alignment horizontal="center" vertical="top" wrapText="1"/>
      <protection hidden="1"/>
    </xf>
    <xf numFmtId="9" fontId="9" fillId="2" borderId="14" xfId="0" applyNumberFormat="1" applyFont="1" applyFill="1" applyBorder="1" applyAlignment="1" applyProtection="1">
      <alignment horizontal="center" vertical="top" wrapText="1"/>
      <protection hidden="1"/>
    </xf>
    <xf numFmtId="0" fontId="8" fillId="2" borderId="14" xfId="0" applyFont="1" applyFill="1" applyBorder="1" applyAlignment="1" applyProtection="1">
      <alignment horizontal="center" vertical="top" wrapText="1"/>
      <protection hidden="1"/>
    </xf>
    <xf numFmtId="0" fontId="8" fillId="2" borderId="22" xfId="0" applyFont="1" applyFill="1" applyBorder="1" applyAlignment="1" applyProtection="1">
      <alignment horizontal="center" vertical="top" wrapText="1"/>
      <protection hidden="1"/>
    </xf>
    <xf numFmtId="9" fontId="8" fillId="2" borderId="30" xfId="1" applyFont="1" applyFill="1" applyBorder="1" applyAlignment="1" applyProtection="1">
      <alignment horizontal="center" vertical="top" wrapText="1"/>
      <protection hidden="1"/>
    </xf>
    <xf numFmtId="0" fontId="1" fillId="0" borderId="33" xfId="0" applyFont="1" applyBorder="1" applyAlignment="1" applyProtection="1">
      <alignment horizontal="center" vertical="top" wrapText="1"/>
      <protection hidden="1"/>
    </xf>
    <xf numFmtId="0" fontId="1" fillId="0" borderId="13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2" fillId="4" borderId="1" xfId="0" applyFont="1" applyFill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locked="0"/>
    </xf>
    <xf numFmtId="9" fontId="3" fillId="0" borderId="1" xfId="0" applyNumberFormat="1" applyFont="1" applyBorder="1" applyAlignment="1" applyProtection="1">
      <alignment horizontal="justify" vertical="top"/>
      <protection hidden="1"/>
    </xf>
    <xf numFmtId="0" fontId="6" fillId="3" borderId="15" xfId="0" applyFont="1" applyFill="1" applyBorder="1" applyAlignment="1" applyProtection="1">
      <alignment horizontal="justify" vertical="top" wrapText="1"/>
      <protection hidden="1"/>
    </xf>
    <xf numFmtId="9" fontId="5" fillId="9" borderId="17" xfId="0" applyNumberFormat="1" applyFont="1" applyFill="1" applyBorder="1" applyAlignment="1" applyProtection="1">
      <alignment horizontal="justify" vertical="top" wrapText="1"/>
      <protection hidden="1"/>
    </xf>
    <xf numFmtId="9" fontId="5" fillId="9" borderId="1" xfId="0" applyNumberFormat="1" applyFont="1" applyFill="1" applyBorder="1" applyAlignment="1" applyProtection="1">
      <alignment horizontal="justify" vertical="top" wrapText="1"/>
      <protection hidden="1"/>
    </xf>
    <xf numFmtId="0" fontId="6" fillId="3" borderId="1" xfId="0" applyFont="1" applyFill="1" applyBorder="1" applyAlignment="1" applyProtection="1">
      <alignment horizontal="justify" vertical="top" wrapText="1"/>
      <protection hidden="1"/>
    </xf>
    <xf numFmtId="0" fontId="8" fillId="2" borderId="14" xfId="0" applyFont="1" applyFill="1" applyBorder="1" applyAlignment="1" applyProtection="1">
      <alignment horizontal="justify" vertical="top" wrapText="1"/>
      <protection hidden="1"/>
    </xf>
    <xf numFmtId="0" fontId="1" fillId="0" borderId="13" xfId="0" applyFont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0" fontId="2" fillId="8" borderId="20" xfId="0" applyFont="1" applyFill="1" applyBorder="1" applyAlignment="1" applyProtection="1">
      <alignment horizontal="justify" vertical="top" wrapText="1"/>
      <protection hidden="1"/>
    </xf>
    <xf numFmtId="0" fontId="1" fillId="0" borderId="20" xfId="0" applyFont="1" applyBorder="1" applyAlignment="1" applyProtection="1">
      <alignment horizontal="justify" vertical="top" wrapText="1"/>
      <protection hidden="1"/>
    </xf>
    <xf numFmtId="9" fontId="3" fillId="0" borderId="20" xfId="0" applyNumberFormat="1" applyFont="1" applyBorder="1" applyAlignment="1" applyProtection="1">
      <alignment horizontal="justify" vertical="top" wrapText="1"/>
      <protection hidden="1"/>
    </xf>
    <xf numFmtId="0" fontId="6" fillId="3" borderId="28" xfId="0" applyFont="1" applyFill="1" applyBorder="1" applyAlignment="1" applyProtection="1">
      <alignment horizontal="justify" vertical="top" wrapText="1"/>
      <protection hidden="1"/>
    </xf>
    <xf numFmtId="9" fontId="5" fillId="9" borderId="18" xfId="0" applyNumberFormat="1" applyFont="1" applyFill="1" applyBorder="1" applyAlignment="1" applyProtection="1">
      <alignment horizontal="justify" vertical="top" wrapText="1"/>
      <protection hidden="1"/>
    </xf>
    <xf numFmtId="0" fontId="5" fillId="0" borderId="20" xfId="0" applyFont="1" applyBorder="1" applyAlignment="1" applyProtection="1">
      <alignment horizontal="justify" vertical="top" wrapText="1"/>
      <protection hidden="1"/>
    </xf>
    <xf numFmtId="0" fontId="6" fillId="3" borderId="20" xfId="0" applyFont="1" applyFill="1" applyBorder="1" applyAlignment="1" applyProtection="1">
      <alignment horizontal="justify" vertical="top" wrapText="1"/>
      <protection hidden="1"/>
    </xf>
    <xf numFmtId="0" fontId="8" fillId="2" borderId="22" xfId="0" applyFont="1" applyFill="1" applyBorder="1" applyAlignment="1" applyProtection="1">
      <alignment horizontal="justify" vertical="top" wrapText="1"/>
      <protection hidden="1"/>
    </xf>
    <xf numFmtId="0" fontId="1" fillId="0" borderId="34" xfId="0" applyFont="1" applyBorder="1" applyAlignment="1" applyProtection="1">
      <alignment horizontal="justify" vertical="top" wrapText="1"/>
      <protection hidden="1"/>
    </xf>
    <xf numFmtId="0" fontId="2" fillId="4" borderId="1" xfId="0" applyFont="1" applyFill="1" applyBorder="1" applyAlignment="1" applyProtection="1">
      <alignment horizontal="justify" vertical="center" wrapText="1"/>
      <protection hidden="1"/>
    </xf>
    <xf numFmtId="0" fontId="2" fillId="8" borderId="20" xfId="0" applyFont="1" applyFill="1" applyBorder="1" applyAlignment="1" applyProtection="1">
      <alignment horizontal="justify" vertical="center" wrapText="1"/>
      <protection hidden="1"/>
    </xf>
    <xf numFmtId="165" fontId="7" fillId="3" borderId="15" xfId="0" applyNumberFormat="1" applyFont="1" applyFill="1" applyBorder="1" applyAlignment="1" applyProtection="1">
      <alignment horizontal="center" vertical="top" wrapText="1"/>
      <protection hidden="1"/>
    </xf>
    <xf numFmtId="165" fontId="9" fillId="2" borderId="14" xfId="0" applyNumberFormat="1" applyFont="1" applyFill="1" applyBorder="1" applyAlignment="1" applyProtection="1">
      <alignment horizontal="center" vertical="top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8" borderId="17" xfId="0" applyFont="1" applyFill="1" applyBorder="1" applyAlignment="1" applyProtection="1">
      <alignment horizontal="center" vertical="top" wrapText="1"/>
      <protection hidden="1"/>
    </xf>
    <xf numFmtId="0" fontId="2" fillId="8" borderId="18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20" xfId="0" applyFont="1" applyFill="1" applyBorder="1" applyAlignment="1" applyProtection="1">
      <alignment horizontal="center" vertical="top" wrapText="1"/>
      <protection hidden="1"/>
    </xf>
    <xf numFmtId="0" fontId="2" fillId="4" borderId="16" xfId="0" applyFont="1" applyFill="1" applyBorder="1" applyAlignment="1" applyProtection="1">
      <alignment horizontal="center" vertical="top" wrapText="1"/>
      <protection hidden="1"/>
    </xf>
    <xf numFmtId="0" fontId="2" fillId="4" borderId="17" xfId="0" applyFont="1" applyFill="1" applyBorder="1" applyAlignment="1" applyProtection="1">
      <alignment horizontal="center" vertical="top" wrapText="1"/>
      <protection hidden="1"/>
    </xf>
    <xf numFmtId="0" fontId="2" fillId="4" borderId="18" xfId="0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20" xfId="0" applyFont="1" applyFill="1" applyBorder="1" applyAlignment="1" applyProtection="1">
      <alignment horizontal="center" vertical="top" wrapText="1"/>
      <protection hidden="1"/>
    </xf>
    <xf numFmtId="0" fontId="2" fillId="5" borderId="3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2" fillId="6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7" xfId="0" applyFont="1" applyFill="1" applyBorder="1" applyAlignment="1" applyProtection="1">
      <alignment horizontal="center" vertical="top" wrapText="1"/>
      <protection hidden="1"/>
    </xf>
    <xf numFmtId="0" fontId="2" fillId="6" borderId="17" xfId="0" applyFont="1" applyFill="1" applyBorder="1" applyAlignment="1" applyProtection="1">
      <alignment horizontal="center" vertical="top" wrapText="1"/>
      <protection hidden="1"/>
    </xf>
    <xf numFmtId="0" fontId="2" fillId="5" borderId="29" xfId="0" applyFont="1" applyFill="1" applyBorder="1" applyAlignment="1" applyProtection="1">
      <alignment horizontal="center" vertical="top" wrapText="1"/>
      <protection hidden="1"/>
    </xf>
    <xf numFmtId="0" fontId="2" fillId="5" borderId="17" xfId="0" applyFont="1" applyFill="1" applyBorder="1" applyAlignment="1" applyProtection="1">
      <alignment horizontal="center" vertical="top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justify" vertical="center" wrapText="1"/>
      <protection hidden="1"/>
    </xf>
    <xf numFmtId="0" fontId="1" fillId="0" borderId="4" xfId="0" applyFont="1" applyBorder="1" applyAlignment="1" applyProtection="1">
      <alignment horizontal="justify" vertical="center" wrapText="1"/>
      <protection hidden="1"/>
    </xf>
    <xf numFmtId="0" fontId="1" fillId="0" borderId="3" xfId="0" applyFont="1" applyBorder="1" applyAlignment="1" applyProtection="1">
      <alignment horizontal="justify" vertic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1969490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U22"/>
  <sheetViews>
    <sheetView showGridLines="0" tabSelected="1" zoomScale="85" zoomScaleNormal="85" workbookViewId="0">
      <selection activeCell="H8" sqref="H8"/>
    </sheetView>
  </sheetViews>
  <sheetFormatPr defaultColWidth="10.85546875" defaultRowHeight="15" zeroHeight="1"/>
  <cols>
    <col min="1" max="1" width="4.5703125" style="6" customWidth="1"/>
    <col min="2" max="2" width="33.140625" style="6" customWidth="1"/>
    <col min="3" max="3" width="12.28515625" style="8" customWidth="1"/>
    <col min="4" max="4" width="9.5703125" style="8" customWidth="1"/>
    <col min="5" max="5" width="47.5703125" style="6" customWidth="1"/>
    <col min="6" max="6" width="15.5703125" style="6" customWidth="1"/>
    <col min="7" max="7" width="15.7109375" style="6" customWidth="1"/>
    <col min="8" max="8" width="21.85546875" style="6" customWidth="1"/>
    <col min="9" max="10" width="19.140625" style="6" customWidth="1"/>
    <col min="11" max="11" width="16.28515625" style="6" customWidth="1"/>
    <col min="12" max="12" width="18.42578125" style="6" customWidth="1"/>
    <col min="13" max="13" width="15.85546875" style="6" customWidth="1"/>
    <col min="14" max="17" width="11.7109375" style="6" customWidth="1"/>
    <col min="18" max="18" width="17.42578125" style="6" customWidth="1"/>
    <col min="19" max="23" width="17.85546875" style="6" customWidth="1"/>
    <col min="24" max="24" width="16.5703125" style="135" customWidth="1"/>
    <col min="25" max="26" width="16.5703125" style="69" customWidth="1"/>
    <col min="27" max="27" width="54.42578125" style="146" customWidth="1"/>
    <col min="28" max="28" width="16.5703125" style="69" customWidth="1"/>
    <col min="29" max="43" width="16.5703125" style="69" hidden="1" customWidth="1"/>
    <col min="44" max="45" width="16.5703125" style="69" customWidth="1"/>
    <col min="46" max="46" width="21.5703125" style="69" customWidth="1"/>
    <col min="47" max="47" width="25.5703125" style="148" customWidth="1"/>
    <col min="48" max="16384" width="10.85546875" style="6"/>
  </cols>
  <sheetData>
    <row r="1" spans="1:47" ht="70.5" customHeight="1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 t="s">
        <v>1</v>
      </c>
      <c r="O1" s="191"/>
      <c r="P1" s="191"/>
      <c r="Q1" s="191"/>
      <c r="R1" s="191"/>
      <c r="X1" s="94"/>
      <c r="Y1" s="94"/>
      <c r="Z1" s="94"/>
      <c r="AA1" s="136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136"/>
    </row>
    <row r="2" spans="1:47" s="7" customFormat="1" ht="23.45" customHeight="1">
      <c r="A2" s="192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X2" s="94"/>
      <c r="Y2" s="94"/>
      <c r="Z2" s="94"/>
      <c r="AA2" s="136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136"/>
    </row>
    <row r="3" spans="1:47">
      <c r="E3" s="9"/>
      <c r="X3" s="94"/>
      <c r="Y3" s="94"/>
      <c r="Z3" s="94"/>
      <c r="AA3" s="136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136"/>
    </row>
    <row r="4" spans="1:47" ht="29.1" customHeight="1">
      <c r="A4" s="168" t="s">
        <v>3</v>
      </c>
      <c r="B4" s="168"/>
      <c r="C4" s="194" t="s">
        <v>4</v>
      </c>
      <c r="D4" s="195"/>
      <c r="E4" s="196"/>
      <c r="G4" s="168" t="s">
        <v>5</v>
      </c>
      <c r="H4" s="168"/>
      <c r="I4" s="168"/>
      <c r="J4" s="168"/>
      <c r="K4" s="168"/>
      <c r="L4" s="168"/>
      <c r="M4" s="168"/>
      <c r="X4" s="94"/>
      <c r="Y4" s="94"/>
      <c r="Z4" s="94"/>
      <c r="AA4" s="136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136"/>
    </row>
    <row r="5" spans="1:47" ht="14.45" customHeight="1">
      <c r="A5" s="168"/>
      <c r="B5" s="168"/>
      <c r="C5" s="197"/>
      <c r="D5" s="198"/>
      <c r="E5" s="199"/>
      <c r="G5" s="10" t="s">
        <v>6</v>
      </c>
      <c r="H5" s="10" t="s">
        <v>7</v>
      </c>
      <c r="I5" s="209" t="s">
        <v>8</v>
      </c>
      <c r="J5" s="210"/>
      <c r="K5" s="210"/>
      <c r="L5" s="210"/>
      <c r="M5" s="211"/>
      <c r="X5" s="94"/>
      <c r="Y5" s="94"/>
      <c r="Z5" s="94"/>
      <c r="AA5" s="136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136"/>
    </row>
    <row r="6" spans="1:47" ht="14.45" customHeight="1">
      <c r="A6" s="168"/>
      <c r="B6" s="168"/>
      <c r="C6" s="197"/>
      <c r="D6" s="198"/>
      <c r="E6" s="199"/>
      <c r="G6" s="74">
        <v>1</v>
      </c>
      <c r="H6" s="74" t="s">
        <v>9</v>
      </c>
      <c r="I6" s="212" t="s">
        <v>10</v>
      </c>
      <c r="J6" s="213"/>
      <c r="K6" s="213"/>
      <c r="L6" s="213"/>
      <c r="M6" s="214"/>
      <c r="X6" s="94"/>
      <c r="Y6" s="94"/>
      <c r="Z6" s="94"/>
      <c r="AA6" s="136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136"/>
    </row>
    <row r="7" spans="1:47" ht="79.5" customHeight="1">
      <c r="A7" s="168"/>
      <c r="B7" s="168"/>
      <c r="C7" s="197"/>
      <c r="D7" s="198"/>
      <c r="E7" s="199"/>
      <c r="G7" s="74">
        <v>2</v>
      </c>
      <c r="H7" s="74" t="s">
        <v>11</v>
      </c>
      <c r="I7" s="212" t="s">
        <v>12</v>
      </c>
      <c r="J7" s="213"/>
      <c r="K7" s="213"/>
      <c r="L7" s="213"/>
      <c r="M7" s="214"/>
      <c r="X7" s="94"/>
      <c r="Y7" s="94"/>
      <c r="Z7" s="94"/>
      <c r="AA7" s="136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136"/>
    </row>
    <row r="8" spans="1:47">
      <c r="A8" s="168"/>
      <c r="B8" s="168"/>
      <c r="C8" s="200"/>
      <c r="D8" s="201"/>
      <c r="E8" s="202"/>
      <c r="G8" s="11"/>
      <c r="H8" s="11"/>
      <c r="I8" s="215"/>
      <c r="J8" s="216"/>
      <c r="K8" s="216"/>
      <c r="L8" s="216"/>
      <c r="M8" s="217"/>
      <c r="X8" s="94"/>
      <c r="Y8" s="94"/>
      <c r="Z8" s="94"/>
      <c r="AA8" s="136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136"/>
    </row>
    <row r="9" spans="1:47" ht="15.75" thickBot="1">
      <c r="X9" s="94"/>
      <c r="Y9" s="94"/>
      <c r="Z9" s="94"/>
      <c r="AA9" s="136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136"/>
    </row>
    <row r="10" spans="1:47" ht="14.45" customHeight="1">
      <c r="A10" s="186" t="s">
        <v>13</v>
      </c>
      <c r="B10" s="187"/>
      <c r="C10" s="203" t="s">
        <v>14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  <c r="S10" s="169" t="s">
        <v>15</v>
      </c>
      <c r="T10" s="170"/>
      <c r="U10" s="170"/>
      <c r="V10" s="170"/>
      <c r="W10" s="171"/>
      <c r="X10" s="165" t="s">
        <v>16</v>
      </c>
      <c r="Y10" s="166"/>
      <c r="Z10" s="166"/>
      <c r="AA10" s="166"/>
      <c r="AB10" s="167"/>
      <c r="AC10" s="184" t="s">
        <v>16</v>
      </c>
      <c r="AD10" s="185"/>
      <c r="AE10" s="185"/>
      <c r="AF10" s="185"/>
      <c r="AG10" s="185"/>
      <c r="AH10" s="183" t="s">
        <v>16</v>
      </c>
      <c r="AI10" s="183"/>
      <c r="AJ10" s="183"/>
      <c r="AK10" s="183"/>
      <c r="AL10" s="183"/>
      <c r="AM10" s="182" t="s">
        <v>16</v>
      </c>
      <c r="AN10" s="182"/>
      <c r="AO10" s="182"/>
      <c r="AP10" s="182"/>
      <c r="AQ10" s="182"/>
      <c r="AR10" s="161" t="s">
        <v>17</v>
      </c>
      <c r="AS10" s="161"/>
      <c r="AT10" s="161"/>
      <c r="AU10" s="162"/>
    </row>
    <row r="11" spans="1:47" ht="14.45" customHeight="1">
      <c r="A11" s="188"/>
      <c r="B11" s="168"/>
      <c r="C11" s="206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172"/>
      <c r="T11" s="173"/>
      <c r="U11" s="173"/>
      <c r="V11" s="173"/>
      <c r="W11" s="174"/>
      <c r="X11" s="175" t="s">
        <v>18</v>
      </c>
      <c r="Y11" s="176"/>
      <c r="Z11" s="176"/>
      <c r="AA11" s="176"/>
      <c r="AB11" s="177"/>
      <c r="AC11" s="178" t="s">
        <v>19</v>
      </c>
      <c r="AD11" s="179"/>
      <c r="AE11" s="179"/>
      <c r="AF11" s="179"/>
      <c r="AG11" s="179"/>
      <c r="AH11" s="180" t="s">
        <v>20</v>
      </c>
      <c r="AI11" s="180"/>
      <c r="AJ11" s="180"/>
      <c r="AK11" s="180"/>
      <c r="AL11" s="180"/>
      <c r="AM11" s="181" t="s">
        <v>21</v>
      </c>
      <c r="AN11" s="181"/>
      <c r="AO11" s="181"/>
      <c r="AP11" s="181"/>
      <c r="AQ11" s="181"/>
      <c r="AR11" s="163" t="s">
        <v>22</v>
      </c>
      <c r="AS11" s="163"/>
      <c r="AT11" s="163"/>
      <c r="AU11" s="164"/>
    </row>
    <row r="12" spans="1:47" ht="14.45" customHeight="1">
      <c r="A12" s="72"/>
      <c r="B12" s="73"/>
      <c r="C12" s="75"/>
      <c r="D12" s="76"/>
      <c r="E12" s="76"/>
      <c r="F12" s="76"/>
      <c r="G12" s="76"/>
      <c r="H12" s="76"/>
      <c r="I12" s="160" t="s">
        <v>23</v>
      </c>
      <c r="J12" s="160"/>
      <c r="K12" s="76"/>
      <c r="L12" s="76"/>
      <c r="M12" s="76"/>
      <c r="N12" s="76"/>
      <c r="O12" s="76"/>
      <c r="P12" s="76"/>
      <c r="Q12" s="76"/>
      <c r="R12" s="77"/>
      <c r="S12" s="79"/>
      <c r="T12" s="80"/>
      <c r="U12" s="80"/>
      <c r="V12" s="80"/>
      <c r="W12" s="81"/>
      <c r="X12" s="95"/>
      <c r="Y12" s="96"/>
      <c r="Z12" s="96"/>
      <c r="AA12" s="137"/>
      <c r="AB12" s="97"/>
      <c r="AC12" s="98"/>
      <c r="AD12" s="99"/>
      <c r="AE12" s="99"/>
      <c r="AF12" s="99"/>
      <c r="AG12" s="99"/>
      <c r="AH12" s="100"/>
      <c r="AI12" s="100"/>
      <c r="AJ12" s="100"/>
      <c r="AK12" s="100"/>
      <c r="AL12" s="100"/>
      <c r="AM12" s="101"/>
      <c r="AN12" s="101"/>
      <c r="AO12" s="101"/>
      <c r="AP12" s="101"/>
      <c r="AQ12" s="101"/>
      <c r="AR12" s="102"/>
      <c r="AS12" s="102"/>
      <c r="AT12" s="102"/>
      <c r="AU12" s="147"/>
    </row>
    <row r="13" spans="1:47" ht="60">
      <c r="A13" s="72" t="s">
        <v>24</v>
      </c>
      <c r="B13" s="73" t="s">
        <v>25</v>
      </c>
      <c r="C13" s="73" t="s">
        <v>26</v>
      </c>
      <c r="D13" s="73" t="s">
        <v>27</v>
      </c>
      <c r="E13" s="73" t="s">
        <v>28</v>
      </c>
      <c r="F13" s="73" t="s">
        <v>29</v>
      </c>
      <c r="G13" s="73" t="s">
        <v>30</v>
      </c>
      <c r="H13" s="73" t="s">
        <v>31</v>
      </c>
      <c r="I13" s="73" t="s">
        <v>32</v>
      </c>
      <c r="J13" s="73" t="s">
        <v>33</v>
      </c>
      <c r="K13" s="73" t="s">
        <v>34</v>
      </c>
      <c r="L13" s="73" t="s">
        <v>35</v>
      </c>
      <c r="M13" s="73" t="s">
        <v>36</v>
      </c>
      <c r="N13" s="73" t="s">
        <v>37</v>
      </c>
      <c r="O13" s="73" t="s">
        <v>38</v>
      </c>
      <c r="P13" s="73" t="s">
        <v>39</v>
      </c>
      <c r="Q13" s="73" t="s">
        <v>40</v>
      </c>
      <c r="R13" s="12" t="s">
        <v>41</v>
      </c>
      <c r="S13" s="79" t="s">
        <v>42</v>
      </c>
      <c r="T13" s="80" t="s">
        <v>43</v>
      </c>
      <c r="U13" s="80" t="s">
        <v>44</v>
      </c>
      <c r="V13" s="80" t="s">
        <v>45</v>
      </c>
      <c r="W13" s="81" t="s">
        <v>46</v>
      </c>
      <c r="X13" s="62" t="s">
        <v>47</v>
      </c>
      <c r="Y13" s="63" t="s">
        <v>48</v>
      </c>
      <c r="Z13" s="63" t="s">
        <v>49</v>
      </c>
      <c r="AA13" s="156" t="s">
        <v>50</v>
      </c>
      <c r="AB13" s="64" t="s">
        <v>51</v>
      </c>
      <c r="AC13" s="65" t="s">
        <v>47</v>
      </c>
      <c r="AD13" s="66" t="s">
        <v>48</v>
      </c>
      <c r="AE13" s="66" t="s">
        <v>49</v>
      </c>
      <c r="AF13" s="66" t="s">
        <v>50</v>
      </c>
      <c r="AG13" s="66" t="s">
        <v>51</v>
      </c>
      <c r="AH13" s="67" t="s">
        <v>47</v>
      </c>
      <c r="AI13" s="67" t="s">
        <v>48</v>
      </c>
      <c r="AJ13" s="67" t="s">
        <v>49</v>
      </c>
      <c r="AK13" s="67" t="s">
        <v>50</v>
      </c>
      <c r="AL13" s="67" t="s">
        <v>51</v>
      </c>
      <c r="AM13" s="68" t="s">
        <v>47</v>
      </c>
      <c r="AN13" s="68" t="s">
        <v>48</v>
      </c>
      <c r="AO13" s="68" t="s">
        <v>49</v>
      </c>
      <c r="AP13" s="68" t="s">
        <v>50</v>
      </c>
      <c r="AQ13" s="68" t="s">
        <v>51</v>
      </c>
      <c r="AR13" s="83" t="s">
        <v>47</v>
      </c>
      <c r="AS13" s="83" t="s">
        <v>52</v>
      </c>
      <c r="AT13" s="83" t="s">
        <v>53</v>
      </c>
      <c r="AU13" s="157" t="s">
        <v>54</v>
      </c>
    </row>
    <row r="14" spans="1:47" s="58" customFormat="1" ht="285">
      <c r="A14" s="13">
        <v>1</v>
      </c>
      <c r="B14" s="14" t="s">
        <v>55</v>
      </c>
      <c r="C14" s="15">
        <v>0.7</v>
      </c>
      <c r="D14" s="16">
        <v>1</v>
      </c>
      <c r="E14" s="14" t="s">
        <v>56</v>
      </c>
      <c r="F14" s="17">
        <v>0.4</v>
      </c>
      <c r="G14" s="18" t="s">
        <v>57</v>
      </c>
      <c r="H14" s="14" t="s">
        <v>58</v>
      </c>
      <c r="I14" s="14" t="s">
        <v>59</v>
      </c>
      <c r="J14" s="14" t="s">
        <v>60</v>
      </c>
      <c r="K14" s="19" t="s">
        <v>61</v>
      </c>
      <c r="L14" s="18" t="s">
        <v>62</v>
      </c>
      <c r="M14" s="18" t="s">
        <v>63</v>
      </c>
      <c r="N14" s="20">
        <v>0.05</v>
      </c>
      <c r="O14" s="20">
        <v>0.15</v>
      </c>
      <c r="P14" s="20">
        <v>0.4</v>
      </c>
      <c r="Q14" s="20">
        <v>0.7</v>
      </c>
      <c r="R14" s="21">
        <v>0.7</v>
      </c>
      <c r="S14" s="13" t="s">
        <v>64</v>
      </c>
      <c r="T14" s="14" t="s">
        <v>65</v>
      </c>
      <c r="U14" s="14" t="s">
        <v>66</v>
      </c>
      <c r="V14" s="14" t="s">
        <v>67</v>
      </c>
      <c r="W14" s="78" t="s">
        <v>68</v>
      </c>
      <c r="X14" s="103">
        <f>N14</f>
        <v>0.05</v>
      </c>
      <c r="Y14" s="104">
        <f>((43/460)*100%)</f>
        <v>9.3478260869565219E-2</v>
      </c>
      <c r="Z14" s="104">
        <v>1</v>
      </c>
      <c r="AA14" s="138" t="s">
        <v>69</v>
      </c>
      <c r="AB14" s="105" t="s">
        <v>70</v>
      </c>
      <c r="AC14" s="106">
        <f>O14</f>
        <v>0.15</v>
      </c>
      <c r="AD14" s="69"/>
      <c r="AE14" s="69"/>
      <c r="AF14" s="69"/>
      <c r="AG14" s="69"/>
      <c r="AH14" s="107">
        <v>0.4</v>
      </c>
      <c r="AI14" s="69"/>
      <c r="AJ14" s="69"/>
      <c r="AK14" s="69"/>
      <c r="AL14" s="69"/>
      <c r="AM14" s="107">
        <v>0.7</v>
      </c>
      <c r="AN14" s="69"/>
      <c r="AO14" s="69"/>
      <c r="AP14" s="69"/>
      <c r="AQ14" s="69"/>
      <c r="AR14" s="108">
        <f>R14</f>
        <v>0.7</v>
      </c>
      <c r="AS14" s="108">
        <f>SUM(Y14,AD14,AI14,AN14)</f>
        <v>9.3478260869565219E-2</v>
      </c>
      <c r="AT14" s="109">
        <f>9%/70%</f>
        <v>0.12857142857142859</v>
      </c>
      <c r="AU14" s="148" t="s">
        <v>71</v>
      </c>
    </row>
    <row r="15" spans="1:47" s="58" customFormat="1" ht="90">
      <c r="A15" s="13">
        <v>1</v>
      </c>
      <c r="B15" s="14" t="s">
        <v>55</v>
      </c>
      <c r="C15" s="15">
        <v>0.1</v>
      </c>
      <c r="D15" s="16">
        <v>2</v>
      </c>
      <c r="E15" s="14" t="s">
        <v>72</v>
      </c>
      <c r="F15" s="17">
        <v>0.4</v>
      </c>
      <c r="G15" s="18" t="s">
        <v>57</v>
      </c>
      <c r="H15" s="14" t="s">
        <v>73</v>
      </c>
      <c r="I15" s="14" t="s">
        <v>74</v>
      </c>
      <c r="J15" s="14" t="s">
        <v>75</v>
      </c>
      <c r="K15" s="18" t="s">
        <v>76</v>
      </c>
      <c r="L15" s="18" t="s">
        <v>77</v>
      </c>
      <c r="M15" s="18" t="s">
        <v>78</v>
      </c>
      <c r="N15" s="22">
        <v>0</v>
      </c>
      <c r="O15" s="22">
        <v>0.03</v>
      </c>
      <c r="P15" s="22">
        <v>0.03</v>
      </c>
      <c r="Q15" s="22">
        <v>0.04</v>
      </c>
      <c r="R15" s="23">
        <v>0.1</v>
      </c>
      <c r="S15" s="13" t="s">
        <v>64</v>
      </c>
      <c r="T15" s="14" t="s">
        <v>79</v>
      </c>
      <c r="U15" s="14" t="s">
        <v>80</v>
      </c>
      <c r="V15" s="14" t="s">
        <v>67</v>
      </c>
      <c r="W15" s="78" t="s">
        <v>81</v>
      </c>
      <c r="X15" s="110" t="s">
        <v>82</v>
      </c>
      <c r="Y15" s="111" t="s">
        <v>82</v>
      </c>
      <c r="Z15" s="111" t="s">
        <v>82</v>
      </c>
      <c r="AA15" s="139" t="s">
        <v>83</v>
      </c>
      <c r="AB15" s="112" t="s">
        <v>82</v>
      </c>
      <c r="AC15" s="106">
        <f t="shared" ref="AC15:AC19" si="0">O15</f>
        <v>0.03</v>
      </c>
      <c r="AD15" s="69"/>
      <c r="AE15" s="69"/>
      <c r="AF15" s="69"/>
      <c r="AG15" s="69"/>
      <c r="AH15" s="113">
        <v>0.03</v>
      </c>
      <c r="AI15" s="69"/>
      <c r="AJ15" s="69"/>
      <c r="AK15" s="69"/>
      <c r="AL15" s="69"/>
      <c r="AM15" s="113">
        <v>0.04</v>
      </c>
      <c r="AN15" s="69"/>
      <c r="AO15" s="69"/>
      <c r="AP15" s="69"/>
      <c r="AQ15" s="69"/>
      <c r="AR15" s="107">
        <f t="shared" ref="AR15:AR19" si="1">R15</f>
        <v>0.1</v>
      </c>
      <c r="AS15" s="107">
        <v>0</v>
      </c>
      <c r="AT15" s="107">
        <v>0</v>
      </c>
      <c r="AU15" s="149" t="s">
        <v>83</v>
      </c>
    </row>
    <row r="16" spans="1:47" s="59" customFormat="1" ht="16.5" thickBot="1">
      <c r="A16" s="24"/>
      <c r="B16" s="25"/>
      <c r="C16" s="26"/>
      <c r="D16" s="26"/>
      <c r="E16" s="27" t="s">
        <v>84</v>
      </c>
      <c r="F16" s="28">
        <f>SUM(F14:F15)</f>
        <v>0.8</v>
      </c>
      <c r="G16" s="25"/>
      <c r="H16" s="25"/>
      <c r="I16" s="25"/>
      <c r="J16" s="25"/>
      <c r="K16" s="25"/>
      <c r="L16" s="25"/>
      <c r="M16" s="25"/>
      <c r="N16" s="29"/>
      <c r="O16" s="29"/>
      <c r="P16" s="29"/>
      <c r="Q16" s="29"/>
      <c r="R16" s="30"/>
      <c r="S16" s="24"/>
      <c r="T16" s="25"/>
      <c r="U16" s="25"/>
      <c r="V16" s="25"/>
      <c r="W16" s="82"/>
      <c r="X16" s="114"/>
      <c r="Y16" s="115"/>
      <c r="Z16" s="116">
        <v>1</v>
      </c>
      <c r="AA16" s="140"/>
      <c r="AB16" s="118"/>
      <c r="AC16" s="119"/>
      <c r="AD16" s="115" t="e">
        <f>AVERAGE(AD14:AD15)</f>
        <v>#DIV/0!</v>
      </c>
      <c r="AE16" s="117"/>
      <c r="AF16" s="117"/>
      <c r="AG16" s="117"/>
      <c r="AH16" s="115"/>
      <c r="AI16" s="115" t="e">
        <f>AVERAGE(AI14:AI15)</f>
        <v>#DIV/0!</v>
      </c>
      <c r="AJ16" s="117"/>
      <c r="AK16" s="117"/>
      <c r="AL16" s="117"/>
      <c r="AM16" s="115"/>
      <c r="AN16" s="115" t="e">
        <f>AVERAGE(AN14:AN15)</f>
        <v>#DIV/0!</v>
      </c>
      <c r="AO16" s="117"/>
      <c r="AP16" s="117"/>
      <c r="AQ16" s="117"/>
      <c r="AR16" s="115"/>
      <c r="AS16" s="115"/>
      <c r="AT16" s="158">
        <f>AVERAGE(AT14:AT15)</f>
        <v>6.4285714285714293E-2</v>
      </c>
      <c r="AU16" s="150"/>
    </row>
    <row r="17" spans="1:47" s="60" customFormat="1" ht="120">
      <c r="A17" s="31">
        <v>7</v>
      </c>
      <c r="B17" s="31" t="s">
        <v>85</v>
      </c>
      <c r="C17" s="32">
        <v>0.8</v>
      </c>
      <c r="D17" s="33" t="s">
        <v>86</v>
      </c>
      <c r="E17" s="31" t="s">
        <v>87</v>
      </c>
      <c r="F17" s="34">
        <f>+(0.333333333333333)*20%</f>
        <v>6.6666666666666596E-2</v>
      </c>
      <c r="G17" s="31" t="s">
        <v>88</v>
      </c>
      <c r="H17" s="31" t="s">
        <v>89</v>
      </c>
      <c r="I17" s="31" t="s">
        <v>90</v>
      </c>
      <c r="J17" s="31" t="s">
        <v>91</v>
      </c>
      <c r="K17" s="31"/>
      <c r="L17" s="31" t="s">
        <v>92</v>
      </c>
      <c r="M17" s="35" t="s">
        <v>93</v>
      </c>
      <c r="N17" s="36" t="s">
        <v>82</v>
      </c>
      <c r="O17" s="36">
        <v>0.8</v>
      </c>
      <c r="P17" s="36" t="s">
        <v>82</v>
      </c>
      <c r="Q17" s="36">
        <v>0.8</v>
      </c>
      <c r="R17" s="36">
        <v>0.8</v>
      </c>
      <c r="S17" s="31" t="s">
        <v>94</v>
      </c>
      <c r="T17" s="31" t="s">
        <v>95</v>
      </c>
      <c r="U17" s="31" t="s">
        <v>95</v>
      </c>
      <c r="V17" s="31" t="s">
        <v>96</v>
      </c>
      <c r="W17" s="37" t="s">
        <v>97</v>
      </c>
      <c r="X17" s="86" t="s">
        <v>82</v>
      </c>
      <c r="Y17" s="87" t="s">
        <v>82</v>
      </c>
      <c r="Z17" s="87" t="s">
        <v>82</v>
      </c>
      <c r="AA17" s="141" t="s">
        <v>83</v>
      </c>
      <c r="AB17" s="88" t="s">
        <v>82</v>
      </c>
      <c r="AC17" s="89">
        <f t="shared" si="0"/>
        <v>0.8</v>
      </c>
      <c r="AD17" s="70"/>
      <c r="AE17" s="70"/>
      <c r="AF17" s="70"/>
      <c r="AG17" s="70"/>
      <c r="AH17" s="85" t="str">
        <f t="shared" ref="AH17:AH19" si="2">P17</f>
        <v>No programada</v>
      </c>
      <c r="AI17" s="70"/>
      <c r="AJ17" s="70"/>
      <c r="AK17" s="70"/>
      <c r="AL17" s="70"/>
      <c r="AM17" s="85">
        <f t="shared" ref="AM17:AM19" si="3">Q17</f>
        <v>0.8</v>
      </c>
      <c r="AN17" s="70"/>
      <c r="AO17" s="70"/>
      <c r="AP17" s="70"/>
      <c r="AQ17" s="70"/>
      <c r="AR17" s="85">
        <f t="shared" si="1"/>
        <v>0.8</v>
      </c>
      <c r="AS17" s="120">
        <v>0</v>
      </c>
      <c r="AT17" s="120">
        <v>0</v>
      </c>
      <c r="AU17" s="151" t="s">
        <v>83</v>
      </c>
    </row>
    <row r="18" spans="1:47" s="60" customFormat="1" ht="120">
      <c r="A18" s="38">
        <v>7</v>
      </c>
      <c r="B18" s="38" t="s">
        <v>85</v>
      </c>
      <c r="C18" s="39">
        <v>1</v>
      </c>
      <c r="D18" s="40" t="s">
        <v>98</v>
      </c>
      <c r="E18" s="38" t="s">
        <v>99</v>
      </c>
      <c r="F18" s="41">
        <f t="shared" ref="F18:F19" si="4">+(0.333333333333333)*20%</f>
        <v>6.6666666666666596E-2</v>
      </c>
      <c r="G18" s="38" t="s">
        <v>88</v>
      </c>
      <c r="H18" s="38" t="s">
        <v>100</v>
      </c>
      <c r="I18" s="38" t="s">
        <v>101</v>
      </c>
      <c r="J18" s="38" t="s">
        <v>102</v>
      </c>
      <c r="K18" s="38"/>
      <c r="L18" s="38" t="s">
        <v>103</v>
      </c>
      <c r="M18" s="42" t="s">
        <v>104</v>
      </c>
      <c r="N18" s="43">
        <v>0</v>
      </c>
      <c r="O18" s="44">
        <v>0.25</v>
      </c>
      <c r="P18" s="44">
        <v>0.3</v>
      </c>
      <c r="Q18" s="44">
        <v>0.45</v>
      </c>
      <c r="R18" s="44">
        <v>1</v>
      </c>
      <c r="S18" s="38" t="s">
        <v>94</v>
      </c>
      <c r="T18" s="38" t="s">
        <v>105</v>
      </c>
      <c r="U18" s="38" t="s">
        <v>105</v>
      </c>
      <c r="V18" s="31" t="s">
        <v>96</v>
      </c>
      <c r="W18" s="45" t="s">
        <v>106</v>
      </c>
      <c r="X18" s="90" t="s">
        <v>82</v>
      </c>
      <c r="Y18" s="91" t="s">
        <v>82</v>
      </c>
      <c r="Z18" s="91" t="s">
        <v>82</v>
      </c>
      <c r="AA18" s="142" t="s">
        <v>107</v>
      </c>
      <c r="AB18" s="92" t="s">
        <v>82</v>
      </c>
      <c r="AC18" s="93">
        <f t="shared" si="0"/>
        <v>0.25</v>
      </c>
      <c r="AD18" s="71"/>
      <c r="AE18" s="71"/>
      <c r="AF18" s="71"/>
      <c r="AG18" s="71"/>
      <c r="AH18" s="84">
        <f t="shared" si="2"/>
        <v>0.3</v>
      </c>
      <c r="AI18" s="71"/>
      <c r="AJ18" s="71"/>
      <c r="AK18" s="71"/>
      <c r="AL18" s="71"/>
      <c r="AM18" s="84">
        <f t="shared" si="3"/>
        <v>0.45</v>
      </c>
      <c r="AN18" s="71"/>
      <c r="AO18" s="71"/>
      <c r="AP18" s="71"/>
      <c r="AQ18" s="71"/>
      <c r="AR18" s="84">
        <f t="shared" si="1"/>
        <v>1</v>
      </c>
      <c r="AS18" s="107">
        <v>0</v>
      </c>
      <c r="AT18" s="107">
        <v>0</v>
      </c>
      <c r="AU18" s="152"/>
    </row>
    <row r="19" spans="1:47" s="60" customFormat="1" ht="120">
      <c r="A19" s="38">
        <v>7</v>
      </c>
      <c r="B19" s="38" t="s">
        <v>85</v>
      </c>
      <c r="C19" s="39">
        <v>1</v>
      </c>
      <c r="D19" s="40" t="s">
        <v>108</v>
      </c>
      <c r="E19" s="38" t="s">
        <v>109</v>
      </c>
      <c r="F19" s="41">
        <f t="shared" si="4"/>
        <v>6.6666666666666596E-2</v>
      </c>
      <c r="G19" s="38" t="s">
        <v>88</v>
      </c>
      <c r="H19" s="38" t="s">
        <v>110</v>
      </c>
      <c r="I19" s="38" t="s">
        <v>111</v>
      </c>
      <c r="J19" s="38" t="s">
        <v>112</v>
      </c>
      <c r="K19" s="38"/>
      <c r="L19" s="38" t="s">
        <v>103</v>
      </c>
      <c r="M19" s="42" t="s">
        <v>113</v>
      </c>
      <c r="N19" s="43" t="s">
        <v>82</v>
      </c>
      <c r="O19" s="43">
        <v>1</v>
      </c>
      <c r="P19" s="44">
        <v>1</v>
      </c>
      <c r="Q19" s="44" t="s">
        <v>114</v>
      </c>
      <c r="R19" s="44">
        <v>1</v>
      </c>
      <c r="S19" s="38" t="s">
        <v>94</v>
      </c>
      <c r="T19" s="38" t="s">
        <v>115</v>
      </c>
      <c r="U19" s="38" t="s">
        <v>116</v>
      </c>
      <c r="V19" s="31" t="s">
        <v>96</v>
      </c>
      <c r="W19" s="45" t="s">
        <v>117</v>
      </c>
      <c r="X19" s="90" t="s">
        <v>82</v>
      </c>
      <c r="Y19" s="91" t="s">
        <v>82</v>
      </c>
      <c r="Z19" s="91" t="s">
        <v>82</v>
      </c>
      <c r="AA19" s="142" t="s">
        <v>118</v>
      </c>
      <c r="AB19" s="92" t="s">
        <v>82</v>
      </c>
      <c r="AC19" s="93">
        <f t="shared" si="0"/>
        <v>1</v>
      </c>
      <c r="AD19" s="71"/>
      <c r="AE19" s="71"/>
      <c r="AF19" s="71"/>
      <c r="AG19" s="71"/>
      <c r="AH19" s="84">
        <f t="shared" si="2"/>
        <v>1</v>
      </c>
      <c r="AI19" s="71"/>
      <c r="AJ19" s="71"/>
      <c r="AK19" s="71"/>
      <c r="AL19" s="71"/>
      <c r="AM19" s="84" t="str">
        <f t="shared" si="3"/>
        <v>No  programada</v>
      </c>
      <c r="AN19" s="71"/>
      <c r="AO19" s="71"/>
      <c r="AP19" s="71"/>
      <c r="AQ19" s="71"/>
      <c r="AR19" s="84">
        <f t="shared" si="1"/>
        <v>1</v>
      </c>
      <c r="AS19" s="107">
        <v>0</v>
      </c>
      <c r="AT19" s="107">
        <v>0</v>
      </c>
      <c r="AU19" s="152"/>
    </row>
    <row r="20" spans="1:47" s="59" customFormat="1" ht="15.75">
      <c r="A20" s="46"/>
      <c r="B20" s="46"/>
      <c r="C20" s="47"/>
      <c r="D20" s="47"/>
      <c r="E20" s="48" t="s">
        <v>119</v>
      </c>
      <c r="F20" s="49">
        <f>SUM(F17:F19)</f>
        <v>0.19999999999999979</v>
      </c>
      <c r="G20" s="48"/>
      <c r="H20" s="48"/>
      <c r="I20" s="48"/>
      <c r="J20" s="48"/>
      <c r="K20" s="48"/>
      <c r="L20" s="48"/>
      <c r="M20" s="48"/>
      <c r="N20" s="50"/>
      <c r="O20" s="50"/>
      <c r="P20" s="50"/>
      <c r="Q20" s="50"/>
      <c r="R20" s="50">
        <f>AVERAGE(R18:R19)</f>
        <v>1</v>
      </c>
      <c r="S20" s="48"/>
      <c r="T20" s="46"/>
      <c r="U20" s="46"/>
      <c r="V20" s="46"/>
      <c r="W20" s="51"/>
      <c r="X20" s="121"/>
      <c r="Y20" s="122"/>
      <c r="Z20" s="123">
        <v>0</v>
      </c>
      <c r="AA20" s="143"/>
      <c r="AB20" s="125"/>
      <c r="AC20" s="126">
        <f>AVERAGE(AC18:AC19)</f>
        <v>0.625</v>
      </c>
      <c r="AD20" s="122" t="e">
        <f>AVERAGE(AD18:AD19)</f>
        <v>#DIV/0!</v>
      </c>
      <c r="AE20" s="124"/>
      <c r="AF20" s="124"/>
      <c r="AG20" s="124"/>
      <c r="AH20" s="122">
        <f>AVERAGE(AH18:AH19)</f>
        <v>0.65</v>
      </c>
      <c r="AI20" s="122" t="e">
        <f>AVERAGE(AI18:AI19)</f>
        <v>#DIV/0!</v>
      </c>
      <c r="AJ20" s="124"/>
      <c r="AK20" s="124"/>
      <c r="AL20" s="124"/>
      <c r="AM20" s="122">
        <f>AVERAGE(AM18:AM19)</f>
        <v>0.45</v>
      </c>
      <c r="AN20" s="122" t="e">
        <f>AVERAGE(AN18:AN19)</f>
        <v>#DIV/0!</v>
      </c>
      <c r="AO20" s="124"/>
      <c r="AP20" s="124"/>
      <c r="AQ20" s="124"/>
      <c r="AR20" s="122"/>
      <c r="AS20" s="122"/>
      <c r="AT20" s="123">
        <v>0</v>
      </c>
      <c r="AU20" s="153"/>
    </row>
    <row r="21" spans="1:47" s="61" customFormat="1" ht="19.5" thickBot="1">
      <c r="A21" s="52"/>
      <c r="B21" s="52"/>
      <c r="C21" s="53"/>
      <c r="D21" s="53"/>
      <c r="E21" s="54" t="s">
        <v>120</v>
      </c>
      <c r="F21" s="55">
        <f>F20+F16</f>
        <v>0.99999999999999978</v>
      </c>
      <c r="G21" s="52"/>
      <c r="H21" s="52"/>
      <c r="I21" s="52"/>
      <c r="J21" s="52"/>
      <c r="K21" s="52"/>
      <c r="L21" s="52"/>
      <c r="M21" s="52"/>
      <c r="N21" s="56"/>
      <c r="O21" s="56"/>
      <c r="P21" s="56"/>
      <c r="Q21" s="56"/>
      <c r="R21" s="56">
        <f>R20*$F$20</f>
        <v>0.19999999999999979</v>
      </c>
      <c r="S21" s="52"/>
      <c r="T21" s="52"/>
      <c r="U21" s="52"/>
      <c r="V21" s="52"/>
      <c r="W21" s="57"/>
      <c r="X21" s="127"/>
      <c r="Y21" s="128"/>
      <c r="Z21" s="129">
        <v>1</v>
      </c>
      <c r="AA21" s="144"/>
      <c r="AB21" s="131"/>
      <c r="AC21" s="132">
        <f>AC20*$F$20</f>
        <v>0.12499999999999986</v>
      </c>
      <c r="AD21" s="128" t="e">
        <f>AD20*$F$20</f>
        <v>#DIV/0!</v>
      </c>
      <c r="AE21" s="130"/>
      <c r="AF21" s="130"/>
      <c r="AG21" s="130"/>
      <c r="AH21" s="128">
        <f>AH20*$F$20</f>
        <v>0.12999999999999987</v>
      </c>
      <c r="AI21" s="128" t="e">
        <f>AI20*$F$20</f>
        <v>#DIV/0!</v>
      </c>
      <c r="AJ21" s="130"/>
      <c r="AK21" s="130"/>
      <c r="AL21" s="130"/>
      <c r="AM21" s="128">
        <f>AM20*$F$20</f>
        <v>8.9999999999999913E-2</v>
      </c>
      <c r="AN21" s="128" t="e">
        <f>AN20*$F$20</f>
        <v>#DIV/0!</v>
      </c>
      <c r="AO21" s="130"/>
      <c r="AP21" s="130"/>
      <c r="AQ21" s="130"/>
      <c r="AR21" s="128"/>
      <c r="AS21" s="128"/>
      <c r="AT21" s="159">
        <f>AT16</f>
        <v>6.4285714285714293E-2</v>
      </c>
      <c r="AU21" s="154"/>
    </row>
    <row r="22" spans="1:47" hidden="1">
      <c r="X22" s="133"/>
      <c r="Y22" s="134"/>
      <c r="Z22" s="134"/>
      <c r="AA22" s="145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55"/>
    </row>
  </sheetData>
  <sheetProtection formatColumns="0" formatRows="0"/>
  <mergeCells count="24">
    <mergeCell ref="A10:B11"/>
    <mergeCell ref="A1:M1"/>
    <mergeCell ref="N1:R1"/>
    <mergeCell ref="A2:R2"/>
    <mergeCell ref="A4:B8"/>
    <mergeCell ref="C4:E8"/>
    <mergeCell ref="C10:R11"/>
    <mergeCell ref="I5:M5"/>
    <mergeCell ref="I6:M6"/>
    <mergeCell ref="I7:M7"/>
    <mergeCell ref="I8:M8"/>
    <mergeCell ref="I12:J12"/>
    <mergeCell ref="AR10:AU10"/>
    <mergeCell ref="AR11:AU11"/>
    <mergeCell ref="X10:AB10"/>
    <mergeCell ref="G4:M4"/>
    <mergeCell ref="S10:W11"/>
    <mergeCell ref="X11:AB11"/>
    <mergeCell ref="AC11:AG11"/>
    <mergeCell ref="AH11:AL11"/>
    <mergeCell ref="AM11:AQ11"/>
    <mergeCell ref="AM10:AQ10"/>
    <mergeCell ref="AH10:AL10"/>
    <mergeCell ref="AC10:AG10"/>
  </mergeCells>
  <phoneticPr fontId="13" type="noConversion"/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" xr:uid="{D214B22F-2471-4C3F-94E4-8BEA8E58F4DB}">
      <formula1>2500</formula1>
    </dataValidation>
    <dataValidation type="textLength" operator="lessThanOrEqual" allowBlank="1" showInputMessage="1" showErrorMessage="1" error="Por favor ingresar menos de 2.500 caracteres, incluyendo espacios." sqref="AB14 Y14:Z14" xr:uid="{12438C3C-F31B-4457-8D52-17F11F7C8520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ignoredErrors>
    <ignoredError sqref="R2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B17:B19 B14:B15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G17:G19 G14:G15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L17:L19 L14:L15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S17:S19 S14:S15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defaultColWidth="10.85546875" defaultRowHeight="15"/>
  <cols>
    <col min="1" max="1" width="6" bestFit="1" customWidth="1"/>
    <col min="2" max="2" width="27.5703125" customWidth="1"/>
    <col min="3" max="5" width="15.85546875" customWidth="1"/>
  </cols>
  <sheetData>
    <row r="1" spans="1:5" ht="45">
      <c r="A1" s="4" t="s">
        <v>24</v>
      </c>
      <c r="B1" s="3" t="s">
        <v>121</v>
      </c>
      <c r="C1" s="3" t="s">
        <v>30</v>
      </c>
      <c r="D1" s="1" t="s">
        <v>35</v>
      </c>
      <c r="E1" s="2" t="s">
        <v>42</v>
      </c>
    </row>
    <row r="2" spans="1:5">
      <c r="A2" s="5">
        <v>1</v>
      </c>
      <c r="B2" s="5" t="s">
        <v>55</v>
      </c>
      <c r="C2" s="5" t="s">
        <v>122</v>
      </c>
      <c r="D2" s="5" t="s">
        <v>77</v>
      </c>
      <c r="E2" s="5" t="s">
        <v>64</v>
      </c>
    </row>
    <row r="3" spans="1:5">
      <c r="A3" s="5">
        <v>2</v>
      </c>
      <c r="B3" s="5" t="s">
        <v>123</v>
      </c>
      <c r="C3" s="5" t="s">
        <v>124</v>
      </c>
      <c r="D3" s="5" t="s">
        <v>62</v>
      </c>
      <c r="E3" s="5" t="s">
        <v>125</v>
      </c>
    </row>
    <row r="4" spans="1:5">
      <c r="A4" s="5">
        <v>3</v>
      </c>
      <c r="B4" s="5" t="s">
        <v>126</v>
      </c>
      <c r="C4" s="5" t="s">
        <v>57</v>
      </c>
      <c r="D4" s="5" t="s">
        <v>127</v>
      </c>
      <c r="E4" s="5" t="s">
        <v>128</v>
      </c>
    </row>
    <row r="5" spans="1:5">
      <c r="A5" s="5">
        <v>4</v>
      </c>
      <c r="B5" s="5" t="s">
        <v>129</v>
      </c>
      <c r="C5" s="5" t="s">
        <v>88</v>
      </c>
      <c r="D5" s="5" t="s">
        <v>92</v>
      </c>
      <c r="E5" s="5"/>
    </row>
    <row r="6" spans="1:5">
      <c r="A6" s="5">
        <v>5</v>
      </c>
      <c r="B6" s="5" t="s">
        <v>130</v>
      </c>
      <c r="C6" s="5"/>
      <c r="D6" s="5"/>
      <c r="E6" s="5"/>
    </row>
    <row r="7" spans="1:5">
      <c r="A7" s="5">
        <v>6</v>
      </c>
      <c r="B7" s="5" t="s">
        <v>131</v>
      </c>
      <c r="C7" s="5"/>
      <c r="D7" s="5"/>
      <c r="E7" s="5"/>
    </row>
    <row r="8" spans="1:5">
      <c r="A8" s="5">
        <v>7</v>
      </c>
      <c r="B8" s="5" t="s">
        <v>85</v>
      </c>
      <c r="C8" s="5"/>
      <c r="D8" s="5"/>
      <c r="E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2021-04-27T14:47:48Z</dcterms:modified>
  <cp:category/>
  <cp:contentStatus/>
</cp:coreProperties>
</file>