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0"/>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PLANES GESTION 2021/Nivel Central/04_Convivencia y dialogo social/I TRIMESTRE/"/>
    </mc:Choice>
  </mc:AlternateContent>
  <xr:revisionPtr revIDLastSave="183" documentId="13_ncr:1_{6BBC9F16-63F0-4251-9CDA-D389C229C00A}" xr6:coauthVersionLast="47" xr6:coauthVersionMax="47" xr10:uidLastSave="{BE3933F0-1606-4D9B-BC15-2F57E388A481}"/>
  <workbookProtection workbookAlgorithmName="SHA-512" workbookHashValue="TO0wQ3SUXQuuuTiH+37JTHPLTPrcwJSMrwGoE0u0ES3rxb9FRFNsPxICI6ZPkZczDpKvpdasMfBaP3+jXk+4Hg==" workbookSaltValue="SeJuokOo9mryEbqQC40LkA==" workbookSpinCount="100000" lockStructure="1"/>
  <bookViews>
    <workbookView xWindow="-120" yWindow="-120" windowWidth="29040" windowHeight="15840" xr2:uid="{00000000-000D-0000-FFFF-FFFF00000000}"/>
  </bookViews>
  <sheets>
    <sheet name="PLAN DE GESTION" sheetId="1" r:id="rId1"/>
    <sheet name="Hoja1" sheetId="2" state="hidden" r:id="rId2"/>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8" i="1" l="1"/>
  <c r="AT23" i="1" s="1"/>
  <c r="Z23" i="1"/>
  <c r="Z18" i="1"/>
  <c r="AS17" i="1" l="1"/>
  <c r="AS15" i="1"/>
  <c r="F15" i="1"/>
  <c r="F16" i="1"/>
  <c r="F17" i="1"/>
  <c r="F14" i="1"/>
  <c r="AS21" i="1" l="1"/>
  <c r="AS19" i="1"/>
  <c r="AS20" i="1"/>
  <c r="AS16" i="1"/>
  <c r="X14" i="1"/>
  <c r="R17" i="1"/>
  <c r="R16" i="1"/>
  <c r="R15" i="1"/>
  <c r="R14" i="1"/>
  <c r="F21" i="1"/>
  <c r="F20" i="1"/>
  <c r="F19" i="1"/>
  <c r="AN22" i="1" l="1"/>
  <c r="AI22" i="1"/>
  <c r="AD22" i="1"/>
  <c r="AN18" i="1"/>
  <c r="AI18" i="1"/>
  <c r="AD18" i="1"/>
  <c r="R22" i="1"/>
  <c r="AR21" i="1" l="1"/>
  <c r="AR20" i="1"/>
  <c r="AR19" i="1"/>
  <c r="AR17" i="1"/>
  <c r="AR16" i="1"/>
  <c r="AR15" i="1"/>
  <c r="AR14" i="1"/>
  <c r="AM21" i="1"/>
  <c r="AM20" i="1"/>
  <c r="AM19" i="1"/>
  <c r="AM17" i="1"/>
  <c r="AM16" i="1"/>
  <c r="AM15" i="1"/>
  <c r="AM14" i="1"/>
  <c r="AH21" i="1"/>
  <c r="AH20" i="1"/>
  <c r="AH19" i="1"/>
  <c r="AH17" i="1"/>
  <c r="AH16" i="1"/>
  <c r="AH15" i="1"/>
  <c r="AH14" i="1"/>
  <c r="AC21" i="1"/>
  <c r="AC20" i="1"/>
  <c r="AC19" i="1"/>
  <c r="AC17" i="1"/>
  <c r="AC16" i="1"/>
  <c r="AC15" i="1"/>
  <c r="AC14" i="1"/>
  <c r="X21" i="1"/>
  <c r="X20" i="1"/>
  <c r="X19" i="1"/>
  <c r="X17" i="1"/>
  <c r="X16" i="1"/>
  <c r="X15" i="1"/>
  <c r="F18" i="1"/>
  <c r="F22" i="1"/>
  <c r="R23" i="1" l="1"/>
  <c r="AC22" i="1"/>
  <c r="AC23" i="1" s="1"/>
  <c r="AM22" i="1"/>
  <c r="AM23" i="1" s="1"/>
  <c r="AN23" i="1"/>
  <c r="AD23" i="1"/>
  <c r="AI23" i="1"/>
  <c r="AH22" i="1"/>
  <c r="AH23" i="1" s="1"/>
  <c r="F23" i="1"/>
</calcChain>
</file>

<file path=xl/sharedStrings.xml><?xml version="1.0" encoding="utf-8"?>
<sst xmlns="http://schemas.openxmlformats.org/spreadsheetml/2006/main" count="228" uniqueCount="151">
  <si>
    <t>PROCESO
CONVIVENCIA Y DIÁLOGO SOCIAL</t>
  </si>
  <si>
    <r>
      <rPr>
        <b/>
        <sz val="11"/>
        <rFont val="Calibri Light"/>
        <family val="2"/>
        <scheme val="major"/>
      </rPr>
      <t xml:space="preserve">Código Formato: </t>
    </r>
    <r>
      <rPr>
        <sz val="11"/>
        <rFont val="Calibri Light"/>
        <family val="2"/>
        <scheme val="major"/>
      </rPr>
      <t xml:space="preserve">PLE-PIN-F017
</t>
    </r>
    <r>
      <rPr>
        <b/>
        <sz val="11"/>
        <rFont val="Calibri Light"/>
        <family val="2"/>
        <scheme val="major"/>
      </rPr>
      <t xml:space="preserve">Versión: </t>
    </r>
    <r>
      <rPr>
        <sz val="11"/>
        <rFont val="Calibri Light"/>
        <family val="2"/>
        <scheme val="major"/>
      </rPr>
      <t xml:space="preserve">4
</t>
    </r>
    <r>
      <rPr>
        <b/>
        <sz val="11"/>
        <rFont val="Calibri Light"/>
        <family val="2"/>
        <scheme val="major"/>
      </rPr>
      <t xml:space="preserve">Vigencia desde: </t>
    </r>
    <r>
      <rPr>
        <sz val="11"/>
        <rFont val="Calibri Light"/>
        <family val="2"/>
        <scheme val="major"/>
      </rPr>
      <t xml:space="preserve">26 de enero de 2021
</t>
    </r>
    <r>
      <rPr>
        <b/>
        <sz val="11"/>
        <rFont val="Calibri Light"/>
        <family val="2"/>
        <scheme val="major"/>
      </rPr>
      <t xml:space="preserve">Caso HOLA: </t>
    </r>
    <r>
      <rPr>
        <sz val="11"/>
        <rFont val="Calibri Light"/>
        <family val="2"/>
        <scheme val="major"/>
      </rPr>
      <t>151110</t>
    </r>
  </si>
  <si>
    <t>VIGENCIA DE LA PLANEACIÓN 2021</t>
  </si>
  <si>
    <t>DEPENDENCIAS ASOCIADAS</t>
  </si>
  <si>
    <t>Dirección de Convivencia y Diálogo Social</t>
  </si>
  <si>
    <t>CONTROL DE CAMBIOS</t>
  </si>
  <si>
    <t>VERSIÓN</t>
  </si>
  <si>
    <t>FECHA</t>
  </si>
  <si>
    <t>DESCRIPCIÓN DE LA MODIFICACIÓN</t>
  </si>
  <si>
    <t>1 de marzo de 2021</t>
  </si>
  <si>
    <t>Publicación del plan de gestión aprobado. Caso HOLA: 157373</t>
  </si>
  <si>
    <t>27 de abril de 2021</t>
  </si>
  <si>
    <t xml:space="preserve">Para el primer trimestre de la vigencia 2021, el plan de gestión del proceso alcanzó un nivel de desempeño del 100% de acuerdo con lo programado, y del 19% acumulado para la vigencia. Se actualiza programación de la meta transversal "Actualizar el 100% los documentos del proceso conforme al plan de trabajo definido" según comunicación del proceso.  </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</si>
  <si>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</si>
  <si>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</si>
  <si>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</si>
  <si>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</si>
  <si>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</si>
  <si>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</si>
  <si>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</si>
  <si>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</si>
  <si>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</si>
  <si>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</si>
  <si>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</si>
  <si>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</si>
  <si>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</si>
  <si>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</si>
  <si>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</si>
  <si>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</si>
  <si>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</si>
  <si>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</si>
  <si>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</si>
  <si>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</si>
  <si>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</si>
  <si>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</si>
  <si>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</si>
  <si>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</si>
  <si>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</si>
  <si>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</si>
  <si>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</si>
  <si>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</si>
  <si>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</si>
  <si>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</si>
  <si>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</si>
  <si>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</si>
  <si>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</si>
  <si>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</si>
  <si>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</si>
  <si>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</si>
  <si>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</si>
  <si>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</si>
  <si>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</si>
  <si>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</si>
  <si>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</si>
  <si>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</si>
  <si>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Promover una ciudadanía activa y responsable, propiciando espacios de participación, formación y diálogo con mayor inteligencia colectiva y conciencia común, donde las nuevas ciudadanías se sientan vinculadas e identificadas con el Gobierno Distrital.</t>
  </si>
  <si>
    <t>Elaborar un instructivo acerca del protocolo de actuación del equipo de diálogo en los acompañamientos a protestas.</t>
  </si>
  <si>
    <t>Retadora (de mejora)</t>
  </si>
  <si>
    <t>No. De instructivos de actuación elaborados</t>
  </si>
  <si>
    <t>Instructivo normalizado en el Sistema Integrado de gestión</t>
  </si>
  <si>
    <t>N/A</t>
  </si>
  <si>
    <t>SUMA</t>
  </si>
  <si>
    <t>Documentos (instructivo)</t>
  </si>
  <si>
    <t>No programada</t>
  </si>
  <si>
    <t>EFICACIA</t>
  </si>
  <si>
    <t>Instructivo de protocolo en acompañamiento a protestas</t>
  </si>
  <si>
    <t>Programa de diálogo social
(Información que será registrada en SharePoint de la Dirección de convivencia y Diálogo Social)</t>
  </si>
  <si>
    <t>Líderes programa de Dialogo Social-Dirección de Convivencia y Diálogo social</t>
  </si>
  <si>
    <t>Soportes de construcción del documento (actas, correos electrónicos, reuniones virtuales)</t>
  </si>
  <si>
    <t>No programada para el I Trimestre de 2021</t>
  </si>
  <si>
    <t>Realizar el 100% de acompañamientos por parte de la Dirección de Convivencia y Diálogo Social a eventos de alta y/o media complejidad delegados en el comité SUGA.</t>
  </si>
  <si>
    <t>Gestión</t>
  </si>
  <si>
    <t>Porcentaje de acompañamientos realizados.</t>
  </si>
  <si>
    <t>Número acompañamientos realizados</t>
  </si>
  <si>
    <t>Número acompañamientos delegados por comité SUGA</t>
  </si>
  <si>
    <t>CONSTANTE</t>
  </si>
  <si>
    <t>Actas de acompañamiento a eventos de alta / media complejidad</t>
  </si>
  <si>
    <t>Equipo de SUGA de la Dirección de Convivencia y Diálogo Social</t>
  </si>
  <si>
    <t>Equipo de la dirección delegado para SUGA</t>
  </si>
  <si>
    <t>Acta evento acompañado</t>
  </si>
  <si>
    <t>En el primer trimestre de 2021 se participó en los dos comités SUGA realizados. No se presentaron eventos de mediana o alta complejidad debido a las restricciones establecidas en el distrito para la mitigación de la propagación del COVD-19, por lo tanto, no se delegaron acompañamientos a la Dirección en este periodo de tiempo.</t>
  </si>
  <si>
    <t xml:space="preserve">Acta 5 de enero de 2021 Comité SUGA ordinario 
Acta 15 de marzo de 2021 Comité SUGA Extraordinario
Informe trimestral Comité SUGA                       
                     </t>
  </si>
  <si>
    <t>Fortalecer la gestión institucional aumentando las capacidades de la entidad para la planeación, seguimiento y ejecución de sus metas y recursos, y la gestión del talento humano.</t>
  </si>
  <si>
    <t>Desarrollar cuatro (4) jornadas de socialización acerca de las acciones estratégicas de la Dirección al interior del equipo de trabajo</t>
  </si>
  <si>
    <t>Número de jornadas de socialización</t>
  </si>
  <si>
    <t>Número de jornadas de socialización realizadas al equipo de la Dirección</t>
  </si>
  <si>
    <t>Acta de la jornada de socialización</t>
  </si>
  <si>
    <t>Formato evidencia de la reunión de la jornada de socialización</t>
  </si>
  <si>
    <t>Director Convivencia y Dialogo Social
Líder Observatorio.
Líder Iniciativas ciudadanas.
Líder programa Barrismo Social.
Líder programa de Diálogo Social</t>
  </si>
  <si>
    <t xml:space="preserve">El 26 de marzo, se realizó jornada de socialización de una acción estratégica de la dirección con relación a la metodología de construcción e implementación de pactos de acción colectiva, por medio de Teams con la participación de los integrantes del Equipo de Convivencia y Diálogo Social. En el desarrollo de la jornada se abordan las siguientes temáticas:  
a. ¿Qué son los Pactos de Acción Colectiva? 
b. Marco normativo para la construcción de Pactos de Acción Colectiva. 
c. Metodología y fases para la construcción de Pactos de Acción Colectiva: 1. Revisión de la propuesta de Pacto, 2. Diagnóstico Institucional, 3. Alcance Poblacional del Proceso Convocatoria y difusión. 
d. Construcción del Pacto Implementación y seguimiento. 
e. Presentación de los Pactos de Acción Colectiva en proceso. 
Esta jornada permitió dar a conocer el alcance, contenido y avances de la construcción e implementación de la metodología de Pactos de Acción Colectiva, así como las rutas y procedimiento establecidos para evaluar la posibilidad de desarrollar la metodología como respuesta a las conflictividades que se puedan identificar en el ejercicio de las funciones de cada uno de los miembros de las Dirección. 
</t>
  </si>
  <si>
    <t>Evidencia reunión jornada socialización pactos acción colectiva equipo dirección Convivencia y Diálogo Social.</t>
  </si>
  <si>
    <t>Se desarrolló una jornada de socialización acerca de las acciones estratégicas de la Dirección al interior del equipo de trabajo</t>
  </si>
  <si>
    <t>Fomentar la gestión del conocimiento y la innovación para agilizar la comunicación con el ciudadano, la prestación de trámites y servicios, y garantizar la toma de decisiones con base en evidencia.</t>
  </si>
  <si>
    <t>Realizar el 100% de los informes solicitados a la Dirección con relación a temas de convivencia diálogo y/o conflictividades.</t>
  </si>
  <si>
    <t>Porcentaje de informes realizados</t>
  </si>
  <si>
    <t>Número de informes realizados</t>
  </si>
  <si>
    <t>Número de informes solicitados</t>
  </si>
  <si>
    <t>Porcentaje de informes</t>
  </si>
  <si>
    <t>Informe de convivencia, diálogo y/o conflictividades</t>
  </si>
  <si>
    <t>Documentos de producción de información de la Dirección</t>
  </si>
  <si>
    <t>Informes realizados</t>
  </si>
  <si>
    <t xml:space="preserve">Durante el primer trimestre del año se realizaron 5 informes de actividades relacionados con temas de diálogo, convivencia y/o conflictividad:
1. Informe de la estrategia de participación y Pactos de Borde presentado al Comité Interinstitucional de seguimiento al fallo de Cerros Orientales donde se consignan actividades desarrolladas por la Dirección de Convivencia y Diálogo Social.
2. Informe actividades de protesta semana del 11 al 17 de enero 2021.
3. Informe actividades de protesta semana del 18 al 24 de enero 2021.
4. Informe Contexto y Redes Sociales: Dia mundial de los humedales.
5. Informe Contexto y Redes Sociales: Movilización Comedores Comunitarios. 
</t>
  </si>
  <si>
    <t xml:space="preserve">1.	Informe trimestral - estrategia de participación y Pactos de Borde.
2. Informe actividades de protesta semana del 11 al 17 de enero 2021
3. Informe actividades de protesta semana del 18 al 24 de enero 2021.
4. Informe Contexto y Redes Sociales: Dia mundial de los humedales.
5. Informe Contexto y Redes Sociales: Movilización Comedores
Comunitarios
</t>
  </si>
  <si>
    <t xml:space="preserve">Se realizaron 5 informes relacionados con temas de diálogo, convivencia y/o conflictividad. </t>
  </si>
  <si>
    <t>Total metas procesos Alcaldía local (80%)</t>
  </si>
  <si>
    <t>T1</t>
  </si>
  <si>
    <t>Obtener una calificación semestral del 80% en la medición de desempeño ambiental, de acuerdo a los parámetros establecidos en la herramienta construida por la OAP</t>
  </si>
  <si>
    <t>Sostenibilidad del sistema de gestión</t>
  </si>
  <si>
    <t>Criterios ambientales</t>
  </si>
  <si>
    <t># de criterios ambientales cumplidos</t>
  </si>
  <si>
    <t>Total de criterios ambientales establecidos</t>
  </si>
  <si>
    <t>Constante</t>
  </si>
  <si>
    <t>Porcentaje de buenas prácticas ambientales implementadas</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</si>
  <si>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</si>
  <si>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</si>
  <si>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</si>
  <si>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</si>
  <si>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</si>
  <si>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</si>
  <si>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 de documentos actualizados del proceso</t>
  </si>
  <si>
    <t># de documentos programados a actualizar en el plan de trabajo)*100</t>
  </si>
  <si>
    <t>suma</t>
  </si>
  <si>
    <t xml:space="preserve">Documentos con actualización en el LMD </t>
  </si>
  <si>
    <t xml:space="preserve">Casos Hola de actualización generados
Listado Maestro de Documentos 
Matiz </t>
  </si>
  <si>
    <t>MATIZ publicación del Procedimiento formalizado en el MIPG</t>
  </si>
  <si>
    <t>No programada para el I Trimestre de 2021. 
Sin embargo, se realizó la actualización del mapa de riesgos del proceso, pero no se incluyó en el plan de trabajo.</t>
  </si>
  <si>
    <t>T3</t>
  </si>
  <si>
    <t>Participar del 100% de las capacitaciones que se realicen en gestión de riesgos, planes de mejora, y sistema de gestión institucional</t>
  </si>
  <si>
    <t>Participación en capacitaciones</t>
  </si>
  <si>
    <t># de capacitaciones en las que se participó</t>
  </si>
  <si>
    <t># de capacitaciones convocadas)*100</t>
  </si>
  <si>
    <t>Capacitaciones realizadas</t>
  </si>
  <si>
    <t>No  programada</t>
  </si>
  <si>
    <t>Registros de participación</t>
  </si>
  <si>
    <t>Listado de asistencia
Video de la reunión
Presentación</t>
  </si>
  <si>
    <t>Carpeta compartida de registros de asistencia  - OAP</t>
  </si>
  <si>
    <t>Total metas transversales (20%)</t>
  </si>
  <si>
    <t xml:space="preserve">Total plan de gestión </t>
  </si>
  <si>
    <t>Objetivo Estrategico</t>
  </si>
  <si>
    <t>Rutinaria</t>
  </si>
  <si>
    <t>Suma</t>
  </si>
  <si>
    <t>Eficacia</t>
  </si>
  <si>
    <t>Retadora (Mejora)</t>
  </si>
  <si>
    <t>Creciente</t>
  </si>
  <si>
    <t>Eficiencia</t>
  </si>
  <si>
    <t>Implementar estrategias de Gobierno Abierto y transparencia, haciendo uso de herramientas de las TIC para su divulgación, como parte del fortalecimiento de la relación entre la ciudadanía y el gobierno.</t>
  </si>
  <si>
    <t>Decreciente</t>
  </si>
  <si>
    <t>Efectividad</t>
  </si>
  <si>
    <t>Realizar acciones enfocadas al fortalecimiento de la gobernabilidad democrática local.</t>
  </si>
  <si>
    <t>Brindar atención oportuna y de calidad a los diferentes sectores poblacionales, generando relaciones de confianza y respeto por la diferencia.</t>
  </si>
  <si>
    <t>Fortalecer las relaciones de confianza con las corporaciones político-administrativas de elección popular y con la región, facilitando la aprobación de iniciativas que permitan atender las demandas ciudadanas.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</si>
</sst>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_-"/>
  </numFmts>
  <fonts count="12">
    <font>
      <sz val="11"/>
      <color theme="1"/>
      <name val="Calibri"/>
      <family val="2"/>
      <scheme val="minor"/>
    </font>
    <font>
      <b/>
      <sz val="11"/>
      <color theme="1"/>
      <name val="Calibri Light"/>
      <family val="2"/>
      <scheme val="major"/>
    </font>
    <font>
      <sz val="11"/>
      <name val="Calibri Light"/>
      <family val="2"/>
      <scheme val="major"/>
    </font>
    <font>
      <sz val="11"/>
      <color theme="1"/>
      <name val="Calibri"/>
      <family val="2"/>
      <scheme val="minor"/>
    </font>
    <font>
      <sz val="11"/>
      <color rgb="FF0070C0"/>
      <name val="Calibri Light"/>
      <family val="2"/>
      <scheme val="major"/>
    </font>
    <font>
      <b/>
      <sz val="11"/>
      <name val="Calibri Light"/>
      <family val="2"/>
      <scheme val="major"/>
    </font>
    <font>
      <sz val="9"/>
      <name val="Segoe UI"/>
      <family val="2"/>
    </font>
    <font>
      <sz val="12"/>
      <name val="Calibri Light"/>
      <family val="2"/>
      <scheme val="major"/>
    </font>
    <font>
      <b/>
      <sz val="12"/>
      <name val="Calibri Light"/>
      <family val="2"/>
      <scheme val="major"/>
    </font>
    <font>
      <sz val="14"/>
      <name val="Calibri Light"/>
      <family val="2"/>
      <scheme val="major"/>
    </font>
    <font>
      <b/>
      <sz val="14"/>
      <name val="Calibri Light"/>
      <family val="2"/>
      <scheme val="major"/>
    </font>
    <font>
      <sz val="11"/>
      <name val="Calibri Light"/>
      <family val="2"/>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164" fontId="3" fillId="0" borderId="0" applyFont="0" applyFill="0" applyBorder="0" applyAlignment="0" applyProtection="0"/>
  </cellStyleXfs>
  <cellXfs count="202">
    <xf numFmtId="0" fontId="0" fillId="0" borderId="0" xfId="0"/>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xf numFmtId="0" fontId="0" fillId="0" borderId="1" xfId="0" applyBorder="1"/>
    <xf numFmtId="0" fontId="2" fillId="0" borderId="0" xfId="0" applyFont="1" applyAlignment="1" applyProtection="1">
      <alignment wrapText="1"/>
      <protection hidden="1"/>
    </xf>
    <xf numFmtId="0" fontId="2" fillId="0" borderId="0" xfId="0" applyFont="1" applyAlignment="1" applyProtection="1">
      <alignment vertical="center" wrapText="1"/>
      <protection hidden="1"/>
    </xf>
    <xf numFmtId="0" fontId="6" fillId="0" borderId="0" xfId="0" applyFont="1" applyProtection="1">
      <protection hidden="1"/>
    </xf>
    <xf numFmtId="0" fontId="5" fillId="3" borderId="1" xfId="0" applyFont="1" applyFill="1" applyBorder="1" applyAlignment="1" applyProtection="1">
      <alignment wrapText="1"/>
      <protection hidden="1"/>
    </xf>
    <xf numFmtId="0" fontId="2" fillId="0" borderId="1" xfId="0" applyFont="1" applyBorder="1" applyAlignment="1" applyProtection="1">
      <alignment wrapText="1"/>
      <protection hidden="1"/>
    </xf>
    <xf numFmtId="0" fontId="5" fillId="3" borderId="20" xfId="0" applyFont="1" applyFill="1" applyBorder="1" applyAlignment="1" applyProtection="1">
      <alignment horizontal="center" vertical="center" wrapText="1"/>
      <protection hidden="1"/>
    </xf>
    <xf numFmtId="0" fontId="2" fillId="0" borderId="19" xfId="0" applyFont="1" applyFill="1" applyBorder="1" applyAlignment="1" applyProtection="1">
      <alignment horizontal="center" vertical="center" wrapText="1"/>
      <protection hidden="1"/>
    </xf>
    <xf numFmtId="0" fontId="2" fillId="0" borderId="1" xfId="0" applyNumberFormat="1" applyFont="1" applyBorder="1" applyAlignment="1" applyProtection="1">
      <alignment horizontal="center" vertical="center" wrapText="1"/>
      <protection hidden="1"/>
    </xf>
    <xf numFmtId="0" fontId="2" fillId="0" borderId="1" xfId="0" applyFont="1" applyBorder="1" applyAlignment="1" applyProtection="1">
      <alignment horizontal="left" vertical="center" wrapText="1"/>
      <protection hidden="1"/>
    </xf>
    <xf numFmtId="9" fontId="2" fillId="0" borderId="1" xfId="1" applyNumberFormat="1" applyFont="1" applyFill="1" applyBorder="1" applyAlignment="1" applyProtection="1">
      <alignment horizontal="center" vertical="center" wrapText="1"/>
      <protection hidden="1"/>
    </xf>
    <xf numFmtId="9" fontId="2" fillId="0" borderId="1" xfId="0" applyNumberFormat="1" applyFont="1" applyBorder="1" applyAlignment="1" applyProtection="1">
      <alignment horizontal="center" vertical="center" wrapText="1"/>
      <protection hidden="1"/>
    </xf>
    <xf numFmtId="0" fontId="2" fillId="0" borderId="20" xfId="0" applyNumberFormat="1" applyFont="1" applyBorder="1" applyAlignment="1" applyProtection="1">
      <alignment horizontal="center" vertical="center" wrapText="1"/>
      <protection hidden="1"/>
    </xf>
    <xf numFmtId="0" fontId="2" fillId="0" borderId="19" xfId="0" applyFont="1" applyBorder="1" applyAlignment="1" applyProtection="1">
      <alignment horizontal="center" vertical="center" wrapText="1"/>
      <protection hidden="1"/>
    </xf>
    <xf numFmtId="0" fontId="2" fillId="0" borderId="1" xfId="0" applyFont="1" applyFill="1" applyBorder="1" applyAlignment="1" applyProtection="1">
      <alignment horizontal="left" vertical="center" wrapText="1"/>
      <protection hidden="1"/>
    </xf>
    <xf numFmtId="0" fontId="2" fillId="0" borderId="20" xfId="0" applyFont="1" applyBorder="1" applyAlignment="1" applyProtection="1">
      <alignment horizontal="left" vertical="center" wrapText="1"/>
      <protection hidden="1"/>
    </xf>
    <xf numFmtId="0" fontId="2" fillId="0" borderId="1" xfId="2" applyNumberFormat="1" applyFont="1" applyBorder="1" applyAlignment="1" applyProtection="1">
      <alignment horizontal="center" vertical="center" wrapText="1"/>
      <protection hidden="1"/>
    </xf>
    <xf numFmtId="9" fontId="2" fillId="0" borderId="20" xfId="0" applyNumberFormat="1" applyFont="1" applyBorder="1" applyAlignment="1" applyProtection="1">
      <alignment horizontal="center" vertical="center" wrapText="1"/>
      <protection hidden="1"/>
    </xf>
    <xf numFmtId="9" fontId="2" fillId="0" borderId="1" xfId="1" applyFont="1" applyBorder="1" applyAlignment="1" applyProtection="1">
      <alignment horizontal="center" vertical="center" wrapText="1"/>
      <protection hidden="1"/>
    </xf>
    <xf numFmtId="0" fontId="7" fillId="3" borderId="21" xfId="0" applyFont="1" applyFill="1" applyBorder="1" applyAlignment="1" applyProtection="1">
      <alignment wrapText="1"/>
      <protection hidden="1"/>
    </xf>
    <xf numFmtId="0" fontId="7" fillId="3" borderId="14" xfId="0" applyFont="1" applyFill="1" applyBorder="1" applyAlignment="1" applyProtection="1">
      <alignment wrapText="1"/>
      <protection hidden="1"/>
    </xf>
    <xf numFmtId="0" fontId="8" fillId="3" borderId="14" xfId="0" applyFont="1" applyFill="1" applyBorder="1" applyAlignment="1" applyProtection="1">
      <protection hidden="1"/>
    </xf>
    <xf numFmtId="9" fontId="8" fillId="3" borderId="14" xfId="1" applyFont="1" applyFill="1" applyBorder="1" applyAlignment="1" applyProtection="1">
      <alignment horizontal="center" wrapText="1"/>
      <protection hidden="1"/>
    </xf>
    <xf numFmtId="9" fontId="8" fillId="3" borderId="14" xfId="1" applyFont="1" applyFill="1" applyBorder="1" applyAlignment="1" applyProtection="1">
      <alignment horizontal="right" wrapText="1"/>
      <protection hidden="1"/>
    </xf>
    <xf numFmtId="9" fontId="8" fillId="3" borderId="22" xfId="1" applyFont="1" applyFill="1" applyBorder="1" applyAlignment="1" applyProtection="1">
      <alignment horizontal="right" wrapText="1"/>
      <protection hidden="1"/>
    </xf>
    <xf numFmtId="0" fontId="7" fillId="3" borderId="22" xfId="0" applyFont="1" applyFill="1" applyBorder="1" applyAlignment="1" applyProtection="1">
      <alignment wrapText="1"/>
      <protection hidden="1"/>
    </xf>
    <xf numFmtId="0" fontId="4" fillId="0" borderId="13" xfId="0" applyFont="1" applyBorder="1" applyAlignment="1" applyProtection="1">
      <alignment horizontal="center" vertical="center" wrapText="1"/>
      <protection hidden="1"/>
    </xf>
    <xf numFmtId="0" fontId="4" fillId="0" borderId="13" xfId="0" applyFont="1" applyBorder="1" applyAlignment="1" applyProtection="1">
      <alignment horizontal="left" vertical="top" wrapText="1"/>
      <protection hidden="1"/>
    </xf>
    <xf numFmtId="9" fontId="4" fillId="0" borderId="13" xfId="0" applyNumberFormat="1" applyFont="1" applyBorder="1" applyAlignment="1" applyProtection="1">
      <alignment horizontal="center" vertical="top" wrapText="1"/>
      <protection hidden="1"/>
    </xf>
    <xf numFmtId="0" fontId="4" fillId="0" borderId="13" xfId="0" applyFont="1" applyBorder="1" applyAlignment="1" applyProtection="1">
      <alignment horizontal="center" vertical="top" wrapText="1"/>
      <protection hidden="1"/>
    </xf>
    <xf numFmtId="9" fontId="4" fillId="0" borderId="13" xfId="1" applyFont="1" applyBorder="1" applyAlignment="1" applyProtection="1">
      <alignment horizontal="center" vertical="top" wrapText="1"/>
      <protection hidden="1"/>
    </xf>
    <xf numFmtId="0" fontId="4" fillId="9" borderId="13" xfId="0" applyFont="1" applyFill="1" applyBorder="1" applyAlignment="1" applyProtection="1">
      <alignment horizontal="left" vertical="top" wrapText="1"/>
      <protection hidden="1"/>
    </xf>
    <xf numFmtId="9" fontId="4" fillId="9" borderId="13" xfId="0" applyNumberFormat="1" applyFont="1" applyFill="1" applyBorder="1" applyAlignment="1" applyProtection="1">
      <alignment horizontal="right" vertical="top" wrapText="1"/>
      <protection hidden="1"/>
    </xf>
    <xf numFmtId="0" fontId="4" fillId="0" borderId="9" xfId="0" applyFont="1" applyBorder="1" applyAlignment="1" applyProtection="1">
      <alignment horizontal="left" vertical="top" wrapText="1"/>
      <protection hidden="1"/>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horizontal="left" vertical="top" wrapText="1"/>
      <protection hidden="1"/>
    </xf>
    <xf numFmtId="9" fontId="4" fillId="0" borderId="1" xfId="0" applyNumberFormat="1" applyFont="1" applyBorder="1" applyAlignment="1" applyProtection="1">
      <alignment horizontal="center" vertical="top" wrapText="1"/>
      <protection hidden="1"/>
    </xf>
    <xf numFmtId="0" fontId="4" fillId="0" borderId="1" xfId="0" applyFont="1" applyBorder="1" applyAlignment="1" applyProtection="1">
      <alignment horizontal="center" vertical="top" wrapText="1"/>
      <protection hidden="1"/>
    </xf>
    <xf numFmtId="9" fontId="4" fillId="0" borderId="1" xfId="1" applyFont="1" applyBorder="1" applyAlignment="1" applyProtection="1">
      <alignment horizontal="center" vertical="top" wrapText="1"/>
      <protection hidden="1"/>
    </xf>
    <xf numFmtId="0" fontId="4" fillId="9" borderId="1" xfId="0" applyFont="1" applyFill="1" applyBorder="1" applyAlignment="1" applyProtection="1">
      <alignment horizontal="left" vertical="top" wrapText="1"/>
      <protection hidden="1"/>
    </xf>
    <xf numFmtId="9" fontId="4" fillId="9" borderId="1" xfId="1" applyNumberFormat="1" applyFont="1" applyFill="1" applyBorder="1" applyAlignment="1" applyProtection="1">
      <alignment horizontal="right" vertical="top" wrapText="1"/>
      <protection hidden="1"/>
    </xf>
    <xf numFmtId="9" fontId="4" fillId="9" borderId="1" xfId="1" applyFont="1" applyFill="1" applyBorder="1" applyAlignment="1" applyProtection="1">
      <alignment horizontal="right" vertical="top" wrapText="1"/>
      <protection hidden="1"/>
    </xf>
    <xf numFmtId="0" fontId="4" fillId="0" borderId="2" xfId="0" applyFont="1" applyBorder="1" applyAlignment="1" applyProtection="1">
      <alignment horizontal="left" vertical="top" wrapText="1"/>
      <protection hidden="1"/>
    </xf>
    <xf numFmtId="0" fontId="7" fillId="3" borderId="1" xfId="0" applyFont="1" applyFill="1" applyBorder="1" applyAlignment="1" applyProtection="1">
      <alignment wrapText="1"/>
      <protection hidden="1"/>
    </xf>
    <xf numFmtId="0" fontId="8" fillId="3" borderId="1" xfId="0" applyFont="1" applyFill="1" applyBorder="1" applyAlignment="1" applyProtection="1">
      <alignment wrapText="1"/>
      <protection hidden="1"/>
    </xf>
    <xf numFmtId="9" fontId="8" fillId="3" borderId="1" xfId="1" applyFont="1" applyFill="1" applyBorder="1" applyAlignment="1" applyProtection="1">
      <alignment horizontal="center" wrapText="1"/>
      <protection hidden="1"/>
    </xf>
    <xf numFmtId="9" fontId="8" fillId="3" borderId="1" xfId="0" applyNumberFormat="1" applyFont="1" applyFill="1" applyBorder="1" applyAlignment="1" applyProtection="1">
      <alignment horizontal="right" wrapText="1"/>
      <protection hidden="1"/>
    </xf>
    <xf numFmtId="0" fontId="7" fillId="3" borderId="2" xfId="0" applyFont="1" applyFill="1" applyBorder="1" applyAlignment="1" applyProtection="1">
      <alignment wrapText="1"/>
      <protection hidden="1"/>
    </xf>
    <xf numFmtId="0" fontId="9" fillId="2" borderId="1" xfId="0" applyFont="1" applyFill="1" applyBorder="1" applyAlignment="1" applyProtection="1">
      <alignment wrapText="1"/>
      <protection hidden="1"/>
    </xf>
    <xf numFmtId="0" fontId="10" fillId="2" borderId="1" xfId="0" applyFont="1" applyFill="1" applyBorder="1" applyAlignment="1" applyProtection="1">
      <alignment wrapText="1"/>
      <protection hidden="1"/>
    </xf>
    <xf numFmtId="9" fontId="10" fillId="2" borderId="1" xfId="1" applyFont="1" applyFill="1" applyBorder="1" applyAlignment="1" applyProtection="1">
      <alignment horizontal="center" wrapText="1"/>
      <protection hidden="1"/>
    </xf>
    <xf numFmtId="9" fontId="9" fillId="2" borderId="1" xfId="1" applyFont="1" applyFill="1" applyBorder="1" applyAlignment="1" applyProtection="1">
      <alignment horizontal="right" wrapText="1"/>
      <protection hidden="1"/>
    </xf>
    <xf numFmtId="0" fontId="9" fillId="2" borderId="2" xfId="0" applyFont="1" applyFill="1" applyBorder="1" applyAlignment="1" applyProtection="1">
      <alignment wrapText="1"/>
      <protection hidden="1"/>
    </xf>
    <xf numFmtId="9" fontId="2" fillId="0" borderId="19" xfId="0" applyNumberFormat="1" applyFont="1" applyBorder="1" applyAlignment="1" applyProtection="1">
      <alignment horizontal="center" vertical="center" wrapText="1"/>
      <protection hidden="1"/>
    </xf>
    <xf numFmtId="0" fontId="2" fillId="0" borderId="19" xfId="0" applyNumberFormat="1" applyFont="1" applyBorder="1" applyAlignment="1" applyProtection="1">
      <alignment horizontal="center" vertical="center" wrapText="1"/>
      <protection hidden="1"/>
    </xf>
    <xf numFmtId="9" fontId="8" fillId="3" borderId="21" xfId="1" applyFont="1" applyFill="1" applyBorder="1" applyAlignment="1" applyProtection="1">
      <alignment wrapText="1"/>
      <protection hidden="1"/>
    </xf>
    <xf numFmtId="9" fontId="8" fillId="3" borderId="19" xfId="0" applyNumberFormat="1" applyFont="1" applyFill="1" applyBorder="1" applyAlignment="1" applyProtection="1">
      <alignment wrapText="1"/>
      <protection hidden="1"/>
    </xf>
    <xf numFmtId="9" fontId="9" fillId="2" borderId="21" xfId="1" applyFont="1" applyFill="1" applyBorder="1" applyAlignment="1" applyProtection="1">
      <alignment wrapText="1"/>
      <protection hidden="1"/>
    </xf>
    <xf numFmtId="9" fontId="8" fillId="3" borderId="14" xfId="1" applyFont="1" applyFill="1" applyBorder="1" applyAlignment="1" applyProtection="1">
      <alignment wrapText="1"/>
      <protection hidden="1"/>
    </xf>
    <xf numFmtId="9" fontId="8" fillId="3" borderId="1" xfId="0" applyNumberFormat="1" applyFont="1" applyFill="1" applyBorder="1" applyAlignment="1" applyProtection="1">
      <alignment wrapText="1"/>
      <protection hidden="1"/>
    </xf>
    <xf numFmtId="0" fontId="7" fillId="3" borderId="20" xfId="0" applyFont="1" applyFill="1" applyBorder="1" applyAlignment="1" applyProtection="1">
      <alignment wrapText="1"/>
      <protection hidden="1"/>
    </xf>
    <xf numFmtId="9" fontId="9" fillId="2" borderId="14" xfId="1" applyFont="1" applyFill="1" applyBorder="1" applyAlignment="1" applyProtection="1">
      <alignment wrapText="1"/>
      <protection hidden="1"/>
    </xf>
    <xf numFmtId="0" fontId="9" fillId="2" borderId="14" xfId="0" applyFont="1" applyFill="1" applyBorder="1" applyAlignment="1" applyProtection="1">
      <alignment wrapText="1"/>
      <protection hidden="1"/>
    </xf>
    <xf numFmtId="0" fontId="9" fillId="2" borderId="22" xfId="0" applyFont="1" applyFill="1" applyBorder="1" applyAlignment="1" applyProtection="1">
      <alignment wrapText="1"/>
      <protection hidden="1"/>
    </xf>
    <xf numFmtId="0" fontId="4" fillId="0" borderId="18" xfId="0" applyFont="1" applyBorder="1" applyAlignment="1" applyProtection="1">
      <alignment horizontal="left" vertical="top" wrapText="1"/>
      <protection hidden="1"/>
    </xf>
    <xf numFmtId="0" fontId="4" fillId="0" borderId="20" xfId="0" applyFont="1" applyBorder="1" applyAlignment="1" applyProtection="1">
      <alignment horizontal="left" vertical="top" wrapText="1"/>
      <protection hidden="1"/>
    </xf>
    <xf numFmtId="0" fontId="5" fillId="7" borderId="2" xfId="0" applyFont="1" applyFill="1" applyBorder="1" applyAlignment="1" applyProtection="1">
      <alignment horizontal="center" vertical="center" wrapText="1"/>
      <protection hidden="1"/>
    </xf>
    <xf numFmtId="0" fontId="5" fillId="8" borderId="27" xfId="0" applyFont="1" applyFill="1" applyBorder="1" applyAlignment="1" applyProtection="1">
      <alignment horizontal="center" vertical="center" wrapText="1"/>
      <protection hidden="1"/>
    </xf>
    <xf numFmtId="0" fontId="5" fillId="8" borderId="28" xfId="0" applyFont="1" applyFill="1" applyBorder="1" applyAlignment="1" applyProtection="1">
      <alignment horizontal="center" vertical="center" wrapText="1"/>
      <protection hidden="1"/>
    </xf>
    <xf numFmtId="0" fontId="5" fillId="8" borderId="29" xfId="0" applyFont="1" applyFill="1" applyBorder="1" applyAlignment="1" applyProtection="1">
      <alignment horizontal="center" vertical="center" wrapText="1"/>
      <protection hidden="1"/>
    </xf>
    <xf numFmtId="0" fontId="5" fillId="5" borderId="7" xfId="0" applyFont="1" applyFill="1" applyBorder="1" applyAlignment="1" applyProtection="1">
      <alignment horizontal="center" vertical="center" wrapText="1"/>
      <protection hidden="1"/>
    </xf>
    <xf numFmtId="0" fontId="5" fillId="5" borderId="15" xfId="0" applyFont="1" applyFill="1" applyBorder="1" applyAlignment="1" applyProtection="1">
      <alignment horizontal="center" vertical="center" wrapText="1"/>
      <protection hidden="1"/>
    </xf>
    <xf numFmtId="0" fontId="5" fillId="6" borderId="15" xfId="0" applyFont="1" applyFill="1" applyBorder="1" applyAlignment="1" applyProtection="1">
      <alignment horizontal="center" vertical="center" wrapText="1"/>
      <protection hidden="1"/>
    </xf>
    <xf numFmtId="0" fontId="5" fillId="7" borderId="15" xfId="0" applyFont="1" applyFill="1" applyBorder="1" applyAlignment="1" applyProtection="1">
      <alignment horizontal="center" vertical="center" wrapText="1"/>
      <protection hidden="1"/>
    </xf>
    <xf numFmtId="0" fontId="5" fillId="7" borderId="6" xfId="0" applyFont="1" applyFill="1" applyBorder="1" applyAlignment="1" applyProtection="1">
      <alignment horizontal="center" vertical="center" wrapText="1"/>
      <protection hidden="1"/>
    </xf>
    <xf numFmtId="0" fontId="5" fillId="8" borderId="30" xfId="0" applyFont="1" applyFill="1" applyBorder="1" applyAlignment="1" applyProtection="1">
      <alignment horizontal="center" vertical="center" wrapText="1"/>
      <protection hidden="1"/>
    </xf>
    <xf numFmtId="0" fontId="5" fillId="8" borderId="15" xfId="0" applyFont="1" applyFill="1" applyBorder="1" applyAlignment="1" applyProtection="1">
      <alignment horizontal="center" vertical="center" wrapText="1"/>
      <protection hidden="1"/>
    </xf>
    <xf numFmtId="0" fontId="5" fillId="8" borderId="31" xfId="0" applyFont="1" applyFill="1" applyBorder="1" applyAlignment="1" applyProtection="1">
      <alignment horizontal="center" vertical="center" wrapText="1"/>
      <protection hidden="1"/>
    </xf>
    <xf numFmtId="0" fontId="2" fillId="0" borderId="16" xfId="0" applyNumberFormat="1"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2" fillId="0" borderId="18" xfId="0" applyFont="1" applyBorder="1" applyAlignment="1" applyProtection="1">
      <alignment horizontal="center" vertical="center" wrapText="1"/>
      <protection hidden="1"/>
    </xf>
    <xf numFmtId="9" fontId="2" fillId="0" borderId="16" xfId="0" applyNumberFormat="1" applyFont="1" applyBorder="1" applyAlignment="1" applyProtection="1">
      <alignment horizontal="center" vertical="center" wrapText="1"/>
      <protection hidden="1"/>
    </xf>
    <xf numFmtId="0" fontId="2" fillId="0" borderId="0" xfId="0" applyFont="1" applyAlignment="1" applyProtection="1">
      <alignment horizontal="left" vertical="top" wrapText="1"/>
      <protection hidden="1"/>
    </xf>
    <xf numFmtId="0" fontId="2" fillId="0" borderId="20" xfId="0" applyFont="1" applyBorder="1" applyAlignment="1" applyProtection="1">
      <alignment horizontal="center" vertical="center" wrapText="1"/>
      <protection hidden="1"/>
    </xf>
    <xf numFmtId="9" fontId="8" fillId="3" borderId="21" xfId="1" applyFont="1" applyFill="1" applyBorder="1" applyAlignment="1" applyProtection="1">
      <alignment horizontal="right" wrapText="1"/>
      <protection hidden="1"/>
    </xf>
    <xf numFmtId="0" fontId="7" fillId="0" borderId="0" xfId="0" applyFont="1" applyAlignment="1" applyProtection="1">
      <alignment wrapText="1"/>
      <protection hidden="1"/>
    </xf>
    <xf numFmtId="0" fontId="4" fillId="0" borderId="0" xfId="0" applyFont="1" applyAlignment="1" applyProtection="1">
      <alignment wrapText="1"/>
      <protection hidden="1"/>
    </xf>
    <xf numFmtId="9" fontId="8" fillId="3" borderId="19" xfId="0" applyNumberFormat="1" applyFont="1" applyFill="1" applyBorder="1" applyAlignment="1" applyProtection="1">
      <alignment horizontal="right" wrapText="1"/>
      <protection hidden="1"/>
    </xf>
    <xf numFmtId="9" fontId="9" fillId="2" borderId="21" xfId="1" applyFont="1" applyFill="1" applyBorder="1" applyAlignment="1" applyProtection="1">
      <alignment horizontal="right" wrapText="1"/>
      <protection hidden="1"/>
    </xf>
    <xf numFmtId="9" fontId="9" fillId="2" borderId="14" xfId="1" applyFont="1" applyFill="1" applyBorder="1" applyAlignment="1" applyProtection="1">
      <alignment horizontal="right" wrapText="1"/>
      <protection hidden="1"/>
    </xf>
    <xf numFmtId="0" fontId="9" fillId="0" borderId="0" xfId="0" applyFont="1" applyAlignment="1" applyProtection="1">
      <alignment wrapText="1"/>
      <protection hidden="1"/>
    </xf>
    <xf numFmtId="0" fontId="7" fillId="3" borderId="15" xfId="0" applyFont="1" applyFill="1" applyBorder="1" applyAlignment="1" applyProtection="1">
      <alignment wrapText="1"/>
      <protection hidden="1"/>
    </xf>
    <xf numFmtId="9" fontId="8" fillId="3" borderId="30" xfId="1" applyFont="1" applyFill="1" applyBorder="1" applyAlignment="1" applyProtection="1">
      <alignment wrapText="1"/>
      <protection hidden="1"/>
    </xf>
    <xf numFmtId="9" fontId="8" fillId="3" borderId="15" xfId="1" applyFont="1" applyFill="1" applyBorder="1" applyAlignment="1" applyProtection="1">
      <alignment wrapText="1"/>
      <protection hidden="1"/>
    </xf>
    <xf numFmtId="0" fontId="7" fillId="3" borderId="31" xfId="0" applyFont="1" applyFill="1" applyBorder="1" applyAlignment="1" applyProtection="1">
      <alignment wrapText="1"/>
      <protection hidden="1"/>
    </xf>
    <xf numFmtId="0" fontId="5" fillId="3" borderId="1" xfId="0" applyFont="1" applyFill="1" applyBorder="1" applyAlignment="1" applyProtection="1">
      <alignment horizontal="center" vertical="center" wrapText="1"/>
      <protection hidden="1"/>
    </xf>
    <xf numFmtId="0" fontId="5" fillId="2" borderId="19"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20" xfId="0" applyFont="1" applyFill="1" applyBorder="1" applyAlignment="1" applyProtection="1">
      <alignment horizontal="center" vertical="center" wrapText="1"/>
      <protection hidden="1"/>
    </xf>
    <xf numFmtId="0" fontId="5" fillId="4" borderId="19"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5" fillId="4" borderId="20" xfId="0" applyFont="1" applyFill="1" applyBorder="1" applyAlignment="1" applyProtection="1">
      <alignment horizontal="center" vertical="center" wrapText="1"/>
      <protection hidden="1"/>
    </xf>
    <xf numFmtId="0" fontId="5" fillId="5" borderId="3"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xf numFmtId="0" fontId="5" fillId="3" borderId="19" xfId="0" applyFont="1" applyFill="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horizontal="left" vertical="top" wrapText="1"/>
      <protection hidden="1"/>
    </xf>
    <xf numFmtId="0" fontId="5" fillId="3" borderId="9" xfId="0" applyFont="1" applyFill="1" applyBorder="1" applyAlignment="1" applyProtection="1">
      <alignment horizontal="center" vertical="center" wrapText="1"/>
      <protection hidden="1"/>
    </xf>
    <xf numFmtId="0" fontId="5" fillId="3" borderId="12" xfId="0" applyFont="1" applyFill="1" applyBorder="1" applyAlignment="1" applyProtection="1">
      <alignment horizontal="center" vertical="center" wrapText="1"/>
      <protection hidden="1"/>
    </xf>
    <xf numFmtId="0" fontId="5" fillId="3" borderId="26" xfId="0" applyFont="1" applyFill="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locked="0"/>
    </xf>
    <xf numFmtId="9" fontId="2" fillId="0" borderId="17" xfId="0" applyNumberFormat="1" applyFont="1" applyBorder="1" applyAlignment="1" applyProtection="1">
      <alignment horizontal="center" vertical="center" wrapText="1"/>
      <protection hidden="1"/>
    </xf>
    <xf numFmtId="9" fontId="11" fillId="0" borderId="13" xfId="0" applyNumberFormat="1" applyFont="1" applyFill="1" applyBorder="1" applyAlignment="1" applyProtection="1">
      <alignment horizontal="center" vertical="center" wrapText="1"/>
      <protection locked="0"/>
    </xf>
    <xf numFmtId="9" fontId="11" fillId="0" borderId="10" xfId="0" applyNumberFormat="1" applyFont="1" applyFill="1" applyBorder="1" applyAlignment="1" applyProtection="1">
      <alignment horizontal="center" vertical="center" wrapText="1"/>
      <protection locked="0"/>
    </xf>
    <xf numFmtId="0" fontId="11" fillId="0" borderId="1" xfId="0" applyFont="1" applyFill="1" applyBorder="1" applyAlignment="1" applyProtection="1">
      <alignment horizontal="justify" vertical="center" wrapText="1"/>
      <protection locked="0"/>
    </xf>
    <xf numFmtId="0" fontId="11" fillId="0" borderId="13" xfId="0" applyFont="1" applyFill="1" applyBorder="1" applyAlignment="1" applyProtection="1">
      <alignment horizontal="center" vertical="center" wrapText="1"/>
      <protection locked="0"/>
    </xf>
    <xf numFmtId="9" fontId="11" fillId="0" borderId="13" xfId="1" applyFont="1" applyFill="1" applyBorder="1" applyAlignment="1" applyProtection="1">
      <alignment horizontal="center" vertical="center" wrapText="1"/>
      <protection locked="0"/>
    </xf>
    <xf numFmtId="9" fontId="8" fillId="3" borderId="15" xfId="1" applyFont="1" applyFill="1" applyBorder="1" applyAlignment="1" applyProtection="1">
      <alignment horizontal="center" wrapText="1"/>
      <protection hidden="1"/>
    </xf>
    <xf numFmtId="9" fontId="8" fillId="3" borderId="1" xfId="0" applyNumberFormat="1" applyFont="1" applyFill="1" applyBorder="1" applyAlignment="1" applyProtection="1">
      <alignment horizontal="center" wrapText="1"/>
      <protection hidden="1"/>
    </xf>
    <xf numFmtId="9" fontId="10" fillId="2" borderId="14" xfId="0" applyNumberFormat="1" applyFont="1" applyFill="1" applyBorder="1" applyAlignment="1" applyProtection="1">
      <alignment horizontal="center" wrapText="1"/>
      <protection hidden="1"/>
    </xf>
    <xf numFmtId="9" fontId="4" fillId="0" borderId="16" xfId="1" applyFont="1" applyBorder="1" applyAlignment="1" applyProtection="1">
      <alignment horizontal="right" vertical="center" wrapText="1"/>
      <protection hidden="1"/>
    </xf>
    <xf numFmtId="0" fontId="4" fillId="0" borderId="17" xfId="0" applyFont="1" applyBorder="1" applyAlignment="1" applyProtection="1">
      <alignment horizontal="left" vertical="center" wrapText="1"/>
      <protection hidden="1"/>
    </xf>
    <xf numFmtId="0" fontId="4" fillId="0" borderId="18" xfId="0" applyFont="1" applyBorder="1" applyAlignment="1" applyProtection="1">
      <alignment horizontal="left" vertical="center" wrapText="1"/>
      <protection hidden="1"/>
    </xf>
    <xf numFmtId="9" fontId="4" fillId="0" borderId="16" xfId="0" applyNumberFormat="1" applyFont="1" applyBorder="1" applyAlignment="1" applyProtection="1">
      <alignment horizontal="right" vertical="center" wrapText="1"/>
      <protection hidden="1"/>
    </xf>
    <xf numFmtId="0" fontId="4" fillId="0" borderId="17" xfId="0" applyFont="1" applyBorder="1" applyAlignment="1" applyProtection="1">
      <alignment horizontal="right" vertical="center" wrapText="1"/>
      <protection hidden="1"/>
    </xf>
    <xf numFmtId="9" fontId="4" fillId="0" borderId="16" xfId="0" applyNumberFormat="1" applyFont="1" applyBorder="1" applyAlignment="1" applyProtection="1">
      <alignment horizontal="center" vertical="center" wrapText="1"/>
      <protection hidden="1"/>
    </xf>
    <xf numFmtId="9" fontId="4" fillId="0" borderId="17" xfId="0" applyNumberFormat="1" applyFont="1" applyBorder="1" applyAlignment="1" applyProtection="1">
      <alignment horizontal="center" vertical="center" wrapText="1"/>
      <protection hidden="1"/>
    </xf>
    <xf numFmtId="9" fontId="4" fillId="0" borderId="19" xfId="1" applyFont="1" applyBorder="1" applyAlignment="1" applyProtection="1">
      <alignment horizontal="right" vertical="center" wrapText="1"/>
      <protection hidden="1"/>
    </xf>
    <xf numFmtId="0" fontId="4" fillId="0" borderId="1" xfId="0" applyFont="1" applyBorder="1" applyAlignment="1" applyProtection="1">
      <alignment horizontal="left" vertical="center" wrapText="1"/>
      <protection hidden="1"/>
    </xf>
    <xf numFmtId="0" fontId="4" fillId="0" borderId="20" xfId="0" applyFont="1" applyBorder="1" applyAlignment="1" applyProtection="1">
      <alignment horizontal="left" vertical="center" wrapText="1"/>
      <protection hidden="1"/>
    </xf>
    <xf numFmtId="9" fontId="4" fillId="0" borderId="19" xfId="0" applyNumberFormat="1" applyFont="1" applyBorder="1" applyAlignment="1" applyProtection="1">
      <alignment horizontal="right" vertical="center" wrapText="1"/>
      <protection hidden="1"/>
    </xf>
    <xf numFmtId="0" fontId="4" fillId="0" borderId="1" xfId="0" applyFont="1" applyBorder="1" applyAlignment="1" applyProtection="1">
      <alignment horizontal="right" vertical="center" wrapText="1"/>
      <protection hidden="1"/>
    </xf>
    <xf numFmtId="9" fontId="4" fillId="0" borderId="19" xfId="0" applyNumberFormat="1" applyFont="1" applyBorder="1" applyAlignment="1" applyProtection="1">
      <alignment horizontal="center" vertical="center" wrapText="1"/>
      <protection hidden="1"/>
    </xf>
    <xf numFmtId="0" fontId="4" fillId="0" borderId="32" xfId="0" applyFont="1" applyBorder="1" applyAlignment="1" applyProtection="1">
      <alignment horizontal="left" vertical="center" wrapText="1"/>
      <protection hidden="1"/>
    </xf>
    <xf numFmtId="0" fontId="4" fillId="0" borderId="2" xfId="0" applyFont="1" applyBorder="1" applyAlignment="1" applyProtection="1">
      <alignment horizontal="left" vertical="center" wrapText="1"/>
      <protection hidden="1"/>
    </xf>
    <xf numFmtId="9" fontId="8" fillId="3" borderId="30" xfId="1" applyFont="1" applyFill="1" applyBorder="1" applyAlignment="1" applyProtection="1">
      <alignment horizontal="right" wrapText="1"/>
      <protection hidden="1"/>
    </xf>
    <xf numFmtId="9" fontId="4" fillId="0" borderId="1" xfId="0" applyNumberFormat="1" applyFont="1" applyBorder="1" applyAlignment="1" applyProtection="1">
      <alignment horizontal="center" vertical="center" wrapText="1"/>
      <protection hidden="1"/>
    </xf>
    <xf numFmtId="0" fontId="9" fillId="2" borderId="33" xfId="0" applyFont="1" applyFill="1" applyBorder="1" applyAlignment="1" applyProtection="1">
      <alignment wrapText="1"/>
      <protection hidden="1"/>
    </xf>
    <xf numFmtId="0" fontId="4" fillId="0" borderId="17" xfId="0" applyFont="1" applyBorder="1" applyAlignment="1" applyProtection="1">
      <alignment horizontal="center" vertical="center" wrapText="1"/>
      <protection hidden="1"/>
    </xf>
    <xf numFmtId="0" fontId="5" fillId="3" borderId="16" xfId="0" applyFont="1" applyFill="1" applyBorder="1" applyAlignment="1" applyProtection="1">
      <alignment horizontal="center" vertical="center" wrapText="1"/>
      <protection hidden="1"/>
    </xf>
    <xf numFmtId="0" fontId="5" fillId="3" borderId="17" xfId="0" applyFont="1" applyFill="1" applyBorder="1" applyAlignment="1" applyProtection="1">
      <alignment horizontal="center" vertical="center" wrapText="1"/>
      <protection hidden="1"/>
    </xf>
    <xf numFmtId="0" fontId="5" fillId="3" borderId="19" xfId="0"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2" fillId="0" borderId="1" xfId="0" applyFont="1" applyBorder="1" applyAlignment="1" applyProtection="1">
      <alignment horizontal="center" vertical="center" wrapText="1"/>
      <protection hidden="1"/>
    </xf>
    <xf numFmtId="0" fontId="2" fillId="0" borderId="1" xfId="0" applyFont="1" applyBorder="1" applyAlignment="1" applyProtection="1">
      <alignment horizontal="left" vertical="top" wrapText="1"/>
      <protection hidden="1"/>
    </xf>
    <xf numFmtId="0" fontId="5" fillId="0" borderId="5"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5" fillId="0" borderId="6" xfId="0" applyFont="1" applyFill="1" applyBorder="1" applyAlignment="1" applyProtection="1">
      <alignment horizontal="center" vertical="center" wrapText="1"/>
      <protection hidden="1"/>
    </xf>
    <xf numFmtId="0" fontId="5" fillId="0" borderId="11"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5" fillId="0" borderId="5"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8" xfId="0" applyFont="1" applyFill="1" applyBorder="1" applyAlignment="1" applyProtection="1">
      <alignment horizontal="center" vertical="center" wrapText="1"/>
      <protection hidden="1"/>
    </xf>
    <xf numFmtId="0" fontId="5" fillId="0" borderId="9" xfId="0" applyFont="1" applyFill="1" applyBorder="1" applyAlignment="1" applyProtection="1">
      <alignment horizontal="center" vertical="center" wrapText="1"/>
      <protection hidden="1"/>
    </xf>
    <xf numFmtId="0" fontId="5" fillId="0" borderId="12" xfId="0" applyFont="1" applyFill="1" applyBorder="1" applyAlignment="1" applyProtection="1">
      <alignment horizontal="center" vertical="center" wrapText="1"/>
      <protection hidden="1"/>
    </xf>
    <xf numFmtId="0" fontId="5" fillId="0" borderId="10"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5" fillId="3" borderId="24" xfId="0" applyFont="1" applyFill="1" applyBorder="1" applyAlignment="1" applyProtection="1">
      <alignment horizontal="center" vertical="center" wrapText="1"/>
      <protection hidden="1"/>
    </xf>
    <xf numFmtId="0" fontId="5" fillId="3" borderId="25" xfId="0" applyFont="1" applyFill="1" applyBorder="1" applyAlignment="1" applyProtection="1">
      <alignment horizontal="center" vertical="center" wrapText="1"/>
      <protection hidden="1"/>
    </xf>
    <xf numFmtId="0" fontId="5" fillId="3" borderId="9" xfId="0" applyFont="1" applyFill="1" applyBorder="1" applyAlignment="1" applyProtection="1">
      <alignment horizontal="center" vertical="center" wrapText="1"/>
      <protection hidden="1"/>
    </xf>
    <xf numFmtId="0" fontId="5" fillId="3" borderId="12" xfId="0" applyFont="1" applyFill="1" applyBorder="1" applyAlignment="1" applyProtection="1">
      <alignment horizontal="center" vertical="center" wrapText="1"/>
      <protection hidden="1"/>
    </xf>
    <xf numFmtId="0" fontId="5" fillId="3" borderId="26" xfId="0" applyFont="1" applyFill="1" applyBorder="1" applyAlignment="1" applyProtection="1">
      <alignment horizontal="center" vertical="center" wrapText="1"/>
      <protection hidden="1"/>
    </xf>
    <xf numFmtId="0" fontId="2" fillId="0" borderId="2" xfId="0" applyFont="1" applyBorder="1" applyAlignment="1" applyProtection="1">
      <alignment horizontal="center" wrapText="1"/>
      <protection hidden="1"/>
    </xf>
    <xf numFmtId="0" fontId="2" fillId="0" borderId="4" xfId="0" applyFont="1" applyBorder="1" applyAlignment="1" applyProtection="1">
      <alignment horizontal="center" wrapText="1"/>
      <protection hidden="1"/>
    </xf>
    <xf numFmtId="0" fontId="2" fillId="0" borderId="3" xfId="0" applyFont="1" applyBorder="1" applyAlignment="1" applyProtection="1">
      <alignment horizontal="center" wrapText="1"/>
      <protection hidden="1"/>
    </xf>
    <xf numFmtId="0" fontId="5" fillId="3" borderId="2" xfId="0" applyFont="1" applyFill="1" applyBorder="1" applyAlignment="1" applyProtection="1">
      <alignment horizontal="center" wrapText="1"/>
      <protection hidden="1"/>
    </xf>
    <xf numFmtId="0" fontId="5" fillId="3" borderId="4" xfId="0" applyFont="1" applyFill="1" applyBorder="1" applyAlignment="1" applyProtection="1">
      <alignment horizontal="center" wrapText="1"/>
      <protection hidden="1"/>
    </xf>
    <xf numFmtId="0" fontId="5" fillId="3" borderId="3" xfId="0" applyFont="1" applyFill="1" applyBorder="1" applyAlignment="1" applyProtection="1">
      <alignment horizontal="center" wrapText="1"/>
      <protection hidden="1"/>
    </xf>
    <xf numFmtId="0" fontId="2" fillId="0" borderId="2" xfId="0" applyFont="1" applyBorder="1" applyAlignment="1" applyProtection="1">
      <alignment horizontal="justify" vertical="center" wrapText="1"/>
      <protection hidden="1"/>
    </xf>
    <xf numFmtId="0" fontId="2" fillId="0" borderId="4" xfId="0" applyFont="1" applyBorder="1" applyAlignment="1" applyProtection="1">
      <alignment horizontal="justify" vertical="center" wrapText="1"/>
      <protection hidden="1"/>
    </xf>
    <xf numFmtId="0" fontId="2" fillId="0" borderId="3" xfId="0" applyFont="1" applyBorder="1" applyAlignment="1" applyProtection="1">
      <alignment horizontal="justify" vertical="center" wrapText="1"/>
      <protection hidden="1"/>
    </xf>
    <xf numFmtId="0" fontId="5" fillId="3" borderId="4" xfId="0" applyFont="1" applyFill="1" applyBorder="1" applyAlignment="1" applyProtection="1">
      <alignment horizontal="center" vertical="center" wrapText="1"/>
      <protection hidden="1"/>
    </xf>
    <xf numFmtId="0" fontId="5" fillId="8" borderId="2" xfId="0" applyFont="1" applyFill="1" applyBorder="1" applyAlignment="1" applyProtection="1">
      <alignment horizontal="center" vertical="center" wrapText="1"/>
      <protection hidden="1"/>
    </xf>
    <xf numFmtId="0" fontId="5" fillId="8" borderId="4" xfId="0" applyFont="1" applyFill="1" applyBorder="1" applyAlignment="1" applyProtection="1">
      <alignment horizontal="center" vertical="center" wrapText="1"/>
      <protection hidden="1"/>
    </xf>
    <xf numFmtId="0" fontId="5" fillId="8" borderId="3" xfId="0" applyFont="1" applyFill="1" applyBorder="1" applyAlignment="1" applyProtection="1">
      <alignment horizontal="center" vertical="center" wrapText="1"/>
      <protection hidden="1"/>
    </xf>
    <xf numFmtId="0" fontId="5" fillId="8" borderId="6" xfId="0" applyFont="1" applyFill="1" applyBorder="1" applyAlignment="1" applyProtection="1">
      <alignment horizontal="center" vertical="center" wrapText="1"/>
      <protection hidden="1"/>
    </xf>
    <xf numFmtId="0" fontId="5" fillId="8" borderId="11" xfId="0" applyFont="1" applyFill="1" applyBorder="1" applyAlignment="1" applyProtection="1">
      <alignment horizontal="center" vertical="center" wrapText="1"/>
      <protection hidden="1"/>
    </xf>
    <xf numFmtId="0" fontId="5" fillId="8" borderId="7" xfId="0" applyFont="1" applyFill="1" applyBorder="1" applyAlignment="1" applyProtection="1">
      <alignment horizontal="center" vertical="center" wrapText="1"/>
      <protection hidden="1"/>
    </xf>
    <xf numFmtId="0" fontId="5" fillId="4" borderId="16" xfId="0" applyFont="1" applyFill="1" applyBorder="1" applyAlignment="1" applyProtection="1">
      <alignment horizontal="center" vertical="center" wrapText="1"/>
      <protection hidden="1"/>
    </xf>
    <xf numFmtId="0" fontId="5" fillId="4" borderId="17" xfId="0" applyFont="1" applyFill="1" applyBorder="1" applyAlignment="1" applyProtection="1">
      <alignment horizontal="center" vertical="center" wrapText="1"/>
      <protection hidden="1"/>
    </xf>
    <xf numFmtId="0" fontId="5" fillId="4" borderId="18" xfId="0" applyFont="1" applyFill="1" applyBorder="1" applyAlignment="1" applyProtection="1">
      <alignment horizontal="center" vertical="center" wrapText="1"/>
      <protection hidden="1"/>
    </xf>
    <xf numFmtId="0" fontId="5" fillId="2" borderId="16" xfId="0" applyFont="1" applyFill="1" applyBorder="1" applyAlignment="1" applyProtection="1">
      <alignment horizontal="center" vertical="center" wrapText="1"/>
      <protection hidden="1"/>
    </xf>
    <xf numFmtId="0" fontId="5" fillId="2" borderId="17" xfId="0" applyFont="1" applyFill="1" applyBorder="1" applyAlignment="1" applyProtection="1">
      <alignment horizontal="center" vertical="center" wrapText="1"/>
      <protection hidden="1"/>
    </xf>
    <xf numFmtId="0" fontId="5" fillId="2" borderId="18" xfId="0" applyFont="1" applyFill="1" applyBorder="1" applyAlignment="1" applyProtection="1">
      <alignment horizontal="center" vertical="center" wrapText="1"/>
      <protection hidden="1"/>
    </xf>
    <xf numFmtId="0" fontId="5" fillId="2" borderId="19"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center" vertical="center" wrapText="1"/>
      <protection hidden="1"/>
    </xf>
    <xf numFmtId="0" fontId="5" fillId="2" borderId="20" xfId="0" applyFont="1" applyFill="1" applyBorder="1" applyAlignment="1" applyProtection="1">
      <alignment horizontal="center" vertical="center" wrapText="1"/>
      <protection hidden="1"/>
    </xf>
    <xf numFmtId="0" fontId="5" fillId="4" borderId="19" xfId="0" applyFont="1" applyFill="1" applyBorder="1" applyAlignment="1" applyProtection="1">
      <alignment horizontal="center" vertical="center" wrapText="1"/>
      <protection hidden="1"/>
    </xf>
    <xf numFmtId="0" fontId="5" fillId="4" borderId="1" xfId="0" applyFont="1" applyFill="1" applyBorder="1" applyAlignment="1" applyProtection="1">
      <alignment horizontal="center" vertical="center" wrapText="1"/>
      <protection hidden="1"/>
    </xf>
    <xf numFmtId="0" fontId="5" fillId="4" borderId="20" xfId="0" applyFont="1" applyFill="1" applyBorder="1" applyAlignment="1" applyProtection="1">
      <alignment horizontal="center" vertical="center" wrapText="1"/>
      <protection hidden="1"/>
    </xf>
    <xf numFmtId="0" fontId="5" fillId="5" borderId="3" xfId="0" applyFont="1" applyFill="1" applyBorder="1" applyAlignment="1" applyProtection="1">
      <alignment horizontal="center" vertical="center" wrapText="1"/>
      <protection hidden="1"/>
    </xf>
    <xf numFmtId="0" fontId="5" fillId="5" borderId="1"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7" borderId="1" xfId="0" applyFont="1" applyFill="1" applyBorder="1" applyAlignment="1" applyProtection="1">
      <alignment horizontal="center" vertical="center" wrapText="1"/>
      <protection hidden="1"/>
    </xf>
  </cellXfs>
  <cellStyles count="3">
    <cellStyle name="Millares [0]" xfId="2" builtinId="6"/>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292636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3"/>
  <sheetViews>
    <sheetView showGridLines="0" tabSelected="1" zoomScale="70" zoomScaleNormal="70" workbookViewId="0">
      <selection activeCell="H8" sqref="H8"/>
    </sheetView>
  </sheetViews>
  <sheetFormatPr defaultColWidth="10.85546875" defaultRowHeight="15" zeroHeight="1"/>
  <cols>
    <col min="1" max="1" width="4.140625" style="6" customWidth="1"/>
    <col min="2" max="2" width="25.5703125" style="6" customWidth="1"/>
    <col min="3" max="3" width="12.28515625" style="6" customWidth="1"/>
    <col min="4" max="4" width="9" style="6" customWidth="1"/>
    <col min="5" max="5" width="47.5703125" style="6" customWidth="1"/>
    <col min="6" max="6" width="15.5703125" style="6" customWidth="1"/>
    <col min="7" max="7" width="15.7109375" style="6" customWidth="1"/>
    <col min="8" max="10" width="19.140625" style="6" customWidth="1"/>
    <col min="11" max="11" width="8.140625" style="6" customWidth="1"/>
    <col min="12" max="12" width="18.42578125" style="6" customWidth="1"/>
    <col min="13" max="13" width="17.140625" style="6" customWidth="1"/>
    <col min="14" max="14" width="19.28515625" style="6" customWidth="1"/>
    <col min="15" max="17" width="11.7109375" style="6" customWidth="1"/>
    <col min="18" max="18" width="17.42578125" style="6" customWidth="1"/>
    <col min="19" max="23" width="17.85546875" style="6" customWidth="1"/>
    <col min="24" max="24" width="19.28515625" style="6" customWidth="1"/>
    <col min="25" max="26" width="16.5703125" style="6" customWidth="1"/>
    <col min="27" max="27" width="70.140625" style="6" customWidth="1"/>
    <col min="28" max="28" width="31.85546875" style="6" customWidth="1"/>
    <col min="29" max="43" width="16.5703125" style="6" hidden="1" customWidth="1"/>
    <col min="44" max="44" width="23.42578125" style="6" customWidth="1"/>
    <col min="45" max="45" width="24" style="6" customWidth="1"/>
    <col min="46" max="46" width="21.5703125" style="6" customWidth="1"/>
    <col min="47" max="47" width="37" style="6" customWidth="1"/>
    <col min="48" max="16384" width="10.85546875" style="6"/>
  </cols>
  <sheetData>
    <row r="1" spans="1:47" ht="70.5" customHeight="1">
      <c r="A1" s="150" t="s">
        <v>0</v>
      </c>
      <c r="B1" s="151"/>
      <c r="C1" s="151"/>
      <c r="D1" s="151"/>
      <c r="E1" s="151"/>
      <c r="F1" s="151"/>
      <c r="G1" s="151"/>
      <c r="H1" s="151"/>
      <c r="I1" s="151"/>
      <c r="J1" s="151"/>
      <c r="K1" s="151"/>
      <c r="L1" s="151"/>
      <c r="M1" s="151"/>
      <c r="N1" s="152" t="s">
        <v>1</v>
      </c>
      <c r="O1" s="152"/>
      <c r="P1" s="152"/>
      <c r="Q1" s="152"/>
      <c r="R1" s="152"/>
    </row>
    <row r="2" spans="1:47" s="7" customFormat="1" ht="23.45" customHeight="1">
      <c r="A2" s="153" t="s">
        <v>2</v>
      </c>
      <c r="B2" s="154"/>
      <c r="C2" s="154"/>
      <c r="D2" s="154"/>
      <c r="E2" s="154"/>
      <c r="F2" s="154"/>
      <c r="G2" s="154"/>
      <c r="H2" s="154"/>
      <c r="I2" s="154"/>
      <c r="J2" s="154"/>
      <c r="K2" s="154"/>
      <c r="L2" s="154"/>
      <c r="M2" s="154"/>
      <c r="N2" s="154"/>
      <c r="O2" s="154"/>
      <c r="P2" s="154"/>
      <c r="Q2" s="154"/>
      <c r="R2" s="154"/>
    </row>
    <row r="3" spans="1:47">
      <c r="E3" s="8"/>
    </row>
    <row r="4" spans="1:47" ht="29.1" customHeight="1">
      <c r="A4" s="149" t="s">
        <v>3</v>
      </c>
      <c r="B4" s="149"/>
      <c r="C4" s="155" t="s">
        <v>4</v>
      </c>
      <c r="D4" s="156"/>
      <c r="E4" s="157"/>
      <c r="G4" s="149" t="s">
        <v>5</v>
      </c>
      <c r="H4" s="149"/>
      <c r="I4" s="149"/>
      <c r="J4" s="149"/>
      <c r="K4" s="149"/>
      <c r="L4" s="149"/>
      <c r="M4" s="149"/>
    </row>
    <row r="5" spans="1:47" ht="14.45" customHeight="1">
      <c r="A5" s="149"/>
      <c r="B5" s="149"/>
      <c r="C5" s="158"/>
      <c r="D5" s="159"/>
      <c r="E5" s="160"/>
      <c r="G5" s="9" t="s">
        <v>6</v>
      </c>
      <c r="H5" s="9" t="s">
        <v>7</v>
      </c>
      <c r="I5" s="173" t="s">
        <v>8</v>
      </c>
      <c r="J5" s="174"/>
      <c r="K5" s="174"/>
      <c r="L5" s="174"/>
      <c r="M5" s="175"/>
    </row>
    <row r="6" spans="1:47" ht="14.45" customHeight="1">
      <c r="A6" s="149"/>
      <c r="B6" s="149"/>
      <c r="C6" s="158"/>
      <c r="D6" s="159"/>
      <c r="E6" s="160"/>
      <c r="G6" s="112">
        <v>1</v>
      </c>
      <c r="H6" s="112" t="s">
        <v>9</v>
      </c>
      <c r="I6" s="170" t="s">
        <v>10</v>
      </c>
      <c r="J6" s="171"/>
      <c r="K6" s="171"/>
      <c r="L6" s="171"/>
      <c r="M6" s="172"/>
    </row>
    <row r="7" spans="1:47" ht="84.75" customHeight="1">
      <c r="A7" s="149"/>
      <c r="B7" s="149"/>
      <c r="C7" s="158"/>
      <c r="D7" s="159"/>
      <c r="E7" s="160"/>
      <c r="G7" s="112">
        <v>2</v>
      </c>
      <c r="H7" s="112" t="s">
        <v>11</v>
      </c>
      <c r="I7" s="176" t="s">
        <v>12</v>
      </c>
      <c r="J7" s="177"/>
      <c r="K7" s="177"/>
      <c r="L7" s="177"/>
      <c r="M7" s="178"/>
    </row>
    <row r="8" spans="1:47">
      <c r="A8" s="149"/>
      <c r="B8" s="149"/>
      <c r="C8" s="161"/>
      <c r="D8" s="162"/>
      <c r="E8" s="163"/>
      <c r="G8" s="10"/>
      <c r="H8" s="10"/>
      <c r="I8" s="170"/>
      <c r="J8" s="171"/>
      <c r="K8" s="171"/>
      <c r="L8" s="171"/>
      <c r="M8" s="172"/>
    </row>
    <row r="9" spans="1:47" ht="15.75" thickBot="1"/>
    <row r="10" spans="1:47" ht="14.45" customHeight="1">
      <c r="A10" s="146" t="s">
        <v>13</v>
      </c>
      <c r="B10" s="147"/>
      <c r="C10" s="164" t="s">
        <v>14</v>
      </c>
      <c r="D10" s="165"/>
      <c r="E10" s="165"/>
      <c r="F10" s="165"/>
      <c r="G10" s="165"/>
      <c r="H10" s="165"/>
      <c r="I10" s="165"/>
      <c r="J10" s="165"/>
      <c r="K10" s="165"/>
      <c r="L10" s="165"/>
      <c r="M10" s="165"/>
      <c r="N10" s="165"/>
      <c r="O10" s="165"/>
      <c r="P10" s="165"/>
      <c r="Q10" s="165"/>
      <c r="R10" s="166"/>
      <c r="S10" s="189" t="s">
        <v>15</v>
      </c>
      <c r="T10" s="190"/>
      <c r="U10" s="190"/>
      <c r="V10" s="190"/>
      <c r="W10" s="191"/>
      <c r="X10" s="186" t="s">
        <v>16</v>
      </c>
      <c r="Y10" s="187"/>
      <c r="Z10" s="187"/>
      <c r="AA10" s="187"/>
      <c r="AB10" s="188"/>
      <c r="AC10" s="198" t="s">
        <v>16</v>
      </c>
      <c r="AD10" s="199"/>
      <c r="AE10" s="199"/>
      <c r="AF10" s="199"/>
      <c r="AG10" s="199"/>
      <c r="AH10" s="200" t="s">
        <v>16</v>
      </c>
      <c r="AI10" s="200"/>
      <c r="AJ10" s="200"/>
      <c r="AK10" s="200"/>
      <c r="AL10" s="200"/>
      <c r="AM10" s="201" t="s">
        <v>16</v>
      </c>
      <c r="AN10" s="201"/>
      <c r="AO10" s="201"/>
      <c r="AP10" s="201"/>
      <c r="AQ10" s="201"/>
      <c r="AR10" s="180" t="s">
        <v>17</v>
      </c>
      <c r="AS10" s="181"/>
      <c r="AT10" s="181"/>
      <c r="AU10" s="182"/>
    </row>
    <row r="11" spans="1:47" ht="14.45" customHeight="1" thickBot="1">
      <c r="A11" s="148"/>
      <c r="B11" s="149"/>
      <c r="C11" s="167"/>
      <c r="D11" s="168"/>
      <c r="E11" s="168"/>
      <c r="F11" s="168"/>
      <c r="G11" s="168"/>
      <c r="H11" s="168"/>
      <c r="I11" s="168"/>
      <c r="J11" s="168"/>
      <c r="K11" s="168"/>
      <c r="L11" s="168"/>
      <c r="M11" s="168"/>
      <c r="N11" s="168"/>
      <c r="O11" s="168"/>
      <c r="P11" s="168"/>
      <c r="Q11" s="168"/>
      <c r="R11" s="169"/>
      <c r="S11" s="192"/>
      <c r="T11" s="193"/>
      <c r="U11" s="193"/>
      <c r="V11" s="193"/>
      <c r="W11" s="194"/>
      <c r="X11" s="195" t="s">
        <v>18</v>
      </c>
      <c r="Y11" s="196"/>
      <c r="Z11" s="196"/>
      <c r="AA11" s="196"/>
      <c r="AB11" s="197"/>
      <c r="AC11" s="198" t="s">
        <v>19</v>
      </c>
      <c r="AD11" s="199"/>
      <c r="AE11" s="199"/>
      <c r="AF11" s="199"/>
      <c r="AG11" s="199"/>
      <c r="AH11" s="200" t="s">
        <v>20</v>
      </c>
      <c r="AI11" s="200"/>
      <c r="AJ11" s="200"/>
      <c r="AK11" s="200"/>
      <c r="AL11" s="200"/>
      <c r="AM11" s="201" t="s">
        <v>21</v>
      </c>
      <c r="AN11" s="201"/>
      <c r="AO11" s="201"/>
      <c r="AP11" s="201"/>
      <c r="AQ11" s="201"/>
      <c r="AR11" s="183" t="s">
        <v>22</v>
      </c>
      <c r="AS11" s="184"/>
      <c r="AT11" s="184"/>
      <c r="AU11" s="185"/>
    </row>
    <row r="12" spans="1:47" ht="14.45" customHeight="1">
      <c r="A12" s="111"/>
      <c r="B12" s="100"/>
      <c r="C12" s="114"/>
      <c r="D12" s="115"/>
      <c r="E12" s="115"/>
      <c r="F12" s="115"/>
      <c r="G12" s="115"/>
      <c r="H12" s="115"/>
      <c r="I12" s="179" t="s">
        <v>23</v>
      </c>
      <c r="J12" s="179"/>
      <c r="K12" s="115"/>
      <c r="L12" s="115"/>
      <c r="M12" s="115"/>
      <c r="N12" s="115"/>
      <c r="O12" s="115"/>
      <c r="P12" s="115"/>
      <c r="Q12" s="115"/>
      <c r="R12" s="116"/>
      <c r="S12" s="101"/>
      <c r="T12" s="102"/>
      <c r="U12" s="102"/>
      <c r="V12" s="102"/>
      <c r="W12" s="103"/>
      <c r="X12" s="104"/>
      <c r="Y12" s="105"/>
      <c r="Z12" s="105"/>
      <c r="AA12" s="105"/>
      <c r="AB12" s="106"/>
      <c r="AC12" s="107"/>
      <c r="AD12" s="108"/>
      <c r="AE12" s="108"/>
      <c r="AF12" s="108"/>
      <c r="AG12" s="108"/>
      <c r="AH12" s="109"/>
      <c r="AI12" s="109"/>
      <c r="AJ12" s="109"/>
      <c r="AK12" s="109"/>
      <c r="AL12" s="109"/>
      <c r="AM12" s="110"/>
      <c r="AN12" s="110"/>
      <c r="AO12" s="110"/>
      <c r="AP12" s="110"/>
      <c r="AQ12" s="71"/>
      <c r="AR12" s="72"/>
      <c r="AS12" s="73"/>
      <c r="AT12" s="73"/>
      <c r="AU12" s="74"/>
    </row>
    <row r="13" spans="1:47" ht="60.75" thickBot="1">
      <c r="A13" s="111" t="s">
        <v>24</v>
      </c>
      <c r="B13" s="100" t="s">
        <v>25</v>
      </c>
      <c r="C13" s="100" t="s">
        <v>26</v>
      </c>
      <c r="D13" s="100" t="s">
        <v>27</v>
      </c>
      <c r="E13" s="100" t="s">
        <v>28</v>
      </c>
      <c r="F13" s="100" t="s">
        <v>29</v>
      </c>
      <c r="G13" s="100" t="s">
        <v>30</v>
      </c>
      <c r="H13" s="100" t="s">
        <v>31</v>
      </c>
      <c r="I13" s="100" t="s">
        <v>32</v>
      </c>
      <c r="J13" s="100" t="s">
        <v>33</v>
      </c>
      <c r="K13" s="100" t="s">
        <v>34</v>
      </c>
      <c r="L13" s="100" t="s">
        <v>35</v>
      </c>
      <c r="M13" s="100" t="s">
        <v>36</v>
      </c>
      <c r="N13" s="100" t="s">
        <v>37</v>
      </c>
      <c r="O13" s="100" t="s">
        <v>38</v>
      </c>
      <c r="P13" s="100" t="s">
        <v>39</v>
      </c>
      <c r="Q13" s="100" t="s">
        <v>40</v>
      </c>
      <c r="R13" s="11" t="s">
        <v>41</v>
      </c>
      <c r="S13" s="101" t="s">
        <v>42</v>
      </c>
      <c r="T13" s="102" t="s">
        <v>43</v>
      </c>
      <c r="U13" s="102" t="s">
        <v>44</v>
      </c>
      <c r="V13" s="102" t="s">
        <v>45</v>
      </c>
      <c r="W13" s="103" t="s">
        <v>46</v>
      </c>
      <c r="X13" s="104" t="s">
        <v>47</v>
      </c>
      <c r="Y13" s="105" t="s">
        <v>48</v>
      </c>
      <c r="Z13" s="105" t="s">
        <v>49</v>
      </c>
      <c r="AA13" s="105" t="s">
        <v>50</v>
      </c>
      <c r="AB13" s="106" t="s">
        <v>51</v>
      </c>
      <c r="AC13" s="75" t="s">
        <v>47</v>
      </c>
      <c r="AD13" s="76" t="s">
        <v>48</v>
      </c>
      <c r="AE13" s="76" t="s">
        <v>49</v>
      </c>
      <c r="AF13" s="76" t="s">
        <v>50</v>
      </c>
      <c r="AG13" s="76" t="s">
        <v>51</v>
      </c>
      <c r="AH13" s="77" t="s">
        <v>47</v>
      </c>
      <c r="AI13" s="77" t="s">
        <v>48</v>
      </c>
      <c r="AJ13" s="77" t="s">
        <v>49</v>
      </c>
      <c r="AK13" s="77" t="s">
        <v>50</v>
      </c>
      <c r="AL13" s="77" t="s">
        <v>51</v>
      </c>
      <c r="AM13" s="78" t="s">
        <v>47</v>
      </c>
      <c r="AN13" s="78" t="s">
        <v>48</v>
      </c>
      <c r="AO13" s="78" t="s">
        <v>49</v>
      </c>
      <c r="AP13" s="78" t="s">
        <v>50</v>
      </c>
      <c r="AQ13" s="79" t="s">
        <v>51</v>
      </c>
      <c r="AR13" s="80" t="s">
        <v>47</v>
      </c>
      <c r="AS13" s="81" t="s">
        <v>52</v>
      </c>
      <c r="AT13" s="81" t="s">
        <v>53</v>
      </c>
      <c r="AU13" s="82" t="s">
        <v>54</v>
      </c>
    </row>
    <row r="14" spans="1:47" s="87" customFormat="1" ht="165">
      <c r="A14" s="12">
        <v>2</v>
      </c>
      <c r="B14" s="113" t="s">
        <v>55</v>
      </c>
      <c r="C14" s="13">
        <v>1</v>
      </c>
      <c r="D14" s="13">
        <v>1</v>
      </c>
      <c r="E14" s="14" t="s">
        <v>56</v>
      </c>
      <c r="F14" s="15">
        <f>+(0.25)*80%</f>
        <v>0.2</v>
      </c>
      <c r="G14" s="112" t="s">
        <v>57</v>
      </c>
      <c r="H14" s="14" t="s">
        <v>58</v>
      </c>
      <c r="I14" s="14" t="s">
        <v>59</v>
      </c>
      <c r="J14" s="112" t="s">
        <v>60</v>
      </c>
      <c r="K14" s="13">
        <v>0</v>
      </c>
      <c r="L14" s="112" t="s">
        <v>61</v>
      </c>
      <c r="M14" s="14" t="s">
        <v>62</v>
      </c>
      <c r="N14" s="16" t="s">
        <v>63</v>
      </c>
      <c r="O14" s="13">
        <v>1</v>
      </c>
      <c r="P14" s="16" t="s">
        <v>63</v>
      </c>
      <c r="Q14" s="16" t="s">
        <v>63</v>
      </c>
      <c r="R14" s="17">
        <f>C14</f>
        <v>1</v>
      </c>
      <c r="S14" s="18" t="s">
        <v>64</v>
      </c>
      <c r="T14" s="19" t="s">
        <v>65</v>
      </c>
      <c r="U14" s="14" t="s">
        <v>66</v>
      </c>
      <c r="V14" s="14" t="s">
        <v>67</v>
      </c>
      <c r="W14" s="20" t="s">
        <v>68</v>
      </c>
      <c r="X14" s="58" t="str">
        <f>N14</f>
        <v>No programada</v>
      </c>
      <c r="Y14" s="117" t="s">
        <v>63</v>
      </c>
      <c r="Z14" s="117" t="s">
        <v>63</v>
      </c>
      <c r="AA14" s="117" t="s">
        <v>69</v>
      </c>
      <c r="AB14" s="117" t="s">
        <v>63</v>
      </c>
      <c r="AC14" s="83">
        <f>O14</f>
        <v>1</v>
      </c>
      <c r="AD14" s="84"/>
      <c r="AE14" s="84"/>
      <c r="AF14" s="84"/>
      <c r="AG14" s="85"/>
      <c r="AH14" s="86" t="str">
        <f>P14</f>
        <v>No programada</v>
      </c>
      <c r="AI14" s="84"/>
      <c r="AJ14" s="84"/>
      <c r="AK14" s="84"/>
      <c r="AL14" s="85"/>
      <c r="AM14" s="86" t="str">
        <f>Q14</f>
        <v>No programada</v>
      </c>
      <c r="AN14" s="84"/>
      <c r="AO14" s="84"/>
      <c r="AP14" s="84"/>
      <c r="AQ14" s="85"/>
      <c r="AR14" s="83">
        <f>R14</f>
        <v>1</v>
      </c>
      <c r="AS14" s="84">
        <v>0</v>
      </c>
      <c r="AT14" s="118">
        <v>0</v>
      </c>
      <c r="AU14" s="121" t="s">
        <v>69</v>
      </c>
    </row>
    <row r="15" spans="1:47" s="87" customFormat="1" ht="165">
      <c r="A15" s="12">
        <v>2</v>
      </c>
      <c r="B15" s="113" t="s">
        <v>55</v>
      </c>
      <c r="C15" s="16">
        <v>1</v>
      </c>
      <c r="D15" s="21">
        <v>2</v>
      </c>
      <c r="E15" s="14" t="s">
        <v>70</v>
      </c>
      <c r="F15" s="15">
        <f t="shared" ref="F15:F17" si="0">+(0.25)*80%</f>
        <v>0.2</v>
      </c>
      <c r="G15" s="112" t="s">
        <v>71</v>
      </c>
      <c r="H15" s="14" t="s">
        <v>72</v>
      </c>
      <c r="I15" s="14" t="s">
        <v>73</v>
      </c>
      <c r="J15" s="14" t="s">
        <v>74</v>
      </c>
      <c r="K15" s="13">
        <v>0</v>
      </c>
      <c r="L15" s="112" t="s">
        <v>75</v>
      </c>
      <c r="M15" s="14" t="s">
        <v>72</v>
      </c>
      <c r="N15" s="16">
        <v>1</v>
      </c>
      <c r="O15" s="16">
        <v>1</v>
      </c>
      <c r="P15" s="16">
        <v>1</v>
      </c>
      <c r="Q15" s="16">
        <v>1</v>
      </c>
      <c r="R15" s="22">
        <f t="shared" ref="R15:R17" si="1">C15</f>
        <v>1</v>
      </c>
      <c r="S15" s="18" t="s">
        <v>64</v>
      </c>
      <c r="T15" s="19" t="s">
        <v>76</v>
      </c>
      <c r="U15" s="14" t="s">
        <v>77</v>
      </c>
      <c r="V15" s="14" t="s">
        <v>78</v>
      </c>
      <c r="W15" s="20" t="s">
        <v>79</v>
      </c>
      <c r="X15" s="58">
        <f t="shared" ref="X15:X17" si="2">N15</f>
        <v>1</v>
      </c>
      <c r="Y15" s="119">
        <v>1</v>
      </c>
      <c r="Z15" s="120">
        <v>1</v>
      </c>
      <c r="AA15" s="121" t="s">
        <v>80</v>
      </c>
      <c r="AB15" s="121" t="s">
        <v>81</v>
      </c>
      <c r="AC15" s="58">
        <f t="shared" ref="AC15:AC21" si="3">O15</f>
        <v>1</v>
      </c>
      <c r="AD15" s="112"/>
      <c r="AE15" s="112"/>
      <c r="AF15" s="112"/>
      <c r="AG15" s="88"/>
      <c r="AH15" s="58">
        <f t="shared" ref="AH15:AH21" si="4">P15</f>
        <v>1</v>
      </c>
      <c r="AI15" s="112"/>
      <c r="AJ15" s="112"/>
      <c r="AK15" s="112"/>
      <c r="AL15" s="88"/>
      <c r="AM15" s="58">
        <f t="shared" ref="AM15:AM21" si="5">Q15</f>
        <v>1</v>
      </c>
      <c r="AN15" s="112"/>
      <c r="AO15" s="112"/>
      <c r="AP15" s="112"/>
      <c r="AQ15" s="88"/>
      <c r="AR15" s="58">
        <f t="shared" ref="AR15:AR21" si="6">R15</f>
        <v>1</v>
      </c>
      <c r="AS15" s="23">
        <f>100%/4</f>
        <v>0.25</v>
      </c>
      <c r="AT15" s="23">
        <v>0.25</v>
      </c>
      <c r="AU15" s="121" t="s">
        <v>80</v>
      </c>
    </row>
    <row r="16" spans="1:47" s="87" customFormat="1" ht="300">
      <c r="A16" s="12">
        <v>7</v>
      </c>
      <c r="B16" s="14" t="s">
        <v>82</v>
      </c>
      <c r="C16" s="13">
        <v>4</v>
      </c>
      <c r="D16" s="21">
        <v>3</v>
      </c>
      <c r="E16" s="14" t="s">
        <v>83</v>
      </c>
      <c r="F16" s="15">
        <f t="shared" si="0"/>
        <v>0.2</v>
      </c>
      <c r="G16" s="112" t="s">
        <v>71</v>
      </c>
      <c r="H16" s="14" t="s">
        <v>84</v>
      </c>
      <c r="I16" s="14" t="s">
        <v>85</v>
      </c>
      <c r="J16" s="112" t="s">
        <v>60</v>
      </c>
      <c r="K16" s="13">
        <v>0</v>
      </c>
      <c r="L16" s="112" t="s">
        <v>61</v>
      </c>
      <c r="M16" s="14" t="s">
        <v>85</v>
      </c>
      <c r="N16" s="13">
        <v>1</v>
      </c>
      <c r="O16" s="13">
        <v>1</v>
      </c>
      <c r="P16" s="13">
        <v>1</v>
      </c>
      <c r="Q16" s="13">
        <v>1</v>
      </c>
      <c r="R16" s="17">
        <f t="shared" si="1"/>
        <v>4</v>
      </c>
      <c r="S16" s="18" t="s">
        <v>64</v>
      </c>
      <c r="T16" s="19" t="s">
        <v>86</v>
      </c>
      <c r="U16" s="14" t="s">
        <v>87</v>
      </c>
      <c r="V16" s="113" t="s">
        <v>88</v>
      </c>
      <c r="W16" s="20" t="s">
        <v>86</v>
      </c>
      <c r="X16" s="59">
        <f t="shared" si="2"/>
        <v>1</v>
      </c>
      <c r="Y16" s="122">
        <v>1</v>
      </c>
      <c r="Z16" s="120">
        <v>1</v>
      </c>
      <c r="AA16" s="121" t="s">
        <v>89</v>
      </c>
      <c r="AB16" s="121" t="s">
        <v>90</v>
      </c>
      <c r="AC16" s="59">
        <f t="shared" si="3"/>
        <v>1</v>
      </c>
      <c r="AD16" s="112"/>
      <c r="AE16" s="112"/>
      <c r="AF16" s="112"/>
      <c r="AG16" s="88"/>
      <c r="AH16" s="59">
        <f t="shared" si="4"/>
        <v>1</v>
      </c>
      <c r="AI16" s="112"/>
      <c r="AJ16" s="112"/>
      <c r="AK16" s="112"/>
      <c r="AL16" s="88"/>
      <c r="AM16" s="59">
        <f t="shared" si="5"/>
        <v>1</v>
      </c>
      <c r="AN16" s="112"/>
      <c r="AO16" s="112"/>
      <c r="AP16" s="112"/>
      <c r="AQ16" s="88"/>
      <c r="AR16" s="59">
        <f t="shared" si="6"/>
        <v>4</v>
      </c>
      <c r="AS16" s="112">
        <f t="shared" ref="AS15:AS17" si="7">AVERAGE(Y16,AD16,AI16,AN16)</f>
        <v>1</v>
      </c>
      <c r="AT16" s="16">
        <v>0.25</v>
      </c>
      <c r="AU16" s="14" t="s">
        <v>91</v>
      </c>
    </row>
    <row r="17" spans="1:47" s="87" customFormat="1" ht="255" customHeight="1">
      <c r="A17" s="12">
        <v>1</v>
      </c>
      <c r="B17" s="14" t="s">
        <v>92</v>
      </c>
      <c r="C17" s="16">
        <v>1</v>
      </c>
      <c r="D17" s="21">
        <v>4</v>
      </c>
      <c r="E17" s="14" t="s">
        <v>93</v>
      </c>
      <c r="F17" s="15">
        <f t="shared" si="0"/>
        <v>0.2</v>
      </c>
      <c r="G17" s="112" t="s">
        <v>71</v>
      </c>
      <c r="H17" s="14" t="s">
        <v>94</v>
      </c>
      <c r="I17" s="14" t="s">
        <v>95</v>
      </c>
      <c r="J17" s="14" t="s">
        <v>96</v>
      </c>
      <c r="K17" s="13">
        <v>0</v>
      </c>
      <c r="L17" s="112" t="s">
        <v>75</v>
      </c>
      <c r="M17" s="14" t="s">
        <v>97</v>
      </c>
      <c r="N17" s="16">
        <v>1</v>
      </c>
      <c r="O17" s="16">
        <v>1</v>
      </c>
      <c r="P17" s="23">
        <v>1</v>
      </c>
      <c r="Q17" s="23">
        <v>1</v>
      </c>
      <c r="R17" s="22">
        <f t="shared" si="1"/>
        <v>1</v>
      </c>
      <c r="S17" s="18" t="s">
        <v>64</v>
      </c>
      <c r="T17" s="19" t="s">
        <v>98</v>
      </c>
      <c r="U17" s="14" t="s">
        <v>99</v>
      </c>
      <c r="V17" s="14" t="s">
        <v>4</v>
      </c>
      <c r="W17" s="20" t="s">
        <v>100</v>
      </c>
      <c r="X17" s="58">
        <f t="shared" si="2"/>
        <v>1</v>
      </c>
      <c r="Y17" s="123">
        <v>1</v>
      </c>
      <c r="Z17" s="120">
        <v>1</v>
      </c>
      <c r="AA17" s="121" t="s">
        <v>101</v>
      </c>
      <c r="AB17" s="121" t="s">
        <v>102</v>
      </c>
      <c r="AC17" s="58">
        <f t="shared" si="3"/>
        <v>1</v>
      </c>
      <c r="AD17" s="112"/>
      <c r="AE17" s="112"/>
      <c r="AF17" s="112"/>
      <c r="AG17" s="88"/>
      <c r="AH17" s="58">
        <f t="shared" si="4"/>
        <v>1</v>
      </c>
      <c r="AI17" s="112"/>
      <c r="AJ17" s="112"/>
      <c r="AK17" s="112"/>
      <c r="AL17" s="88"/>
      <c r="AM17" s="58">
        <f t="shared" si="5"/>
        <v>1</v>
      </c>
      <c r="AN17" s="112"/>
      <c r="AO17" s="112"/>
      <c r="AP17" s="112"/>
      <c r="AQ17" s="88"/>
      <c r="AR17" s="58">
        <f t="shared" si="6"/>
        <v>1</v>
      </c>
      <c r="AS17" s="23">
        <f>100%/4</f>
        <v>0.25</v>
      </c>
      <c r="AT17" s="16">
        <v>0.25</v>
      </c>
      <c r="AU17" s="88" t="s">
        <v>103</v>
      </c>
    </row>
    <row r="18" spans="1:47" s="90" customFormat="1" ht="24" customHeight="1" thickBot="1">
      <c r="A18" s="24"/>
      <c r="B18" s="25"/>
      <c r="C18" s="25"/>
      <c r="D18" s="25"/>
      <c r="E18" s="26" t="s">
        <v>104</v>
      </c>
      <c r="F18" s="27">
        <f>SUM(F14:F17)</f>
        <v>0.8</v>
      </c>
      <c r="G18" s="25"/>
      <c r="H18" s="25"/>
      <c r="I18" s="25"/>
      <c r="J18" s="25"/>
      <c r="K18" s="25"/>
      <c r="L18" s="25"/>
      <c r="M18" s="25"/>
      <c r="N18" s="28"/>
      <c r="O18" s="28"/>
      <c r="P18" s="28"/>
      <c r="Q18" s="28"/>
      <c r="R18" s="29"/>
      <c r="S18" s="24"/>
      <c r="T18" s="25"/>
      <c r="U18" s="25"/>
      <c r="V18" s="25"/>
      <c r="W18" s="30"/>
      <c r="X18" s="97"/>
      <c r="Y18" s="98"/>
      <c r="Z18" s="124">
        <f>AVERAGE(Z14:Z17)</f>
        <v>1</v>
      </c>
      <c r="AA18" s="96"/>
      <c r="AB18" s="99"/>
      <c r="AC18" s="60"/>
      <c r="AD18" s="63" t="e">
        <f>AVERAGE(AD14:AD17)</f>
        <v>#DIV/0!</v>
      </c>
      <c r="AE18" s="25"/>
      <c r="AF18" s="25"/>
      <c r="AG18" s="30"/>
      <c r="AH18" s="60"/>
      <c r="AI18" s="63" t="e">
        <f>AVERAGE(AI14:AI17)</f>
        <v>#DIV/0!</v>
      </c>
      <c r="AJ18" s="25"/>
      <c r="AK18" s="25"/>
      <c r="AL18" s="30"/>
      <c r="AM18" s="89"/>
      <c r="AN18" s="28" t="e">
        <f>AVERAGE(AN14:AN17)</f>
        <v>#DIV/0!</v>
      </c>
      <c r="AO18" s="25"/>
      <c r="AP18" s="25"/>
      <c r="AQ18" s="30"/>
      <c r="AR18" s="142"/>
      <c r="AS18" s="124"/>
      <c r="AT18" s="124">
        <f>AVERAGE(AT14:AT17)</f>
        <v>0.1875</v>
      </c>
      <c r="AU18" s="99"/>
    </row>
    <row r="19" spans="1:47" s="91" customFormat="1" ht="135">
      <c r="A19" s="31">
        <v>7</v>
      </c>
      <c r="B19" s="32" t="s">
        <v>82</v>
      </c>
      <c r="C19" s="33">
        <v>0.8</v>
      </c>
      <c r="D19" s="34" t="s">
        <v>105</v>
      </c>
      <c r="E19" s="32" t="s">
        <v>106</v>
      </c>
      <c r="F19" s="35">
        <f>+(0.333333333333333)*20%</f>
        <v>6.6666666666666596E-2</v>
      </c>
      <c r="G19" s="32" t="s">
        <v>107</v>
      </c>
      <c r="H19" s="32" t="s">
        <v>108</v>
      </c>
      <c r="I19" s="32" t="s">
        <v>109</v>
      </c>
      <c r="J19" s="32" t="s">
        <v>110</v>
      </c>
      <c r="K19" s="32"/>
      <c r="L19" s="32" t="s">
        <v>111</v>
      </c>
      <c r="M19" s="36" t="s">
        <v>112</v>
      </c>
      <c r="N19" s="37" t="s">
        <v>63</v>
      </c>
      <c r="O19" s="37">
        <v>0.8</v>
      </c>
      <c r="P19" s="37" t="s">
        <v>63</v>
      </c>
      <c r="Q19" s="37">
        <v>0.8</v>
      </c>
      <c r="R19" s="37">
        <v>0.8</v>
      </c>
      <c r="S19" s="32" t="s">
        <v>64</v>
      </c>
      <c r="T19" s="32" t="s">
        <v>113</v>
      </c>
      <c r="U19" s="32" t="s">
        <v>113</v>
      </c>
      <c r="V19" s="32" t="s">
        <v>114</v>
      </c>
      <c r="W19" s="38" t="s">
        <v>115</v>
      </c>
      <c r="X19" s="127" t="str">
        <f>N19</f>
        <v>No programada</v>
      </c>
      <c r="Y19" s="128" t="s">
        <v>63</v>
      </c>
      <c r="Z19" s="128" t="s">
        <v>63</v>
      </c>
      <c r="AA19" s="128" t="s">
        <v>69</v>
      </c>
      <c r="AB19" s="129" t="s">
        <v>63</v>
      </c>
      <c r="AC19" s="127">
        <f t="shared" si="3"/>
        <v>0.8</v>
      </c>
      <c r="AD19" s="128"/>
      <c r="AE19" s="128"/>
      <c r="AF19" s="128"/>
      <c r="AG19" s="129"/>
      <c r="AH19" s="130" t="str">
        <f t="shared" si="4"/>
        <v>No programada</v>
      </c>
      <c r="AI19" s="128"/>
      <c r="AJ19" s="128"/>
      <c r="AK19" s="128"/>
      <c r="AL19" s="129"/>
      <c r="AM19" s="130">
        <f t="shared" si="5"/>
        <v>0.8</v>
      </c>
      <c r="AN19" s="131"/>
      <c r="AO19" s="128"/>
      <c r="AP19" s="128"/>
      <c r="AQ19" s="140"/>
      <c r="AR19" s="132">
        <f t="shared" si="6"/>
        <v>0.8</v>
      </c>
      <c r="AS19" s="145">
        <f>SUM(AD19,AN19)</f>
        <v>0</v>
      </c>
      <c r="AT19" s="133">
        <v>0</v>
      </c>
      <c r="AU19" s="69"/>
    </row>
    <row r="20" spans="1:47" s="91" customFormat="1" ht="135">
      <c r="A20" s="39">
        <v>7</v>
      </c>
      <c r="B20" s="40" t="s">
        <v>82</v>
      </c>
      <c r="C20" s="41">
        <v>1</v>
      </c>
      <c r="D20" s="42" t="s">
        <v>116</v>
      </c>
      <c r="E20" s="40" t="s">
        <v>117</v>
      </c>
      <c r="F20" s="43">
        <f t="shared" ref="F20:F21" si="8">+(0.333333333333333)*20%</f>
        <v>6.6666666666666596E-2</v>
      </c>
      <c r="G20" s="40" t="s">
        <v>107</v>
      </c>
      <c r="H20" s="40" t="s">
        <v>118</v>
      </c>
      <c r="I20" s="40" t="s">
        <v>119</v>
      </c>
      <c r="J20" s="40" t="s">
        <v>120</v>
      </c>
      <c r="K20" s="40"/>
      <c r="L20" s="40" t="s">
        <v>121</v>
      </c>
      <c r="M20" s="44" t="s">
        <v>122</v>
      </c>
      <c r="N20" s="45" t="s">
        <v>63</v>
      </c>
      <c r="O20" s="46">
        <v>0.7</v>
      </c>
      <c r="P20" s="46">
        <v>0.3</v>
      </c>
      <c r="Q20" s="46">
        <v>0</v>
      </c>
      <c r="R20" s="46">
        <v>1</v>
      </c>
      <c r="S20" s="40" t="s">
        <v>64</v>
      </c>
      <c r="T20" s="40" t="s">
        <v>123</v>
      </c>
      <c r="U20" s="40" t="s">
        <v>123</v>
      </c>
      <c r="V20" s="32" t="s">
        <v>114</v>
      </c>
      <c r="W20" s="47" t="s">
        <v>124</v>
      </c>
      <c r="X20" s="134" t="str">
        <f>N20</f>
        <v>No programada</v>
      </c>
      <c r="Y20" s="135" t="s">
        <v>63</v>
      </c>
      <c r="Z20" s="135" t="s">
        <v>63</v>
      </c>
      <c r="AA20" s="135" t="s">
        <v>125</v>
      </c>
      <c r="AB20" s="136" t="s">
        <v>63</v>
      </c>
      <c r="AC20" s="134">
        <f t="shared" si="3"/>
        <v>0.7</v>
      </c>
      <c r="AD20" s="135"/>
      <c r="AE20" s="135"/>
      <c r="AF20" s="135"/>
      <c r="AG20" s="136"/>
      <c r="AH20" s="137">
        <f t="shared" si="4"/>
        <v>0.3</v>
      </c>
      <c r="AI20" s="135"/>
      <c r="AJ20" s="135"/>
      <c r="AK20" s="135"/>
      <c r="AL20" s="136"/>
      <c r="AM20" s="137">
        <f t="shared" si="5"/>
        <v>0</v>
      </c>
      <c r="AN20" s="138"/>
      <c r="AO20" s="135"/>
      <c r="AP20" s="135"/>
      <c r="AQ20" s="141"/>
      <c r="AR20" s="139">
        <f t="shared" si="6"/>
        <v>1</v>
      </c>
      <c r="AS20" s="39">
        <f t="shared" ref="AS20" si="9">SUM(Y20,AD20,AI20,AN20)</f>
        <v>0</v>
      </c>
      <c r="AT20" s="143">
        <v>0</v>
      </c>
      <c r="AU20" s="70"/>
    </row>
    <row r="21" spans="1:47" s="91" customFormat="1" ht="135">
      <c r="A21" s="39">
        <v>7</v>
      </c>
      <c r="B21" s="40" t="s">
        <v>82</v>
      </c>
      <c r="C21" s="41">
        <v>1</v>
      </c>
      <c r="D21" s="42" t="s">
        <v>126</v>
      </c>
      <c r="E21" s="40" t="s">
        <v>127</v>
      </c>
      <c r="F21" s="43">
        <f t="shared" si="8"/>
        <v>6.6666666666666596E-2</v>
      </c>
      <c r="G21" s="40" t="s">
        <v>107</v>
      </c>
      <c r="H21" s="40" t="s">
        <v>128</v>
      </c>
      <c r="I21" s="40" t="s">
        <v>129</v>
      </c>
      <c r="J21" s="40" t="s">
        <v>130</v>
      </c>
      <c r="K21" s="40"/>
      <c r="L21" s="40" t="s">
        <v>121</v>
      </c>
      <c r="M21" s="44" t="s">
        <v>131</v>
      </c>
      <c r="N21" s="45" t="s">
        <v>63</v>
      </c>
      <c r="O21" s="45">
        <v>1</v>
      </c>
      <c r="P21" s="46">
        <v>1</v>
      </c>
      <c r="Q21" s="46" t="s">
        <v>132</v>
      </c>
      <c r="R21" s="46">
        <v>1</v>
      </c>
      <c r="S21" s="40" t="s">
        <v>64</v>
      </c>
      <c r="T21" s="40" t="s">
        <v>133</v>
      </c>
      <c r="U21" s="40" t="s">
        <v>134</v>
      </c>
      <c r="V21" s="32" t="s">
        <v>114</v>
      </c>
      <c r="W21" s="47" t="s">
        <v>135</v>
      </c>
      <c r="X21" s="134" t="str">
        <f>N21</f>
        <v>No programada</v>
      </c>
      <c r="Y21" s="135" t="s">
        <v>63</v>
      </c>
      <c r="Z21" s="135" t="s">
        <v>63</v>
      </c>
      <c r="AA21" s="135" t="s">
        <v>69</v>
      </c>
      <c r="AB21" s="136" t="s">
        <v>63</v>
      </c>
      <c r="AC21" s="134">
        <f t="shared" si="3"/>
        <v>1</v>
      </c>
      <c r="AD21" s="135"/>
      <c r="AE21" s="135"/>
      <c r="AF21" s="135"/>
      <c r="AG21" s="136"/>
      <c r="AH21" s="137">
        <f t="shared" si="4"/>
        <v>1</v>
      </c>
      <c r="AI21" s="135"/>
      <c r="AJ21" s="135"/>
      <c r="AK21" s="135"/>
      <c r="AL21" s="136"/>
      <c r="AM21" s="137" t="str">
        <f t="shared" si="5"/>
        <v>No  programada</v>
      </c>
      <c r="AN21" s="138"/>
      <c r="AO21" s="135"/>
      <c r="AP21" s="135"/>
      <c r="AQ21" s="141"/>
      <c r="AR21" s="139">
        <f t="shared" si="6"/>
        <v>1</v>
      </c>
      <c r="AS21" s="39">
        <f>SUM(AD21,AI21)</f>
        <v>0</v>
      </c>
      <c r="AT21" s="143">
        <v>0</v>
      </c>
      <c r="AU21" s="70"/>
    </row>
    <row r="22" spans="1:47" s="90" customFormat="1" ht="15.75">
      <c r="A22" s="48"/>
      <c r="B22" s="48"/>
      <c r="C22" s="48"/>
      <c r="D22" s="48"/>
      <c r="E22" s="49" t="s">
        <v>136</v>
      </c>
      <c r="F22" s="50">
        <f>SUM(F19:F21)</f>
        <v>0.19999999999999979</v>
      </c>
      <c r="G22" s="49"/>
      <c r="H22" s="49"/>
      <c r="I22" s="49"/>
      <c r="J22" s="49"/>
      <c r="K22" s="49"/>
      <c r="L22" s="49"/>
      <c r="M22" s="49"/>
      <c r="N22" s="51"/>
      <c r="O22" s="51"/>
      <c r="P22" s="51"/>
      <c r="Q22" s="51"/>
      <c r="R22" s="51">
        <f>AVERAGE(R20:R21)</f>
        <v>1</v>
      </c>
      <c r="S22" s="49"/>
      <c r="T22" s="48"/>
      <c r="U22" s="48"/>
      <c r="V22" s="48"/>
      <c r="W22" s="52"/>
      <c r="X22" s="61"/>
      <c r="Y22" s="64"/>
      <c r="Z22" s="125">
        <v>0</v>
      </c>
      <c r="AA22" s="48"/>
      <c r="AB22" s="65"/>
      <c r="AC22" s="61">
        <f>AVERAGE(AC20:AC21)</f>
        <v>0.85</v>
      </c>
      <c r="AD22" s="64" t="e">
        <f>AVERAGE(AD20:AD21)</f>
        <v>#DIV/0!</v>
      </c>
      <c r="AE22" s="48"/>
      <c r="AF22" s="48"/>
      <c r="AG22" s="65"/>
      <c r="AH22" s="61">
        <f>AVERAGE(AH20:AH21)</f>
        <v>0.65</v>
      </c>
      <c r="AI22" s="64" t="e">
        <f>AVERAGE(AI20:AI21)</f>
        <v>#DIV/0!</v>
      </c>
      <c r="AJ22" s="48"/>
      <c r="AK22" s="48"/>
      <c r="AL22" s="65"/>
      <c r="AM22" s="61">
        <f>AVERAGE(AM20:AM21)</f>
        <v>0</v>
      </c>
      <c r="AN22" s="64" t="e">
        <f>AVERAGE(AN20:AN21)</f>
        <v>#DIV/0!</v>
      </c>
      <c r="AO22" s="48"/>
      <c r="AP22" s="48"/>
      <c r="AQ22" s="52"/>
      <c r="AR22" s="92"/>
      <c r="AS22" s="51"/>
      <c r="AT22" s="125">
        <v>0</v>
      </c>
      <c r="AU22" s="65"/>
    </row>
    <row r="23" spans="1:47" s="95" customFormat="1" ht="19.5" thickBot="1">
      <c r="A23" s="53"/>
      <c r="B23" s="53"/>
      <c r="C23" s="53"/>
      <c r="D23" s="53"/>
      <c r="E23" s="54" t="s">
        <v>137</v>
      </c>
      <c r="F23" s="55">
        <f>F22+F18</f>
        <v>0.99999999999999978</v>
      </c>
      <c r="G23" s="53"/>
      <c r="H23" s="53"/>
      <c r="I23" s="53"/>
      <c r="J23" s="53"/>
      <c r="K23" s="53"/>
      <c r="L23" s="53"/>
      <c r="M23" s="53"/>
      <c r="N23" s="56"/>
      <c r="O23" s="56"/>
      <c r="P23" s="56"/>
      <c r="Q23" s="56"/>
      <c r="R23" s="56">
        <f>R22*$F$22</f>
        <v>0.19999999999999979</v>
      </c>
      <c r="S23" s="53"/>
      <c r="T23" s="53"/>
      <c r="U23" s="53"/>
      <c r="V23" s="53"/>
      <c r="W23" s="57"/>
      <c r="X23" s="62"/>
      <c r="Y23" s="66"/>
      <c r="Z23" s="126">
        <f>Z18+Z22</f>
        <v>1</v>
      </c>
      <c r="AA23" s="67"/>
      <c r="AB23" s="68"/>
      <c r="AC23" s="62">
        <f>AC22*$F$22</f>
        <v>0.16999999999999982</v>
      </c>
      <c r="AD23" s="66" t="e">
        <f>AD22*$F$22</f>
        <v>#DIV/0!</v>
      </c>
      <c r="AE23" s="67"/>
      <c r="AF23" s="67"/>
      <c r="AG23" s="68"/>
      <c r="AH23" s="62">
        <f>AH22*$F$22</f>
        <v>0.12999999999999987</v>
      </c>
      <c r="AI23" s="66" t="e">
        <f>AI22*$F$22</f>
        <v>#DIV/0!</v>
      </c>
      <c r="AJ23" s="67"/>
      <c r="AK23" s="67"/>
      <c r="AL23" s="68"/>
      <c r="AM23" s="62">
        <f>AM22*$F$22</f>
        <v>0</v>
      </c>
      <c r="AN23" s="66" t="e">
        <f>AN22*$F$22</f>
        <v>#DIV/0!</v>
      </c>
      <c r="AO23" s="67"/>
      <c r="AP23" s="67"/>
      <c r="AQ23" s="144"/>
      <c r="AR23" s="93"/>
      <c r="AS23" s="94"/>
      <c r="AT23" s="126">
        <f>AT18+AT22</f>
        <v>0.1875</v>
      </c>
      <c r="AU23" s="68"/>
    </row>
  </sheetData>
  <sheetProtection formatColumns="0" formatRows="0"/>
  <mergeCells count="24">
    <mergeCell ref="I12:J12"/>
    <mergeCell ref="AR10:AU10"/>
    <mergeCell ref="AR11:AU11"/>
    <mergeCell ref="X10:AB10"/>
    <mergeCell ref="G4:M4"/>
    <mergeCell ref="S10:W11"/>
    <mergeCell ref="X11:AB11"/>
    <mergeCell ref="AC11:AG11"/>
    <mergeCell ref="AH11:AL11"/>
    <mergeCell ref="AM11:AQ11"/>
    <mergeCell ref="AM10:AQ10"/>
    <mergeCell ref="AH10:AL10"/>
    <mergeCell ref="AC10:AG10"/>
    <mergeCell ref="A10:B11"/>
    <mergeCell ref="A1:M1"/>
    <mergeCell ref="N1:R1"/>
    <mergeCell ref="A2:R2"/>
    <mergeCell ref="A4:B8"/>
    <mergeCell ref="C4:E8"/>
    <mergeCell ref="C10:R11"/>
    <mergeCell ref="I6:M6"/>
    <mergeCell ref="I5:M5"/>
    <mergeCell ref="I7:M7"/>
    <mergeCell ref="I8:M8"/>
  </mergeCells>
  <dataValidations count="2">
    <dataValidation type="textLength" operator="lessThanOrEqual" allowBlank="1" showInputMessage="1" showErrorMessage="1" error="Por favor ingresar menos de 2.500 caracteres, incluyendo espacios." prompt="Recuerde que este campo tiene máximo 2.500 caracteres, incluyendo espacios." sqref="AA19:AA21" xr:uid="{07BB210F-5767-4CAB-8FA4-D1BA8314B098}">
      <formula1>2500</formula1>
    </dataValidation>
    <dataValidation type="textLength" operator="lessThanOrEqual" allowBlank="1" showInputMessage="1" showErrorMessage="1" error="Por favor ingresar menos de 2.500 caracteres, incluyendo espacios." sqref="Y19:Z21 AB19:AB21" xr:uid="{971DDF42-B143-4DE9-B1F7-0DE336D066E5}">
      <formula1>2500</formula1>
    </dataValidation>
  </dataValidations>
  <pageMargins left="0.7" right="0.7" top="0.75" bottom="0.75" header="0.3" footer="0.3"/>
  <pageSetup paperSize="9" scale="43" orientation="portrait" r:id="rId1"/>
  <colBreaks count="1" manualBreakCount="1">
    <brk id="14" max="1048575" man="1"/>
  </colBreaks>
  <ignoredErrors>
    <ignoredError sqref="R22" formulaRange="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2997C74-AE22-425C-A611-8342D60C6FAF}">
          <x14:formula1>
            <xm:f>Hoja1!$B$2:$B$8</xm:f>
          </x14:formula1>
          <xm:sqref>B19:B21 B14:B17</xm:sqref>
        </x14:dataValidation>
        <x14:dataValidation type="list" allowBlank="1" showInputMessage="1" showErrorMessage="1" error="Escriba un texto " promptTitle="Cualquier contenido" xr:uid="{79A30B2C-A7DE-4319-B00C-CDBA6C74F67E}">
          <x14:formula1>
            <xm:f>Hoja1!$C$2:$C$5</xm:f>
          </x14:formula1>
          <xm:sqref>G14:G17 G19:G21</xm:sqref>
        </x14:dataValidation>
        <x14:dataValidation type="list" allowBlank="1" showInputMessage="1" showErrorMessage="1" xr:uid="{99C4073F-8490-41CF-A138-FB0D27D789F3}">
          <x14:formula1>
            <xm:f>Hoja1!$D$2:$D$5</xm:f>
          </x14:formula1>
          <xm:sqref>L19:L21 L14:L17</xm:sqref>
        </x14:dataValidation>
        <x14:dataValidation type="list" allowBlank="1" showInputMessage="1" showErrorMessage="1" xr:uid="{40741A02-2F4C-48CF-999F-CF9269234581}">
          <x14:formula1>
            <xm:f>Hoja1!$E$2:$E$4</xm:f>
          </x14:formula1>
          <xm:sqref>S19:S21 S14:S17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
  <sheetViews>
    <sheetView workbookViewId="0">
      <selection activeCell="A2" sqref="A2"/>
    </sheetView>
  </sheetViews>
  <sheetFormatPr defaultColWidth="10.85546875" defaultRowHeight="15"/>
  <cols>
    <col min="1" max="1" width="6" bestFit="1" customWidth="1"/>
    <col min="2" max="2" width="27.5703125" customWidth="1"/>
    <col min="3" max="5" width="15.85546875" customWidth="1"/>
  </cols>
  <sheetData>
    <row r="1" spans="1:5" ht="45">
      <c r="A1" s="4" t="s">
        <v>24</v>
      </c>
      <c r="B1" s="3" t="s">
        <v>138</v>
      </c>
      <c r="C1" s="3" t="s">
        <v>30</v>
      </c>
      <c r="D1" s="1" t="s">
        <v>35</v>
      </c>
      <c r="E1" s="2" t="s">
        <v>42</v>
      </c>
    </row>
    <row r="2" spans="1:5">
      <c r="A2" s="5">
        <v>1</v>
      </c>
      <c r="B2" s="5" t="s">
        <v>92</v>
      </c>
      <c r="C2" s="5" t="s">
        <v>139</v>
      </c>
      <c r="D2" s="5" t="s">
        <v>140</v>
      </c>
      <c r="E2" s="5" t="s">
        <v>141</v>
      </c>
    </row>
    <row r="3" spans="1:5">
      <c r="A3" s="5">
        <v>2</v>
      </c>
      <c r="B3" s="5" t="s">
        <v>55</v>
      </c>
      <c r="C3" s="5" t="s">
        <v>142</v>
      </c>
      <c r="D3" s="5" t="s">
        <v>143</v>
      </c>
      <c r="E3" s="5" t="s">
        <v>144</v>
      </c>
    </row>
    <row r="4" spans="1:5">
      <c r="A4" s="5">
        <v>3</v>
      </c>
      <c r="B4" s="5" t="s">
        <v>145</v>
      </c>
      <c r="C4" s="5" t="s">
        <v>71</v>
      </c>
      <c r="D4" s="5" t="s">
        <v>146</v>
      </c>
      <c r="E4" s="5" t="s">
        <v>147</v>
      </c>
    </row>
    <row r="5" spans="1:5">
      <c r="A5" s="5">
        <v>4</v>
      </c>
      <c r="B5" s="5" t="s">
        <v>148</v>
      </c>
      <c r="C5" s="5" t="s">
        <v>107</v>
      </c>
      <c r="D5" s="5" t="s">
        <v>111</v>
      </c>
      <c r="E5" s="5"/>
    </row>
    <row r="6" spans="1:5">
      <c r="A6" s="5">
        <v>5</v>
      </c>
      <c r="B6" s="5" t="s">
        <v>149</v>
      </c>
      <c r="C6" s="5"/>
      <c r="D6" s="5"/>
      <c r="E6" s="5"/>
    </row>
    <row r="7" spans="1:5">
      <c r="A7" s="5">
        <v>6</v>
      </c>
      <c r="B7" s="5" t="s">
        <v>150</v>
      </c>
      <c r="C7" s="5"/>
      <c r="D7" s="5"/>
      <c r="E7" s="5"/>
    </row>
    <row r="8" spans="1:5">
      <c r="A8" s="5">
        <v>7</v>
      </c>
      <c r="B8" s="5" t="s">
        <v>82</v>
      </c>
      <c r="C8" s="5"/>
      <c r="D8" s="5"/>
      <c r="E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Yamile Espinosa Galindo</cp:lastModifiedBy>
  <cp:revision/>
  <dcterms:created xsi:type="dcterms:W3CDTF">2021-01-25T18:44:53Z</dcterms:created>
  <dcterms:modified xsi:type="dcterms:W3CDTF">2021-04-27T14:41:05Z</dcterms:modified>
  <cp:category/>
  <cp:contentStatus/>
</cp:coreProperties>
</file>