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tabRatio="499" activeTab="0"/>
  </bookViews>
  <sheets>
    <sheet name="Tunjuelito" sheetId="1" r:id="rId1"/>
    <sheet name="T - Calificacion" sheetId="2" r:id="rId2"/>
    <sheet name="Tabla de peligros" sheetId="3" r:id="rId3"/>
    <sheet name="inventario recurso emerg" sheetId="4" state="hidden" r:id="rId4"/>
  </sheets>
  <definedNames>
    <definedName name="_xlnm._FilterDatabase" localSheetId="0" hidden="1">'Tunjuelito'!$A$9:$AE$126</definedName>
    <definedName name="_xlnm_Print_Titles" localSheetId="0">'Tunjuelito'!$7:$9</definedName>
    <definedName name="_xlnm_Print_Titles_0" localSheetId="0">'Tunjuelito'!$7:$9</definedName>
    <definedName name="_xlnm_Print_Titles_0_0" localSheetId="0">'Tunjuelito'!$7:$9</definedName>
    <definedName name="_xlnm_Print_Titles_0_0_0" localSheetId="0">'Tunjuelito'!$7:$9</definedName>
    <definedName name="_xlnm_Print_Titles_0_0_0_0" localSheetId="0">'Tunjuelito'!$7:$9</definedName>
    <definedName name="_xlnm_Print_Titles_0_0_0_0_0" localSheetId="0">'Tunjuelito'!$7:$9</definedName>
    <definedName name="_xlnm_Print_Titles_0_0_0_0_0_0" localSheetId="0">'Tunjuelito'!$7:$9</definedName>
    <definedName name="_xlnm_Print_Titles_0_0_0_0_0_0_0" localSheetId="0">'Tunjuelito'!$7:$9</definedName>
    <definedName name="_xlnm_Print_Titles_0_0_0_0_0_0_0_0" localSheetId="0">'Tunjuelito'!$7:$9</definedName>
    <definedName name="_xlnm_Print_Titles_0_0_0_0_0_0_0_0_0" localSheetId="0">'Tunjuelito'!$7:$9</definedName>
    <definedName name="_xlnm_Print_Titles_0_0_0_0_0_0_0_0_0_0" localSheetId="0">'Tunjuelito'!$7:$9</definedName>
    <definedName name="_xlnm_Print_Titles_0_0_0_0_0_0_0_0_0_0_0" localSheetId="0">'Tunjuelito'!$7:$9</definedName>
    <definedName name="_xlnm_Print_Titles_0_0_0_0_0_0_0_0_0_0_0_0" localSheetId="0">'Tunjuelito'!$7:$9</definedName>
    <definedName name="_xlnm_Print_Titles_0_0_0_0_0_0_0_0_0_0_0_0_0" localSheetId="0">'Tunjuelito'!$7:$9</definedName>
    <definedName name="_xlnm_Print_Titles_0_0_0_0_0_0_0_0_0_0_0_0_0_0" localSheetId="0">'Tunjuelito'!$7:$9</definedName>
    <definedName name="_xlnm_Print_Titles_0_0_0_0_0_0_0_0_0_0_0_0_0_0_0" localSheetId="0">'Tunjuelito'!$7:$9</definedName>
    <definedName name="_xlnm_Print_Titles_0_0_0_0_0_0_0_0_0_0_0_0_0_0_0_0" localSheetId="0">'Tunjuelito'!$7:$9</definedName>
    <definedName name="_xlnm_Print_Titles_0_0_0_0_0_0_0_0_0_0_0_0_0_0_0_0_0" localSheetId="0">'Tunjuelito'!$7:$9</definedName>
    <definedName name="_xlnm_Print_Titles_0_0_0_0_0_0_0_0_0_0_0_0_0_0_0_0_0_0" localSheetId="0">'Tunjuelito'!$7:$9</definedName>
    <definedName name="_xlnm_Print_Titles_0_0_0_0_0_0_0_0_0_0_0_0_0_0_0_0_0_0_0" localSheetId="0">'Tunjuelito'!$7:$9</definedName>
    <definedName name="_xlnm_Print_Titles_0_0_0_0_0_0_0_0_0_0_0_0_0_0_0_0_0_0_0_0" localSheetId="0">'Tunjuelito'!$7:$9</definedName>
    <definedName name="_xlnm_Print_Titles_0_0_0_0_0_0_0_0_0_0_0_0_0_0_0_0_0_0_0_0_0" localSheetId="0">'Tunjuelito'!$7:$9</definedName>
    <definedName name="_xlnm_Print_Titles_0_0_0_0_0_0_0_0_0_0_0_0_0_0_0_0_0_0_0_0_0_0" localSheetId="0">'Tunjuelito'!$7:$9</definedName>
    <definedName name="_xlnm_Print_Titles_0_0_0_0_0_0_0_0_0_0_0_0_0_0_0_0_0_0_0_0_0_0_0" localSheetId="0">'Tunjuelito'!$7:$9</definedName>
    <definedName name="_xlnm.Print_Area" localSheetId="0">'Tunjuelito'!$A$1:$AE$76</definedName>
    <definedName name="Print_Titles_0" localSheetId="0">'Tunjuelito'!$7:$9</definedName>
    <definedName name="Print_Titles_0_0" localSheetId="0">'Tunjuelito'!$7:$9</definedName>
    <definedName name="Print_Titles_0_0_0" localSheetId="0">'Tunjuelito'!$7:$9</definedName>
    <definedName name="_xlnm.Print_Titles" localSheetId="0">'Tunjuelito'!$7:$9</definedName>
  </definedNames>
  <calcPr fullCalcOnLoad="1"/>
</workbook>
</file>

<file path=xl/sharedStrings.xml><?xml version="1.0" encoding="utf-8"?>
<sst xmlns="http://schemas.openxmlformats.org/spreadsheetml/2006/main" count="2282" uniqueCount="628">
  <si>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</si>
  <si>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</si>
  <si>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</si>
  <si>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</si>
  <si>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</si>
  <si>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</si>
  <si>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</si>
  <si>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</si>
  <si>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</si>
  <si>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</si>
  <si>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</si>
  <si>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</si>
  <si>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</si>
  <si>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</si>
  <si>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</si>
  <si>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</si>
  <si>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</si>
  <si>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</si>
  <si>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</si>
  <si>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</si>
  <si>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</si>
  <si>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</si>
  <si>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</si>
  <si>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</si>
  <si>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</si>
  <si>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</si>
  <si>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</si>
  <si>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</si>
  <si>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</si>
  <si>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</si>
  <si>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</si>
  <si>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</si>
  <si>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</si>
  <si>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</si>
  <si>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</si>
  <si>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</si>
  <si>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</si>
  <si>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</si>
  <si>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</si>
  <si>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</si>
  <si>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</si>
  <si>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</si>
  <si>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</si>
  <si>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Errores en la labor por ausencia de concentración</t>
  </si>
  <si>
    <t>Heridas, lesiones, traumatismos</t>
  </si>
  <si>
    <t>Psicosocial</t>
  </si>
  <si>
    <t>Trabajo de escritorio y computador</t>
  </si>
  <si>
    <t>Muerte</t>
  </si>
  <si>
    <t>Biológico</t>
  </si>
  <si>
    <t>II</t>
  </si>
  <si>
    <t>Varias</t>
  </si>
  <si>
    <t>Químico</t>
  </si>
  <si>
    <t>Locativo (estructuras e instalaciones)</t>
  </si>
  <si>
    <t>Alcaldía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</si>
  <si>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</si>
  <si>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</si>
  <si>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</si>
  <si>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</si>
  <si>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</si>
  <si>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</si>
  <si>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</si>
  <si>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</si>
  <si>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</si>
  <si>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</si>
  <si>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</si>
  <si>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</si>
  <si>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</si>
  <si>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</si>
  <si>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</si>
  <si>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</si>
  <si>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</si>
  <si>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</si>
  <si>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</si>
  <si>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</si>
  <si>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</si>
  <si>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</si>
  <si>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</si>
  <si>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</si>
  <si>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</si>
  <si>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</si>
  <si>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</si>
  <si>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</si>
  <si>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</si>
  <si>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</si>
  <si>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</si>
  <si>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</si>
  <si>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</si>
  <si>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</si>
  <si>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</si>
  <si>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</si>
  <si>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</si>
  <si>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</si>
  <si>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</si>
  <si>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</si>
  <si>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</si>
  <si>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</si>
  <si>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</si>
  <si>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</si>
  <si>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</si>
  <si>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</si>
  <si>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</si>
  <si>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</si>
  <si>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</si>
  <si>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</si>
  <si>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</si>
  <si>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</si>
  <si>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</si>
  <si>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</si>
  <si>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</si>
  <si>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</si>
  <si>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</si>
  <si>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</si>
  <si>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</si>
  <si>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</si>
  <si>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</si>
  <si>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</si>
  <si>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</si>
  <si>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</si>
  <si>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</si>
  <si>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</si>
  <si>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</si>
  <si>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</si>
  <si>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</si>
  <si>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</si>
  <si>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</si>
  <si>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</si>
  <si>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</si>
  <si>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</si>
  <si>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</si>
  <si>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</si>
  <si>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</si>
  <si>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</si>
  <si>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</si>
  <si>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</si>
  <si>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</si>
  <si>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</si>
  <si>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</si>
  <si>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</si>
  <si>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</si>
  <si>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</si>
  <si>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</si>
  <si>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</si>
  <si>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</si>
  <si>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</si>
  <si>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</si>
  <si>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</si>
  <si>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</si>
  <si>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</si>
  <si>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</si>
  <si>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</si>
  <si>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</si>
  <si>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</si>
  <si>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</si>
  <si>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</si>
  <si>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</si>
  <si>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</si>
  <si>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</si>
  <si>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</si>
  <si>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</si>
  <si>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</si>
  <si>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</si>
  <si>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</si>
  <si>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</si>
  <si>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</si>
  <si>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</si>
  <si>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</si>
  <si>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</si>
  <si>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</si>
  <si>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</si>
  <si>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</si>
  <si>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</si>
  <si>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</si>
  <si>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</si>
  <si>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</si>
  <si>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</si>
  <si>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</si>
  <si>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</si>
  <si>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</si>
  <si>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</si>
  <si>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</si>
  <si>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</si>
  <si>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</si>
  <si>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</si>
  <si>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</si>
  <si>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</si>
  <si>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</si>
  <si>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</si>
  <si>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</si>
  <si>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</si>
  <si>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</si>
  <si>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</si>
  <si>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</si>
  <si>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</si>
  <si>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</si>
  <si>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</si>
  <si>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</si>
  <si>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</si>
  <si>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</si>
  <si>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</si>
  <si>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</si>
  <si>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</si>
  <si>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</si>
  <si>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</si>
  <si>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</si>
  <si>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</si>
  <si>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</si>
  <si>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</si>
  <si>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</si>
  <si>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</si>
  <si>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</si>
  <si>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</si>
  <si>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</si>
  <si>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</si>
  <si>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</si>
  <si>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</si>
  <si>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Si</t>
  </si>
  <si>
    <t>Biomecánico (posturas)</t>
  </si>
  <si>
    <t>Desórdenes musculo-esqueléticos.</t>
  </si>
  <si>
    <t>Biológico (contacto con vectores)</t>
  </si>
  <si>
    <t>No Aplica</t>
  </si>
  <si>
    <t xml:space="preserve">Resolución 2646 de 2008 </t>
  </si>
  <si>
    <t>No Aceptable o  Aceptable con control especifico</t>
  </si>
  <si>
    <t>Resolución 2400 de 1979. Artículo 36</t>
  </si>
  <si>
    <t>Estrés, fatiga, efectos adversos en la condición de salud. Carga emocional</t>
  </si>
  <si>
    <t>Físico (Temperatura )</t>
  </si>
  <si>
    <t>Distracción; reducción del rendimiento en la realización de las tareas; sintomatología a nivel respiratorio</t>
  </si>
  <si>
    <t>Público (violencia, robos, atracos, asaltos, atentados, de orden público, accidentes de transito etc.)</t>
  </si>
  <si>
    <t>Trabajo en oficina, trabajo en campo, responsabilidad en Toma de decisiones</t>
  </si>
  <si>
    <t xml:space="preserve">Dotar y hacer uso de bata, guantes, tapabocas </t>
  </si>
  <si>
    <t>Resolución 2400 de 1979. Artículo 37.
NTP 242  , NTC 5831</t>
  </si>
  <si>
    <t>Resolución 2400 de 1979. Artículo 37.  NTP 242  , NTC 5831</t>
  </si>
  <si>
    <t>camillas</t>
  </si>
  <si>
    <t>Gabinete con paleta,casco, otros</t>
  </si>
  <si>
    <t>1 en 3er piso
1 en 5to piso</t>
  </si>
  <si>
    <t>2 camillas de madera 5to piso</t>
  </si>
  <si>
    <t>Biomecánico (manipulación de cargas, esfuerzos, desplazamientos)</t>
  </si>
  <si>
    <t>Resolución 2400 de 1979. NTP 242  , NTC 5831</t>
  </si>
  <si>
    <t xml:space="preserve">Disconfort térmico por sensación de frío </t>
  </si>
  <si>
    <t>Trabajo de oficina</t>
  </si>
  <si>
    <t>Postura sedente prolongada</t>
  </si>
  <si>
    <t>Trabajo en oficina o en campo. Atención al usuario. Asistencia a diferentes  diligencias fuera de la oficina.</t>
  </si>
  <si>
    <t>Uso de  distintivos de la Entidad, uso de vehículo de la alcaldía</t>
  </si>
  <si>
    <t>Organización documentos de archivo</t>
  </si>
  <si>
    <t>Organización documentos de archivo en carpetas y cajas, de acuerdo con parámetros técnicos</t>
  </si>
  <si>
    <t>1.Capacitación en manipulación manual de cargas
2.Dotar y hacer uso  de vehículos rodantes  para ubicación y traslado de cajas, carpetas .</t>
  </si>
  <si>
    <t>Postura sedente</t>
  </si>
  <si>
    <t>Todas</t>
  </si>
  <si>
    <t>Aplicación de Batería Psicosocial a población muestra de la Secretaria Distrital de Gobierno, generación de pausas por tu bienestar desde nivel central a todas las sedes, generación de talleres</t>
  </si>
  <si>
    <t>Trabajo de campo</t>
  </si>
  <si>
    <t>1.Capacitación en medidas preventivas y de manejo del riesgo público   
2. Generar  programa de riesgo publico, incluir  protocolo de seguridad</t>
  </si>
  <si>
    <t>ALCALDÍA LOCAL DE TUNJUELITO</t>
  </si>
  <si>
    <t xml:space="preserve">Trabajo de escritorio y computador, aprobación y firma de documentos, orientar y participar en reuniones, asistir a eventos y recorridos por la localidad, responsable de la gestión de la alcaldía </t>
  </si>
  <si>
    <t>Alto nivel de responsabilidad, actividades propias de la labor, revisión y entrega de resultados en tiempos determinados. Agresiones por parte de la comunidad</t>
  </si>
  <si>
    <t xml:space="preserve">1.Realizar la implementación y seguimiento del programa de riesgo Psicosocial
2.Realizar actividades de capacitación sobre resolución de conflictos, habilidades de negociación, trabajo en equipo.
3.Definir estrategias de apoyo para fortalecimiento de liderazgo </t>
  </si>
  <si>
    <t>Realizar mantenimiento  correctivo y preventivo a sillas</t>
  </si>
  <si>
    <t>Gestión de Desarrollo Local - Piso 2</t>
  </si>
  <si>
    <t>Asistencia a actividades en la localidad (Consejo local de gobierno, encuentros, atención a la localidad, otros)</t>
  </si>
  <si>
    <t>Desplazamiento  fuera de las instalaciones de la sede dentro de la localidad</t>
  </si>
  <si>
    <t>Debilitamiento estructural progresivo de las instalaciones</t>
  </si>
  <si>
    <t>Seguimiento a la implementación de las acciones correctivas</t>
  </si>
  <si>
    <t>Presencia de humedad en baño y oficina de profesional especializado</t>
  </si>
  <si>
    <t>Revisión por parte de ingeniería de obras, con el fin de establecer el origen de la humedad y definir las acciones correctivas a seguir</t>
  </si>
  <si>
    <t>Realizar mantenimiento preventivo y correctivo de las sillas</t>
  </si>
  <si>
    <t>Inconformidad de los usuarios en la diligencia, ocasiona agresiones verbales y/o físicas por parte de ellos (dentro y fuera de las instalaciones)
Realización de diligencias de acuerdo al código de policía.</t>
  </si>
  <si>
    <t>Gestión Policiva - Inspecciones 6A, 6B, 6C</t>
  </si>
  <si>
    <t>Desplazamiento fuera de las instalaciones de la sede en diferentes horas en el día. Según necesidades de la localidad</t>
  </si>
  <si>
    <t xml:space="preserve">Apoyo a las actividades de Coordinación Desarrollo local. </t>
  </si>
  <si>
    <t>Postura sedente. La presencia de cajones bajo la superficie de trabajo, impide que los brazos de la silla ingresen bajo el escritorio, generando postura inadecuada</t>
  </si>
  <si>
    <t>Visitas a establecimientos de comercio, controles en espacio público, disposición de desechos, obras, entre otros</t>
  </si>
  <si>
    <t>Desplazamiento  fuera de las instalaciones de la sede dentro de la localidad.
Personas enojadas, sectores peligrosos con presencia de delincuencia</t>
  </si>
  <si>
    <t xml:space="preserve">1.Evaluar la opción de contar con acompañamiento policial durante las visitas     
2.Capacitación en medidas preventivas y de manejo del riesgo público   
3.Generar  programa de riesgo publico, incluir  protocolo de seguridad. </t>
  </si>
  <si>
    <t xml:space="preserve">Trabajo en oficina. </t>
  </si>
  <si>
    <t>Presencia de archivo inactivo en el área, atribuída a ausencia de espacio para su disposición</t>
  </si>
  <si>
    <t>Alergias, virus.
Afecciones en vías respiratorias</t>
  </si>
  <si>
    <t>1.Fumigación preventiva en la sede, prevención de plagas.   
2.Limpieza de las cajas de archivo con trapo húmedo, posterior a la fumigación.     
3.Aseo frecuente con aspiradora.
4.Uso de elementos de protección durante la manipulación de documentos.
5.Suministrar gel antibacterial
6.Evaluar la opción de disponer de espacio para archivo inactivo fuera de las oficinas</t>
  </si>
  <si>
    <t>Participación en operativos
Personas enojadas, sectores peligrosos con presencia de delincuencia</t>
  </si>
  <si>
    <t xml:space="preserve">1.Asegurar el acompañamiento policial durante los operativos    
2.Capacitación en medidas preventivas y de manejo del riesgo público   
3.Generar  programa de riesgo publico, incluir  protocolo de seguridad. </t>
  </si>
  <si>
    <t xml:space="preserve">Desplazamiento  fuera de las instalaciones de la sede dentro de la localidad.
Agresiones verbales y/o físicas  </t>
  </si>
  <si>
    <t>Realizar mantenimiento preventivo y correctivo de mesas y sillas del área</t>
  </si>
  <si>
    <t>Presencia de archivo inactivo en el área, se desconoce su contenido</t>
  </si>
  <si>
    <t>1.Revisar, clasificar y organizar los documentos existentes en el mueble de archivo, descartando los innecesarios
2.Fumigación preventiva en la sede, prevención de plagas.   
3.Limpieza de las cajas de archivo con trapo húmedo, posterior a la fumigación.     
4.Aseo frecuente con aspiradora.
5.Uso de elementos de protección durante la manipulación de documentos.
6.Suministrar gel antibacterial</t>
  </si>
  <si>
    <t xml:space="preserve">Postura sedente. </t>
  </si>
  <si>
    <t>Realizar mantenimiento preventivo y correctivo de silla</t>
  </si>
  <si>
    <t xml:space="preserve">Postura sedente. 
</t>
  </si>
  <si>
    <t>Realizar mantenimiento preventivo y correctivo de sillas</t>
  </si>
  <si>
    <t xml:space="preserve">Postura sedente. 
Sillas con espaldar muy rígido
</t>
  </si>
  <si>
    <t>Visitas de obras, vías, construcción de parques, otras</t>
  </si>
  <si>
    <t>Mecánico (varios)</t>
  </si>
  <si>
    <t>Uso de elementos de protección personal EPP</t>
  </si>
  <si>
    <t>1.Capacitación en medidas preventivas en exposición a peligros mecánicos relacionados con obras de construcción
2.Asegurar que se cuente con la dotación y se utilicen los elementos de protección personal en las visitas realizadas a obras</t>
  </si>
  <si>
    <t>Casco, Botas de seguridad, Guantes tipo ingeniero</t>
  </si>
  <si>
    <t>Realizar mantenimiento preventivo de sillas</t>
  </si>
  <si>
    <t>Trabajo de escritorio y computador.
Supervisión de proyectos</t>
  </si>
  <si>
    <t>Sistemas - piso  1</t>
  </si>
  <si>
    <t>1.Fumigación preventiva en la sede, prevención de plagas.   
2.Limpieza de las cajas de archivo con trapo húmedo, posterior a la fumigación.     
3.Aseo frecuente con aspiradora.
4.Uso de elementos de protección durante la manipulación de documentos.
5.Suministrar gel antibacterial</t>
  </si>
  <si>
    <t xml:space="preserve">Gran cantidad de documentos y expedientes en cajas de archivo y carpetas </t>
  </si>
  <si>
    <t xml:space="preserve">Trabajo de escritorio y computador o en campo, realizar diligencias y audiencias, orientar al ciudadano, llegar a acuerdos, cumplimiento de requisitos legales.                        </t>
  </si>
  <si>
    <t>Psicosocial (condiciones de la tarea)</t>
  </si>
  <si>
    <t>Estrés, fatiga, efectos adversos en la condición de salud</t>
  </si>
  <si>
    <t>1.Realizar la implementación y seguimiento del programa de riesgo Psicosocial
2.Realizar actividades de capacitación sobre resolución de conflictos y desarrollo de habilidades sociales para la concertación y la negociación.
3.Capacitación en Comunicación asertiva. 
4.Realizar  actividades de bienestar. 
5.Definir estrategias de apoyo para fortalecimiento de autoestima y afrontamiento de situaciones conflictivas.</t>
  </si>
  <si>
    <t xml:space="preserve">1.Capacitación Riesgo público. Formación en seguridad pública con la colaboración de las entidades competentes.
2.Evaluar la opción de contar siempre con acompañamiento policial, en las diligencias a realizar en la localidad.
3.Capacitación en medidas preventivas y de manejo del riesgo público.   
4.Generar  programa de riesgo publico, incluir  protocolo de seguridad.  
5.Capacitación en afrontamiento de situaciones difíciles </t>
  </si>
  <si>
    <t>Subsidio C - Piso 1</t>
  </si>
  <si>
    <r>
      <t>1.Disposición de espacios de trabajo según norma (2 m</t>
    </r>
    <r>
      <rPr>
        <vertAlign val="superscript"/>
        <sz val="6"/>
        <rFont val="Arial"/>
        <family val="2"/>
      </rPr>
      <t>2</t>
    </r>
    <r>
      <rPr>
        <sz val="6"/>
        <rFont val="Arial"/>
        <family val="2"/>
      </rPr>
      <t xml:space="preserve">  de superficie de pavimento)</t>
    </r>
  </si>
  <si>
    <t xml:space="preserve">Gran cantidad de documentos  en cajas de archivo. Espacio saturado </t>
  </si>
  <si>
    <t>Evidencia de humedad en el espacio de archivo</t>
  </si>
  <si>
    <t>Eventos con comunidad, asistencia a reuniones en sitios cerrados o al aire libre</t>
  </si>
  <si>
    <t>Trabajo en territorio</t>
  </si>
  <si>
    <t>Atención a usuarios</t>
  </si>
  <si>
    <t>CDI Radicación - Notificadores</t>
  </si>
  <si>
    <t>Labor de mensajería</t>
  </si>
  <si>
    <t>Atención a usuarios para radicación de correspondencia</t>
  </si>
  <si>
    <t xml:space="preserve">Retirar portateclado en el escritorio,  ya que impide el ingreso total de la silla, para mejorar la postura del servidor                                                                                                                                                                                                                                                                                                                                                                                                                                                                                                                                                                                                                                                                                                                                                                                                                                                                                                                                                                                                                                                                                                                                                                                                                                       </t>
  </si>
  <si>
    <t>Documentos de archivo antigüos en el área</t>
  </si>
  <si>
    <t>Fenómenos naturales</t>
  </si>
  <si>
    <t>Fenómenos naturales (sismo, terremoto, lluvias, otros)</t>
  </si>
  <si>
    <t>Decreto 1072 de 2015</t>
  </si>
  <si>
    <r>
      <t>1.Realizar mantenimientos correctivos y preventivos a sillas.
2.Disposición de espacios de trabajo según norma (2 m</t>
    </r>
    <r>
      <rPr>
        <vertAlign val="superscript"/>
        <sz val="6"/>
        <rFont val="Arial"/>
        <family val="2"/>
      </rPr>
      <t>2</t>
    </r>
    <r>
      <rPr>
        <sz val="6"/>
        <rFont val="Arial"/>
        <family val="2"/>
      </rPr>
      <t xml:space="preserve">  de superficie de pavimento)</t>
    </r>
  </si>
  <si>
    <t>Organización de planillas para distribución de correspondencia</t>
  </si>
  <si>
    <t>1. Capacitación en medidas preventivas y de manejo del riesgo público   
2. Generar  programa de riesgo publico, incluir  protocolo de seguridad</t>
  </si>
  <si>
    <t>Acompañamiento del cuadrante cuando se requiere</t>
  </si>
  <si>
    <t xml:space="preserve">Desplazamiento  fuera de las instalaciones de la sede dentro de la localidad.
Exposición a condiciones propias de obras en construcción </t>
  </si>
  <si>
    <t>Depuración para traslado a bodega</t>
  </si>
  <si>
    <t>Ausencia de revisión del plan de prevención, preparación y respuesta ante emergencias</t>
  </si>
  <si>
    <t>1.Capacitación en higiene postural y autocuidado
2.Programar y realizar  pausas activas por parte de los colaboradores , continuar insistiendo en la formación de lideres de pausas activas</t>
  </si>
  <si>
    <t>1. Continuar el suministro frecuente de bebidas calientes.
2. Recomendar uso de ropa abrigada en actividades presenciales</t>
  </si>
  <si>
    <t>Realizar actividades de capacitación sobre medidas de prevención de riesgo público, resolución de conflictos y desarrollo de habilidades sociales para la concertación y la negociación, talleres en temáticas relacionadas con comunicación asertiva y manejo del estrés.</t>
  </si>
  <si>
    <t>1. Continuar suministro frecuente de bebidas calientes.
2. Recomendar uso de ropa abrigada para actividades presenciales</t>
  </si>
  <si>
    <t>Postura sedente.
Espacio reducido.</t>
  </si>
  <si>
    <t xml:space="preserve">Postura sedente prolongada. </t>
  </si>
  <si>
    <t>Pausas durante jornada laboral</t>
  </si>
  <si>
    <t>1.Capacitación en higiene postural y autocuidado
2.Programar y realizar  pausas activas por parte de los colaboradores , continuar insistiendo en la formación de lideres de pausas activas
3.Mantenimiento preventivo de sillas</t>
  </si>
  <si>
    <t>Manipulación de cargas (carpetas con documentos, cajas), desplazamientos con documentación.</t>
  </si>
  <si>
    <t>Despacho - Piso 7</t>
  </si>
  <si>
    <t>Actividades con la comunidad en territorio. Participación en operativos diurnos y nocturnos.</t>
  </si>
  <si>
    <t>No</t>
  </si>
  <si>
    <t>Desplazamiento  fuera de las instalaciones de la sede dentro de la localidad.
Personas enojadas durante los operativos o actividades de control</t>
  </si>
  <si>
    <t>Condiciones de seguridad</t>
  </si>
  <si>
    <t>Acompañamiento otras entidades (policía), cuando aplica. Vehículo de la Alcaldía</t>
  </si>
  <si>
    <t>No aplica</t>
  </si>
  <si>
    <t>1.Capacitación en medidas preventivas y de manejo del riesgo público   
2.Generar  programa de riesgo publico, incluir  protocolo de seguridad</t>
  </si>
  <si>
    <t>Condiciones de la tarea (carga mental, contenido de la tarea, demandas emocionales, sistemas de control, definición de roles, monotonía, etc)</t>
  </si>
  <si>
    <t>Actividades control riesgo psicosocial. Estrategia gobierno habla</t>
  </si>
  <si>
    <t>1.Capacitación en estrategias de afrontamiento de las situaciones difíciles que se presentan en el desarrollo de la labor al interactuar con la comunidad (agresiones verbales, condiciones de vulnerabilidad de las personas objeto de las actividades). 
2.Definir estrategias de apoyo para fortalecimiento de autoestima.</t>
  </si>
  <si>
    <t>Planeación - Piso 6</t>
  </si>
  <si>
    <t>Movimientos repetitivos miembros superiores. Postura sedente. Sillas deterioradas. Espacio reducido</t>
  </si>
  <si>
    <t>Biomecánico (movimientos repetitivos, postura sedente)</t>
  </si>
  <si>
    <t xml:space="preserve">Tendinitis, síndrome de túnel del carpo (STC), otros Desórdenes músculo esqueléticos. </t>
  </si>
  <si>
    <t>Resolución 2400 de 1979.
Artículo 9</t>
  </si>
  <si>
    <t xml:space="preserve">1.Realizar pausas activas diarias
2.Capacitación en higiene postural
3.Mantenimiento correctivo y/o reemplazo de sillas </t>
  </si>
  <si>
    <t>1.Realizar pausas activas diarias
2.Capacitación en higiene postural</t>
  </si>
  <si>
    <t xml:space="preserve">Movimientos repetitivos miembros superiores. Postura sedente. Un puesto de trabajo con silla fija. </t>
  </si>
  <si>
    <t>Cubrir eventos, actividades de la Alcaldía, inauguración de obras. Acompañamiento a operativos diurnos y nocturnos (establecimientos de comercio, vendedores informales, entre otros).</t>
  </si>
  <si>
    <t>Sí</t>
  </si>
  <si>
    <t>Uso de equipos de trabajo de alto costo, requeridos para la toma de videos y fotografías.
Agresiones por parte de personas enojadas o alteradas en operativos.</t>
  </si>
  <si>
    <t>Vehículo de la Alcaldía</t>
  </si>
  <si>
    <t>1.Siempre que sea posible contar con acompañamiento policial, asegurando su permanencia hasta finalizar la actividad
2.Capacitación en medidas preventivas y de manejo del riesgo público   
3.Generar  programa de riesgo publico, incluir  protocolo de seguridad
4.Procurar coordinar para actividades externas a la sede el uso de vehículo de la Entidad</t>
  </si>
  <si>
    <t>Posible proliferación de hongos por ausencia de ventilación y baño adyacente.
Escasa ventilación en oficinas.</t>
  </si>
  <si>
    <t>Biológico (hongos)</t>
  </si>
  <si>
    <t>Afecciones respiratorias</t>
  </si>
  <si>
    <t>Resolución 2400 de 1979. Artículo 21</t>
  </si>
  <si>
    <t>Definir las opciones apropiadas para instalación de extracción y ventilación en el baño.</t>
  </si>
  <si>
    <t>Reparar las ventanas del área que comunican con la calle y/o habilitar basculantes, con el fin de asegurar la ventilación del área</t>
  </si>
  <si>
    <t>Resolución 2400 de 1979 Art. 63 y 67 
ACGIH De 19 a 22°C</t>
  </si>
  <si>
    <t>1.Suministro frecuente de bebidas calientes.
2.Uso de ropa abrigada</t>
  </si>
  <si>
    <t>Prensa - piso 6</t>
  </si>
  <si>
    <t>Actualización del plan, divulgación y participación en al menos 1 simulacros durante el año
Realizar Matenimiento de extintores y distribuirlos deacuerdo a los peligros de incendio en toda el edificio de la alcaldía con su respectivo soporte y señalización</t>
  </si>
  <si>
    <t>Contratación - Piso 5</t>
  </si>
  <si>
    <t>Presupuesto - Piso 5</t>
  </si>
  <si>
    <t>Infraestructura - Piso 5</t>
  </si>
  <si>
    <t>Oficina de participación - Piso 5</t>
  </si>
  <si>
    <t>Biomecánico (movimientos repetitivos)</t>
  </si>
  <si>
    <t xml:space="preserve">digitación en teclado de computador, manejo de mouse, proceso de foliar  y archivar contratos
</t>
  </si>
  <si>
    <t>Desplazamiento dentro de la ciudad entregando  correspondencia en motocicletas propias de los servidores</t>
  </si>
  <si>
    <t>Exposición a accidentes vehiculares con diferentes actores viales</t>
  </si>
  <si>
    <t>Accidente de tránsito</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</si>
  <si>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</si>
  <si>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</si>
  <si>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</si>
  <si>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</si>
  <si>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</si>
  <si>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Entregar notificaciones y correspondencia dentro de la ciudad</t>
  </si>
  <si>
    <t>Desplazamiento fuera de las instalaciones, dentro y fuera de la localidad. Se transportan en motocicleta. 
Agresiones de las personas que se enojan por los avisos de notificación.</t>
  </si>
  <si>
    <t>Resolución 1231 de 2016.
Decreto 1310 de 2016.</t>
  </si>
  <si>
    <t xml:space="preserve">1.Capacitación en medidas preventivas y de manejo del riesgo público   
2.Generar  programa de riesgo publico, incluir  protocolo de seguridad
</t>
  </si>
  <si>
    <t xml:space="preserve">Desplazamiento fuera de las instalaciones, dentro y fuera de la localidad. Se transportan en motocicleta. </t>
  </si>
  <si>
    <t>Biomecánico (posturas, esfuerzo)</t>
  </si>
  <si>
    <t>1.Generar el programa DME.
2.Capacitación en higiene postural, autocuidado.
3.Programar y realizar  pausas activas específicas para miembros superiores y espalda, dado su medio de movilización, realizar formación de lideres de pausas activas 
4.Asegurar condiciones apropiadas de mantenimiento del vehículo</t>
  </si>
  <si>
    <t xml:space="preserve">Trabajo en oficina </t>
  </si>
  <si>
    <t>Conexiones de elos equipos en el piso. Mala distrubución de los puestos de trabajo con respecto a los puntos de red y corriente que s eencuentran en el piso</t>
  </si>
  <si>
    <t>Locativo superficies de trabajo (irregulares, deslizantes con diferencia del nivel)</t>
  </si>
  <si>
    <t>Caidas del mismo nivel, traumatismos, golpes, heridas</t>
  </si>
  <si>
    <t>Resolución 2400 de 1979</t>
  </si>
  <si>
    <t xml:space="preserve">Distribuir los puestos de trabajo lo mas cercano a la distribución de los puntos de red, evitando que estso queden en pasillos, o en áreas de deplazamiento. </t>
  </si>
  <si>
    <t>no</t>
  </si>
  <si>
    <t xml:space="preserve">Gestión de Riesgo </t>
  </si>
  <si>
    <t>Movimientos repetitivos miembros superiores. Postura sedente</t>
  </si>
  <si>
    <t>Tendinitis, síndrome de túnel del carpo (STC), otros DME.</t>
  </si>
  <si>
    <t>1.Capacitación en higiene postural y autocuidado
2.Programar y realizar pausas activas diarias</t>
  </si>
  <si>
    <t>Desplazamientos por la localidad, en cumplimiento de las actividades propias del área.
Personas enojadas en protesta o movilización</t>
  </si>
  <si>
    <t>Público (violencia en el puesto de trabajo, robos, atracos, orden público, accidente vehicular)</t>
  </si>
  <si>
    <t>1.Capacitación en medidas preventivas y de manejo del riesgo público   
2.Generar  programa de riesgo publico, incluir  protocolo de seguridad específico para acompañamiento en marchas, protestas o plantones.</t>
  </si>
  <si>
    <t>De acuerdo a lineamientos del protocolo establecido</t>
  </si>
  <si>
    <t>Desplazamientos por la localidad, en cumplimiento de las actividades propias del área.</t>
  </si>
  <si>
    <t>Biomecánico (posturas bípeda y caminando)</t>
  </si>
  <si>
    <t>Desórdenes músculo esqueléticos</t>
  </si>
  <si>
    <t>1.Capacitación en higiene postural y autocuidado; recomendaciones específicas para posturas en bipedestación y caminando.
2.Uso de calzado cómodo y seguro para los desplazamientos.</t>
  </si>
  <si>
    <t>Desplazamientos por la localidad, en cumplimiento de las actividades propias del área; se visitan zonas identificadas como "peligrosas", preocupación por los posibles desenlaces en los acompañamientos, jornadas extensas y extenuantes. Exposición a agresiones verbales y físicas.</t>
  </si>
  <si>
    <t>Estrés, desmotivación, fatiga, efectos adversos en la condición de salud.</t>
  </si>
  <si>
    <t xml:space="preserve">1.Apoyo en la definición de estrategias que faciliten abordar situaciones de difícil manejo, así como el fortalecimiento de la autoestima.
2.Definir estrategias para fortalecimiento de la cohesión de grupo que favorezcan el apoyo social e integración entre compañeros. </t>
  </si>
  <si>
    <t>Uso de herramientas manuales durante operativos, para desmonte de viviendas construidas por la comunidad con madera, latas, alambre y otros materiales</t>
  </si>
  <si>
    <t>Mecánico (herramientas, proyección de partículas)</t>
  </si>
  <si>
    <t>1.Realizar capacitación en "uso adecuado de herramientas"
2.Verificar que las herramientas se encuentren en óptimas condiciones para su uso. Reemplazar las que presenten desgaste o algún tipo de adaptación.</t>
  </si>
  <si>
    <t>Guantes de vaqueta tipo ingeniero
Monogafas</t>
  </si>
  <si>
    <t>Elaboración de informes. Proyección y respuesta de comunicaciones de la Alcaldía. Reuniones</t>
  </si>
  <si>
    <t>Acompañamiento a todos los escenarios de participación y construcción del tejido social que se realicen desde el FDL en el marco de la gestión local (marchas, embellecimientos a parques, IVC, operativos, trabajo con comunidad, monitoreo, sensibilización, actividades recreo deportivas y culturales). Reacción y relacionamiento interinstitucional.</t>
  </si>
  <si>
    <t>Operativos IVC ocupaciones ilegales</t>
  </si>
  <si>
    <t>Operativos de control de llantas, disposición de escombros, limpieza de humedales, retiro de habitantes de calle.</t>
  </si>
  <si>
    <t>Gestión de convivencia - Piso 4</t>
  </si>
  <si>
    <t>Gestión Policiva - Jurídica - IVC - Piso 2</t>
  </si>
  <si>
    <t>Trabajo de escritorio y computador.
Apoyo administrativo a ediles.</t>
  </si>
  <si>
    <t xml:space="preserve">Movimientos repetitivos miembros superiores. Postura sedente. </t>
  </si>
  <si>
    <t xml:space="preserve">Posible proliferación de microorganismos por manipulación y presencia de documentos de archivo, algunos antiguos. </t>
  </si>
  <si>
    <t>Alergias, virus</t>
  </si>
  <si>
    <t>1.Continuar realizando fumigaciones periódicas en la sede, prevención de plagas.   
2.Limpieza con trapo húmedo, posterior a la fumigación.     
3.Aseo frecuente con aspiradora.
4.Uso de elementos de protección durante la manipulación de documentos.
5.Suministrar gel antibacterial</t>
  </si>
  <si>
    <t xml:space="preserve">Dotar y hacer uso de bata, guantes, tapabocas, monogafas. </t>
  </si>
  <si>
    <t>Labores propias de los ediles</t>
  </si>
  <si>
    <t>Participación en sesiones en el recinto.
Atención a la comunidad en oficinas</t>
  </si>
  <si>
    <t>Desplazamiento  fuera de las instalaciones de la sede dentro de la localidad.
Personas enojadas durante las sesiones o actividades en el recinto de la JAL</t>
  </si>
  <si>
    <t xml:space="preserve">Acompañamiento otras entidades (policía), cuando aplica. </t>
  </si>
  <si>
    <t>JAL - Piso 3 - Secretaría</t>
  </si>
  <si>
    <t>JAL - Piso 3</t>
  </si>
  <si>
    <t>Recibir correspondencia, acompañar ediles. Sesiones virtuales de la JAL.</t>
  </si>
  <si>
    <t>Biomecánico (movimientos repetitivos, postura sedente, manipulación de cargas)</t>
  </si>
  <si>
    <t>Tendinitis, síndrome de túnel del carpo (STC), otros Desórdenes músculo esqueléticos</t>
  </si>
  <si>
    <t xml:space="preserve">Capacitación en higiene postural y autocuidado    
</t>
  </si>
  <si>
    <t>Coordinación de Desarrollo Local - Piso 5</t>
  </si>
  <si>
    <t>Atención a la ciudadanía - piso 1</t>
  </si>
  <si>
    <t>Subsidio C</t>
  </si>
  <si>
    <t>Visitas domiciliarias de ingreso al programa. Visitas domiciliarias de Informe Único y Citación entrega de tarjetas del programa. Visitas de validación de condiciones e ingresos y egresos. Talleres. Acompañamiento a profesional social en talleres.</t>
  </si>
  <si>
    <t>Desplazamientos por la localidad, en cumplimiento de las labores del área</t>
  </si>
  <si>
    <t>Entrega de informes. Atención al público, sistematización de usuarios con sus respectivas novedades en el aplicativo SIRBE, Consolidación de informes. Seguimiento telefónico. Talleres virtuales.</t>
  </si>
  <si>
    <t>1.Suministro frecuente de bebidas calientes.
2.Uso de ropa abrigada
3.Medición ambiental de temperatura
4.Acatar las recomendaciones resultado de la medición</t>
  </si>
  <si>
    <t>Gestión Documental</t>
  </si>
  <si>
    <t>Consumo de bebidas preparadas en las instalaciones</t>
  </si>
  <si>
    <t>Biologico (manipulación de alimentos)</t>
  </si>
  <si>
    <t>Intoxicación alimentaria, contagio de bacterias, virus y parásitos</t>
  </si>
  <si>
    <t>Enfermedad incapacitante</t>
  </si>
  <si>
    <t>Resolución 2674 de 2013. Capítulo III</t>
  </si>
  <si>
    <t>Asegurar que las personas del outsourcing que presta el servicio de cafetería, cuenten con la capacitación en manipulación de alimentos, así como con los controles biológicos respectivos y estrictas condiciones de higiene</t>
  </si>
  <si>
    <t xml:space="preserve">Desorganización en cables de baja tensión en las áreas, uso de multitomas, enchufes y tomacorrientes en malas condiciones.
</t>
  </si>
  <si>
    <t>Eléctrico</t>
  </si>
  <si>
    <t>Lesiones a las personas. Daños a las instalaciones</t>
  </si>
  <si>
    <t>Reglamento técnico de instalaciones eléctricas “Retie”. Res N° 9 0708 de 2013.</t>
  </si>
  <si>
    <t xml:space="preserve">Realizar adecuaciones de instalaciones eléctricas, por parte de persona competente, certificada en Retie.
</t>
  </si>
  <si>
    <t>1. Asegurar la organización del cableado eléctrico en las instalaciones, así como óptimas condiciones en tomacorrientes y enchufes.
2. Impedir uso de multitomas en las áreas de trabajo
3. Programación de mantenimiento preventivo de acometidas eléctricas por personal calificado.</t>
  </si>
  <si>
    <t>Posibilidad de contagio por Covid 19, tanto en trabajo en casa como presencial</t>
  </si>
  <si>
    <t>Biologico (virus)</t>
  </si>
  <si>
    <t>Enfermedad respiratoria y afectación a otros sitemas</t>
  </si>
  <si>
    <t>Aseo y desinfección</t>
  </si>
  <si>
    <t>Cumplimiento de medidas de bioseguridad</t>
  </si>
  <si>
    <t>Resolución 777 de 2021</t>
  </si>
  <si>
    <t>Acudir a la entidad de salud respectiva para cumplir con el esquema de vacunación indicado por el Gobierno nacional en el momento correspondiente.
Trabajo presencial: Dar cumplimiento al protocolo de bioseguridad de la Entidad
Trabajo en casa: Generar las condiciones propicias para el cumplimiento de las medidas de bioseguridad divulgadas por la Entidad y el Gobierno nacional.</t>
  </si>
  <si>
    <t>Estrés, estados de ansiedad, efectos adversos en la condición de salud</t>
  </si>
  <si>
    <t>Talleres virtuales, control de riesgo psicosocial</t>
  </si>
  <si>
    <t>Apoyo en estrategias para:
 - Fortalecer afrontamiento de situaciones difíciles
 - Aceptación de las condiciones y consecuencias de la pandemia
 - Manejo del duelo</t>
  </si>
  <si>
    <t xml:space="preserve">Manejo de vehículo institucional </t>
  </si>
  <si>
    <t>Posturas que adoptan al manejar  y operar maquina amarilla</t>
  </si>
  <si>
    <t>Descansos intermedios en la jornada laboral</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</si>
  <si>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</si>
  <si>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</si>
  <si>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</si>
  <si>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</si>
  <si>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</si>
  <si>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 xml:space="preserve">Movimientos repetitivos  miembros superiores e inferiores </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</si>
  <si>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</si>
  <si>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</si>
  <si>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</si>
  <si>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</si>
  <si>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</si>
  <si>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</si>
  <si>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</si>
  <si>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</si>
  <si>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</si>
  <si>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</si>
  <si>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</si>
  <si>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</si>
  <si>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</si>
  <si>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</si>
  <si>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</si>
  <si>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</si>
  <si>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</si>
  <si>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</si>
  <si>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</si>
  <si>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</si>
  <si>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</si>
  <si>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</si>
  <si>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</si>
  <si>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</si>
  <si>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</si>
  <si>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</si>
  <si>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</si>
  <si>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</si>
  <si>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</si>
  <si>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</si>
  <si>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</si>
  <si>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</si>
  <si>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</si>
  <si>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</si>
  <si>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</si>
  <si>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</si>
  <si>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</si>
  <si>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</si>
  <si>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</si>
  <si>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</si>
  <si>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</si>
  <si>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</si>
  <si>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</si>
  <si>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</si>
  <si>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</si>
  <si>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</si>
  <si>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</si>
  <si>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</si>
  <si>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</si>
  <si>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</si>
  <si>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</si>
  <si>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</si>
  <si>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</si>
  <si>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</si>
  <si>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</si>
  <si>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</si>
  <si>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</si>
  <si>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</si>
  <si>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</si>
  <si>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</si>
  <si>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</si>
  <si>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</si>
  <si>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</si>
  <si>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</si>
  <si>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</si>
  <si>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</si>
  <si>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</si>
  <si>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</si>
  <si>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</si>
  <si>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</si>
  <si>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</si>
  <si>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</si>
  <si>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</si>
  <si>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</si>
  <si>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</si>
  <si>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</si>
  <si>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</si>
  <si>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</si>
  <si>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</si>
  <si>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</si>
  <si>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</si>
  <si>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</si>
  <si>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</si>
  <si>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</si>
  <si>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</si>
  <si>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</si>
  <si>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</si>
  <si>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</si>
  <si>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</si>
  <si>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</si>
  <si>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</si>
  <si>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</si>
  <si>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</si>
  <si>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</si>
  <si>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</si>
  <si>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</si>
  <si>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</si>
  <si>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</si>
  <si>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</si>
  <si>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</si>
  <si>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</si>
  <si>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</si>
  <si>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</si>
  <si>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</si>
  <si>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</si>
  <si>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</si>
  <si>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</si>
  <si>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</si>
  <si>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</si>
  <si>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</si>
  <si>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</si>
  <si>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</si>
  <si>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</si>
  <si>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</si>
  <si>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</si>
  <si>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</si>
  <si>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</si>
  <si>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</si>
  <si>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</si>
  <si>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</si>
  <si>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</si>
  <si>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</si>
  <si>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</si>
  <si>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</si>
  <si>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</si>
  <si>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</si>
  <si>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</si>
  <si>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</si>
  <si>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</si>
  <si>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</si>
  <si>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</si>
  <si>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</si>
  <si>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</si>
  <si>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</si>
  <si>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</si>
  <si>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</si>
  <si>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</si>
  <si>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Conductores</t>
  </si>
  <si>
    <t>Aseo Y Cafetería</t>
  </si>
  <si>
    <t>Uso de cafeteras, grecas y estufa de cafetería para preparación de bebidas calientes en sedes
Ingesta de bebidas calientes (aromaticas, café)</t>
  </si>
  <si>
    <t>lesiones por quemaduras</t>
  </si>
  <si>
    <t>Quemaduras de segundo grado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</si>
  <si>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</si>
  <si>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</si>
  <si>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</si>
  <si>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</si>
  <si>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</si>
  <si>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</si>
  <si>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</si>
  <si>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</si>
  <si>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</si>
  <si>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Preparación y servicio de bebidas calientes</t>
  </si>
  <si>
    <t>Julio de 2022</t>
  </si>
  <si>
    <t xml:space="preserve">Trasportar a los servidores de la Alcaldía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</si>
</sst>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vertAlign val="superscript"/>
      <sz val="6"/>
      <name val="Arial"/>
      <family val="2"/>
    </font>
    <font>
      <sz val="6"/>
      <color indexed="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3" fillId="34" borderId="18" xfId="0" applyFont="1" applyFill="1" applyBorder="1" applyAlignment="1">
      <alignment horizontal="center" textRotation="90" wrapText="1"/>
    </xf>
    <xf numFmtId="0" fontId="3" fillId="34" borderId="18" xfId="0" applyFont="1" applyFill="1" applyBorder="1" applyAlignment="1">
      <alignment horizontal="center" vertical="center" wrapText="1"/>
    </xf>
    <xf numFmtId="0" fontId="51" fillId="0" borderId="0" xfId="0" applyFont="1" applyFill="1" applyBorder="1" applyAlignment="1">
      <alignment horizontal="left" vertical="center"/>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3" fillId="0" borderId="18" xfId="0" applyFont="1" applyFill="1" applyBorder="1" applyAlignment="1">
      <alignment horizontal="center" textRotation="90" wrapText="1"/>
    </xf>
    <xf numFmtId="0" fontId="0" fillId="0" borderId="33" xfId="0" applyBorder="1" applyAlignment="1">
      <alignment/>
    </xf>
    <xf numFmtId="0" fontId="0" fillId="0" borderId="34" xfId="0" applyBorder="1" applyAlignment="1">
      <alignment/>
    </xf>
    <xf numFmtId="0" fontId="0" fillId="0" borderId="24" xfId="0" applyBorder="1" applyAlignment="1">
      <alignment/>
    </xf>
    <xf numFmtId="0" fontId="2" fillId="44" borderId="15" xfId="0"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3" fillId="0" borderId="18" xfId="0" applyFont="1" applyFill="1" applyBorder="1" applyAlignment="1">
      <alignment horizontal="center" vertical="center" wrapText="1"/>
    </xf>
    <xf numFmtId="0" fontId="52" fillId="34" borderId="18" xfId="0" applyFont="1" applyFill="1" applyBorder="1" applyAlignment="1">
      <alignment horizontal="center" textRotation="90" wrapText="1"/>
    </xf>
    <xf numFmtId="0" fontId="3" fillId="0" borderId="18" xfId="0" applyFont="1" applyBorder="1" applyAlignment="1">
      <alignment horizontal="center" textRotation="90" wrapText="1"/>
    </xf>
    <xf numFmtId="0" fontId="3" fillId="0" borderId="18" xfId="0" applyFont="1" applyBorder="1" applyAlignment="1">
      <alignment horizontal="center" vertical="center" wrapText="1"/>
    </xf>
    <xf numFmtId="0" fontId="3" fillId="2" borderId="18" xfId="0" applyFont="1" applyFill="1" applyBorder="1" applyAlignment="1">
      <alignment horizontal="center" vertical="center" wrapText="1"/>
    </xf>
    <xf numFmtId="0" fontId="52" fillId="34" borderId="18" xfId="0" applyFont="1" applyFill="1" applyBorder="1" applyAlignment="1">
      <alignment horizontal="center" textRotation="90" wrapText="1"/>
    </xf>
    <xf numFmtId="0" fontId="3" fillId="2" borderId="37" xfId="0" applyFont="1" applyFill="1" applyBorder="1" applyAlignment="1">
      <alignment vertical="center" textRotation="90" wrapText="1"/>
    </xf>
    <xf numFmtId="0" fontId="3" fillId="2" borderId="37" xfId="0" applyFont="1" applyFill="1" applyBorder="1" applyAlignment="1">
      <alignment vertical="center" wrapText="1"/>
    </xf>
    <xf numFmtId="0" fontId="52" fillId="2" borderId="18" xfId="0" applyFont="1" applyFill="1" applyBorder="1" applyAlignment="1">
      <alignment horizontal="center" vertical="center" textRotation="90" wrapText="1"/>
    </xf>
    <xf numFmtId="0" fontId="52"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51"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2" fillId="2" borderId="18" xfId="0" applyFont="1" applyFill="1" applyBorder="1" applyAlignment="1">
      <alignment horizontal="center" vertical="center"/>
    </xf>
    <xf numFmtId="0" fontId="52" fillId="2" borderId="18" xfId="0" applyFont="1" applyFill="1" applyBorder="1" applyAlignment="1">
      <alignment vertical="center"/>
    </xf>
    <xf numFmtId="0" fontId="3" fillId="2" borderId="18" xfId="0" applyFont="1" applyFill="1" applyBorder="1" applyAlignment="1">
      <alignment vertical="center" textRotation="90"/>
    </xf>
    <xf numFmtId="0" fontId="3" fillId="2" borderId="18" xfId="0" applyFont="1" applyFill="1" applyBorder="1" applyAlignment="1">
      <alignment horizontal="center" vertical="center" textRotation="90"/>
    </xf>
    <xf numFmtId="0" fontId="11" fillId="2" borderId="18" xfId="0" applyFont="1" applyFill="1" applyBorder="1" applyAlignment="1">
      <alignment horizontal="center" vertical="center"/>
    </xf>
    <xf numFmtId="0" fontId="53"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52" fillId="2" borderId="18" xfId="0" applyFont="1" applyFill="1" applyBorder="1" applyAlignment="1">
      <alignment vertical="center" textRotation="90" wrapText="1"/>
    </xf>
    <xf numFmtId="0" fontId="10" fillId="2" borderId="18" xfId="0" applyFont="1" applyFill="1" applyBorder="1" applyAlignment="1">
      <alignment horizontal="center" vertical="center" textRotation="90" wrapText="1"/>
    </xf>
    <xf numFmtId="0" fontId="3" fillId="2" borderId="18" xfId="0" applyFont="1" applyFill="1" applyBorder="1" applyAlignment="1">
      <alignment textRotation="90"/>
    </xf>
    <xf numFmtId="0" fontId="3" fillId="2" borderId="18" xfId="0" applyFont="1" applyFill="1" applyBorder="1" applyAlignment="1">
      <alignment vertical="center" textRotation="90" wrapText="1"/>
    </xf>
    <xf numFmtId="0" fontId="2" fillId="43" borderId="18" xfId="0" applyFont="1" applyFill="1" applyBorder="1" applyAlignment="1">
      <alignment horizontal="center" vertical="center" textRotation="90" wrapText="1"/>
    </xf>
    <xf numFmtId="0" fontId="2" fillId="43" borderId="18" xfId="0" applyFont="1" applyFill="1" applyBorder="1" applyAlignment="1">
      <alignment horizontal="center" vertical="center"/>
    </xf>
    <xf numFmtId="0" fontId="2" fillId="43" borderId="15" xfId="0" applyFont="1" applyFill="1" applyBorder="1" applyAlignment="1">
      <alignment horizontal="center" vertical="center" textRotation="90" wrapText="1"/>
    </xf>
    <xf numFmtId="0" fontId="2" fillId="45" borderId="15" xfId="0" applyFont="1" applyFill="1" applyBorder="1" applyAlignment="1">
      <alignment horizontal="center" vertical="center"/>
    </xf>
    <xf numFmtId="0" fontId="2" fillId="44" borderId="15" xfId="0" applyFont="1" applyFill="1" applyBorder="1" applyAlignment="1">
      <alignment horizontal="center" vertical="center" wrapText="1"/>
    </xf>
    <xf numFmtId="0" fontId="2" fillId="45" borderId="15" xfId="0" applyFont="1" applyFill="1" applyBorder="1" applyAlignment="1">
      <alignment horizontal="center" vertical="center" wrapText="1"/>
    </xf>
    <xf numFmtId="0" fontId="2" fillId="44" borderId="18" xfId="0" applyFont="1" applyFill="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17" fontId="1" fillId="0" borderId="35" xfId="0" applyNumberFormat="1" applyFont="1" applyBorder="1" applyAlignment="1">
      <alignment horizontal="center" vertical="center"/>
    </xf>
    <xf numFmtId="0" fontId="4" fillId="35" borderId="41"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31" xfId="0" applyFont="1" applyFill="1" applyBorder="1" applyAlignment="1">
      <alignment horizontal="center" vertical="center"/>
    </xf>
    <xf numFmtId="0" fontId="8" fillId="35" borderId="0" xfId="0" applyFont="1" applyFill="1" applyAlignment="1">
      <alignment horizontal="center"/>
    </xf>
    <xf numFmtId="0" fontId="8" fillId="36" borderId="48"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6" borderId="50"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7" fillId="37" borderId="52"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54" xfId="0" applyFont="1" applyFill="1" applyBorder="1" applyAlignment="1">
      <alignment horizontal="center" vertical="center"/>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51"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55" xfId="0" applyFont="1" applyFill="1" applyBorder="1" applyAlignment="1">
      <alignment horizontal="center" vertical="center" wrapText="1"/>
    </xf>
    <xf numFmtId="0" fontId="8" fillId="35" borderId="56"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8" fillId="35" borderId="58" xfId="0" applyFont="1" applyFill="1" applyBorder="1" applyAlignment="1">
      <alignment horizontal="center" vertical="center"/>
    </xf>
    <xf numFmtId="0" fontId="8" fillId="35" borderId="54" xfId="0" applyFont="1" applyFill="1" applyBorder="1" applyAlignment="1">
      <alignment horizontal="center" vertical="center"/>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dxfs count="35">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542925</xdr:colOff>
      <xdr:row>0</xdr:row>
      <xdr:rowOff>0</xdr:rowOff>
    </xdr:from>
    <xdr:to>
      <xdr:col>30</xdr:col>
      <xdr:colOff>171450</xdr:colOff>
      <xdr:row>5</xdr:row>
      <xdr:rowOff>133350</xdr:rowOff>
    </xdr:to>
    <xdr:pic>
      <xdr:nvPicPr>
        <xdr:cNvPr id="1" name="Imagen 1"/>
        <xdr:cNvPicPr preferRelativeResize="1">
          <a:picLocks noChangeAspect="1"/>
        </xdr:cNvPicPr>
      </xdr:nvPicPr>
      <xdr:blipFill>
        <a:blip r:embed="rId1"/>
        <a:stretch>
          <a:fillRect/>
        </a:stretch>
      </xdr:blipFill>
      <xdr:spPr>
        <a:xfrm>
          <a:off x="9991725" y="0"/>
          <a:ext cx="1628775" cy="7810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28575</xdr:rowOff>
    </xdr:from>
    <xdr:to>
      <xdr:col>3</xdr:col>
      <xdr:colOff>400050</xdr:colOff>
      <xdr:row>5</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26"/>
  <sheetViews>
    <sheetView tabSelected="1" zoomScale="116" zoomScaleNormal="116" zoomScaleSheetLayoutView="116" zoomScalePageLayoutView="0" workbookViewId="0" topLeftCell="A76">
      <selection activeCell="C79" sqref="C79"/>
    </sheetView>
  </sheetViews>
  <sheetFormatPr defaultColWidth="11.421875" defaultRowHeight="12.75"/>
  <cols>
    <col min="1" max="1" width="2.421875" style="0" customWidth="1"/>
    <col min="2" max="2" width="3.421875" style="0" customWidth="1"/>
    <col min="3" max="3" width="7.00390625" style="0" customWidth="1"/>
    <col min="4" max="4" width="12.7109375" style="0" customWidth="1"/>
    <col min="5" max="5" width="2.57421875" style="0" customWidth="1"/>
    <col min="6" max="6" width="11.57421875" style="0" customWidth="1"/>
    <col min="7" max="7" width="4.140625" style="0" customWidth="1"/>
    <col min="8" max="8" width="5.42187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3.0039062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7.00390625" style="0" customWidth="1"/>
    <col min="30" max="30" width="30.00390625" style="0" customWidth="1"/>
    <col min="31" max="31" width="9.140625" style="0" customWidth="1"/>
  </cols>
  <sheetData>
    <row r="1" spans="1:31" ht="12.75" customHeight="1" hidden="1">
      <c r="A1" s="125"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7"/>
    </row>
    <row r="2" spans="1:31" ht="12.75">
      <c r="A2" s="128" t="s">
        <v>250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30"/>
    </row>
    <row r="3" spans="1:31" ht="12.75">
      <c r="A3" s="128" t="s">
        <v>54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30"/>
    </row>
    <row r="4" spans="1:31" ht="12.75">
      <c r="A4" s="131" t="s">
        <v>626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30"/>
    </row>
    <row r="5" spans="1:31" ht="12.75">
      <c r="A5" s="90"/>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91"/>
    </row>
    <row r="6" spans="1:31" ht="12.75">
      <c r="A6" s="86"/>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8"/>
    </row>
    <row r="7" spans="1:31" s="1" customFormat="1" ht="39.75" customHeight="1">
      <c r="A7" s="120" t="s">
        <v>1</v>
      </c>
      <c r="B7" s="120" t="s">
        <v>2</v>
      </c>
      <c r="C7" s="120" t="s">
        <v>3</v>
      </c>
      <c r="D7" s="120" t="s">
        <v>4</v>
      </c>
      <c r="E7" s="120" t="s">
        <v>5</v>
      </c>
      <c r="F7" s="121" t="s">
        <v>6</v>
      </c>
      <c r="G7" s="121"/>
      <c r="H7" s="121"/>
      <c r="I7" s="120" t="s">
        <v>7</v>
      </c>
      <c r="J7" s="122" t="s">
        <v>8</v>
      </c>
      <c r="K7" s="122"/>
      <c r="L7" s="122"/>
      <c r="M7" s="121" t="s">
        <v>9</v>
      </c>
      <c r="N7" s="121"/>
      <c r="O7" s="121"/>
      <c r="P7" s="121"/>
      <c r="Q7" s="121"/>
      <c r="R7" s="121"/>
      <c r="S7" s="121"/>
      <c r="T7" s="89" t="s">
        <v>10</v>
      </c>
      <c r="U7" s="123" t="s">
        <v>11</v>
      </c>
      <c r="V7" s="123"/>
      <c r="W7" s="123"/>
      <c r="X7" s="123"/>
      <c r="Y7" s="123"/>
      <c r="Z7" s="123"/>
      <c r="AA7" s="124" t="s">
        <v>12</v>
      </c>
      <c r="AB7" s="124"/>
      <c r="AC7" s="124"/>
      <c r="AD7" s="124"/>
      <c r="AE7" s="124"/>
    </row>
    <row r="8" spans="1:31" s="2" customFormat="1" ht="25.5" customHeight="1">
      <c r="A8" s="118"/>
      <c r="B8" s="118"/>
      <c r="C8" s="118"/>
      <c r="D8" s="118"/>
      <c r="E8" s="118"/>
      <c r="F8" s="118" t="s">
        <v>13</v>
      </c>
      <c r="G8" s="118" t="s">
        <v>14</v>
      </c>
      <c r="H8" s="118" t="s">
        <v>55</v>
      </c>
      <c r="I8" s="118"/>
      <c r="J8" s="118" t="s">
        <v>15</v>
      </c>
      <c r="K8" s="118" t="s">
        <v>16</v>
      </c>
      <c r="L8" s="118" t="s">
        <v>17</v>
      </c>
      <c r="M8" s="118" t="s">
        <v>18</v>
      </c>
      <c r="N8" s="118" t="s">
        <v>19</v>
      </c>
      <c r="O8" s="118" t="s">
        <v>20</v>
      </c>
      <c r="P8" s="118" t="s">
        <v>21</v>
      </c>
      <c r="Q8" s="118" t="s">
        <v>22</v>
      </c>
      <c r="R8" s="118" t="s">
        <v>23</v>
      </c>
      <c r="S8" s="118" t="s">
        <v>24</v>
      </c>
      <c r="T8" s="118" t="s">
        <v>25</v>
      </c>
      <c r="U8" s="119" t="s">
        <v>26</v>
      </c>
      <c r="V8" s="119"/>
      <c r="W8" s="119"/>
      <c r="X8" s="119"/>
      <c r="Y8" s="118" t="s">
        <v>27</v>
      </c>
      <c r="Z8" s="118" t="s">
        <v>28</v>
      </c>
      <c r="AA8" s="118" t="s">
        <v>29</v>
      </c>
      <c r="AB8" s="118" t="s">
        <v>30</v>
      </c>
      <c r="AC8" s="118" t="s">
        <v>31</v>
      </c>
      <c r="AD8" s="118" t="s">
        <v>32</v>
      </c>
      <c r="AE8" s="118" t="s">
        <v>33</v>
      </c>
    </row>
    <row r="9" spans="1:31" s="1" customFormat="1" ht="60.75" customHeight="1">
      <c r="A9" s="118"/>
      <c r="B9" s="118"/>
      <c r="C9" s="118"/>
      <c r="D9" s="118"/>
      <c r="E9" s="118"/>
      <c r="F9" s="118"/>
      <c r="G9" s="118"/>
      <c r="H9" s="118"/>
      <c r="I9" s="118"/>
      <c r="J9" s="118"/>
      <c r="K9" s="118"/>
      <c r="L9" s="118"/>
      <c r="M9" s="118"/>
      <c r="N9" s="118"/>
      <c r="O9" s="118"/>
      <c r="P9" s="118"/>
      <c r="Q9" s="118"/>
      <c r="R9" s="118"/>
      <c r="S9" s="118"/>
      <c r="T9" s="118"/>
      <c r="U9" s="84" t="s">
        <v>34</v>
      </c>
      <c r="V9" s="84" t="s">
        <v>35</v>
      </c>
      <c r="W9" s="84" t="s">
        <v>36</v>
      </c>
      <c r="X9" s="84" t="s">
        <v>37</v>
      </c>
      <c r="Y9" s="118"/>
      <c r="Z9" s="118"/>
      <c r="AA9" s="118"/>
      <c r="AB9" s="118"/>
      <c r="AC9" s="118"/>
      <c r="AD9" s="118"/>
      <c r="AE9" s="118"/>
    </row>
    <row r="10" spans="1:31" s="81" customFormat="1" ht="111" customHeight="1">
      <c r="A10" s="85" t="s">
        <v>53</v>
      </c>
      <c r="B10" s="85" t="s">
        <v>332</v>
      </c>
      <c r="C10" s="85" t="s">
        <v>227</v>
      </c>
      <c r="D10" s="85" t="s">
        <v>251</v>
      </c>
      <c r="E10" s="92" t="s">
        <v>215</v>
      </c>
      <c r="F10" s="85" t="s">
        <v>252</v>
      </c>
      <c r="G10" s="85" t="s">
        <v>45</v>
      </c>
      <c r="H10" s="85" t="s">
        <v>45</v>
      </c>
      <c r="I10" s="85" t="s">
        <v>223</v>
      </c>
      <c r="J10" s="85" t="s">
        <v>40</v>
      </c>
      <c r="K10" s="85" t="s">
        <v>40</v>
      </c>
      <c r="L10" s="85" t="s">
        <v>247</v>
      </c>
      <c r="M10" s="92">
        <v>6</v>
      </c>
      <c r="N10" s="92">
        <v>3</v>
      </c>
      <c r="O10" s="92">
        <f aca="true" t="shared" si="0" ref="O10:O17">+M10*N10</f>
        <v>18</v>
      </c>
      <c r="P10" s="92" t="str">
        <f aca="true" t="shared" si="1" ref="P10:P27">+IF(O10&gt;=24,"Muy Alto (MA)",IF(O10&gt;=10,"Alto (A)",IF(O10&gt;=6,"Medio(M)",IF(O10&gt;=2,"Bajo(B)"))))</f>
        <v>Alto (A)</v>
      </c>
      <c r="Q10" s="92">
        <v>25</v>
      </c>
      <c r="R10" s="92">
        <f aca="true" t="shared" si="2" ref="R10:R17">+O10*Q10</f>
        <v>450</v>
      </c>
      <c r="S10" s="93" t="str">
        <f aca="true" t="shared" si="3" ref="S10:S76">IF(R10&lt;=20,"IV",IF(R10&gt;=600,"I",IF(R10&gt;=150,"II",IF(R10&gt;=40,"III",IF(R10&gt;=20,"IV")*IF(R10&lt;=20,"IV")))))</f>
        <v>II</v>
      </c>
      <c r="T10" s="85" t="str">
        <f aca="true" t="shared" si="4" ref="T10:T27">+IF(S10="I","No Aceptable",IF(S10="II","No Aceptable o Aceptable con control especifico",IF(S10="III","Mejorable",IF(S10="IV","Aceptable"))))</f>
        <v>No Aceptable o Aceptable con control especifico</v>
      </c>
      <c r="U10" s="92">
        <v>0</v>
      </c>
      <c r="V10" s="92">
        <v>1</v>
      </c>
      <c r="W10" s="92">
        <v>0</v>
      </c>
      <c r="X10" s="92">
        <f aca="true" t="shared" si="5" ref="X10:X27">SUM(U10:W10)</f>
        <v>1</v>
      </c>
      <c r="Y10" s="85" t="s">
        <v>41</v>
      </c>
      <c r="Z10" s="85" t="s">
        <v>220</v>
      </c>
      <c r="AA10" s="85" t="s">
        <v>219</v>
      </c>
      <c r="AB10" s="85" t="s">
        <v>219</v>
      </c>
      <c r="AC10" s="85" t="s">
        <v>219</v>
      </c>
      <c r="AD10" s="85" t="s">
        <v>253</v>
      </c>
      <c r="AE10" s="85" t="s">
        <v>219</v>
      </c>
    </row>
    <row r="11" spans="1:31" s="81" customFormat="1" ht="111" customHeight="1">
      <c r="A11" s="85" t="s">
        <v>53</v>
      </c>
      <c r="B11" s="85" t="s">
        <v>332</v>
      </c>
      <c r="C11" s="85" t="s">
        <v>214</v>
      </c>
      <c r="D11" s="85" t="s">
        <v>46</v>
      </c>
      <c r="E11" s="92" t="s">
        <v>215</v>
      </c>
      <c r="F11" s="85" t="s">
        <v>245</v>
      </c>
      <c r="G11" s="85" t="s">
        <v>39</v>
      </c>
      <c r="H11" s="85" t="s">
        <v>216</v>
      </c>
      <c r="I11" s="85" t="s">
        <v>217</v>
      </c>
      <c r="J11" s="85" t="s">
        <v>40</v>
      </c>
      <c r="K11" s="85" t="s">
        <v>40</v>
      </c>
      <c r="L11" s="85" t="s">
        <v>40</v>
      </c>
      <c r="M11" s="92">
        <v>6</v>
      </c>
      <c r="N11" s="92">
        <v>3</v>
      </c>
      <c r="O11" s="92">
        <f t="shared" si="0"/>
        <v>18</v>
      </c>
      <c r="P11" s="92" t="str">
        <f t="shared" si="1"/>
        <v>Alto (A)</v>
      </c>
      <c r="Q11" s="92">
        <v>25</v>
      </c>
      <c r="R11" s="92">
        <f t="shared" si="2"/>
        <v>450</v>
      </c>
      <c r="S11" s="93" t="str">
        <f t="shared" si="3"/>
        <v>II</v>
      </c>
      <c r="T11" s="85" t="str">
        <f t="shared" si="4"/>
        <v>No Aceptable o Aceptable con control especifico</v>
      </c>
      <c r="U11" s="92">
        <v>1</v>
      </c>
      <c r="V11" s="92">
        <v>2</v>
      </c>
      <c r="W11" s="92">
        <v>0</v>
      </c>
      <c r="X11" s="92">
        <f t="shared" si="5"/>
        <v>3</v>
      </c>
      <c r="Y11" s="85" t="s">
        <v>41</v>
      </c>
      <c r="Z11" s="85" t="s">
        <v>229</v>
      </c>
      <c r="AA11" s="85" t="s">
        <v>219</v>
      </c>
      <c r="AB11" s="85" t="s">
        <v>219</v>
      </c>
      <c r="AC11" s="85" t="s">
        <v>219</v>
      </c>
      <c r="AD11" s="85" t="s">
        <v>323</v>
      </c>
      <c r="AE11" s="85" t="s">
        <v>219</v>
      </c>
    </row>
    <row r="12" spans="1:31" s="81" customFormat="1" ht="111" customHeight="1">
      <c r="A12" s="94" t="s">
        <v>53</v>
      </c>
      <c r="B12" s="85" t="s">
        <v>332</v>
      </c>
      <c r="C12" s="94" t="s">
        <v>248</v>
      </c>
      <c r="D12" s="94" t="s">
        <v>333</v>
      </c>
      <c r="E12" s="95" t="s">
        <v>334</v>
      </c>
      <c r="F12" s="94" t="s">
        <v>335</v>
      </c>
      <c r="G12" s="94" t="s">
        <v>336</v>
      </c>
      <c r="H12" s="94" t="s">
        <v>226</v>
      </c>
      <c r="I12" s="94" t="s">
        <v>44</v>
      </c>
      <c r="J12" s="94" t="s">
        <v>40</v>
      </c>
      <c r="K12" s="94" t="s">
        <v>337</v>
      </c>
      <c r="L12" s="94" t="s">
        <v>40</v>
      </c>
      <c r="M12" s="95">
        <v>6</v>
      </c>
      <c r="N12" s="95">
        <v>3</v>
      </c>
      <c r="O12" s="95">
        <f t="shared" si="0"/>
        <v>18</v>
      </c>
      <c r="P12" s="95" t="str">
        <f>+IF(O12&gt;=24,"Muy Alto (MA)",IF(O12&gt;=10,"Alto (A)",IF(O12&gt;=6,"Medio(M)",IF(O12&gt;=2,"Bajo(B)"))))</f>
        <v>Alto (A)</v>
      </c>
      <c r="Q12" s="95">
        <v>100</v>
      </c>
      <c r="R12" s="95">
        <f>+O12*Q12</f>
        <v>1800</v>
      </c>
      <c r="S12" s="93" t="str">
        <f t="shared" si="3"/>
        <v>I</v>
      </c>
      <c r="T12" s="94" t="str">
        <f t="shared" si="4"/>
        <v>No Aceptable</v>
      </c>
      <c r="U12" s="95">
        <v>1</v>
      </c>
      <c r="V12" s="95">
        <v>1</v>
      </c>
      <c r="W12" s="95">
        <v>0</v>
      </c>
      <c r="X12" s="95">
        <f t="shared" si="5"/>
        <v>2</v>
      </c>
      <c r="Y12" s="94" t="s">
        <v>47</v>
      </c>
      <c r="Z12" s="94"/>
      <c r="AA12" s="94" t="s">
        <v>338</v>
      </c>
      <c r="AB12" s="94" t="s">
        <v>219</v>
      </c>
      <c r="AC12" s="85" t="s">
        <v>219</v>
      </c>
      <c r="AD12" s="94" t="s">
        <v>339</v>
      </c>
      <c r="AE12" s="85" t="s">
        <v>219</v>
      </c>
    </row>
    <row r="13" spans="1:31" s="81" customFormat="1" ht="111" customHeight="1">
      <c r="A13" s="94" t="s">
        <v>53</v>
      </c>
      <c r="B13" s="85" t="s">
        <v>332</v>
      </c>
      <c r="C13" s="94" t="s">
        <v>248</v>
      </c>
      <c r="D13" s="94" t="s">
        <v>333</v>
      </c>
      <c r="E13" s="95" t="s">
        <v>334</v>
      </c>
      <c r="F13" s="94" t="s">
        <v>335</v>
      </c>
      <c r="G13" s="94" t="s">
        <v>45</v>
      </c>
      <c r="H13" s="94" t="s">
        <v>340</v>
      </c>
      <c r="I13" s="94" t="s">
        <v>298</v>
      </c>
      <c r="J13" s="94" t="s">
        <v>40</v>
      </c>
      <c r="K13" s="94" t="s">
        <v>40</v>
      </c>
      <c r="L13" s="94" t="s">
        <v>341</v>
      </c>
      <c r="M13" s="95">
        <v>6</v>
      </c>
      <c r="N13" s="95">
        <v>3</v>
      </c>
      <c r="O13" s="95">
        <f t="shared" si="0"/>
        <v>18</v>
      </c>
      <c r="P13" s="95" t="str">
        <f>+IF(O13&gt;=24,"Muy Alto (MA)",IF(O13&gt;=10,"Alto (A)",IF(O13&gt;=6,"Medio(M)",IF(O13&gt;=2,"Bajo(B)"))))</f>
        <v>Alto (A)</v>
      </c>
      <c r="Q13" s="95">
        <v>60</v>
      </c>
      <c r="R13" s="95">
        <f>+O13*Q13</f>
        <v>1080</v>
      </c>
      <c r="S13" s="93" t="str">
        <f t="shared" si="3"/>
        <v>I</v>
      </c>
      <c r="T13" s="94" t="str">
        <f t="shared" si="4"/>
        <v>No Aceptable</v>
      </c>
      <c r="U13" s="95">
        <v>1</v>
      </c>
      <c r="V13" s="95">
        <v>1</v>
      </c>
      <c r="W13" s="95">
        <v>0</v>
      </c>
      <c r="X13" s="95">
        <f t="shared" si="5"/>
        <v>2</v>
      </c>
      <c r="Y13" s="94" t="s">
        <v>41</v>
      </c>
      <c r="Z13" s="94"/>
      <c r="AA13" s="94" t="s">
        <v>338</v>
      </c>
      <c r="AB13" s="94" t="s">
        <v>219</v>
      </c>
      <c r="AC13" s="85" t="s">
        <v>219</v>
      </c>
      <c r="AD13" s="94" t="s">
        <v>342</v>
      </c>
      <c r="AE13" s="85" t="s">
        <v>219</v>
      </c>
    </row>
    <row r="14" spans="1:31" s="81" customFormat="1" ht="111" customHeight="1">
      <c r="A14" s="85" t="s">
        <v>53</v>
      </c>
      <c r="B14" s="85" t="s">
        <v>255</v>
      </c>
      <c r="C14" s="85" t="s">
        <v>214</v>
      </c>
      <c r="D14" s="85" t="s">
        <v>46</v>
      </c>
      <c r="E14" s="92" t="s">
        <v>215</v>
      </c>
      <c r="F14" s="85" t="s">
        <v>245</v>
      </c>
      <c r="G14" s="85" t="s">
        <v>39</v>
      </c>
      <c r="H14" s="85" t="s">
        <v>216</v>
      </c>
      <c r="I14" s="85" t="s">
        <v>217</v>
      </c>
      <c r="J14" s="85" t="s">
        <v>40</v>
      </c>
      <c r="K14" s="85" t="s">
        <v>40</v>
      </c>
      <c r="L14" s="85" t="s">
        <v>40</v>
      </c>
      <c r="M14" s="92">
        <v>6</v>
      </c>
      <c r="N14" s="92">
        <v>3</v>
      </c>
      <c r="O14" s="92">
        <f t="shared" si="0"/>
        <v>18</v>
      </c>
      <c r="P14" s="92" t="str">
        <f t="shared" si="1"/>
        <v>Alto (A)</v>
      </c>
      <c r="Q14" s="92">
        <v>25</v>
      </c>
      <c r="R14" s="92">
        <f t="shared" si="2"/>
        <v>450</v>
      </c>
      <c r="S14" s="93" t="str">
        <f t="shared" si="3"/>
        <v>II</v>
      </c>
      <c r="T14" s="85" t="str">
        <f t="shared" si="4"/>
        <v>No Aceptable o Aceptable con control especifico</v>
      </c>
      <c r="U14" s="92">
        <v>3</v>
      </c>
      <c r="V14" s="92">
        <v>3</v>
      </c>
      <c r="W14" s="92">
        <v>0</v>
      </c>
      <c r="X14" s="92">
        <f t="shared" si="5"/>
        <v>6</v>
      </c>
      <c r="Y14" s="85" t="s">
        <v>41</v>
      </c>
      <c r="Z14" s="85" t="s">
        <v>229</v>
      </c>
      <c r="AA14" s="85" t="s">
        <v>219</v>
      </c>
      <c r="AB14" s="85" t="s">
        <v>219</v>
      </c>
      <c r="AC14" s="85" t="s">
        <v>254</v>
      </c>
      <c r="AD14" s="85" t="s">
        <v>323</v>
      </c>
      <c r="AE14" s="85" t="s">
        <v>219</v>
      </c>
    </row>
    <row r="15" spans="1:31" s="81" customFormat="1" ht="111" customHeight="1">
      <c r="A15" s="85" t="s">
        <v>53</v>
      </c>
      <c r="B15" s="85" t="s">
        <v>255</v>
      </c>
      <c r="C15" s="85" t="s">
        <v>248</v>
      </c>
      <c r="D15" s="85" t="s">
        <v>256</v>
      </c>
      <c r="E15" s="80" t="s">
        <v>215</v>
      </c>
      <c r="F15" s="79" t="s">
        <v>257</v>
      </c>
      <c r="G15" s="94" t="s">
        <v>336</v>
      </c>
      <c r="H15" s="79" t="s">
        <v>226</v>
      </c>
      <c r="I15" s="79" t="s">
        <v>44</v>
      </c>
      <c r="J15" s="79" t="s">
        <v>40</v>
      </c>
      <c r="K15" s="79" t="s">
        <v>40</v>
      </c>
      <c r="L15" s="79" t="s">
        <v>40</v>
      </c>
      <c r="M15" s="80">
        <v>6</v>
      </c>
      <c r="N15" s="80">
        <v>3</v>
      </c>
      <c r="O15" s="80">
        <f t="shared" si="0"/>
        <v>18</v>
      </c>
      <c r="P15" s="80" t="str">
        <f t="shared" si="1"/>
        <v>Alto (A)</v>
      </c>
      <c r="Q15" s="80">
        <v>100</v>
      </c>
      <c r="R15" s="80">
        <f t="shared" si="2"/>
        <v>1800</v>
      </c>
      <c r="S15" s="93" t="str">
        <f t="shared" si="3"/>
        <v>I</v>
      </c>
      <c r="T15" s="79" t="str">
        <f t="shared" si="4"/>
        <v>No Aceptable</v>
      </c>
      <c r="U15" s="80">
        <v>2</v>
      </c>
      <c r="V15" s="80">
        <v>1</v>
      </c>
      <c r="W15" s="80">
        <v>0</v>
      </c>
      <c r="X15" s="80">
        <f t="shared" si="5"/>
        <v>3</v>
      </c>
      <c r="Y15" s="79" t="s">
        <v>47</v>
      </c>
      <c r="Z15" s="79"/>
      <c r="AA15" s="79" t="s">
        <v>219</v>
      </c>
      <c r="AB15" s="79" t="s">
        <v>219</v>
      </c>
      <c r="AC15" s="79"/>
      <c r="AD15" s="79" t="s">
        <v>318</v>
      </c>
      <c r="AE15" s="79" t="s">
        <v>219</v>
      </c>
    </row>
    <row r="16" spans="1:31" s="81" customFormat="1" ht="111" customHeight="1">
      <c r="A16" s="85" t="s">
        <v>53</v>
      </c>
      <c r="B16" s="85" t="s">
        <v>255</v>
      </c>
      <c r="C16" s="85" t="s">
        <v>248</v>
      </c>
      <c r="D16" s="85" t="s">
        <v>256</v>
      </c>
      <c r="E16" s="92" t="s">
        <v>215</v>
      </c>
      <c r="F16" s="79" t="s">
        <v>257</v>
      </c>
      <c r="G16" s="79" t="s">
        <v>45</v>
      </c>
      <c r="H16" s="79" t="s">
        <v>297</v>
      </c>
      <c r="I16" s="79" t="s">
        <v>298</v>
      </c>
      <c r="J16" s="79" t="s">
        <v>40</v>
      </c>
      <c r="K16" s="79" t="s">
        <v>40</v>
      </c>
      <c r="L16" s="79" t="s">
        <v>40</v>
      </c>
      <c r="M16" s="80">
        <v>6</v>
      </c>
      <c r="N16" s="80">
        <v>3</v>
      </c>
      <c r="O16" s="80">
        <f t="shared" si="0"/>
        <v>18</v>
      </c>
      <c r="P16" s="80" t="str">
        <f t="shared" si="1"/>
        <v>Alto (A)</v>
      </c>
      <c r="Q16" s="80">
        <v>60</v>
      </c>
      <c r="R16" s="80">
        <f t="shared" si="2"/>
        <v>1080</v>
      </c>
      <c r="S16" s="93" t="str">
        <f t="shared" si="3"/>
        <v>I</v>
      </c>
      <c r="T16" s="79" t="str">
        <f t="shared" si="4"/>
        <v>No Aceptable</v>
      </c>
      <c r="U16" s="80">
        <v>2</v>
      </c>
      <c r="V16" s="80">
        <v>1</v>
      </c>
      <c r="W16" s="80">
        <v>0</v>
      </c>
      <c r="X16" s="80">
        <f t="shared" si="5"/>
        <v>3</v>
      </c>
      <c r="Y16" s="79" t="s">
        <v>41</v>
      </c>
      <c r="Z16" s="79"/>
      <c r="AA16" s="79" t="s">
        <v>219</v>
      </c>
      <c r="AB16" s="79" t="s">
        <v>219</v>
      </c>
      <c r="AC16" s="79"/>
      <c r="AD16" s="79" t="s">
        <v>299</v>
      </c>
      <c r="AE16" s="79"/>
    </row>
    <row r="17" spans="1:31" s="81" customFormat="1" ht="111" customHeight="1">
      <c r="A17" s="85" t="s">
        <v>53</v>
      </c>
      <c r="B17" s="85" t="s">
        <v>255</v>
      </c>
      <c r="C17" s="85" t="s">
        <v>214</v>
      </c>
      <c r="D17" s="85" t="s">
        <v>46</v>
      </c>
      <c r="E17" s="80" t="s">
        <v>38</v>
      </c>
      <c r="F17" s="79" t="s">
        <v>237</v>
      </c>
      <c r="G17" s="79" t="s">
        <v>42</v>
      </c>
      <c r="H17" s="79" t="s">
        <v>224</v>
      </c>
      <c r="I17" s="79" t="s">
        <v>225</v>
      </c>
      <c r="J17" s="79" t="s">
        <v>40</v>
      </c>
      <c r="K17" s="79" t="s">
        <v>40</v>
      </c>
      <c r="L17" s="79" t="s">
        <v>40</v>
      </c>
      <c r="M17" s="80">
        <v>2</v>
      </c>
      <c r="N17" s="80">
        <v>3</v>
      </c>
      <c r="O17" s="80">
        <f t="shared" si="0"/>
        <v>6</v>
      </c>
      <c r="P17" s="80" t="str">
        <f t="shared" si="1"/>
        <v>Medio(M)</v>
      </c>
      <c r="Q17" s="80">
        <v>25</v>
      </c>
      <c r="R17" s="80">
        <f t="shared" si="2"/>
        <v>150</v>
      </c>
      <c r="S17" s="93" t="str">
        <f t="shared" si="3"/>
        <v>II</v>
      </c>
      <c r="T17" s="79" t="str">
        <f t="shared" si="4"/>
        <v>No Aceptable o Aceptable con control especifico</v>
      </c>
      <c r="U17" s="80">
        <v>3</v>
      </c>
      <c r="V17" s="80">
        <v>4</v>
      </c>
      <c r="W17" s="80">
        <v>0</v>
      </c>
      <c r="X17" s="80">
        <f t="shared" si="5"/>
        <v>7</v>
      </c>
      <c r="Y17" s="79" t="s">
        <v>43</v>
      </c>
      <c r="Z17" s="79"/>
      <c r="AA17" s="79" t="s">
        <v>219</v>
      </c>
      <c r="AB17" s="79" t="s">
        <v>219</v>
      </c>
      <c r="AC17" s="79"/>
      <c r="AD17" s="79" t="s">
        <v>324</v>
      </c>
      <c r="AE17" s="79" t="s">
        <v>219</v>
      </c>
    </row>
    <row r="18" spans="1:31" s="81" customFormat="1" ht="111" customHeight="1">
      <c r="A18" s="85" t="s">
        <v>53</v>
      </c>
      <c r="B18" s="85" t="s">
        <v>255</v>
      </c>
      <c r="C18" s="85" t="s">
        <v>214</v>
      </c>
      <c r="D18" s="85" t="s">
        <v>46</v>
      </c>
      <c r="E18" s="80" t="s">
        <v>38</v>
      </c>
      <c r="F18" s="79" t="s">
        <v>260</v>
      </c>
      <c r="G18" s="94" t="s">
        <v>336</v>
      </c>
      <c r="H18" s="79" t="s">
        <v>52</v>
      </c>
      <c r="I18" s="79" t="s">
        <v>258</v>
      </c>
      <c r="J18" s="79" t="s">
        <v>40</v>
      </c>
      <c r="K18" s="79" t="s">
        <v>40</v>
      </c>
      <c r="L18" s="79" t="s">
        <v>40</v>
      </c>
      <c r="M18" s="80">
        <v>6</v>
      </c>
      <c r="N18" s="80">
        <v>4</v>
      </c>
      <c r="O18" s="80">
        <f aca="true" t="shared" si="6" ref="O18:O27">+M18*N18</f>
        <v>24</v>
      </c>
      <c r="P18" s="80" t="str">
        <f t="shared" si="1"/>
        <v>Muy Alto (MA)</v>
      </c>
      <c r="Q18" s="80">
        <v>25</v>
      </c>
      <c r="R18" s="80">
        <f aca="true" t="shared" si="7" ref="R18:R27">+O18*Q18</f>
        <v>600</v>
      </c>
      <c r="S18" s="93" t="str">
        <f t="shared" si="3"/>
        <v>I</v>
      </c>
      <c r="T18" s="79" t="str">
        <f t="shared" si="4"/>
        <v>No Aceptable</v>
      </c>
      <c r="U18" s="80">
        <v>0</v>
      </c>
      <c r="V18" s="80">
        <v>1</v>
      </c>
      <c r="W18" s="80">
        <v>0</v>
      </c>
      <c r="X18" s="80">
        <f t="shared" si="5"/>
        <v>1</v>
      </c>
      <c r="Y18" s="79" t="s">
        <v>41</v>
      </c>
      <c r="Z18" s="79"/>
      <c r="AA18" s="79" t="s">
        <v>219</v>
      </c>
      <c r="AB18" s="79" t="s">
        <v>219</v>
      </c>
      <c r="AC18" s="79" t="s">
        <v>261</v>
      </c>
      <c r="AD18" s="79" t="s">
        <v>259</v>
      </c>
      <c r="AE18" s="79" t="s">
        <v>219</v>
      </c>
    </row>
    <row r="19" spans="1:31" s="81" customFormat="1" ht="111" customHeight="1">
      <c r="A19" s="85" t="s">
        <v>53</v>
      </c>
      <c r="B19" s="85" t="s">
        <v>264</v>
      </c>
      <c r="C19" s="85" t="s">
        <v>240</v>
      </c>
      <c r="D19" s="85" t="s">
        <v>296</v>
      </c>
      <c r="E19" s="92" t="s">
        <v>393</v>
      </c>
      <c r="F19" s="85" t="s">
        <v>263</v>
      </c>
      <c r="G19" s="94" t="s">
        <v>336</v>
      </c>
      <c r="H19" s="85" t="s">
        <v>226</v>
      </c>
      <c r="I19" s="85" t="s">
        <v>44</v>
      </c>
      <c r="J19" s="85" t="s">
        <v>40</v>
      </c>
      <c r="K19" s="85" t="s">
        <v>319</v>
      </c>
      <c r="L19" s="85" t="s">
        <v>40</v>
      </c>
      <c r="M19" s="92">
        <v>6</v>
      </c>
      <c r="N19" s="92">
        <v>3</v>
      </c>
      <c r="O19" s="92">
        <f t="shared" si="6"/>
        <v>18</v>
      </c>
      <c r="P19" s="92" t="str">
        <f t="shared" si="1"/>
        <v>Alto (A)</v>
      </c>
      <c r="Q19" s="92">
        <v>100</v>
      </c>
      <c r="R19" s="92">
        <f t="shared" si="7"/>
        <v>1800</v>
      </c>
      <c r="S19" s="93" t="str">
        <f t="shared" si="3"/>
        <v>I</v>
      </c>
      <c r="T19" s="85" t="str">
        <f t="shared" si="4"/>
        <v>No Aceptable</v>
      </c>
      <c r="U19" s="92">
        <v>15</v>
      </c>
      <c r="V19" s="92">
        <v>6</v>
      </c>
      <c r="W19" s="92">
        <v>0</v>
      </c>
      <c r="X19" s="92">
        <f t="shared" si="5"/>
        <v>21</v>
      </c>
      <c r="Y19" s="85" t="s">
        <v>47</v>
      </c>
      <c r="Z19" s="85"/>
      <c r="AA19" s="85" t="s">
        <v>219</v>
      </c>
      <c r="AB19" s="85" t="s">
        <v>219</v>
      </c>
      <c r="AC19" s="85"/>
      <c r="AD19" s="85" t="s">
        <v>300</v>
      </c>
      <c r="AE19" s="85" t="s">
        <v>219</v>
      </c>
    </row>
    <row r="20" spans="1:31" s="81" customFormat="1" ht="111" customHeight="1">
      <c r="A20" s="85" t="s">
        <v>53</v>
      </c>
      <c r="B20" s="85" t="s">
        <v>264</v>
      </c>
      <c r="C20" s="85" t="s">
        <v>240</v>
      </c>
      <c r="D20" s="85" t="s">
        <v>296</v>
      </c>
      <c r="E20" s="92" t="s">
        <v>393</v>
      </c>
      <c r="F20" s="85" t="s">
        <v>263</v>
      </c>
      <c r="G20" s="85" t="s">
        <v>45</v>
      </c>
      <c r="H20" s="85" t="s">
        <v>297</v>
      </c>
      <c r="I20" s="85" t="s">
        <v>298</v>
      </c>
      <c r="J20" s="85" t="s">
        <v>40</v>
      </c>
      <c r="K20" s="85" t="s">
        <v>40</v>
      </c>
      <c r="L20" s="85" t="s">
        <v>40</v>
      </c>
      <c r="M20" s="92">
        <v>6</v>
      </c>
      <c r="N20" s="92">
        <v>3</v>
      </c>
      <c r="O20" s="92">
        <f t="shared" si="6"/>
        <v>18</v>
      </c>
      <c r="P20" s="92" t="str">
        <f>+IF(O20&gt;=24,"Muy Alto (MA)",IF(O20&gt;=10,"Alto (A)",IF(O20&gt;=6,"Medio(M)",IF(O20&gt;=2,"Bajo(B)"))))</f>
        <v>Alto (A)</v>
      </c>
      <c r="Q20" s="92">
        <v>25</v>
      </c>
      <c r="R20" s="92">
        <f t="shared" si="7"/>
        <v>450</v>
      </c>
      <c r="S20" s="93" t="str">
        <f t="shared" si="3"/>
        <v>II</v>
      </c>
      <c r="T20" s="85" t="str">
        <f aca="true" t="shared" si="8" ref="T20:T26">+IF(S20="I","No Aceptable",IF(S20="II","No Aceptable o Aceptable con control especifico",IF(S20="III","Mejorable",IF(S20="IV","Aceptable"))))</f>
        <v>No Aceptable o Aceptable con control especifico</v>
      </c>
      <c r="U20" s="92">
        <v>15</v>
      </c>
      <c r="V20" s="92">
        <v>6</v>
      </c>
      <c r="W20" s="92">
        <v>0</v>
      </c>
      <c r="X20" s="92">
        <f>SUM(U20:W20)</f>
        <v>21</v>
      </c>
      <c r="Y20" s="85" t="s">
        <v>41</v>
      </c>
      <c r="Z20" s="79" t="s">
        <v>220</v>
      </c>
      <c r="AA20" s="85" t="s">
        <v>219</v>
      </c>
      <c r="AB20" s="85" t="s">
        <v>219</v>
      </c>
      <c r="AC20" s="85"/>
      <c r="AD20" s="85" t="s">
        <v>299</v>
      </c>
      <c r="AE20" s="85"/>
    </row>
    <row r="21" spans="1:31" s="81" customFormat="1" ht="111" customHeight="1">
      <c r="A21" s="94" t="s">
        <v>53</v>
      </c>
      <c r="B21" s="94" t="s">
        <v>417</v>
      </c>
      <c r="C21" s="94" t="s">
        <v>238</v>
      </c>
      <c r="D21" s="94" t="s">
        <v>413</v>
      </c>
      <c r="E21" s="95" t="s">
        <v>215</v>
      </c>
      <c r="F21" s="79" t="s">
        <v>395</v>
      </c>
      <c r="G21" s="79" t="s">
        <v>39</v>
      </c>
      <c r="H21" s="79" t="s">
        <v>370</v>
      </c>
      <c r="I21" s="79" t="s">
        <v>396</v>
      </c>
      <c r="J21" s="79" t="s">
        <v>40</v>
      </c>
      <c r="K21" s="79" t="s">
        <v>40</v>
      </c>
      <c r="L21" s="79" t="s">
        <v>40</v>
      </c>
      <c r="M21" s="80">
        <v>2</v>
      </c>
      <c r="N21" s="80">
        <v>3</v>
      </c>
      <c r="O21" s="80">
        <f t="shared" si="6"/>
        <v>6</v>
      </c>
      <c r="P21" s="80" t="str">
        <f aca="true" t="shared" si="9" ref="P21:P26">+IF(O21&gt;=24,"Muy Alto (MA)",IF(O21&gt;=10,"Alto (A)",IF(O21&gt;=6,"Medio (M)",IF(O21&gt;=2,"Bajo (B)"))))</f>
        <v>Medio (M)</v>
      </c>
      <c r="Q21" s="80">
        <v>25</v>
      </c>
      <c r="R21" s="80">
        <f t="shared" si="7"/>
        <v>150</v>
      </c>
      <c r="S21" s="96" t="str">
        <f aca="true" t="shared" si="10" ref="S21:S26">IF(R21&lt;=20,"IV",IF(R21&gt;=600,"I",IF(R21&gt;=150,"II",IF(R21&gt;=40,"III",IF(R21&gt;=20,"IV")*IF(R21&lt;=20,"IV")))))</f>
        <v>II</v>
      </c>
      <c r="T21" s="79" t="str">
        <f t="shared" si="8"/>
        <v>No Aceptable o Aceptable con control especifico</v>
      </c>
      <c r="U21" s="80">
        <v>14</v>
      </c>
      <c r="V21" s="80">
        <v>0</v>
      </c>
      <c r="W21" s="80">
        <v>0</v>
      </c>
      <c r="X21" s="80">
        <f aca="true" t="shared" si="11" ref="X21:X26">SUM(U21:W21)</f>
        <v>14</v>
      </c>
      <c r="Y21" s="79" t="s">
        <v>41</v>
      </c>
      <c r="Z21" s="79"/>
      <c r="AA21" s="79" t="s">
        <v>219</v>
      </c>
      <c r="AB21" s="85" t="s">
        <v>219</v>
      </c>
      <c r="AC21" s="85" t="s">
        <v>219</v>
      </c>
      <c r="AD21" s="79" t="s">
        <v>397</v>
      </c>
      <c r="AE21" s="94"/>
    </row>
    <row r="22" spans="1:31" s="81" customFormat="1" ht="111" customHeight="1">
      <c r="A22" s="94" t="s">
        <v>53</v>
      </c>
      <c r="B22" s="94" t="s">
        <v>417</v>
      </c>
      <c r="C22" s="94" t="s">
        <v>248</v>
      </c>
      <c r="D22" s="94" t="s">
        <v>414</v>
      </c>
      <c r="E22" s="95" t="s">
        <v>393</v>
      </c>
      <c r="F22" s="79" t="s">
        <v>398</v>
      </c>
      <c r="G22" s="94" t="s">
        <v>60</v>
      </c>
      <c r="H22" s="79" t="s">
        <v>399</v>
      </c>
      <c r="I22" s="79" t="s">
        <v>44</v>
      </c>
      <c r="J22" s="79" t="s">
        <v>40</v>
      </c>
      <c r="K22" s="79" t="s">
        <v>40</v>
      </c>
      <c r="L22" s="79" t="s">
        <v>40</v>
      </c>
      <c r="M22" s="80">
        <v>6</v>
      </c>
      <c r="N22" s="80">
        <v>3</v>
      </c>
      <c r="O22" s="80">
        <f t="shared" si="6"/>
        <v>18</v>
      </c>
      <c r="P22" s="80" t="str">
        <f t="shared" si="9"/>
        <v>Alto (A)</v>
      </c>
      <c r="Q22" s="80">
        <v>100</v>
      </c>
      <c r="R22" s="80">
        <f t="shared" si="7"/>
        <v>1800</v>
      </c>
      <c r="S22" s="96" t="str">
        <f t="shared" si="10"/>
        <v>I</v>
      </c>
      <c r="T22" s="79" t="str">
        <f t="shared" si="8"/>
        <v>No Aceptable</v>
      </c>
      <c r="U22" s="80">
        <v>25</v>
      </c>
      <c r="V22" s="80">
        <v>0</v>
      </c>
      <c r="W22" s="80">
        <v>0</v>
      </c>
      <c r="X22" s="80">
        <f t="shared" si="11"/>
        <v>25</v>
      </c>
      <c r="Y22" s="79" t="s">
        <v>47</v>
      </c>
      <c r="Z22" s="79"/>
      <c r="AA22" s="79" t="s">
        <v>219</v>
      </c>
      <c r="AB22" s="85" t="s">
        <v>219</v>
      </c>
      <c r="AC22" s="85" t="s">
        <v>219</v>
      </c>
      <c r="AD22" s="94" t="s">
        <v>400</v>
      </c>
      <c r="AE22" s="94" t="s">
        <v>401</v>
      </c>
    </row>
    <row r="23" spans="1:31" s="81" customFormat="1" ht="111" customHeight="1">
      <c r="A23" s="94" t="s">
        <v>53</v>
      </c>
      <c r="B23" s="94" t="s">
        <v>417</v>
      </c>
      <c r="C23" s="94" t="s">
        <v>248</v>
      </c>
      <c r="D23" s="94" t="s">
        <v>414</v>
      </c>
      <c r="E23" s="95" t="s">
        <v>215</v>
      </c>
      <c r="F23" s="79" t="s">
        <v>402</v>
      </c>
      <c r="G23" s="79" t="s">
        <v>39</v>
      </c>
      <c r="H23" s="79" t="s">
        <v>403</v>
      </c>
      <c r="I23" s="79" t="s">
        <v>404</v>
      </c>
      <c r="J23" s="79" t="s">
        <v>40</v>
      </c>
      <c r="K23" s="79" t="s">
        <v>40</v>
      </c>
      <c r="L23" s="79" t="s">
        <v>40</v>
      </c>
      <c r="M23" s="80">
        <v>6</v>
      </c>
      <c r="N23" s="80">
        <v>2</v>
      </c>
      <c r="O23" s="80">
        <f t="shared" si="6"/>
        <v>12</v>
      </c>
      <c r="P23" s="80" t="str">
        <f t="shared" si="9"/>
        <v>Alto (A)</v>
      </c>
      <c r="Q23" s="80">
        <v>25</v>
      </c>
      <c r="R23" s="80">
        <f t="shared" si="7"/>
        <v>300</v>
      </c>
      <c r="S23" s="96" t="str">
        <f t="shared" si="10"/>
        <v>II</v>
      </c>
      <c r="T23" s="79" t="str">
        <f t="shared" si="8"/>
        <v>No Aceptable o Aceptable con control especifico</v>
      </c>
      <c r="U23" s="80">
        <v>25</v>
      </c>
      <c r="V23" s="80">
        <v>0</v>
      </c>
      <c r="W23" s="80">
        <v>0</v>
      </c>
      <c r="X23" s="80">
        <f t="shared" si="11"/>
        <v>25</v>
      </c>
      <c r="Y23" s="79" t="s">
        <v>41</v>
      </c>
      <c r="Z23" s="79"/>
      <c r="AA23" s="79" t="s">
        <v>219</v>
      </c>
      <c r="AB23" s="85" t="s">
        <v>219</v>
      </c>
      <c r="AC23" s="85" t="s">
        <v>219</v>
      </c>
      <c r="AD23" s="79" t="s">
        <v>405</v>
      </c>
      <c r="AE23" s="94"/>
    </row>
    <row r="24" spans="1:31" s="81" customFormat="1" ht="111" customHeight="1">
      <c r="A24" s="94" t="s">
        <v>53</v>
      </c>
      <c r="B24" s="94" t="s">
        <v>417</v>
      </c>
      <c r="C24" s="94" t="s">
        <v>248</v>
      </c>
      <c r="D24" s="94" t="s">
        <v>414</v>
      </c>
      <c r="E24" s="95" t="s">
        <v>393</v>
      </c>
      <c r="F24" s="79" t="s">
        <v>406</v>
      </c>
      <c r="G24" s="79" t="s">
        <v>45</v>
      </c>
      <c r="H24" s="79" t="s">
        <v>45</v>
      </c>
      <c r="I24" s="79" t="s">
        <v>407</v>
      </c>
      <c r="J24" s="79" t="s">
        <v>40</v>
      </c>
      <c r="K24" s="79" t="s">
        <v>40</v>
      </c>
      <c r="L24" s="79" t="s">
        <v>40</v>
      </c>
      <c r="M24" s="80">
        <v>6</v>
      </c>
      <c r="N24" s="80">
        <v>3</v>
      </c>
      <c r="O24" s="80">
        <f t="shared" si="6"/>
        <v>18</v>
      </c>
      <c r="P24" s="80" t="str">
        <f t="shared" si="9"/>
        <v>Alto (A)</v>
      </c>
      <c r="Q24" s="80">
        <v>25</v>
      </c>
      <c r="R24" s="80">
        <f t="shared" si="7"/>
        <v>450</v>
      </c>
      <c r="S24" s="96" t="str">
        <f t="shared" si="10"/>
        <v>II</v>
      </c>
      <c r="T24" s="79" t="str">
        <f t="shared" si="8"/>
        <v>No Aceptable o Aceptable con control especifico</v>
      </c>
      <c r="U24" s="80">
        <v>25</v>
      </c>
      <c r="V24" s="80">
        <v>0</v>
      </c>
      <c r="W24" s="80">
        <v>0</v>
      </c>
      <c r="X24" s="80">
        <f t="shared" si="11"/>
        <v>25</v>
      </c>
      <c r="Y24" s="79" t="s">
        <v>41</v>
      </c>
      <c r="Z24" s="79"/>
      <c r="AA24" s="79" t="s">
        <v>219</v>
      </c>
      <c r="AB24" s="85" t="s">
        <v>219</v>
      </c>
      <c r="AC24" s="85" t="s">
        <v>219</v>
      </c>
      <c r="AD24" s="79" t="s">
        <v>408</v>
      </c>
      <c r="AE24" s="94"/>
    </row>
    <row r="25" spans="1:31" s="81" customFormat="1" ht="111" customHeight="1">
      <c r="A25" s="94" t="s">
        <v>53</v>
      </c>
      <c r="B25" s="94" t="s">
        <v>417</v>
      </c>
      <c r="C25" s="94" t="s">
        <v>248</v>
      </c>
      <c r="D25" s="94" t="s">
        <v>415</v>
      </c>
      <c r="E25" s="95" t="s">
        <v>215</v>
      </c>
      <c r="F25" s="79" t="s">
        <v>409</v>
      </c>
      <c r="G25" s="94" t="s">
        <v>60</v>
      </c>
      <c r="H25" s="94" t="s">
        <v>410</v>
      </c>
      <c r="I25" s="94" t="s">
        <v>44</v>
      </c>
      <c r="J25" s="94" t="s">
        <v>40</v>
      </c>
      <c r="K25" s="94" t="s">
        <v>40</v>
      </c>
      <c r="L25" s="94" t="s">
        <v>40</v>
      </c>
      <c r="M25" s="95">
        <v>6</v>
      </c>
      <c r="N25" s="95">
        <v>3</v>
      </c>
      <c r="O25" s="95">
        <f t="shared" si="6"/>
        <v>18</v>
      </c>
      <c r="P25" s="95" t="str">
        <f t="shared" si="9"/>
        <v>Alto (A)</v>
      </c>
      <c r="Q25" s="95">
        <v>25</v>
      </c>
      <c r="R25" s="95">
        <f t="shared" si="7"/>
        <v>450</v>
      </c>
      <c r="S25" s="96" t="str">
        <f t="shared" si="10"/>
        <v>II</v>
      </c>
      <c r="T25" s="94" t="str">
        <f t="shared" si="8"/>
        <v>No Aceptable o Aceptable con control especifico</v>
      </c>
      <c r="U25" s="95">
        <v>25</v>
      </c>
      <c r="V25" s="95">
        <v>0</v>
      </c>
      <c r="W25" s="95">
        <v>0</v>
      </c>
      <c r="X25" s="95">
        <f t="shared" si="11"/>
        <v>25</v>
      </c>
      <c r="Y25" s="94" t="s">
        <v>41</v>
      </c>
      <c r="Z25" s="94"/>
      <c r="AA25" s="79" t="s">
        <v>219</v>
      </c>
      <c r="AB25" s="85" t="s">
        <v>219</v>
      </c>
      <c r="AC25" s="85" t="s">
        <v>219</v>
      </c>
      <c r="AD25" s="94" t="s">
        <v>411</v>
      </c>
      <c r="AE25" s="79" t="s">
        <v>412</v>
      </c>
    </row>
    <row r="26" spans="1:31" s="81" customFormat="1" ht="111" customHeight="1">
      <c r="A26" s="94" t="s">
        <v>53</v>
      </c>
      <c r="B26" s="85" t="s">
        <v>394</v>
      </c>
      <c r="C26" s="94" t="s">
        <v>248</v>
      </c>
      <c r="D26" s="94" t="s">
        <v>416</v>
      </c>
      <c r="E26" s="95" t="s">
        <v>215</v>
      </c>
      <c r="F26" s="79" t="s">
        <v>409</v>
      </c>
      <c r="G26" s="94" t="s">
        <v>60</v>
      </c>
      <c r="H26" s="94" t="s">
        <v>410</v>
      </c>
      <c r="I26" s="94" t="s">
        <v>44</v>
      </c>
      <c r="J26" s="94" t="s">
        <v>40</v>
      </c>
      <c r="K26" s="94" t="s">
        <v>40</v>
      </c>
      <c r="L26" s="94" t="s">
        <v>40</v>
      </c>
      <c r="M26" s="95">
        <v>6</v>
      </c>
      <c r="N26" s="95">
        <v>3</v>
      </c>
      <c r="O26" s="95">
        <f t="shared" si="6"/>
        <v>18</v>
      </c>
      <c r="P26" s="95" t="str">
        <f t="shared" si="9"/>
        <v>Alto (A)</v>
      </c>
      <c r="Q26" s="95">
        <v>25</v>
      </c>
      <c r="R26" s="95">
        <f t="shared" si="7"/>
        <v>450</v>
      </c>
      <c r="S26" s="96" t="str">
        <f t="shared" si="10"/>
        <v>II</v>
      </c>
      <c r="T26" s="94" t="str">
        <f t="shared" si="8"/>
        <v>No Aceptable o Aceptable con control especifico</v>
      </c>
      <c r="U26" s="92">
        <v>1</v>
      </c>
      <c r="V26" s="92">
        <v>0</v>
      </c>
      <c r="W26" s="92">
        <v>0</v>
      </c>
      <c r="X26" s="92">
        <f t="shared" si="11"/>
        <v>1</v>
      </c>
      <c r="Y26" s="94" t="s">
        <v>41</v>
      </c>
      <c r="Z26" s="94"/>
      <c r="AA26" s="79" t="s">
        <v>219</v>
      </c>
      <c r="AB26" s="85" t="s">
        <v>219</v>
      </c>
      <c r="AC26" s="85" t="s">
        <v>219</v>
      </c>
      <c r="AD26" s="94" t="s">
        <v>411</v>
      </c>
      <c r="AE26" s="79" t="s">
        <v>412</v>
      </c>
    </row>
    <row r="27" spans="1:31" s="81" customFormat="1" ht="111" customHeight="1">
      <c r="A27" s="85" t="s">
        <v>53</v>
      </c>
      <c r="B27" s="85" t="s">
        <v>394</v>
      </c>
      <c r="C27" s="85" t="s">
        <v>248</v>
      </c>
      <c r="D27" s="94" t="s">
        <v>416</v>
      </c>
      <c r="E27" s="92" t="s">
        <v>215</v>
      </c>
      <c r="F27" s="85" t="s">
        <v>265</v>
      </c>
      <c r="G27" s="94" t="s">
        <v>336</v>
      </c>
      <c r="H27" s="85" t="s">
        <v>226</v>
      </c>
      <c r="I27" s="85" t="s">
        <v>44</v>
      </c>
      <c r="J27" s="85" t="s">
        <v>40</v>
      </c>
      <c r="K27" s="85" t="s">
        <v>40</v>
      </c>
      <c r="L27" s="85" t="s">
        <v>241</v>
      </c>
      <c r="M27" s="92">
        <v>6</v>
      </c>
      <c r="N27" s="92">
        <v>3</v>
      </c>
      <c r="O27" s="92">
        <f t="shared" si="6"/>
        <v>18</v>
      </c>
      <c r="P27" s="92" t="str">
        <f t="shared" si="1"/>
        <v>Alto (A)</v>
      </c>
      <c r="Q27" s="92">
        <v>60</v>
      </c>
      <c r="R27" s="92">
        <f t="shared" si="7"/>
        <v>1080</v>
      </c>
      <c r="S27" s="93" t="str">
        <f t="shared" si="3"/>
        <v>I</v>
      </c>
      <c r="T27" s="85" t="str">
        <f t="shared" si="4"/>
        <v>No Aceptable</v>
      </c>
      <c r="U27" s="92">
        <v>1</v>
      </c>
      <c r="V27" s="92">
        <v>0</v>
      </c>
      <c r="W27" s="92">
        <v>0</v>
      </c>
      <c r="X27" s="92">
        <f t="shared" si="5"/>
        <v>1</v>
      </c>
      <c r="Y27" s="85" t="s">
        <v>41</v>
      </c>
      <c r="Z27" s="85"/>
      <c r="AA27" s="79" t="s">
        <v>219</v>
      </c>
      <c r="AB27" s="85" t="s">
        <v>219</v>
      </c>
      <c r="AC27" s="85" t="s">
        <v>219</v>
      </c>
      <c r="AD27" s="85" t="s">
        <v>325</v>
      </c>
      <c r="AE27" s="85" t="s">
        <v>219</v>
      </c>
    </row>
    <row r="28" spans="1:31" s="81" customFormat="1" ht="111" customHeight="1">
      <c r="A28" s="85" t="s">
        <v>53</v>
      </c>
      <c r="B28" s="85" t="s">
        <v>435</v>
      </c>
      <c r="C28" s="85" t="s">
        <v>238</v>
      </c>
      <c r="D28" s="79" t="s">
        <v>266</v>
      </c>
      <c r="E28" s="80" t="s">
        <v>215</v>
      </c>
      <c r="F28" s="85" t="s">
        <v>267</v>
      </c>
      <c r="G28" s="85" t="s">
        <v>39</v>
      </c>
      <c r="H28" s="85" t="s">
        <v>216</v>
      </c>
      <c r="I28" s="85" t="s">
        <v>217</v>
      </c>
      <c r="J28" s="85" t="s">
        <v>40</v>
      </c>
      <c r="K28" s="85" t="s">
        <v>40</v>
      </c>
      <c r="L28" s="85" t="s">
        <v>40</v>
      </c>
      <c r="M28" s="92">
        <v>6</v>
      </c>
      <c r="N28" s="92">
        <v>3</v>
      </c>
      <c r="O28" s="92">
        <f aca="true" t="shared" si="12" ref="O28:O52">+M28*N28</f>
        <v>18</v>
      </c>
      <c r="P28" s="92" t="str">
        <f aca="true" t="shared" si="13" ref="P28:P52">+IF(O28&gt;=24,"Muy Alto (MA)",IF(O28&gt;=10,"Alto (A)",IF(O28&gt;=6,"Medio(M)",IF(O28&gt;=2,"Bajo(B)"))))</f>
        <v>Alto (A)</v>
      </c>
      <c r="Q28" s="92">
        <v>25</v>
      </c>
      <c r="R28" s="92">
        <f aca="true" t="shared" si="14" ref="R28:R52">+O28*Q28</f>
        <v>450</v>
      </c>
      <c r="S28" s="93" t="str">
        <f t="shared" si="3"/>
        <v>II</v>
      </c>
      <c r="T28" s="85" t="str">
        <f aca="true" t="shared" si="15" ref="T28:T52">+IF(S28="I","No Aceptable",IF(S28="II","No Aceptable o Aceptable con control especifico",IF(S28="III","Mejorable",IF(S28="IV","Aceptable"))))</f>
        <v>No Aceptable o Aceptable con control especifico</v>
      </c>
      <c r="U28" s="92">
        <v>1</v>
      </c>
      <c r="V28" s="92">
        <v>0</v>
      </c>
      <c r="W28" s="92">
        <v>0</v>
      </c>
      <c r="X28" s="92">
        <f aca="true" t="shared" si="16" ref="X28:X38">SUM(U28:W28)</f>
        <v>1</v>
      </c>
      <c r="Y28" s="85" t="s">
        <v>41</v>
      </c>
      <c r="Z28" s="85" t="s">
        <v>229</v>
      </c>
      <c r="AA28" s="85" t="s">
        <v>219</v>
      </c>
      <c r="AB28" s="85" t="s">
        <v>219</v>
      </c>
      <c r="AC28" s="85"/>
      <c r="AD28" s="85" t="s">
        <v>323</v>
      </c>
      <c r="AE28" s="85" t="s">
        <v>219</v>
      </c>
    </row>
    <row r="29" spans="1:31" s="81" customFormat="1" ht="111" customHeight="1">
      <c r="A29" s="94" t="s">
        <v>53</v>
      </c>
      <c r="B29" s="94" t="s">
        <v>429</v>
      </c>
      <c r="C29" s="94" t="s">
        <v>238</v>
      </c>
      <c r="D29" s="94" t="s">
        <v>419</v>
      </c>
      <c r="E29" s="95" t="s">
        <v>215</v>
      </c>
      <c r="F29" s="94" t="s">
        <v>420</v>
      </c>
      <c r="G29" s="94" t="s">
        <v>39</v>
      </c>
      <c r="H29" s="94" t="s">
        <v>345</v>
      </c>
      <c r="I29" s="94" t="s">
        <v>346</v>
      </c>
      <c r="J29" s="94" t="s">
        <v>40</v>
      </c>
      <c r="K29" s="94" t="s">
        <v>40</v>
      </c>
      <c r="L29" s="94" t="s">
        <v>40</v>
      </c>
      <c r="M29" s="95">
        <v>6</v>
      </c>
      <c r="N29" s="95">
        <v>3</v>
      </c>
      <c r="O29" s="95">
        <f t="shared" si="12"/>
        <v>18</v>
      </c>
      <c r="P29" s="95" t="str">
        <f>+IF(O29&gt;=24,"Muy Alto (MA)",IF(O29&gt;=10,"Alto (A)",IF(O29&gt;=6,"Medio (M)",IF(O29&gt;=2,"Bajo (B)"))))</f>
        <v>Alto (A)</v>
      </c>
      <c r="Q29" s="95">
        <v>25</v>
      </c>
      <c r="R29" s="95">
        <f t="shared" si="14"/>
        <v>450</v>
      </c>
      <c r="S29" s="93" t="str">
        <f t="shared" si="3"/>
        <v>II</v>
      </c>
      <c r="T29" s="94" t="str">
        <f t="shared" si="15"/>
        <v>No Aceptable o Aceptable con control especifico</v>
      </c>
      <c r="U29" s="95">
        <v>1</v>
      </c>
      <c r="V29" s="95">
        <v>1</v>
      </c>
      <c r="W29" s="95">
        <v>0</v>
      </c>
      <c r="X29" s="95">
        <f t="shared" si="16"/>
        <v>2</v>
      </c>
      <c r="Y29" s="94" t="s">
        <v>41</v>
      </c>
      <c r="Z29" s="94"/>
      <c r="AA29" s="94" t="s">
        <v>338</v>
      </c>
      <c r="AB29" s="94" t="s">
        <v>219</v>
      </c>
      <c r="AC29" s="94" t="s">
        <v>219</v>
      </c>
      <c r="AD29" s="94" t="s">
        <v>349</v>
      </c>
      <c r="AE29" s="94"/>
    </row>
    <row r="30" spans="1:31" s="81" customFormat="1" ht="111" customHeight="1">
      <c r="A30" s="94" t="s">
        <v>53</v>
      </c>
      <c r="B30" s="94" t="s">
        <v>429</v>
      </c>
      <c r="C30" s="94" t="s">
        <v>238</v>
      </c>
      <c r="D30" s="94" t="s">
        <v>419</v>
      </c>
      <c r="E30" s="95" t="s">
        <v>215</v>
      </c>
      <c r="F30" s="94" t="s">
        <v>421</v>
      </c>
      <c r="G30" s="94" t="s">
        <v>48</v>
      </c>
      <c r="H30" s="94" t="s">
        <v>218</v>
      </c>
      <c r="I30" s="94" t="s">
        <v>422</v>
      </c>
      <c r="J30" s="94" t="s">
        <v>40</v>
      </c>
      <c r="K30" s="94" t="s">
        <v>40</v>
      </c>
      <c r="L30" s="94" t="s">
        <v>40</v>
      </c>
      <c r="M30" s="95">
        <v>2</v>
      </c>
      <c r="N30" s="95">
        <v>3</v>
      </c>
      <c r="O30" s="95">
        <f t="shared" si="12"/>
        <v>6</v>
      </c>
      <c r="P30" s="95" t="str">
        <f>+IF(O30&gt;=24,"Muy Alto (MA)",IF(O30&gt;=10,"Alto (A)",IF(O30&gt;=6,"Medio(M)",IF(O30&gt;=2,"Bajo(B)"))))</f>
        <v>Medio(M)</v>
      </c>
      <c r="Q30" s="95">
        <v>25</v>
      </c>
      <c r="R30" s="95">
        <f t="shared" si="14"/>
        <v>150</v>
      </c>
      <c r="S30" s="93" t="str">
        <f t="shared" si="3"/>
        <v>II</v>
      </c>
      <c r="T30" s="94" t="str">
        <f t="shared" si="15"/>
        <v>No Aceptable o Aceptable con control especifico</v>
      </c>
      <c r="U30" s="95">
        <v>1</v>
      </c>
      <c r="V30" s="95">
        <v>1</v>
      </c>
      <c r="W30" s="95">
        <v>0</v>
      </c>
      <c r="X30" s="95">
        <f t="shared" si="16"/>
        <v>2</v>
      </c>
      <c r="Y30" s="94" t="s">
        <v>41</v>
      </c>
      <c r="Z30" s="94" t="s">
        <v>222</v>
      </c>
      <c r="AA30" s="94" t="s">
        <v>338</v>
      </c>
      <c r="AB30" s="94" t="s">
        <v>219</v>
      </c>
      <c r="AC30" s="94" t="s">
        <v>219</v>
      </c>
      <c r="AD30" s="94" t="s">
        <v>423</v>
      </c>
      <c r="AE30" s="94" t="s">
        <v>424</v>
      </c>
    </row>
    <row r="31" spans="1:31" s="81" customFormat="1" ht="111" customHeight="1">
      <c r="A31" s="94" t="s">
        <v>53</v>
      </c>
      <c r="B31" s="94" t="s">
        <v>430</v>
      </c>
      <c r="C31" s="94" t="s">
        <v>214</v>
      </c>
      <c r="D31" s="79" t="s">
        <v>431</v>
      </c>
      <c r="E31" s="95" t="s">
        <v>215</v>
      </c>
      <c r="F31" s="79" t="s">
        <v>420</v>
      </c>
      <c r="G31" s="79" t="s">
        <v>39</v>
      </c>
      <c r="H31" s="79" t="s">
        <v>432</v>
      </c>
      <c r="I31" s="79" t="s">
        <v>433</v>
      </c>
      <c r="J31" s="79" t="s">
        <v>40</v>
      </c>
      <c r="K31" s="79" t="s">
        <v>40</v>
      </c>
      <c r="L31" s="79" t="s">
        <v>40</v>
      </c>
      <c r="M31" s="80">
        <v>2</v>
      </c>
      <c r="N31" s="80">
        <v>2</v>
      </c>
      <c r="O31" s="80">
        <f t="shared" si="12"/>
        <v>4</v>
      </c>
      <c r="P31" s="80" t="str">
        <f>+IF(O31&gt;=24,"Muy Alto (MA)",IF(O31&gt;=10,"Alto (A)",IF(O31&gt;=6,"Medio (M)",IF(O31&gt;=2,"Bajo (B)"))))</f>
        <v>Bajo (B)</v>
      </c>
      <c r="Q31" s="80">
        <v>25</v>
      </c>
      <c r="R31" s="80">
        <f t="shared" si="14"/>
        <v>100</v>
      </c>
      <c r="S31" s="96" t="str">
        <f t="shared" si="3"/>
        <v>III</v>
      </c>
      <c r="T31" s="79" t="str">
        <f t="shared" si="15"/>
        <v>Mejorable</v>
      </c>
      <c r="U31" s="80">
        <v>1</v>
      </c>
      <c r="V31" s="80">
        <v>0</v>
      </c>
      <c r="W31" s="80">
        <v>0</v>
      </c>
      <c r="X31" s="80">
        <f t="shared" si="16"/>
        <v>1</v>
      </c>
      <c r="Y31" s="79" t="s">
        <v>41</v>
      </c>
      <c r="Z31" s="79"/>
      <c r="AA31" s="94" t="s">
        <v>338</v>
      </c>
      <c r="AB31" s="94" t="s">
        <v>219</v>
      </c>
      <c r="AC31" s="94" t="s">
        <v>219</v>
      </c>
      <c r="AD31" s="79" t="s">
        <v>434</v>
      </c>
      <c r="AE31" s="79"/>
    </row>
    <row r="32" spans="1:31" s="81" customFormat="1" ht="111" customHeight="1">
      <c r="A32" s="94" t="s">
        <v>53</v>
      </c>
      <c r="B32" s="94" t="s">
        <v>430</v>
      </c>
      <c r="C32" s="94" t="s">
        <v>425</v>
      </c>
      <c r="D32" s="94" t="s">
        <v>426</v>
      </c>
      <c r="E32" s="95" t="s">
        <v>334</v>
      </c>
      <c r="F32" s="94" t="s">
        <v>427</v>
      </c>
      <c r="G32" s="94" t="s">
        <v>336</v>
      </c>
      <c r="H32" s="94" t="s">
        <v>226</v>
      </c>
      <c r="I32" s="94" t="s">
        <v>44</v>
      </c>
      <c r="J32" s="94" t="s">
        <v>40</v>
      </c>
      <c r="K32" s="94" t="s">
        <v>428</v>
      </c>
      <c r="L32" s="94" t="s">
        <v>40</v>
      </c>
      <c r="M32" s="95">
        <v>2</v>
      </c>
      <c r="N32" s="95">
        <v>3</v>
      </c>
      <c r="O32" s="95">
        <f t="shared" si="12"/>
        <v>6</v>
      </c>
      <c r="P32" s="95" t="str">
        <f>+IF(O32&gt;=24,"Muy Alto (MA)",IF(O32&gt;=10,"Alto (A)",IF(O32&gt;=6,"Medio(M)",IF(O32&gt;=2,"Bajo(B)"))))</f>
        <v>Medio(M)</v>
      </c>
      <c r="Q32" s="95">
        <v>100</v>
      </c>
      <c r="R32" s="95">
        <f>+O32*Q32</f>
        <v>600</v>
      </c>
      <c r="S32" s="93" t="str">
        <f>IF(R32&lt;=20,"IV",IF(R32&gt;=600,"I",IF(R32&gt;=150,"II",IF(R32&gt;=40,"III",IF(R32&gt;=20,"IV")*IF(R32&lt;=20,"IV")))))</f>
        <v>I</v>
      </c>
      <c r="T32" s="94" t="str">
        <f t="shared" si="15"/>
        <v>No Aceptable</v>
      </c>
      <c r="U32" s="95">
        <v>0</v>
      </c>
      <c r="V32" s="95">
        <v>8</v>
      </c>
      <c r="W32" s="95">
        <v>0</v>
      </c>
      <c r="X32" s="95">
        <f t="shared" si="16"/>
        <v>8</v>
      </c>
      <c r="Y32" s="94" t="s">
        <v>47</v>
      </c>
      <c r="Z32" s="94"/>
      <c r="AA32" s="94" t="s">
        <v>338</v>
      </c>
      <c r="AB32" s="94" t="s">
        <v>219</v>
      </c>
      <c r="AC32" s="94" t="s">
        <v>219</v>
      </c>
      <c r="AD32" s="94" t="s">
        <v>339</v>
      </c>
      <c r="AE32" s="94"/>
    </row>
    <row r="33" spans="1:31" s="81" customFormat="1" ht="111" customHeight="1">
      <c r="A33" s="85" t="s">
        <v>53</v>
      </c>
      <c r="B33" s="85" t="s">
        <v>418</v>
      </c>
      <c r="C33" s="85" t="s">
        <v>238</v>
      </c>
      <c r="D33" s="79" t="s">
        <v>46</v>
      </c>
      <c r="E33" s="92" t="s">
        <v>215</v>
      </c>
      <c r="F33" s="85" t="s">
        <v>245</v>
      </c>
      <c r="G33" s="85" t="s">
        <v>39</v>
      </c>
      <c r="H33" s="85" t="s">
        <v>216</v>
      </c>
      <c r="I33" s="85" t="s">
        <v>217</v>
      </c>
      <c r="J33" s="85" t="s">
        <v>40</v>
      </c>
      <c r="K33" s="85" t="s">
        <v>40</v>
      </c>
      <c r="L33" s="85" t="s">
        <v>40</v>
      </c>
      <c r="M33" s="92">
        <v>6</v>
      </c>
      <c r="N33" s="92">
        <v>3</v>
      </c>
      <c r="O33" s="92">
        <f t="shared" si="12"/>
        <v>18</v>
      </c>
      <c r="P33" s="92" t="str">
        <f t="shared" si="13"/>
        <v>Alto (A)</v>
      </c>
      <c r="Q33" s="92">
        <v>25</v>
      </c>
      <c r="R33" s="92">
        <f t="shared" si="14"/>
        <v>450</v>
      </c>
      <c r="S33" s="93" t="str">
        <f t="shared" si="3"/>
        <v>II</v>
      </c>
      <c r="T33" s="85" t="str">
        <f t="shared" si="15"/>
        <v>No Aceptable o Aceptable con control especifico</v>
      </c>
      <c r="U33" s="92">
        <v>2</v>
      </c>
      <c r="V33" s="92">
        <v>1</v>
      </c>
      <c r="W33" s="92">
        <v>0</v>
      </c>
      <c r="X33" s="92">
        <f t="shared" si="16"/>
        <v>3</v>
      </c>
      <c r="Y33" s="85" t="s">
        <v>41</v>
      </c>
      <c r="Z33" s="85" t="s">
        <v>229</v>
      </c>
      <c r="AA33" s="85" t="s">
        <v>219</v>
      </c>
      <c r="AB33" s="85" t="s">
        <v>219</v>
      </c>
      <c r="AC33" s="85" t="s">
        <v>262</v>
      </c>
      <c r="AD33" s="85" t="s">
        <v>323</v>
      </c>
      <c r="AE33" s="85" t="s">
        <v>219</v>
      </c>
    </row>
    <row r="34" spans="1:31" s="81" customFormat="1" ht="111" customHeight="1">
      <c r="A34" s="85" t="s">
        <v>53</v>
      </c>
      <c r="B34" s="85" t="s">
        <v>418</v>
      </c>
      <c r="C34" s="79" t="s">
        <v>248</v>
      </c>
      <c r="D34" s="79" t="s">
        <v>268</v>
      </c>
      <c r="E34" s="80" t="s">
        <v>334</v>
      </c>
      <c r="F34" s="79" t="s">
        <v>269</v>
      </c>
      <c r="G34" s="94" t="s">
        <v>336</v>
      </c>
      <c r="H34" s="79" t="s">
        <v>226</v>
      </c>
      <c r="I34" s="79" t="s">
        <v>44</v>
      </c>
      <c r="J34" s="79" t="s">
        <v>40</v>
      </c>
      <c r="K34" s="79" t="s">
        <v>40</v>
      </c>
      <c r="L34" s="79" t="s">
        <v>40</v>
      </c>
      <c r="M34" s="80">
        <v>6</v>
      </c>
      <c r="N34" s="80">
        <v>3</v>
      </c>
      <c r="O34" s="80">
        <f t="shared" si="12"/>
        <v>18</v>
      </c>
      <c r="P34" s="80" t="str">
        <f t="shared" si="13"/>
        <v>Alto (A)</v>
      </c>
      <c r="Q34" s="80">
        <v>100</v>
      </c>
      <c r="R34" s="80">
        <f t="shared" si="14"/>
        <v>1800</v>
      </c>
      <c r="S34" s="93" t="str">
        <f t="shared" si="3"/>
        <v>I</v>
      </c>
      <c r="T34" s="79" t="str">
        <f t="shared" si="15"/>
        <v>No Aceptable</v>
      </c>
      <c r="U34" s="80">
        <v>1</v>
      </c>
      <c r="V34" s="80">
        <v>0</v>
      </c>
      <c r="W34" s="80">
        <v>0</v>
      </c>
      <c r="X34" s="80">
        <f t="shared" si="16"/>
        <v>1</v>
      </c>
      <c r="Y34" s="79" t="s">
        <v>47</v>
      </c>
      <c r="Z34" s="79"/>
      <c r="AA34" s="79" t="s">
        <v>219</v>
      </c>
      <c r="AB34" s="79" t="s">
        <v>219</v>
      </c>
      <c r="AC34" s="79"/>
      <c r="AD34" s="79" t="s">
        <v>270</v>
      </c>
      <c r="AE34" s="79" t="s">
        <v>219</v>
      </c>
    </row>
    <row r="35" spans="1:31" s="81" customFormat="1" ht="111" customHeight="1">
      <c r="A35" s="85" t="s">
        <v>53</v>
      </c>
      <c r="B35" s="85" t="s">
        <v>418</v>
      </c>
      <c r="C35" s="79" t="s">
        <v>271</v>
      </c>
      <c r="D35" s="79" t="s">
        <v>46</v>
      </c>
      <c r="E35" s="80" t="s">
        <v>215</v>
      </c>
      <c r="F35" s="79" t="s">
        <v>272</v>
      </c>
      <c r="G35" s="79" t="s">
        <v>48</v>
      </c>
      <c r="H35" s="79" t="s">
        <v>218</v>
      </c>
      <c r="I35" s="79" t="s">
        <v>273</v>
      </c>
      <c r="J35" s="79" t="s">
        <v>40</v>
      </c>
      <c r="K35" s="79" t="s">
        <v>40</v>
      </c>
      <c r="L35" s="79" t="s">
        <v>40</v>
      </c>
      <c r="M35" s="80">
        <v>6</v>
      </c>
      <c r="N35" s="80">
        <v>4</v>
      </c>
      <c r="O35" s="80">
        <f t="shared" si="12"/>
        <v>24</v>
      </c>
      <c r="P35" s="80" t="str">
        <f t="shared" si="13"/>
        <v>Muy Alto (MA)</v>
      </c>
      <c r="Q35" s="80">
        <v>25</v>
      </c>
      <c r="R35" s="80">
        <f t="shared" si="14"/>
        <v>600</v>
      </c>
      <c r="S35" s="93" t="str">
        <f t="shared" si="3"/>
        <v>I</v>
      </c>
      <c r="T35" s="79" t="str">
        <f t="shared" si="15"/>
        <v>No Aceptable</v>
      </c>
      <c r="U35" s="80">
        <v>2</v>
      </c>
      <c r="V35" s="80">
        <v>1</v>
      </c>
      <c r="W35" s="80">
        <v>0</v>
      </c>
      <c r="X35" s="80">
        <f t="shared" si="16"/>
        <v>3</v>
      </c>
      <c r="Y35" s="79" t="s">
        <v>41</v>
      </c>
      <c r="Z35" s="79" t="s">
        <v>222</v>
      </c>
      <c r="AA35" s="79" t="s">
        <v>219</v>
      </c>
      <c r="AB35" s="79" t="s">
        <v>219</v>
      </c>
      <c r="AC35" s="79"/>
      <c r="AD35" s="79" t="s">
        <v>274</v>
      </c>
      <c r="AE35" s="79" t="s">
        <v>228</v>
      </c>
    </row>
    <row r="36" spans="1:31" s="81" customFormat="1" ht="111" customHeight="1">
      <c r="A36" s="85" t="s">
        <v>53</v>
      </c>
      <c r="B36" s="85" t="s">
        <v>418</v>
      </c>
      <c r="C36" s="85" t="s">
        <v>238</v>
      </c>
      <c r="D36" s="79" t="s">
        <v>46</v>
      </c>
      <c r="E36" s="92" t="s">
        <v>215</v>
      </c>
      <c r="F36" s="85" t="s">
        <v>245</v>
      </c>
      <c r="G36" s="85" t="s">
        <v>39</v>
      </c>
      <c r="H36" s="85" t="s">
        <v>216</v>
      </c>
      <c r="I36" s="85" t="s">
        <v>217</v>
      </c>
      <c r="J36" s="85" t="s">
        <v>40</v>
      </c>
      <c r="K36" s="85" t="s">
        <v>40</v>
      </c>
      <c r="L36" s="85" t="s">
        <v>40</v>
      </c>
      <c r="M36" s="92">
        <v>6</v>
      </c>
      <c r="N36" s="92">
        <v>3</v>
      </c>
      <c r="O36" s="92">
        <f t="shared" si="12"/>
        <v>18</v>
      </c>
      <c r="P36" s="92" t="str">
        <f t="shared" si="13"/>
        <v>Alto (A)</v>
      </c>
      <c r="Q36" s="92">
        <v>25</v>
      </c>
      <c r="R36" s="92">
        <f t="shared" si="14"/>
        <v>450</v>
      </c>
      <c r="S36" s="93" t="str">
        <f t="shared" si="3"/>
        <v>II</v>
      </c>
      <c r="T36" s="85" t="str">
        <f t="shared" si="15"/>
        <v>No Aceptable o Aceptable con control especifico</v>
      </c>
      <c r="U36" s="92">
        <v>4</v>
      </c>
      <c r="V36" s="92">
        <v>0</v>
      </c>
      <c r="W36" s="92">
        <v>0</v>
      </c>
      <c r="X36" s="92">
        <f t="shared" si="16"/>
        <v>4</v>
      </c>
      <c r="Y36" s="85" t="s">
        <v>41</v>
      </c>
      <c r="Z36" s="85" t="s">
        <v>229</v>
      </c>
      <c r="AA36" s="85" t="s">
        <v>219</v>
      </c>
      <c r="AB36" s="85" t="s">
        <v>219</v>
      </c>
      <c r="AC36" s="85" t="s">
        <v>262</v>
      </c>
      <c r="AD36" s="85" t="s">
        <v>323</v>
      </c>
      <c r="AE36" s="85" t="s">
        <v>219</v>
      </c>
    </row>
    <row r="37" spans="1:31" s="81" customFormat="1" ht="111" customHeight="1">
      <c r="A37" s="85" t="s">
        <v>53</v>
      </c>
      <c r="B37" s="85" t="s">
        <v>418</v>
      </c>
      <c r="C37" s="85" t="s">
        <v>238</v>
      </c>
      <c r="D37" s="79" t="s">
        <v>46</v>
      </c>
      <c r="E37" s="92" t="s">
        <v>334</v>
      </c>
      <c r="F37" s="79" t="s">
        <v>275</v>
      </c>
      <c r="G37" s="94" t="s">
        <v>336</v>
      </c>
      <c r="H37" s="79" t="s">
        <v>226</v>
      </c>
      <c r="I37" s="79" t="s">
        <v>44</v>
      </c>
      <c r="J37" s="79" t="s">
        <v>40</v>
      </c>
      <c r="K37" s="79" t="s">
        <v>40</v>
      </c>
      <c r="L37" s="79" t="s">
        <v>40</v>
      </c>
      <c r="M37" s="80">
        <v>6</v>
      </c>
      <c r="N37" s="80">
        <v>3</v>
      </c>
      <c r="O37" s="80">
        <f t="shared" si="12"/>
        <v>18</v>
      </c>
      <c r="P37" s="80" t="str">
        <f t="shared" si="13"/>
        <v>Alto (A)</v>
      </c>
      <c r="Q37" s="80">
        <v>100</v>
      </c>
      <c r="R37" s="80">
        <f t="shared" si="14"/>
        <v>1800</v>
      </c>
      <c r="S37" s="93" t="str">
        <f t="shared" si="3"/>
        <v>I</v>
      </c>
      <c r="T37" s="79" t="str">
        <f t="shared" si="15"/>
        <v>No Aceptable</v>
      </c>
      <c r="U37" s="80">
        <v>2</v>
      </c>
      <c r="V37" s="80">
        <v>0</v>
      </c>
      <c r="W37" s="80">
        <v>0</v>
      </c>
      <c r="X37" s="80">
        <f t="shared" si="16"/>
        <v>2</v>
      </c>
      <c r="Y37" s="79" t="s">
        <v>47</v>
      </c>
      <c r="Z37" s="79"/>
      <c r="AA37" s="79" t="s">
        <v>219</v>
      </c>
      <c r="AB37" s="79" t="s">
        <v>219</v>
      </c>
      <c r="AC37" s="79"/>
      <c r="AD37" s="79" t="s">
        <v>276</v>
      </c>
      <c r="AE37" s="79" t="s">
        <v>219</v>
      </c>
    </row>
    <row r="38" spans="1:31" s="81" customFormat="1" ht="111" customHeight="1">
      <c r="A38" s="85" t="s">
        <v>53</v>
      </c>
      <c r="B38" s="85" t="s">
        <v>418</v>
      </c>
      <c r="C38" s="85" t="s">
        <v>248</v>
      </c>
      <c r="D38" s="85" t="s">
        <v>46</v>
      </c>
      <c r="E38" s="80" t="s">
        <v>215</v>
      </c>
      <c r="F38" s="79" t="s">
        <v>277</v>
      </c>
      <c r="G38" s="94" t="s">
        <v>336</v>
      </c>
      <c r="H38" s="79" t="s">
        <v>226</v>
      </c>
      <c r="I38" s="79" t="s">
        <v>44</v>
      </c>
      <c r="J38" s="79" t="s">
        <v>40</v>
      </c>
      <c r="K38" s="79" t="s">
        <v>40</v>
      </c>
      <c r="L38" s="79" t="s">
        <v>40</v>
      </c>
      <c r="M38" s="80">
        <v>6</v>
      </c>
      <c r="N38" s="80">
        <v>3</v>
      </c>
      <c r="O38" s="80">
        <f t="shared" si="12"/>
        <v>18</v>
      </c>
      <c r="P38" s="80" t="str">
        <f t="shared" si="13"/>
        <v>Alto (A)</v>
      </c>
      <c r="Q38" s="80">
        <v>100</v>
      </c>
      <c r="R38" s="80">
        <f t="shared" si="14"/>
        <v>1800</v>
      </c>
      <c r="S38" s="93" t="str">
        <f t="shared" si="3"/>
        <v>I</v>
      </c>
      <c r="T38" s="79" t="str">
        <f t="shared" si="15"/>
        <v>No Aceptable</v>
      </c>
      <c r="U38" s="80">
        <v>3</v>
      </c>
      <c r="V38" s="80"/>
      <c r="W38" s="80">
        <v>0</v>
      </c>
      <c r="X38" s="80">
        <f t="shared" si="16"/>
        <v>3</v>
      </c>
      <c r="Y38" s="79" t="s">
        <v>47</v>
      </c>
      <c r="Z38" s="79"/>
      <c r="AA38" s="79" t="s">
        <v>219</v>
      </c>
      <c r="AB38" s="79" t="s">
        <v>219</v>
      </c>
      <c r="AC38" s="79"/>
      <c r="AD38" s="79" t="s">
        <v>249</v>
      </c>
      <c r="AE38" s="79" t="s">
        <v>219</v>
      </c>
    </row>
    <row r="39" spans="1:31" s="81" customFormat="1" ht="111" customHeight="1">
      <c r="A39" s="85" t="s">
        <v>53</v>
      </c>
      <c r="B39" s="85" t="s">
        <v>418</v>
      </c>
      <c r="C39" s="85" t="s">
        <v>238</v>
      </c>
      <c r="D39" s="85" t="s">
        <v>46</v>
      </c>
      <c r="E39" s="80" t="s">
        <v>215</v>
      </c>
      <c r="F39" s="85" t="s">
        <v>281</v>
      </c>
      <c r="G39" s="85" t="s">
        <v>39</v>
      </c>
      <c r="H39" s="85" t="s">
        <v>216</v>
      </c>
      <c r="I39" s="85" t="s">
        <v>217</v>
      </c>
      <c r="J39" s="85" t="s">
        <v>40</v>
      </c>
      <c r="K39" s="85" t="s">
        <v>40</v>
      </c>
      <c r="L39" s="85" t="s">
        <v>40</v>
      </c>
      <c r="M39" s="92">
        <v>6</v>
      </c>
      <c r="N39" s="92">
        <v>3</v>
      </c>
      <c r="O39" s="92">
        <f t="shared" si="12"/>
        <v>18</v>
      </c>
      <c r="P39" s="92" t="str">
        <f t="shared" si="13"/>
        <v>Alto (A)</v>
      </c>
      <c r="Q39" s="92">
        <v>25</v>
      </c>
      <c r="R39" s="92">
        <f t="shared" si="14"/>
        <v>450</v>
      </c>
      <c r="S39" s="93" t="str">
        <f t="shared" si="3"/>
        <v>II</v>
      </c>
      <c r="T39" s="85" t="str">
        <f t="shared" si="15"/>
        <v>No Aceptable o Aceptable con control especifico</v>
      </c>
      <c r="U39" s="92">
        <v>4</v>
      </c>
      <c r="V39" s="92">
        <v>0</v>
      </c>
      <c r="W39" s="92">
        <v>0</v>
      </c>
      <c r="X39" s="92">
        <f aca="true" t="shared" si="17" ref="X39:X54">SUM(U39:W39)</f>
        <v>4</v>
      </c>
      <c r="Y39" s="85" t="s">
        <v>41</v>
      </c>
      <c r="Z39" s="85" t="s">
        <v>229</v>
      </c>
      <c r="AA39" s="85" t="s">
        <v>219</v>
      </c>
      <c r="AB39" s="85" t="s">
        <v>219</v>
      </c>
      <c r="AC39" s="85" t="s">
        <v>278</v>
      </c>
      <c r="AD39" s="85" t="s">
        <v>323</v>
      </c>
      <c r="AE39" s="85" t="s">
        <v>219</v>
      </c>
    </row>
    <row r="40" spans="1:31" s="81" customFormat="1" ht="111" customHeight="1">
      <c r="A40" s="85" t="s">
        <v>53</v>
      </c>
      <c r="B40" s="85" t="s">
        <v>418</v>
      </c>
      <c r="C40" s="85" t="s">
        <v>238</v>
      </c>
      <c r="D40" s="85" t="s">
        <v>46</v>
      </c>
      <c r="E40" s="80" t="s">
        <v>215</v>
      </c>
      <c r="F40" s="79" t="s">
        <v>279</v>
      </c>
      <c r="G40" s="79" t="s">
        <v>48</v>
      </c>
      <c r="H40" s="79" t="s">
        <v>218</v>
      </c>
      <c r="I40" s="79" t="s">
        <v>273</v>
      </c>
      <c r="J40" s="79" t="s">
        <v>40</v>
      </c>
      <c r="K40" s="79" t="s">
        <v>40</v>
      </c>
      <c r="L40" s="79" t="s">
        <v>40</v>
      </c>
      <c r="M40" s="80">
        <v>6</v>
      </c>
      <c r="N40" s="80">
        <v>4</v>
      </c>
      <c r="O40" s="80">
        <f t="shared" si="12"/>
        <v>24</v>
      </c>
      <c r="P40" s="80" t="str">
        <f t="shared" si="13"/>
        <v>Muy Alto (MA)</v>
      </c>
      <c r="Q40" s="80">
        <v>25</v>
      </c>
      <c r="R40" s="80">
        <f t="shared" si="14"/>
        <v>600</v>
      </c>
      <c r="S40" s="93" t="str">
        <f t="shared" si="3"/>
        <v>I</v>
      </c>
      <c r="T40" s="79" t="str">
        <f t="shared" si="15"/>
        <v>No Aceptable</v>
      </c>
      <c r="U40" s="80">
        <v>4</v>
      </c>
      <c r="V40" s="80">
        <v>0</v>
      </c>
      <c r="W40" s="80">
        <v>0</v>
      </c>
      <c r="X40" s="80">
        <f t="shared" si="17"/>
        <v>4</v>
      </c>
      <c r="Y40" s="79" t="s">
        <v>41</v>
      </c>
      <c r="Z40" s="79" t="s">
        <v>222</v>
      </c>
      <c r="AA40" s="79" t="s">
        <v>219</v>
      </c>
      <c r="AB40" s="79" t="s">
        <v>219</v>
      </c>
      <c r="AC40" s="79"/>
      <c r="AD40" s="79" t="s">
        <v>280</v>
      </c>
      <c r="AE40" s="79"/>
    </row>
    <row r="41" spans="1:31" s="81" customFormat="1" ht="111" customHeight="1">
      <c r="A41" s="85" t="s">
        <v>53</v>
      </c>
      <c r="B41" s="85" t="s">
        <v>366</v>
      </c>
      <c r="C41" s="85" t="s">
        <v>238</v>
      </c>
      <c r="D41" s="85" t="s">
        <v>46</v>
      </c>
      <c r="E41" s="80" t="s">
        <v>215</v>
      </c>
      <c r="F41" s="85" t="s">
        <v>283</v>
      </c>
      <c r="G41" s="85" t="s">
        <v>39</v>
      </c>
      <c r="H41" s="85" t="s">
        <v>216</v>
      </c>
      <c r="I41" s="85" t="s">
        <v>217</v>
      </c>
      <c r="J41" s="85" t="s">
        <v>40</v>
      </c>
      <c r="K41" s="85" t="s">
        <v>40</v>
      </c>
      <c r="L41" s="85" t="s">
        <v>40</v>
      </c>
      <c r="M41" s="92">
        <v>6</v>
      </c>
      <c r="N41" s="92">
        <v>3</v>
      </c>
      <c r="O41" s="92">
        <f>+M41*N41</f>
        <v>18</v>
      </c>
      <c r="P41" s="92" t="str">
        <f>+IF(O41&gt;=24,"Muy Alto (MA)",IF(O41&gt;=10,"Alto (A)",IF(O41&gt;=6,"Medio(M)",IF(O41&gt;=2,"Bajo(B)"))))</f>
        <v>Alto (A)</v>
      </c>
      <c r="Q41" s="92">
        <v>25</v>
      </c>
      <c r="R41" s="92">
        <f>+O41*Q41</f>
        <v>450</v>
      </c>
      <c r="S41" s="93" t="str">
        <f t="shared" si="3"/>
        <v>II</v>
      </c>
      <c r="T41" s="85" t="str">
        <f>+IF(S41="I","No Aceptable",IF(S41="II","No Aceptable o Aceptable con control especifico",IF(S41="III","Mejorable",IF(S41="IV","Aceptable"))))</f>
        <v>No Aceptable o Aceptable con control especifico</v>
      </c>
      <c r="U41" s="92">
        <v>10</v>
      </c>
      <c r="V41" s="92">
        <v>0</v>
      </c>
      <c r="W41" s="92">
        <v>0</v>
      </c>
      <c r="X41" s="92">
        <f>SUM(U41:W41)</f>
        <v>10</v>
      </c>
      <c r="Y41" s="85" t="s">
        <v>41</v>
      </c>
      <c r="Z41" s="85" t="s">
        <v>229</v>
      </c>
      <c r="AA41" s="85" t="s">
        <v>219</v>
      </c>
      <c r="AB41" s="85" t="s">
        <v>219</v>
      </c>
      <c r="AC41" s="85" t="s">
        <v>291</v>
      </c>
      <c r="AD41" s="85" t="s">
        <v>323</v>
      </c>
      <c r="AE41" s="85" t="s">
        <v>219</v>
      </c>
    </row>
    <row r="42" spans="1:31" s="81" customFormat="1" ht="111" customHeight="1">
      <c r="A42" s="85" t="s">
        <v>53</v>
      </c>
      <c r="B42" s="85" t="s">
        <v>366</v>
      </c>
      <c r="C42" s="85" t="s">
        <v>238</v>
      </c>
      <c r="D42" s="85" t="s">
        <v>46</v>
      </c>
      <c r="E42" s="80" t="s">
        <v>215</v>
      </c>
      <c r="F42" s="85" t="s">
        <v>281</v>
      </c>
      <c r="G42" s="85" t="s">
        <v>39</v>
      </c>
      <c r="H42" s="85" t="s">
        <v>216</v>
      </c>
      <c r="I42" s="85" t="s">
        <v>217</v>
      </c>
      <c r="J42" s="85" t="s">
        <v>40</v>
      </c>
      <c r="K42" s="85" t="s">
        <v>40</v>
      </c>
      <c r="L42" s="85" t="s">
        <v>40</v>
      </c>
      <c r="M42" s="92">
        <v>6</v>
      </c>
      <c r="N42" s="92">
        <v>3</v>
      </c>
      <c r="O42" s="92">
        <f t="shared" si="12"/>
        <v>18</v>
      </c>
      <c r="P42" s="92" t="str">
        <f t="shared" si="13"/>
        <v>Alto (A)</v>
      </c>
      <c r="Q42" s="92">
        <v>25</v>
      </c>
      <c r="R42" s="92">
        <f t="shared" si="14"/>
        <v>450</v>
      </c>
      <c r="S42" s="93" t="str">
        <f t="shared" si="3"/>
        <v>II</v>
      </c>
      <c r="T42" s="85" t="str">
        <f t="shared" si="15"/>
        <v>No Aceptable o Aceptable con control especifico</v>
      </c>
      <c r="U42" s="92">
        <v>0</v>
      </c>
      <c r="V42" s="92">
        <v>1</v>
      </c>
      <c r="W42" s="92">
        <v>0</v>
      </c>
      <c r="X42" s="92">
        <f t="shared" si="17"/>
        <v>1</v>
      </c>
      <c r="Y42" s="85" t="s">
        <v>41</v>
      </c>
      <c r="Z42" s="85" t="s">
        <v>229</v>
      </c>
      <c r="AA42" s="85" t="s">
        <v>219</v>
      </c>
      <c r="AB42" s="85" t="s">
        <v>219</v>
      </c>
      <c r="AC42" s="85" t="s">
        <v>282</v>
      </c>
      <c r="AD42" s="85" t="s">
        <v>323</v>
      </c>
      <c r="AE42" s="85" t="s">
        <v>219</v>
      </c>
    </row>
    <row r="43" spans="1:31" s="81" customFormat="1" ht="111" customHeight="1">
      <c r="A43" s="85" t="s">
        <v>53</v>
      </c>
      <c r="B43" s="85" t="s">
        <v>367</v>
      </c>
      <c r="C43" s="85" t="s">
        <v>238</v>
      </c>
      <c r="D43" s="85" t="s">
        <v>46</v>
      </c>
      <c r="E43" s="80" t="s">
        <v>215</v>
      </c>
      <c r="F43" s="85" t="s">
        <v>285</v>
      </c>
      <c r="G43" s="85" t="s">
        <v>39</v>
      </c>
      <c r="H43" s="85" t="s">
        <v>216</v>
      </c>
      <c r="I43" s="85" t="s">
        <v>217</v>
      </c>
      <c r="J43" s="85" t="s">
        <v>40</v>
      </c>
      <c r="K43" s="85" t="s">
        <v>40</v>
      </c>
      <c r="L43" s="85" t="s">
        <v>40</v>
      </c>
      <c r="M43" s="92">
        <v>6</v>
      </c>
      <c r="N43" s="92">
        <v>3</v>
      </c>
      <c r="O43" s="92">
        <f t="shared" si="12"/>
        <v>18</v>
      </c>
      <c r="P43" s="92" t="str">
        <f t="shared" si="13"/>
        <v>Alto (A)</v>
      </c>
      <c r="Q43" s="92">
        <v>25</v>
      </c>
      <c r="R43" s="92">
        <f t="shared" si="14"/>
        <v>450</v>
      </c>
      <c r="S43" s="93" t="str">
        <f t="shared" si="3"/>
        <v>II</v>
      </c>
      <c r="T43" s="85" t="str">
        <f t="shared" si="15"/>
        <v>No Aceptable o Aceptable con control especifico</v>
      </c>
      <c r="U43" s="92">
        <v>1</v>
      </c>
      <c r="V43" s="92">
        <v>1</v>
      </c>
      <c r="W43" s="92">
        <v>0</v>
      </c>
      <c r="X43" s="92">
        <f t="shared" si="17"/>
        <v>2</v>
      </c>
      <c r="Y43" s="85" t="s">
        <v>41</v>
      </c>
      <c r="Z43" s="85" t="s">
        <v>229</v>
      </c>
      <c r="AA43" s="85" t="s">
        <v>219</v>
      </c>
      <c r="AB43" s="85" t="s">
        <v>219</v>
      </c>
      <c r="AC43" s="85" t="s">
        <v>284</v>
      </c>
      <c r="AD43" s="85" t="s">
        <v>323</v>
      </c>
      <c r="AE43" s="85" t="s">
        <v>219</v>
      </c>
    </row>
    <row r="44" spans="1:31" s="81" customFormat="1" ht="111" customHeight="1">
      <c r="A44" s="85" t="s">
        <v>53</v>
      </c>
      <c r="B44" s="85" t="s">
        <v>368</v>
      </c>
      <c r="C44" s="85" t="s">
        <v>248</v>
      </c>
      <c r="D44" s="85" t="s">
        <v>286</v>
      </c>
      <c r="E44" s="80" t="s">
        <v>215</v>
      </c>
      <c r="F44" s="79" t="s">
        <v>277</v>
      </c>
      <c r="G44" s="94" t="s">
        <v>336</v>
      </c>
      <c r="H44" s="79" t="s">
        <v>226</v>
      </c>
      <c r="I44" s="79" t="s">
        <v>44</v>
      </c>
      <c r="J44" s="79" t="s">
        <v>40</v>
      </c>
      <c r="K44" s="79" t="s">
        <v>40</v>
      </c>
      <c r="L44" s="79" t="s">
        <v>40</v>
      </c>
      <c r="M44" s="80">
        <v>6</v>
      </c>
      <c r="N44" s="80">
        <v>3</v>
      </c>
      <c r="O44" s="80">
        <f t="shared" si="12"/>
        <v>18</v>
      </c>
      <c r="P44" s="80" t="str">
        <f t="shared" si="13"/>
        <v>Alto (A)</v>
      </c>
      <c r="Q44" s="80">
        <v>100</v>
      </c>
      <c r="R44" s="80">
        <f t="shared" si="14"/>
        <v>1800</v>
      </c>
      <c r="S44" s="93" t="str">
        <f t="shared" si="3"/>
        <v>I</v>
      </c>
      <c r="T44" s="79" t="str">
        <f t="shared" si="15"/>
        <v>No Aceptable</v>
      </c>
      <c r="U44" s="80">
        <v>7</v>
      </c>
      <c r="V44" s="80">
        <v>0</v>
      </c>
      <c r="W44" s="80">
        <v>0</v>
      </c>
      <c r="X44" s="80">
        <f t="shared" si="17"/>
        <v>7</v>
      </c>
      <c r="Y44" s="79" t="s">
        <v>47</v>
      </c>
      <c r="Z44" s="79"/>
      <c r="AA44" s="79" t="s">
        <v>219</v>
      </c>
      <c r="AB44" s="79" t="s">
        <v>219</v>
      </c>
      <c r="AC44" s="79"/>
      <c r="AD44" s="79" t="s">
        <v>249</v>
      </c>
      <c r="AE44" s="79" t="s">
        <v>219</v>
      </c>
    </row>
    <row r="45" spans="1:31" s="81" customFormat="1" ht="111" customHeight="1">
      <c r="A45" s="85" t="s">
        <v>53</v>
      </c>
      <c r="B45" s="85" t="s">
        <v>368</v>
      </c>
      <c r="C45" s="85" t="s">
        <v>248</v>
      </c>
      <c r="D45" s="85" t="s">
        <v>286</v>
      </c>
      <c r="E45" s="80" t="s">
        <v>215</v>
      </c>
      <c r="F45" s="79" t="s">
        <v>320</v>
      </c>
      <c r="G45" s="94" t="s">
        <v>336</v>
      </c>
      <c r="H45" s="85" t="s">
        <v>287</v>
      </c>
      <c r="I45" s="79" t="s">
        <v>44</v>
      </c>
      <c r="J45" s="79" t="s">
        <v>40</v>
      </c>
      <c r="K45" s="79" t="s">
        <v>40</v>
      </c>
      <c r="L45" s="79" t="s">
        <v>288</v>
      </c>
      <c r="M45" s="80">
        <v>6</v>
      </c>
      <c r="N45" s="80">
        <v>2</v>
      </c>
      <c r="O45" s="80">
        <f t="shared" si="12"/>
        <v>12</v>
      </c>
      <c r="P45" s="80" t="str">
        <f t="shared" si="13"/>
        <v>Alto (A)</v>
      </c>
      <c r="Q45" s="80">
        <v>100</v>
      </c>
      <c r="R45" s="80">
        <f t="shared" si="14"/>
        <v>1200</v>
      </c>
      <c r="S45" s="93" t="str">
        <f t="shared" si="3"/>
        <v>I</v>
      </c>
      <c r="T45" s="79" t="str">
        <f t="shared" si="15"/>
        <v>No Aceptable</v>
      </c>
      <c r="U45" s="80">
        <v>7</v>
      </c>
      <c r="V45" s="80">
        <v>0</v>
      </c>
      <c r="W45" s="80">
        <v>0</v>
      </c>
      <c r="X45" s="80">
        <f t="shared" si="17"/>
        <v>7</v>
      </c>
      <c r="Y45" s="79" t="s">
        <v>47</v>
      </c>
      <c r="Z45" s="79"/>
      <c r="AA45" s="79" t="s">
        <v>219</v>
      </c>
      <c r="AB45" s="79" t="s">
        <v>219</v>
      </c>
      <c r="AC45" s="85"/>
      <c r="AD45" s="79" t="s">
        <v>289</v>
      </c>
      <c r="AE45" s="85" t="s">
        <v>290</v>
      </c>
    </row>
    <row r="46" spans="1:31" s="81" customFormat="1" ht="111" customHeight="1">
      <c r="A46" s="85" t="s">
        <v>53</v>
      </c>
      <c r="B46" s="85" t="s">
        <v>368</v>
      </c>
      <c r="C46" s="85" t="s">
        <v>238</v>
      </c>
      <c r="D46" s="85" t="s">
        <v>46</v>
      </c>
      <c r="E46" s="80" t="s">
        <v>215</v>
      </c>
      <c r="F46" s="85" t="s">
        <v>371</v>
      </c>
      <c r="G46" s="85" t="s">
        <v>39</v>
      </c>
      <c r="H46" s="85" t="s">
        <v>370</v>
      </c>
      <c r="I46" s="85" t="s">
        <v>217</v>
      </c>
      <c r="J46" s="85" t="s">
        <v>40</v>
      </c>
      <c r="K46" s="85" t="s">
        <v>40</v>
      </c>
      <c r="L46" s="85" t="s">
        <v>40</v>
      </c>
      <c r="M46" s="92">
        <v>6</v>
      </c>
      <c r="N46" s="92">
        <v>3</v>
      </c>
      <c r="O46" s="92">
        <f t="shared" si="12"/>
        <v>18</v>
      </c>
      <c r="P46" s="92" t="str">
        <f t="shared" si="13"/>
        <v>Alto (A)</v>
      </c>
      <c r="Q46" s="92">
        <v>25</v>
      </c>
      <c r="R46" s="92">
        <f t="shared" si="14"/>
        <v>450</v>
      </c>
      <c r="S46" s="93" t="str">
        <f t="shared" si="3"/>
        <v>II</v>
      </c>
      <c r="T46" s="85" t="str">
        <f t="shared" si="15"/>
        <v>No Aceptable o Aceptable con control especifico</v>
      </c>
      <c r="U46" s="92">
        <v>7</v>
      </c>
      <c r="V46" s="92">
        <v>0</v>
      </c>
      <c r="W46" s="92">
        <v>0</v>
      </c>
      <c r="X46" s="92">
        <f t="shared" si="17"/>
        <v>7</v>
      </c>
      <c r="Y46" s="85" t="s">
        <v>41</v>
      </c>
      <c r="Z46" s="85" t="s">
        <v>229</v>
      </c>
      <c r="AA46" s="85" t="s">
        <v>219</v>
      </c>
      <c r="AB46" s="85" t="s">
        <v>219</v>
      </c>
      <c r="AC46" s="85" t="s">
        <v>291</v>
      </c>
      <c r="AD46" s="85" t="s">
        <v>323</v>
      </c>
      <c r="AE46" s="85" t="s">
        <v>219</v>
      </c>
    </row>
    <row r="47" spans="1:31" s="81" customFormat="1" ht="111" customHeight="1">
      <c r="A47" s="94" t="s">
        <v>53</v>
      </c>
      <c r="B47" s="94" t="s">
        <v>364</v>
      </c>
      <c r="C47" s="94" t="s">
        <v>238</v>
      </c>
      <c r="D47" s="94" t="s">
        <v>46</v>
      </c>
      <c r="E47" s="95" t="s">
        <v>215</v>
      </c>
      <c r="F47" s="94" t="s">
        <v>350</v>
      </c>
      <c r="G47" s="94" t="s">
        <v>39</v>
      </c>
      <c r="H47" s="94" t="s">
        <v>345</v>
      </c>
      <c r="I47" s="94" t="s">
        <v>346</v>
      </c>
      <c r="J47" s="94" t="s">
        <v>40</v>
      </c>
      <c r="K47" s="94" t="s">
        <v>40</v>
      </c>
      <c r="L47" s="94" t="s">
        <v>40</v>
      </c>
      <c r="M47" s="95">
        <v>6</v>
      </c>
      <c r="N47" s="95">
        <v>3</v>
      </c>
      <c r="O47" s="95">
        <f t="shared" si="12"/>
        <v>18</v>
      </c>
      <c r="P47" s="95" t="str">
        <f>+IF(O47&gt;=24,"Muy Alto (MA)",IF(O47&gt;=10,"Alto (A)",IF(O47&gt;=6,"Medio (M)",IF(O47&gt;=2,"Bajo (B)"))))</f>
        <v>Alto (A)</v>
      </c>
      <c r="Q47" s="95">
        <v>25</v>
      </c>
      <c r="R47" s="95">
        <f t="shared" si="14"/>
        <v>450</v>
      </c>
      <c r="S47" s="93" t="str">
        <f t="shared" si="3"/>
        <v>II</v>
      </c>
      <c r="T47" s="94" t="str">
        <f t="shared" si="15"/>
        <v>No Aceptable o Aceptable con control especifico</v>
      </c>
      <c r="U47" s="95">
        <v>5</v>
      </c>
      <c r="V47" s="95">
        <v>1</v>
      </c>
      <c r="W47" s="95">
        <v>0</v>
      </c>
      <c r="X47" s="95">
        <f t="shared" si="17"/>
        <v>6</v>
      </c>
      <c r="Y47" s="94" t="s">
        <v>41</v>
      </c>
      <c r="Z47" s="94"/>
      <c r="AA47" s="94"/>
      <c r="AB47" s="94"/>
      <c r="AC47" s="94"/>
      <c r="AD47" s="94" t="s">
        <v>348</v>
      </c>
      <c r="AE47" s="94"/>
    </row>
    <row r="48" spans="1:31" s="81" customFormat="1" ht="111" customHeight="1">
      <c r="A48" s="94" t="s">
        <v>53</v>
      </c>
      <c r="B48" s="94" t="s">
        <v>364</v>
      </c>
      <c r="C48" s="94" t="s">
        <v>248</v>
      </c>
      <c r="D48" s="94" t="s">
        <v>351</v>
      </c>
      <c r="E48" s="95" t="s">
        <v>334</v>
      </c>
      <c r="F48" s="94" t="s">
        <v>353</v>
      </c>
      <c r="G48" s="94" t="s">
        <v>336</v>
      </c>
      <c r="H48" s="94" t="s">
        <v>226</v>
      </c>
      <c r="I48" s="94" t="s">
        <v>44</v>
      </c>
      <c r="J48" s="94" t="s">
        <v>40</v>
      </c>
      <c r="K48" s="94" t="s">
        <v>354</v>
      </c>
      <c r="L48" s="94" t="s">
        <v>40</v>
      </c>
      <c r="M48" s="95">
        <v>6</v>
      </c>
      <c r="N48" s="95">
        <v>3</v>
      </c>
      <c r="O48" s="95">
        <f t="shared" si="12"/>
        <v>18</v>
      </c>
      <c r="P48" s="95" t="str">
        <f>+IF(O48&gt;=24,"Muy Alto (MA)",IF(O48&gt;=10,"Alto (A)",IF(O48&gt;=6,"Medio (M)",IF(O48&gt;=2,"Bajo (B)"))))</f>
        <v>Alto (A)</v>
      </c>
      <c r="Q48" s="95">
        <v>100</v>
      </c>
      <c r="R48" s="95">
        <f t="shared" si="14"/>
        <v>1800</v>
      </c>
      <c r="S48" s="93" t="str">
        <f t="shared" si="3"/>
        <v>I</v>
      </c>
      <c r="T48" s="94" t="str">
        <f t="shared" si="15"/>
        <v>No Aceptable</v>
      </c>
      <c r="U48" s="95">
        <v>5</v>
      </c>
      <c r="V48" s="95">
        <v>1</v>
      </c>
      <c r="W48" s="95">
        <v>0</v>
      </c>
      <c r="X48" s="95">
        <f t="shared" si="17"/>
        <v>6</v>
      </c>
      <c r="Y48" s="94" t="s">
        <v>47</v>
      </c>
      <c r="Z48" s="94"/>
      <c r="AA48" s="94"/>
      <c r="AB48" s="94"/>
      <c r="AC48" s="94"/>
      <c r="AD48" s="94" t="s">
        <v>355</v>
      </c>
      <c r="AE48" s="94"/>
    </row>
    <row r="49" spans="1:31" s="81" customFormat="1" ht="111" customHeight="1">
      <c r="A49" s="94" t="s">
        <v>53</v>
      </c>
      <c r="B49" s="94" t="s">
        <v>364</v>
      </c>
      <c r="C49" s="94" t="s">
        <v>238</v>
      </c>
      <c r="D49" s="94" t="s">
        <v>46</v>
      </c>
      <c r="E49" s="95" t="s">
        <v>352</v>
      </c>
      <c r="F49" s="94" t="s">
        <v>356</v>
      </c>
      <c r="G49" s="94" t="s">
        <v>48</v>
      </c>
      <c r="H49" s="94" t="s">
        <v>357</v>
      </c>
      <c r="I49" s="94" t="s">
        <v>358</v>
      </c>
      <c r="J49" s="94" t="s">
        <v>40</v>
      </c>
      <c r="K49" s="94" t="s">
        <v>40</v>
      </c>
      <c r="L49" s="94" t="s">
        <v>40</v>
      </c>
      <c r="M49" s="95">
        <v>6</v>
      </c>
      <c r="N49" s="95">
        <v>4</v>
      </c>
      <c r="O49" s="95">
        <f>+M49*N49</f>
        <v>24</v>
      </c>
      <c r="P49" s="95" t="str">
        <f>+IF(O49&gt;=24,"Muy Alto (MA)",IF(O49&gt;=10,"Alto (A)",IF(O49&gt;=6,"Medio(M)",IF(O49&gt;=2,"Bajo(B)"))))</f>
        <v>Muy Alto (MA)</v>
      </c>
      <c r="Q49" s="95">
        <v>25</v>
      </c>
      <c r="R49" s="95">
        <f>+O49*Q49</f>
        <v>600</v>
      </c>
      <c r="S49" s="93" t="str">
        <f t="shared" si="3"/>
        <v>I</v>
      </c>
      <c r="T49" s="94" t="str">
        <f>+IF(S49="I","No Aceptable",IF(S49="II","No Aceptable o Aceptable con control especifico",IF(S49="III","Mejorable",IF(S49="IV","Aceptable"))))</f>
        <v>No Aceptable</v>
      </c>
      <c r="U49" s="95">
        <v>6</v>
      </c>
      <c r="V49" s="95">
        <v>1</v>
      </c>
      <c r="W49" s="95">
        <v>0</v>
      </c>
      <c r="X49" s="95">
        <f>SUM(U49:W49)</f>
        <v>7</v>
      </c>
      <c r="Y49" s="94" t="s">
        <v>41</v>
      </c>
      <c r="Z49" s="94" t="s">
        <v>359</v>
      </c>
      <c r="AA49" s="94"/>
      <c r="AB49" s="94"/>
      <c r="AC49" s="94" t="s">
        <v>360</v>
      </c>
      <c r="AD49" s="94" t="s">
        <v>361</v>
      </c>
      <c r="AE49" s="94"/>
    </row>
    <row r="50" spans="1:31" s="81" customFormat="1" ht="111" customHeight="1">
      <c r="A50" s="94" t="s">
        <v>53</v>
      </c>
      <c r="B50" s="94" t="s">
        <v>364</v>
      </c>
      <c r="C50" s="94" t="s">
        <v>238</v>
      </c>
      <c r="D50" s="94" t="s">
        <v>46</v>
      </c>
      <c r="E50" s="95" t="s">
        <v>352</v>
      </c>
      <c r="F50" s="94" t="s">
        <v>237</v>
      </c>
      <c r="G50" s="94" t="s">
        <v>42</v>
      </c>
      <c r="H50" s="94" t="s">
        <v>224</v>
      </c>
      <c r="I50" s="94" t="s">
        <v>225</v>
      </c>
      <c r="J50" s="94" t="s">
        <v>40</v>
      </c>
      <c r="K50" s="94" t="s">
        <v>40</v>
      </c>
      <c r="L50" s="94" t="s">
        <v>40</v>
      </c>
      <c r="M50" s="95">
        <v>2</v>
      </c>
      <c r="N50" s="95">
        <v>3</v>
      </c>
      <c r="O50" s="95">
        <f t="shared" si="12"/>
        <v>6</v>
      </c>
      <c r="P50" s="95" t="str">
        <f>+IF(O50&gt;=24,"Muy Alto (MA)",IF(O50&gt;=10,"Alto (A)",IF(O50&gt;=6,"Medio (M)",IF(O50&gt;=2,"Bajo (B)"))))</f>
        <v>Medio (M)</v>
      </c>
      <c r="Q50" s="95">
        <v>10</v>
      </c>
      <c r="R50" s="95">
        <f t="shared" si="14"/>
        <v>60</v>
      </c>
      <c r="S50" s="93" t="str">
        <f t="shared" si="3"/>
        <v>III</v>
      </c>
      <c r="T50" s="94" t="str">
        <f t="shared" si="15"/>
        <v>Mejorable</v>
      </c>
      <c r="U50" s="95">
        <v>5</v>
      </c>
      <c r="V50" s="95">
        <v>1</v>
      </c>
      <c r="W50" s="95">
        <v>0</v>
      </c>
      <c r="X50" s="95">
        <f t="shared" si="17"/>
        <v>6</v>
      </c>
      <c r="Y50" s="94" t="s">
        <v>43</v>
      </c>
      <c r="Z50" s="94" t="s">
        <v>362</v>
      </c>
      <c r="AA50" s="94"/>
      <c r="AB50" s="94"/>
      <c r="AC50" s="94"/>
      <c r="AD50" s="94" t="s">
        <v>363</v>
      </c>
      <c r="AE50" s="94"/>
    </row>
    <row r="51" spans="1:31" s="81" customFormat="1" ht="111" customHeight="1">
      <c r="A51" s="94" t="s">
        <v>53</v>
      </c>
      <c r="B51" s="85" t="s">
        <v>343</v>
      </c>
      <c r="C51" s="94" t="s">
        <v>238</v>
      </c>
      <c r="D51" s="94" t="s">
        <v>46</v>
      </c>
      <c r="E51" s="95" t="s">
        <v>215</v>
      </c>
      <c r="F51" s="94" t="s">
        <v>344</v>
      </c>
      <c r="G51" s="94" t="s">
        <v>39</v>
      </c>
      <c r="H51" s="94" t="s">
        <v>345</v>
      </c>
      <c r="I51" s="94" t="s">
        <v>346</v>
      </c>
      <c r="J51" s="94" t="s">
        <v>40</v>
      </c>
      <c r="K51" s="94" t="s">
        <v>40</v>
      </c>
      <c r="L51" s="94" t="s">
        <v>40</v>
      </c>
      <c r="M51" s="95">
        <v>6</v>
      </c>
      <c r="N51" s="95">
        <v>3</v>
      </c>
      <c r="O51" s="95">
        <f>+M51*N51</f>
        <v>18</v>
      </c>
      <c r="P51" s="95" t="str">
        <f>+IF(O51&gt;=24,"Muy Alto (MA)",IF(O51&gt;=10,"Alto (A)",IF(O51&gt;=6,"Medio (M)",IF(O51&gt;=2,"Bajo (B)"))))</f>
        <v>Alto (A)</v>
      </c>
      <c r="Q51" s="95">
        <v>25</v>
      </c>
      <c r="R51" s="95">
        <f>+O51*Q51</f>
        <v>450</v>
      </c>
      <c r="S51" s="93" t="str">
        <f t="shared" si="3"/>
        <v>II</v>
      </c>
      <c r="T51" s="94" t="str">
        <f t="shared" si="15"/>
        <v>No Aceptable o Aceptable con control especifico</v>
      </c>
      <c r="U51" s="95">
        <v>7</v>
      </c>
      <c r="V51" s="95">
        <v>0</v>
      </c>
      <c r="W51" s="95">
        <v>0</v>
      </c>
      <c r="X51" s="95">
        <f>SUM(U51:W51)</f>
        <v>7</v>
      </c>
      <c r="Y51" s="94" t="s">
        <v>41</v>
      </c>
      <c r="Z51" s="94" t="s">
        <v>347</v>
      </c>
      <c r="AA51" s="94"/>
      <c r="AB51" s="94"/>
      <c r="AC51" s="94"/>
      <c r="AD51" s="94" t="s">
        <v>349</v>
      </c>
      <c r="AE51" s="85"/>
    </row>
    <row r="52" spans="1:31" s="81" customFormat="1" ht="111" customHeight="1">
      <c r="A52" s="85" t="s">
        <v>53</v>
      </c>
      <c r="B52" s="85" t="s">
        <v>343</v>
      </c>
      <c r="C52" s="85" t="s">
        <v>238</v>
      </c>
      <c r="D52" s="85" t="s">
        <v>292</v>
      </c>
      <c r="E52" s="80" t="s">
        <v>215</v>
      </c>
      <c r="F52" s="79" t="s">
        <v>237</v>
      </c>
      <c r="G52" s="79" t="s">
        <v>42</v>
      </c>
      <c r="H52" s="79" t="s">
        <v>224</v>
      </c>
      <c r="I52" s="79" t="s">
        <v>225</v>
      </c>
      <c r="J52" s="79" t="s">
        <v>40</v>
      </c>
      <c r="K52" s="79" t="s">
        <v>40</v>
      </c>
      <c r="L52" s="79" t="s">
        <v>40</v>
      </c>
      <c r="M52" s="80">
        <v>2</v>
      </c>
      <c r="N52" s="80">
        <v>3</v>
      </c>
      <c r="O52" s="80">
        <f t="shared" si="12"/>
        <v>6</v>
      </c>
      <c r="P52" s="80" t="str">
        <f t="shared" si="13"/>
        <v>Medio(M)</v>
      </c>
      <c r="Q52" s="80">
        <v>10</v>
      </c>
      <c r="R52" s="80">
        <f t="shared" si="14"/>
        <v>60</v>
      </c>
      <c r="S52" s="93" t="str">
        <f t="shared" si="3"/>
        <v>III</v>
      </c>
      <c r="T52" s="79" t="str">
        <f t="shared" si="15"/>
        <v>Mejorable</v>
      </c>
      <c r="U52" s="80">
        <v>7</v>
      </c>
      <c r="V52" s="80">
        <v>0</v>
      </c>
      <c r="W52" s="80">
        <v>0</v>
      </c>
      <c r="X52" s="80">
        <f t="shared" si="17"/>
        <v>7</v>
      </c>
      <c r="Y52" s="79" t="s">
        <v>43</v>
      </c>
      <c r="Z52" s="79"/>
      <c r="AA52" s="79" t="s">
        <v>219</v>
      </c>
      <c r="AB52" s="79" t="s">
        <v>219</v>
      </c>
      <c r="AC52" s="79"/>
      <c r="AD52" s="79" t="s">
        <v>326</v>
      </c>
      <c r="AE52" s="79" t="s">
        <v>219</v>
      </c>
    </row>
    <row r="53" spans="1:31" s="81" customFormat="1" ht="111" customHeight="1">
      <c r="A53" s="85" t="s">
        <v>53</v>
      </c>
      <c r="B53" s="85" t="s">
        <v>264</v>
      </c>
      <c r="C53" s="85" t="s">
        <v>387</v>
      </c>
      <c r="D53" s="85" t="s">
        <v>46</v>
      </c>
      <c r="E53" s="92" t="s">
        <v>215</v>
      </c>
      <c r="F53" s="79" t="s">
        <v>388</v>
      </c>
      <c r="G53" s="79" t="s">
        <v>336</v>
      </c>
      <c r="H53" s="79" t="s">
        <v>389</v>
      </c>
      <c r="I53" s="79" t="s">
        <v>390</v>
      </c>
      <c r="J53" s="85" t="s">
        <v>40</v>
      </c>
      <c r="K53" s="85" t="s">
        <v>40</v>
      </c>
      <c r="L53" s="85" t="s">
        <v>40</v>
      </c>
      <c r="M53" s="80">
        <v>6</v>
      </c>
      <c r="N53" s="80">
        <v>3</v>
      </c>
      <c r="O53" s="92">
        <f>+M53*N53</f>
        <v>18</v>
      </c>
      <c r="P53" s="92" t="str">
        <f>+IF(O53&gt;=24,"Muy Alto (MA)",IF(O53&gt;=10,"Alto (A)",IF(O53&gt;=6,"Medio(M)",IF(O53&gt;=2,"Bajo(B)"))))</f>
        <v>Alto (A)</v>
      </c>
      <c r="Q53" s="80">
        <v>25</v>
      </c>
      <c r="R53" s="92">
        <f>+O53*Q53</f>
        <v>450</v>
      </c>
      <c r="S53" s="93" t="str">
        <f t="shared" si="3"/>
        <v>II</v>
      </c>
      <c r="T53" s="85" t="str">
        <f>+IF(S53="I","No Aceptable",IF(S53="II","No Aceptable o Aceptable con control especifico",IF(S53="III","Mejorable",IF(S53="IV","Aceptable"))))</f>
        <v>No Aceptable o Aceptable con control especifico</v>
      </c>
      <c r="U53" s="80">
        <v>15</v>
      </c>
      <c r="V53" s="80">
        <v>6</v>
      </c>
      <c r="W53" s="80"/>
      <c r="X53" s="80"/>
      <c r="Y53" s="85" t="s">
        <v>41</v>
      </c>
      <c r="Z53" s="79" t="s">
        <v>391</v>
      </c>
      <c r="AA53" s="85" t="s">
        <v>219</v>
      </c>
      <c r="AB53" s="85" t="s">
        <v>219</v>
      </c>
      <c r="AC53" s="79"/>
      <c r="AD53" s="79" t="s">
        <v>392</v>
      </c>
      <c r="AE53" s="79"/>
    </row>
    <row r="54" spans="1:31" s="81" customFormat="1" ht="111" customHeight="1">
      <c r="A54" s="85" t="s">
        <v>53</v>
      </c>
      <c r="B54" s="85" t="s">
        <v>264</v>
      </c>
      <c r="C54" s="79" t="s">
        <v>387</v>
      </c>
      <c r="D54" s="85" t="s">
        <v>46</v>
      </c>
      <c r="E54" s="92" t="s">
        <v>215</v>
      </c>
      <c r="F54" s="85" t="s">
        <v>327</v>
      </c>
      <c r="G54" s="85" t="s">
        <v>39</v>
      </c>
      <c r="H54" s="85" t="s">
        <v>216</v>
      </c>
      <c r="I54" s="85" t="s">
        <v>217</v>
      </c>
      <c r="J54" s="85" t="s">
        <v>40</v>
      </c>
      <c r="K54" s="85" t="s">
        <v>40</v>
      </c>
      <c r="L54" s="85" t="s">
        <v>40</v>
      </c>
      <c r="M54" s="92">
        <v>6</v>
      </c>
      <c r="N54" s="92">
        <v>3</v>
      </c>
      <c r="O54" s="92">
        <f aca="true" t="shared" si="18" ref="O54:O76">+M54*N54</f>
        <v>18</v>
      </c>
      <c r="P54" s="92" t="str">
        <f aca="true" t="shared" si="19" ref="P54:P76">+IF(O54&gt;=24,"Muy Alto (MA)",IF(O54&gt;=10,"Alto (A)",IF(O54&gt;=6,"Medio(M)",IF(O54&gt;=2,"Bajo(B)"))))</f>
        <v>Alto (A)</v>
      </c>
      <c r="Q54" s="92">
        <v>25</v>
      </c>
      <c r="R54" s="92">
        <f aca="true" t="shared" si="20" ref="R54:R76">+O54*Q54</f>
        <v>450</v>
      </c>
      <c r="S54" s="93" t="str">
        <f t="shared" si="3"/>
        <v>II</v>
      </c>
      <c r="T54" s="85" t="str">
        <f aca="true" t="shared" si="21" ref="T54:T76">+IF(S54="I","No Aceptable",IF(S54="II","No Aceptable o Aceptable con control especifico",IF(S54="III","Mejorable",IF(S54="IV","Aceptable"))))</f>
        <v>No Aceptable o Aceptable con control especifico</v>
      </c>
      <c r="U54" s="92">
        <v>15</v>
      </c>
      <c r="V54" s="92">
        <v>6</v>
      </c>
      <c r="W54" s="92">
        <v>0</v>
      </c>
      <c r="X54" s="92">
        <f t="shared" si="17"/>
        <v>21</v>
      </c>
      <c r="Y54" s="85" t="s">
        <v>41</v>
      </c>
      <c r="Z54" s="85" t="s">
        <v>229</v>
      </c>
      <c r="AA54" s="85" t="s">
        <v>219</v>
      </c>
      <c r="AB54" s="85" t="s">
        <v>219</v>
      </c>
      <c r="AC54" s="85" t="s">
        <v>262</v>
      </c>
      <c r="AD54" s="85" t="s">
        <v>323</v>
      </c>
      <c r="AE54" s="85" t="s">
        <v>219</v>
      </c>
    </row>
    <row r="55" spans="1:31" s="81" customFormat="1" ht="111" customHeight="1">
      <c r="A55" s="85" t="s">
        <v>53</v>
      </c>
      <c r="B55" s="85" t="s">
        <v>264</v>
      </c>
      <c r="C55" s="79" t="s">
        <v>387</v>
      </c>
      <c r="D55" s="85" t="s">
        <v>46</v>
      </c>
      <c r="E55" s="92" t="s">
        <v>215</v>
      </c>
      <c r="F55" s="79" t="s">
        <v>295</v>
      </c>
      <c r="G55" s="79" t="s">
        <v>48</v>
      </c>
      <c r="H55" s="79" t="s">
        <v>218</v>
      </c>
      <c r="I55" s="79" t="s">
        <v>273</v>
      </c>
      <c r="J55" s="79" t="s">
        <v>40</v>
      </c>
      <c r="K55" s="79" t="s">
        <v>40</v>
      </c>
      <c r="L55" s="79" t="s">
        <v>40</v>
      </c>
      <c r="M55" s="80">
        <v>6</v>
      </c>
      <c r="N55" s="80">
        <v>3</v>
      </c>
      <c r="O55" s="80">
        <f t="shared" si="18"/>
        <v>18</v>
      </c>
      <c r="P55" s="80" t="str">
        <f t="shared" si="19"/>
        <v>Alto (A)</v>
      </c>
      <c r="Q55" s="80">
        <v>25</v>
      </c>
      <c r="R55" s="80">
        <f t="shared" si="20"/>
        <v>450</v>
      </c>
      <c r="S55" s="93" t="str">
        <f t="shared" si="3"/>
        <v>II</v>
      </c>
      <c r="T55" s="79" t="str">
        <f t="shared" si="21"/>
        <v>No Aceptable o Aceptable con control especifico</v>
      </c>
      <c r="U55" s="80">
        <v>15</v>
      </c>
      <c r="V55" s="80">
        <v>6</v>
      </c>
      <c r="W55" s="80">
        <v>0</v>
      </c>
      <c r="X55" s="80">
        <f aca="true" t="shared" si="22" ref="X55:X79">SUM(U55:W55)</f>
        <v>21</v>
      </c>
      <c r="Y55" s="79" t="s">
        <v>41</v>
      </c>
      <c r="Z55" s="79" t="s">
        <v>222</v>
      </c>
      <c r="AA55" s="79" t="s">
        <v>219</v>
      </c>
      <c r="AB55" s="79" t="s">
        <v>219</v>
      </c>
      <c r="AC55" s="79"/>
      <c r="AD55" s="79" t="s">
        <v>294</v>
      </c>
      <c r="AE55" s="79" t="s">
        <v>228</v>
      </c>
    </row>
    <row r="56" spans="1:31" s="81" customFormat="1" ht="111" customHeight="1">
      <c r="A56" s="85" t="s">
        <v>53</v>
      </c>
      <c r="B56" s="85" t="s">
        <v>293</v>
      </c>
      <c r="C56" s="79" t="s">
        <v>214</v>
      </c>
      <c r="D56" s="79" t="s">
        <v>46</v>
      </c>
      <c r="E56" s="80" t="s">
        <v>215</v>
      </c>
      <c r="F56" s="79" t="s">
        <v>328</v>
      </c>
      <c r="G56" s="79" t="s">
        <v>39</v>
      </c>
      <c r="H56" s="79" t="s">
        <v>216</v>
      </c>
      <c r="I56" s="79" t="s">
        <v>217</v>
      </c>
      <c r="J56" s="79" t="s">
        <v>40</v>
      </c>
      <c r="K56" s="79" t="s">
        <v>40</v>
      </c>
      <c r="L56" s="79" t="s">
        <v>329</v>
      </c>
      <c r="M56" s="80">
        <v>6</v>
      </c>
      <c r="N56" s="80">
        <v>3</v>
      </c>
      <c r="O56" s="80">
        <f t="shared" si="18"/>
        <v>18</v>
      </c>
      <c r="P56" s="80" t="str">
        <f t="shared" si="19"/>
        <v>Alto (A)</v>
      </c>
      <c r="Q56" s="80">
        <v>25</v>
      </c>
      <c r="R56" s="80">
        <f t="shared" si="20"/>
        <v>450</v>
      </c>
      <c r="S56" s="93" t="str">
        <f t="shared" si="3"/>
        <v>II</v>
      </c>
      <c r="T56" s="79" t="str">
        <f t="shared" si="21"/>
        <v>No Aceptable o Aceptable con control especifico</v>
      </c>
      <c r="U56" s="92">
        <v>2</v>
      </c>
      <c r="V56" s="92">
        <v>0</v>
      </c>
      <c r="W56" s="92">
        <v>1</v>
      </c>
      <c r="X56" s="80">
        <f t="shared" si="22"/>
        <v>3</v>
      </c>
      <c r="Y56" s="79" t="s">
        <v>41</v>
      </c>
      <c r="Z56" s="79" t="s">
        <v>236</v>
      </c>
      <c r="AA56" s="79" t="s">
        <v>219</v>
      </c>
      <c r="AB56" s="79" t="s">
        <v>219</v>
      </c>
      <c r="AC56" s="79" t="s">
        <v>316</v>
      </c>
      <c r="AD56" s="85" t="s">
        <v>323</v>
      </c>
      <c r="AE56" s="79" t="s">
        <v>219</v>
      </c>
    </row>
    <row r="57" spans="1:31" s="81" customFormat="1" ht="111" customHeight="1">
      <c r="A57" s="94" t="s">
        <v>53</v>
      </c>
      <c r="B57" s="94" t="s">
        <v>437</v>
      </c>
      <c r="C57" s="94" t="s">
        <v>248</v>
      </c>
      <c r="D57" s="94" t="s">
        <v>438</v>
      </c>
      <c r="E57" s="95" t="s">
        <v>352</v>
      </c>
      <c r="F57" s="79" t="s">
        <v>439</v>
      </c>
      <c r="G57" s="94" t="s">
        <v>60</v>
      </c>
      <c r="H57" s="79" t="s">
        <v>226</v>
      </c>
      <c r="I57" s="79" t="s">
        <v>44</v>
      </c>
      <c r="J57" s="79" t="s">
        <v>40</v>
      </c>
      <c r="K57" s="79" t="s">
        <v>40</v>
      </c>
      <c r="L57" s="79" t="s">
        <v>40</v>
      </c>
      <c r="M57" s="80">
        <v>6</v>
      </c>
      <c r="N57" s="80">
        <v>3</v>
      </c>
      <c r="O57" s="80">
        <f t="shared" si="18"/>
        <v>18</v>
      </c>
      <c r="P57" s="80" t="str">
        <f>+IF(O57&gt;=24,"Muy Alto (MA)",IF(O57&gt;=10,"Alto (A)",IF(O57&gt;=6,"Medio (M)",IF(O57&gt;=2,"Bajo (B)"))))</f>
        <v>Alto (A)</v>
      </c>
      <c r="Q57" s="80">
        <v>25</v>
      </c>
      <c r="R57" s="80">
        <f t="shared" si="20"/>
        <v>450</v>
      </c>
      <c r="S57" s="96" t="str">
        <f t="shared" si="3"/>
        <v>II</v>
      </c>
      <c r="T57" s="79" t="str">
        <f t="shared" si="21"/>
        <v>No Aceptable o Aceptable con control especifico</v>
      </c>
      <c r="U57" s="80">
        <v>2</v>
      </c>
      <c r="V57" s="80">
        <v>0</v>
      </c>
      <c r="W57" s="80">
        <v>0</v>
      </c>
      <c r="X57" s="80">
        <f t="shared" si="22"/>
        <v>2</v>
      </c>
      <c r="Y57" s="85" t="s">
        <v>41</v>
      </c>
      <c r="Z57" s="79"/>
      <c r="AA57" s="85" t="s">
        <v>219</v>
      </c>
      <c r="AB57" s="85" t="s">
        <v>219</v>
      </c>
      <c r="AC57" s="85" t="s">
        <v>219</v>
      </c>
      <c r="AD57" s="79" t="s">
        <v>339</v>
      </c>
      <c r="AE57" s="94"/>
    </row>
    <row r="58" spans="1:31" s="81" customFormat="1" ht="111" customHeight="1">
      <c r="A58" s="94" t="s">
        <v>53</v>
      </c>
      <c r="B58" s="94" t="s">
        <v>437</v>
      </c>
      <c r="C58" s="94" t="s">
        <v>238</v>
      </c>
      <c r="D58" s="94" t="s">
        <v>440</v>
      </c>
      <c r="E58" s="95" t="s">
        <v>352</v>
      </c>
      <c r="F58" s="79" t="s">
        <v>237</v>
      </c>
      <c r="G58" s="79" t="s">
        <v>42</v>
      </c>
      <c r="H58" s="79" t="s">
        <v>224</v>
      </c>
      <c r="I58" s="79" t="s">
        <v>225</v>
      </c>
      <c r="J58" s="79" t="s">
        <v>40</v>
      </c>
      <c r="K58" s="79" t="s">
        <v>40</v>
      </c>
      <c r="L58" s="79" t="s">
        <v>40</v>
      </c>
      <c r="M58" s="80">
        <v>2</v>
      </c>
      <c r="N58" s="80">
        <v>3</v>
      </c>
      <c r="O58" s="80">
        <f t="shared" si="18"/>
        <v>6</v>
      </c>
      <c r="P58" s="80" t="str">
        <f>+IF(O58&gt;=24,"Muy Alto (MA)",IF(O58&gt;=10,"Alto (A)",IF(O58&gt;=6,"Medio (M)",IF(O58&gt;=2,"Bajo (B)"))))</f>
        <v>Medio (M)</v>
      </c>
      <c r="Q58" s="80">
        <v>10</v>
      </c>
      <c r="R58" s="80">
        <f t="shared" si="20"/>
        <v>60</v>
      </c>
      <c r="S58" s="96" t="str">
        <f t="shared" si="3"/>
        <v>III</v>
      </c>
      <c r="T58" s="79" t="str">
        <f t="shared" si="21"/>
        <v>Mejorable</v>
      </c>
      <c r="U58" s="80">
        <v>2</v>
      </c>
      <c r="V58" s="80">
        <v>0</v>
      </c>
      <c r="W58" s="80">
        <v>0</v>
      </c>
      <c r="X58" s="80">
        <f t="shared" si="22"/>
        <v>2</v>
      </c>
      <c r="Y58" s="79" t="s">
        <v>43</v>
      </c>
      <c r="Z58" s="79"/>
      <c r="AA58" s="85" t="s">
        <v>219</v>
      </c>
      <c r="AB58" s="85" t="s">
        <v>219</v>
      </c>
      <c r="AC58" s="85" t="s">
        <v>219</v>
      </c>
      <c r="AD58" s="79" t="s">
        <v>441</v>
      </c>
      <c r="AE58" s="94"/>
    </row>
    <row r="59" spans="1:31" s="81" customFormat="1" ht="111" customHeight="1">
      <c r="A59" s="85" t="s">
        <v>53</v>
      </c>
      <c r="B59" s="85" t="s">
        <v>301</v>
      </c>
      <c r="C59" s="85" t="s">
        <v>238</v>
      </c>
      <c r="D59" s="85" t="s">
        <v>46</v>
      </c>
      <c r="E59" s="92" t="s">
        <v>215</v>
      </c>
      <c r="F59" s="85" t="s">
        <v>327</v>
      </c>
      <c r="G59" s="85" t="s">
        <v>39</v>
      </c>
      <c r="H59" s="85" t="s">
        <v>216</v>
      </c>
      <c r="I59" s="85" t="s">
        <v>217</v>
      </c>
      <c r="J59" s="85" t="s">
        <v>40</v>
      </c>
      <c r="K59" s="85" t="s">
        <v>40</v>
      </c>
      <c r="L59" s="85" t="s">
        <v>40</v>
      </c>
      <c r="M59" s="92">
        <v>6</v>
      </c>
      <c r="N59" s="92">
        <v>3</v>
      </c>
      <c r="O59" s="92">
        <f t="shared" si="18"/>
        <v>18</v>
      </c>
      <c r="P59" s="92" t="str">
        <f t="shared" si="19"/>
        <v>Alto (A)</v>
      </c>
      <c r="Q59" s="92">
        <v>25</v>
      </c>
      <c r="R59" s="92">
        <f t="shared" si="20"/>
        <v>450</v>
      </c>
      <c r="S59" s="93" t="str">
        <f t="shared" si="3"/>
        <v>II</v>
      </c>
      <c r="T59" s="85" t="str">
        <f t="shared" si="21"/>
        <v>No Aceptable o Aceptable con control especifico</v>
      </c>
      <c r="U59" s="92">
        <v>2</v>
      </c>
      <c r="V59" s="92">
        <v>0</v>
      </c>
      <c r="W59" s="92">
        <v>0</v>
      </c>
      <c r="X59" s="92">
        <f t="shared" si="22"/>
        <v>2</v>
      </c>
      <c r="Y59" s="85" t="s">
        <v>41</v>
      </c>
      <c r="Z59" s="85" t="s">
        <v>229</v>
      </c>
      <c r="AA59" s="85" t="s">
        <v>219</v>
      </c>
      <c r="AB59" s="85" t="s">
        <v>219</v>
      </c>
      <c r="AC59" s="85" t="s">
        <v>219</v>
      </c>
      <c r="AD59" s="85" t="s">
        <v>323</v>
      </c>
      <c r="AE59" s="85" t="s">
        <v>219</v>
      </c>
    </row>
    <row r="60" spans="1:31" s="81" customFormat="1" ht="111" customHeight="1">
      <c r="A60" s="85" t="s">
        <v>53</v>
      </c>
      <c r="B60" s="85" t="s">
        <v>442</v>
      </c>
      <c r="C60" s="79" t="s">
        <v>242</v>
      </c>
      <c r="D60" s="79" t="s">
        <v>243</v>
      </c>
      <c r="E60" s="80" t="s">
        <v>215</v>
      </c>
      <c r="F60" s="79" t="s">
        <v>239</v>
      </c>
      <c r="G60" s="79" t="s">
        <v>39</v>
      </c>
      <c r="H60" s="79" t="s">
        <v>216</v>
      </c>
      <c r="I60" s="79" t="s">
        <v>217</v>
      </c>
      <c r="J60" s="79" t="s">
        <v>40</v>
      </c>
      <c r="K60" s="79" t="s">
        <v>40</v>
      </c>
      <c r="L60" s="79" t="s">
        <v>40</v>
      </c>
      <c r="M60" s="80">
        <v>6</v>
      </c>
      <c r="N60" s="80">
        <v>3</v>
      </c>
      <c r="O60" s="80">
        <f t="shared" si="18"/>
        <v>18</v>
      </c>
      <c r="P60" s="80" t="str">
        <f t="shared" si="19"/>
        <v>Alto (A)</v>
      </c>
      <c r="Q60" s="80">
        <v>25</v>
      </c>
      <c r="R60" s="80">
        <f t="shared" si="20"/>
        <v>450</v>
      </c>
      <c r="S60" s="93" t="str">
        <f t="shared" si="3"/>
        <v>II</v>
      </c>
      <c r="T60" s="79" t="str">
        <f t="shared" si="21"/>
        <v>No Aceptable o Aceptable con control especifico</v>
      </c>
      <c r="U60" s="80">
        <v>5</v>
      </c>
      <c r="V60" s="80">
        <v>0</v>
      </c>
      <c r="W60" s="80">
        <v>0</v>
      </c>
      <c r="X60" s="80">
        <f t="shared" si="22"/>
        <v>5</v>
      </c>
      <c r="Y60" s="79" t="s">
        <v>41</v>
      </c>
      <c r="Z60" s="79" t="s">
        <v>230</v>
      </c>
      <c r="AA60" s="79" t="s">
        <v>219</v>
      </c>
      <c r="AB60" s="79" t="s">
        <v>219</v>
      </c>
      <c r="AC60" s="79" t="s">
        <v>302</v>
      </c>
      <c r="AD60" s="85" t="s">
        <v>330</v>
      </c>
      <c r="AE60" s="79" t="s">
        <v>219</v>
      </c>
    </row>
    <row r="61" spans="1:31" s="81" customFormat="1" ht="111" customHeight="1">
      <c r="A61" s="85" t="s">
        <v>53</v>
      </c>
      <c r="B61" s="85" t="s">
        <v>442</v>
      </c>
      <c r="C61" s="79" t="s">
        <v>242</v>
      </c>
      <c r="D61" s="79" t="s">
        <v>243</v>
      </c>
      <c r="E61" s="80" t="s">
        <v>215</v>
      </c>
      <c r="F61" s="79" t="s">
        <v>331</v>
      </c>
      <c r="G61" s="79" t="s">
        <v>39</v>
      </c>
      <c r="H61" s="79" t="s">
        <v>235</v>
      </c>
      <c r="I61" s="79" t="s">
        <v>217</v>
      </c>
      <c r="J61" s="79" t="s">
        <v>40</v>
      </c>
      <c r="K61" s="79" t="s">
        <v>40</v>
      </c>
      <c r="L61" s="79" t="s">
        <v>40</v>
      </c>
      <c r="M61" s="80">
        <v>6</v>
      </c>
      <c r="N61" s="80">
        <v>3</v>
      </c>
      <c r="O61" s="80">
        <f t="shared" si="18"/>
        <v>18</v>
      </c>
      <c r="P61" s="80" t="str">
        <f t="shared" si="19"/>
        <v>Alto (A)</v>
      </c>
      <c r="Q61" s="80">
        <v>25</v>
      </c>
      <c r="R61" s="80">
        <f t="shared" si="20"/>
        <v>450</v>
      </c>
      <c r="S61" s="93" t="str">
        <f t="shared" si="3"/>
        <v>II</v>
      </c>
      <c r="T61" s="79" t="str">
        <f t="shared" si="21"/>
        <v>No Aceptable o Aceptable con control especifico</v>
      </c>
      <c r="U61" s="80">
        <v>5</v>
      </c>
      <c r="V61" s="80">
        <v>0</v>
      </c>
      <c r="W61" s="80">
        <v>0</v>
      </c>
      <c r="X61" s="80">
        <f t="shared" si="22"/>
        <v>5</v>
      </c>
      <c r="Y61" s="79" t="s">
        <v>41</v>
      </c>
      <c r="Z61" s="79"/>
      <c r="AA61" s="79" t="s">
        <v>219</v>
      </c>
      <c r="AB61" s="79" t="s">
        <v>219</v>
      </c>
      <c r="AC61" s="79"/>
      <c r="AD61" s="79" t="s">
        <v>244</v>
      </c>
      <c r="AE61" s="79" t="s">
        <v>219</v>
      </c>
    </row>
    <row r="62" spans="1:31" s="81" customFormat="1" ht="111" customHeight="1">
      <c r="A62" s="85" t="s">
        <v>53</v>
      </c>
      <c r="B62" s="85" t="s">
        <v>442</v>
      </c>
      <c r="C62" s="79" t="s">
        <v>242</v>
      </c>
      <c r="D62" s="79" t="s">
        <v>243</v>
      </c>
      <c r="E62" s="92" t="s">
        <v>215</v>
      </c>
      <c r="F62" s="79" t="s">
        <v>303</v>
      </c>
      <c r="G62" s="79" t="s">
        <v>48</v>
      </c>
      <c r="H62" s="79" t="s">
        <v>218</v>
      </c>
      <c r="I62" s="79" t="s">
        <v>273</v>
      </c>
      <c r="J62" s="79" t="s">
        <v>40</v>
      </c>
      <c r="K62" s="79" t="s">
        <v>40</v>
      </c>
      <c r="L62" s="79" t="s">
        <v>40</v>
      </c>
      <c r="M62" s="80">
        <v>6</v>
      </c>
      <c r="N62" s="80">
        <v>4</v>
      </c>
      <c r="O62" s="80">
        <f t="shared" si="18"/>
        <v>24</v>
      </c>
      <c r="P62" s="80" t="str">
        <f t="shared" si="19"/>
        <v>Muy Alto (MA)</v>
      </c>
      <c r="Q62" s="80">
        <v>25</v>
      </c>
      <c r="R62" s="80">
        <f t="shared" si="20"/>
        <v>600</v>
      </c>
      <c r="S62" s="93" t="str">
        <f t="shared" si="3"/>
        <v>I</v>
      </c>
      <c r="T62" s="79" t="str">
        <f t="shared" si="21"/>
        <v>No Aceptable</v>
      </c>
      <c r="U62" s="80">
        <v>5</v>
      </c>
      <c r="V62" s="80">
        <v>0</v>
      </c>
      <c r="W62" s="80">
        <v>0</v>
      </c>
      <c r="X62" s="80">
        <f t="shared" si="22"/>
        <v>5</v>
      </c>
      <c r="Y62" s="79" t="s">
        <v>41</v>
      </c>
      <c r="Z62" s="79" t="s">
        <v>222</v>
      </c>
      <c r="AA62" s="79" t="s">
        <v>219</v>
      </c>
      <c r="AB62" s="79" t="s">
        <v>219</v>
      </c>
      <c r="AC62" s="79"/>
      <c r="AD62" s="79" t="s">
        <v>294</v>
      </c>
      <c r="AE62" s="79" t="s">
        <v>228</v>
      </c>
    </row>
    <row r="63" spans="1:31" s="81" customFormat="1" ht="111" customHeight="1">
      <c r="A63" s="85" t="s">
        <v>53</v>
      </c>
      <c r="B63" s="85" t="s">
        <v>442</v>
      </c>
      <c r="C63" s="79" t="s">
        <v>242</v>
      </c>
      <c r="D63" s="79" t="s">
        <v>243</v>
      </c>
      <c r="E63" s="92" t="s">
        <v>215</v>
      </c>
      <c r="F63" s="79" t="s">
        <v>304</v>
      </c>
      <c r="G63" s="94" t="s">
        <v>336</v>
      </c>
      <c r="H63" s="79" t="s">
        <v>52</v>
      </c>
      <c r="I63" s="79" t="s">
        <v>258</v>
      </c>
      <c r="J63" s="79" t="s">
        <v>40</v>
      </c>
      <c r="K63" s="79" t="s">
        <v>40</v>
      </c>
      <c r="L63" s="79" t="s">
        <v>40</v>
      </c>
      <c r="M63" s="80">
        <v>6</v>
      </c>
      <c r="N63" s="80">
        <v>4</v>
      </c>
      <c r="O63" s="80">
        <f t="shared" si="18"/>
        <v>24</v>
      </c>
      <c r="P63" s="80" t="str">
        <f t="shared" si="19"/>
        <v>Muy Alto (MA)</v>
      </c>
      <c r="Q63" s="80">
        <v>25</v>
      </c>
      <c r="R63" s="80">
        <f t="shared" si="20"/>
        <v>600</v>
      </c>
      <c r="S63" s="93" t="str">
        <f t="shared" si="3"/>
        <v>I</v>
      </c>
      <c r="T63" s="79" t="str">
        <f t="shared" si="21"/>
        <v>No Aceptable</v>
      </c>
      <c r="U63" s="80">
        <v>5</v>
      </c>
      <c r="V63" s="80">
        <v>0</v>
      </c>
      <c r="W63" s="80">
        <v>0</v>
      </c>
      <c r="X63" s="80">
        <f t="shared" si="22"/>
        <v>5</v>
      </c>
      <c r="Y63" s="79" t="s">
        <v>41</v>
      </c>
      <c r="Z63" s="79"/>
      <c r="AA63" s="79" t="s">
        <v>219</v>
      </c>
      <c r="AB63" s="79" t="s">
        <v>219</v>
      </c>
      <c r="AC63" s="79" t="s">
        <v>261</v>
      </c>
      <c r="AD63" s="79" t="s">
        <v>259</v>
      </c>
      <c r="AE63" s="79" t="s">
        <v>228</v>
      </c>
    </row>
    <row r="64" spans="1:31" s="81" customFormat="1" ht="111" customHeight="1">
      <c r="A64" s="85" t="s">
        <v>53</v>
      </c>
      <c r="B64" s="85" t="s">
        <v>369</v>
      </c>
      <c r="C64" s="79" t="s">
        <v>306</v>
      </c>
      <c r="D64" s="79" t="s">
        <v>305</v>
      </c>
      <c r="E64" s="92" t="s">
        <v>215</v>
      </c>
      <c r="F64" s="79" t="s">
        <v>277</v>
      </c>
      <c r="G64" s="94" t="s">
        <v>336</v>
      </c>
      <c r="H64" s="79" t="s">
        <v>226</v>
      </c>
      <c r="I64" s="79" t="s">
        <v>44</v>
      </c>
      <c r="J64" s="79" t="s">
        <v>40</v>
      </c>
      <c r="K64" s="79" t="s">
        <v>40</v>
      </c>
      <c r="L64" s="79" t="s">
        <v>40</v>
      </c>
      <c r="M64" s="80">
        <v>6</v>
      </c>
      <c r="N64" s="80">
        <v>3</v>
      </c>
      <c r="O64" s="80">
        <f t="shared" si="18"/>
        <v>18</v>
      </c>
      <c r="P64" s="80" t="str">
        <f t="shared" si="19"/>
        <v>Alto (A)</v>
      </c>
      <c r="Q64" s="80">
        <v>100</v>
      </c>
      <c r="R64" s="80">
        <f t="shared" si="20"/>
        <v>1800</v>
      </c>
      <c r="S64" s="93" t="str">
        <f t="shared" si="3"/>
        <v>I</v>
      </c>
      <c r="T64" s="79" t="str">
        <f t="shared" si="21"/>
        <v>No Aceptable</v>
      </c>
      <c r="U64" s="80">
        <v>6</v>
      </c>
      <c r="V64" s="80">
        <v>0</v>
      </c>
      <c r="W64" s="80">
        <v>0</v>
      </c>
      <c r="X64" s="80">
        <f t="shared" si="22"/>
        <v>6</v>
      </c>
      <c r="Y64" s="79" t="s">
        <v>47</v>
      </c>
      <c r="Z64" s="79"/>
      <c r="AA64" s="79" t="s">
        <v>219</v>
      </c>
      <c r="AB64" s="79" t="s">
        <v>219</v>
      </c>
      <c r="AC64" s="79"/>
      <c r="AD64" s="79" t="s">
        <v>318</v>
      </c>
      <c r="AE64" s="79" t="s">
        <v>219</v>
      </c>
    </row>
    <row r="65" spans="1:31" s="81" customFormat="1" ht="111" customHeight="1">
      <c r="A65" s="85" t="s">
        <v>53</v>
      </c>
      <c r="B65" s="85" t="s">
        <v>436</v>
      </c>
      <c r="C65" s="85" t="s">
        <v>307</v>
      </c>
      <c r="D65" s="85" t="s">
        <v>46</v>
      </c>
      <c r="E65" s="80" t="s">
        <v>215</v>
      </c>
      <c r="F65" s="79" t="s">
        <v>239</v>
      </c>
      <c r="G65" s="79" t="s">
        <v>39</v>
      </c>
      <c r="H65" s="79" t="s">
        <v>216</v>
      </c>
      <c r="I65" s="79" t="s">
        <v>217</v>
      </c>
      <c r="J65" s="79" t="s">
        <v>40</v>
      </c>
      <c r="K65" s="79" t="s">
        <v>40</v>
      </c>
      <c r="L65" s="79" t="s">
        <v>40</v>
      </c>
      <c r="M65" s="80">
        <v>6</v>
      </c>
      <c r="N65" s="80">
        <v>3</v>
      </c>
      <c r="O65" s="80">
        <f t="shared" si="18"/>
        <v>18</v>
      </c>
      <c r="P65" s="80" t="str">
        <f t="shared" si="19"/>
        <v>Alto (A)</v>
      </c>
      <c r="Q65" s="80">
        <v>25</v>
      </c>
      <c r="R65" s="80">
        <f t="shared" si="20"/>
        <v>450</v>
      </c>
      <c r="S65" s="93" t="str">
        <f t="shared" si="3"/>
        <v>II</v>
      </c>
      <c r="T65" s="79" t="str">
        <f t="shared" si="21"/>
        <v>No Aceptable o Aceptable con control especifico</v>
      </c>
      <c r="U65" s="92">
        <v>1</v>
      </c>
      <c r="V65" s="92">
        <v>0</v>
      </c>
      <c r="W65" s="80">
        <v>0</v>
      </c>
      <c r="X65" s="80">
        <f t="shared" si="22"/>
        <v>1</v>
      </c>
      <c r="Y65" s="79" t="s">
        <v>41</v>
      </c>
      <c r="Z65" s="79" t="s">
        <v>230</v>
      </c>
      <c r="AA65" s="79" t="s">
        <v>219</v>
      </c>
      <c r="AB65" s="79" t="s">
        <v>219</v>
      </c>
      <c r="AC65" s="79" t="s">
        <v>302</v>
      </c>
      <c r="AD65" s="85" t="s">
        <v>330</v>
      </c>
      <c r="AE65" s="79" t="s">
        <v>219</v>
      </c>
    </row>
    <row r="66" spans="1:31" s="81" customFormat="1" ht="111" customHeight="1">
      <c r="A66" s="85" t="s">
        <v>53</v>
      </c>
      <c r="B66" s="85" t="s">
        <v>308</v>
      </c>
      <c r="C66" s="94" t="s">
        <v>309</v>
      </c>
      <c r="D66" s="79" t="s">
        <v>372</v>
      </c>
      <c r="E66" s="79" t="s">
        <v>215</v>
      </c>
      <c r="F66" s="79" t="s">
        <v>373</v>
      </c>
      <c r="G66" s="94" t="s">
        <v>336</v>
      </c>
      <c r="H66" s="79" t="s">
        <v>374</v>
      </c>
      <c r="I66" s="79" t="s">
        <v>44</v>
      </c>
      <c r="J66" s="79" t="s">
        <v>40</v>
      </c>
      <c r="K66" s="79" t="s">
        <v>40</v>
      </c>
      <c r="L66" s="79" t="s">
        <v>40</v>
      </c>
      <c r="M66" s="95">
        <v>6</v>
      </c>
      <c r="N66" s="95">
        <v>4</v>
      </c>
      <c r="O66" s="95">
        <f t="shared" si="18"/>
        <v>24</v>
      </c>
      <c r="P66" s="95" t="str">
        <f>+IF(O66&gt;=24,"Muy Alto (MA)",IF(O66&gt;=10,"Alto (A)",IF(O66&gt;=6,"Medio(M)",IF(O66&gt;=2,"Bajo(B)"))))</f>
        <v>Muy Alto (MA)</v>
      </c>
      <c r="Q66" s="95">
        <v>100</v>
      </c>
      <c r="R66" s="95">
        <f t="shared" si="20"/>
        <v>2400</v>
      </c>
      <c r="S66" s="93" t="str">
        <f>IF(M66="No Asigna Valor","IV",IF(R66&gt;=600,"I",IF(R66&gt;=150,"II",IF(R66&gt;=40,"III",IF(R66&gt;=20,"IV")*IF(R66="No Asigna Valor","IV")))))</f>
        <v>I</v>
      </c>
      <c r="T66" s="94" t="str">
        <f t="shared" si="21"/>
        <v>No Aceptable</v>
      </c>
      <c r="U66" s="95">
        <v>2</v>
      </c>
      <c r="V66" s="95">
        <v>0</v>
      </c>
      <c r="W66" s="95">
        <v>0</v>
      </c>
      <c r="X66" s="95">
        <f>SUM(U66:W66)</f>
        <v>2</v>
      </c>
      <c r="Y66" s="94" t="s">
        <v>375</v>
      </c>
      <c r="Z66" s="94" t="s">
        <v>376</v>
      </c>
      <c r="AA66" s="79" t="s">
        <v>219</v>
      </c>
      <c r="AB66" s="79" t="s">
        <v>219</v>
      </c>
      <c r="AC66" s="79" t="s">
        <v>377</v>
      </c>
      <c r="AD66" s="79" t="s">
        <v>378</v>
      </c>
      <c r="AE66" s="79" t="s">
        <v>379</v>
      </c>
    </row>
    <row r="67" spans="1:31" s="81" customFormat="1" ht="111" customHeight="1">
      <c r="A67" s="85" t="s">
        <v>53</v>
      </c>
      <c r="B67" s="85" t="s">
        <v>308</v>
      </c>
      <c r="C67" s="94" t="s">
        <v>309</v>
      </c>
      <c r="D67" s="94" t="s">
        <v>380</v>
      </c>
      <c r="E67" s="95" t="s">
        <v>215</v>
      </c>
      <c r="F67" s="94" t="s">
        <v>381</v>
      </c>
      <c r="G67" s="94" t="s">
        <v>336</v>
      </c>
      <c r="H67" s="94" t="s">
        <v>226</v>
      </c>
      <c r="I67" s="94" t="s">
        <v>44</v>
      </c>
      <c r="J67" s="94" t="s">
        <v>40</v>
      </c>
      <c r="K67" s="94" t="s">
        <v>40</v>
      </c>
      <c r="L67" s="94" t="s">
        <v>40</v>
      </c>
      <c r="M67" s="95">
        <v>6</v>
      </c>
      <c r="N67" s="95">
        <v>3</v>
      </c>
      <c r="O67" s="95">
        <f t="shared" si="18"/>
        <v>18</v>
      </c>
      <c r="P67" s="95" t="str">
        <f>+IF(O67&gt;=24,"Muy Alto (MA)",IF(O67&gt;=10,"Alto (A)",IF(O67&gt;=6,"Medio(M)",IF(O67&gt;=2,"Bajo(B)"))))</f>
        <v>Alto (A)</v>
      </c>
      <c r="Q67" s="95">
        <v>100</v>
      </c>
      <c r="R67" s="95">
        <f t="shared" si="20"/>
        <v>1800</v>
      </c>
      <c r="S67" s="93" t="str">
        <f>IF(R67&lt;=20,"IV",IF(R67&gt;=600,"I",IF(R67&gt;=150,"II",IF(R67&gt;=40,"III",IF(R67&gt;=20,"IV")*IF(R67&lt;=20,"IV")))))</f>
        <v>I</v>
      </c>
      <c r="T67" s="94" t="str">
        <f t="shared" si="21"/>
        <v>No Aceptable</v>
      </c>
      <c r="U67" s="95">
        <v>2</v>
      </c>
      <c r="V67" s="95">
        <v>0</v>
      </c>
      <c r="W67" s="95">
        <v>0</v>
      </c>
      <c r="X67" s="95">
        <f>SUM(U67:W67)</f>
        <v>2</v>
      </c>
      <c r="Y67" s="94" t="s">
        <v>47</v>
      </c>
      <c r="Z67" s="94" t="s">
        <v>382</v>
      </c>
      <c r="AA67" s="94"/>
      <c r="AB67" s="94"/>
      <c r="AC67" s="94"/>
      <c r="AD67" s="94" t="s">
        <v>383</v>
      </c>
      <c r="AE67" s="94"/>
    </row>
    <row r="68" spans="1:31" s="81" customFormat="1" ht="111" customHeight="1">
      <c r="A68" s="85" t="s">
        <v>53</v>
      </c>
      <c r="B68" s="85" t="s">
        <v>308</v>
      </c>
      <c r="C68" s="94" t="s">
        <v>309</v>
      </c>
      <c r="D68" s="94" t="s">
        <v>380</v>
      </c>
      <c r="E68" s="95" t="s">
        <v>215</v>
      </c>
      <c r="F68" s="94" t="s">
        <v>384</v>
      </c>
      <c r="G68" s="94" t="s">
        <v>39</v>
      </c>
      <c r="H68" s="94" t="s">
        <v>385</v>
      </c>
      <c r="I68" s="94" t="s">
        <v>217</v>
      </c>
      <c r="J68" s="94" t="s">
        <v>40</v>
      </c>
      <c r="K68" s="94" t="s">
        <v>40</v>
      </c>
      <c r="L68" s="94" t="s">
        <v>40</v>
      </c>
      <c r="M68" s="95">
        <v>6</v>
      </c>
      <c r="N68" s="95">
        <v>3</v>
      </c>
      <c r="O68" s="95">
        <f t="shared" si="18"/>
        <v>18</v>
      </c>
      <c r="P68" s="95" t="str">
        <f>+IF(O68&gt;=24,"Muy Alto (MA)",IF(O68&gt;=10,"Alto (A)",IF(O68&gt;=6,"Medio(M)",IF(O68&gt;=2,"Bajo(B)"))))</f>
        <v>Alto (A)</v>
      </c>
      <c r="Q68" s="95">
        <v>25</v>
      </c>
      <c r="R68" s="95">
        <f t="shared" si="20"/>
        <v>450</v>
      </c>
      <c r="S68" s="93" t="str">
        <f>IF(R68&lt;=20,"IV",IF(R68&gt;=600,"I",IF(R68&gt;=150,"II",IF(R68&gt;=40,"III",IF(R68&gt;=20,"IV")*IF(R68&lt;=20,"IV")))))</f>
        <v>II</v>
      </c>
      <c r="T68" s="94" t="str">
        <f t="shared" si="21"/>
        <v>No Aceptable o Aceptable con control especifico</v>
      </c>
      <c r="U68" s="95">
        <v>2</v>
      </c>
      <c r="V68" s="95">
        <v>0</v>
      </c>
      <c r="W68" s="95">
        <v>0</v>
      </c>
      <c r="X68" s="95">
        <f>SUM(U68:W68)</f>
        <v>2</v>
      </c>
      <c r="Y68" s="94" t="s">
        <v>41</v>
      </c>
      <c r="Z68" s="94"/>
      <c r="AA68" s="94"/>
      <c r="AB68" s="94"/>
      <c r="AC68" s="94"/>
      <c r="AD68" s="94" t="s">
        <v>386</v>
      </c>
      <c r="AE68" s="94"/>
    </row>
    <row r="69" spans="1:31" s="81" customFormat="1" ht="111" customHeight="1">
      <c r="A69" s="85" t="s">
        <v>53</v>
      </c>
      <c r="B69" s="85" t="s">
        <v>308</v>
      </c>
      <c r="C69" s="85" t="s">
        <v>310</v>
      </c>
      <c r="D69" s="85" t="s">
        <v>46</v>
      </c>
      <c r="E69" s="80" t="s">
        <v>215</v>
      </c>
      <c r="F69" s="79" t="s">
        <v>239</v>
      </c>
      <c r="G69" s="79" t="s">
        <v>39</v>
      </c>
      <c r="H69" s="79" t="s">
        <v>216</v>
      </c>
      <c r="I69" s="79" t="s">
        <v>217</v>
      </c>
      <c r="J69" s="79" t="s">
        <v>40</v>
      </c>
      <c r="K69" s="79" t="s">
        <v>40</v>
      </c>
      <c r="L69" s="79" t="s">
        <v>40</v>
      </c>
      <c r="M69" s="80">
        <v>6</v>
      </c>
      <c r="N69" s="80">
        <v>3</v>
      </c>
      <c r="O69" s="80">
        <f t="shared" si="18"/>
        <v>18</v>
      </c>
      <c r="P69" s="80" t="str">
        <f t="shared" si="19"/>
        <v>Alto (A)</v>
      </c>
      <c r="Q69" s="80">
        <v>25</v>
      </c>
      <c r="R69" s="80">
        <f t="shared" si="20"/>
        <v>450</v>
      </c>
      <c r="S69" s="93" t="str">
        <f t="shared" si="3"/>
        <v>II</v>
      </c>
      <c r="T69" s="79" t="str">
        <f t="shared" si="21"/>
        <v>No Aceptable o Aceptable con control especifico</v>
      </c>
      <c r="U69" s="92">
        <v>2</v>
      </c>
      <c r="V69" s="92">
        <v>0</v>
      </c>
      <c r="W69" s="80">
        <v>0</v>
      </c>
      <c r="X69" s="80">
        <f t="shared" si="22"/>
        <v>2</v>
      </c>
      <c r="Y69" s="79" t="s">
        <v>41</v>
      </c>
      <c r="Z69" s="79" t="s">
        <v>230</v>
      </c>
      <c r="AA69" s="79" t="s">
        <v>219</v>
      </c>
      <c r="AB69" s="79" t="s">
        <v>219</v>
      </c>
      <c r="AC69" s="79" t="s">
        <v>311</v>
      </c>
      <c r="AD69" s="85" t="s">
        <v>330</v>
      </c>
      <c r="AE69" s="79" t="s">
        <v>219</v>
      </c>
    </row>
    <row r="70" spans="1:31" s="81" customFormat="1" ht="111" customHeight="1">
      <c r="A70" s="85" t="s">
        <v>53</v>
      </c>
      <c r="B70" s="85" t="s">
        <v>308</v>
      </c>
      <c r="C70" s="85" t="s">
        <v>317</v>
      </c>
      <c r="D70" s="85" t="s">
        <v>46</v>
      </c>
      <c r="E70" s="80" t="s">
        <v>38</v>
      </c>
      <c r="F70" s="79" t="s">
        <v>237</v>
      </c>
      <c r="G70" s="79" t="s">
        <v>42</v>
      </c>
      <c r="H70" s="79" t="s">
        <v>224</v>
      </c>
      <c r="I70" s="79" t="s">
        <v>225</v>
      </c>
      <c r="J70" s="79" t="s">
        <v>40</v>
      </c>
      <c r="K70" s="79" t="s">
        <v>40</v>
      </c>
      <c r="L70" s="79" t="s">
        <v>40</v>
      </c>
      <c r="M70" s="80">
        <v>2</v>
      </c>
      <c r="N70" s="80">
        <v>3</v>
      </c>
      <c r="O70" s="80">
        <f t="shared" si="18"/>
        <v>6</v>
      </c>
      <c r="P70" s="80" t="str">
        <f t="shared" si="19"/>
        <v>Medio(M)</v>
      </c>
      <c r="Q70" s="80">
        <v>25</v>
      </c>
      <c r="R70" s="80">
        <f t="shared" si="20"/>
        <v>150</v>
      </c>
      <c r="S70" s="93" t="str">
        <f t="shared" si="3"/>
        <v>II</v>
      </c>
      <c r="T70" s="79" t="str">
        <f t="shared" si="21"/>
        <v>No Aceptable o Aceptable con control especifico</v>
      </c>
      <c r="U70" s="92">
        <v>2</v>
      </c>
      <c r="V70" s="92">
        <v>0</v>
      </c>
      <c r="W70" s="80">
        <v>0</v>
      </c>
      <c r="X70" s="80">
        <f t="shared" si="22"/>
        <v>2</v>
      </c>
      <c r="Y70" s="79" t="s">
        <v>43</v>
      </c>
      <c r="Z70" s="79"/>
      <c r="AA70" s="79" t="s">
        <v>219</v>
      </c>
      <c r="AB70" s="79" t="s">
        <v>219</v>
      </c>
      <c r="AC70" s="79"/>
      <c r="AD70" s="79" t="s">
        <v>326</v>
      </c>
      <c r="AE70" s="79" t="s">
        <v>219</v>
      </c>
    </row>
    <row r="71" spans="1:31" s="81" customFormat="1" ht="111" customHeight="1">
      <c r="A71" s="85" t="s">
        <v>53</v>
      </c>
      <c r="B71" s="85" t="s">
        <v>308</v>
      </c>
      <c r="C71" s="85" t="s">
        <v>310</v>
      </c>
      <c r="D71" s="85" t="s">
        <v>46</v>
      </c>
      <c r="E71" s="80" t="s">
        <v>38</v>
      </c>
      <c r="F71" s="79" t="s">
        <v>312</v>
      </c>
      <c r="G71" s="79" t="s">
        <v>48</v>
      </c>
      <c r="H71" s="79" t="s">
        <v>218</v>
      </c>
      <c r="I71" s="79" t="s">
        <v>273</v>
      </c>
      <c r="J71" s="79" t="s">
        <v>321</v>
      </c>
      <c r="K71" s="79" t="s">
        <v>40</v>
      </c>
      <c r="L71" s="79" t="s">
        <v>40</v>
      </c>
      <c r="M71" s="80">
        <v>6</v>
      </c>
      <c r="N71" s="80">
        <v>4</v>
      </c>
      <c r="O71" s="80">
        <f t="shared" si="18"/>
        <v>24</v>
      </c>
      <c r="P71" s="80" t="str">
        <f t="shared" si="19"/>
        <v>Muy Alto (MA)</v>
      </c>
      <c r="Q71" s="80">
        <v>25</v>
      </c>
      <c r="R71" s="80">
        <f t="shared" si="20"/>
        <v>600</v>
      </c>
      <c r="S71" s="93" t="str">
        <f t="shared" si="3"/>
        <v>I</v>
      </c>
      <c r="T71" s="79" t="str">
        <f t="shared" si="21"/>
        <v>No Aceptable</v>
      </c>
      <c r="U71" s="92">
        <v>2</v>
      </c>
      <c r="V71" s="92">
        <v>0</v>
      </c>
      <c r="W71" s="80">
        <v>0</v>
      </c>
      <c r="X71" s="80">
        <f t="shared" si="22"/>
        <v>2</v>
      </c>
      <c r="Y71" s="79" t="s">
        <v>41</v>
      </c>
      <c r="Z71" s="79" t="s">
        <v>222</v>
      </c>
      <c r="AA71" s="79" t="s">
        <v>219</v>
      </c>
      <c r="AB71" s="79" t="s">
        <v>219</v>
      </c>
      <c r="AC71" s="79"/>
      <c r="AD71" s="79" t="s">
        <v>294</v>
      </c>
      <c r="AE71" s="79" t="s">
        <v>228</v>
      </c>
    </row>
    <row r="72" spans="1:31" s="81" customFormat="1" ht="111" customHeight="1">
      <c r="A72" s="85" t="s">
        <v>53</v>
      </c>
      <c r="B72" s="85" t="s">
        <v>53</v>
      </c>
      <c r="C72" s="85" t="s">
        <v>246</v>
      </c>
      <c r="D72" s="85" t="s">
        <v>50</v>
      </c>
      <c r="E72" s="95" t="s">
        <v>38</v>
      </c>
      <c r="F72" s="94" t="s">
        <v>443</v>
      </c>
      <c r="G72" s="94" t="s">
        <v>48</v>
      </c>
      <c r="H72" s="94" t="s">
        <v>444</v>
      </c>
      <c r="I72" s="94" t="s">
        <v>445</v>
      </c>
      <c r="J72" s="94" t="s">
        <v>40</v>
      </c>
      <c r="K72" s="79" t="s">
        <v>40</v>
      </c>
      <c r="L72" s="79" t="s">
        <v>40</v>
      </c>
      <c r="M72" s="80">
        <v>2</v>
      </c>
      <c r="N72" s="80">
        <v>3</v>
      </c>
      <c r="O72" s="80">
        <f t="shared" si="18"/>
        <v>6</v>
      </c>
      <c r="P72" s="80" t="str">
        <f>+IF(O72&gt;=24,"Muy Alto (MA)",IF(O72&gt;=10,"Alto (A)",IF(O72&gt;=6,"Medio (M)",IF(O72&gt;=2,"Bajo (B)"))))</f>
        <v>Medio (M)</v>
      </c>
      <c r="Q72" s="80">
        <v>25</v>
      </c>
      <c r="R72" s="80">
        <f t="shared" si="20"/>
        <v>150</v>
      </c>
      <c r="S72" s="96" t="str">
        <f t="shared" si="3"/>
        <v>II</v>
      </c>
      <c r="T72" s="79" t="str">
        <f t="shared" si="21"/>
        <v>No Aceptable o Aceptable con control especifico</v>
      </c>
      <c r="U72" s="80">
        <v>217</v>
      </c>
      <c r="V72" s="80">
        <v>27</v>
      </c>
      <c r="W72" s="80">
        <v>19</v>
      </c>
      <c r="X72" s="80">
        <f>SUM(U72:W72)</f>
        <v>263</v>
      </c>
      <c r="Y72" s="79" t="s">
        <v>446</v>
      </c>
      <c r="Z72" s="79" t="s">
        <v>447</v>
      </c>
      <c r="AA72" s="79"/>
      <c r="AB72" s="79"/>
      <c r="AC72" s="79"/>
      <c r="AD72" s="79" t="s">
        <v>448</v>
      </c>
      <c r="AE72" s="79"/>
    </row>
    <row r="73" spans="1:31" s="81" customFormat="1" ht="111" customHeight="1">
      <c r="A73" s="85" t="s">
        <v>53</v>
      </c>
      <c r="B73" s="85" t="s">
        <v>53</v>
      </c>
      <c r="C73" s="85" t="s">
        <v>246</v>
      </c>
      <c r="D73" s="85" t="s">
        <v>50</v>
      </c>
      <c r="E73" s="95" t="s">
        <v>38</v>
      </c>
      <c r="F73" s="79" t="s">
        <v>449</v>
      </c>
      <c r="G73" s="94" t="s">
        <v>60</v>
      </c>
      <c r="H73" s="79" t="s">
        <v>450</v>
      </c>
      <c r="I73" s="79" t="s">
        <v>451</v>
      </c>
      <c r="J73" s="79" t="s">
        <v>40</v>
      </c>
      <c r="K73" s="79" t="s">
        <v>40</v>
      </c>
      <c r="L73" s="79" t="s">
        <v>40</v>
      </c>
      <c r="M73" s="80">
        <v>6</v>
      </c>
      <c r="N73" s="80">
        <v>3</v>
      </c>
      <c r="O73" s="80">
        <f t="shared" si="18"/>
        <v>18</v>
      </c>
      <c r="P73" s="80" t="str">
        <f>+IF(O73&gt;=24,"Muy Alto (MA)",IF(O73&gt;=10,"Alto (A)",IF(O73&gt;=6,"Medio (M)",IF(O73&gt;=2,"Bajo (B)"))))</f>
        <v>Alto (A)</v>
      </c>
      <c r="Q73" s="80">
        <v>25</v>
      </c>
      <c r="R73" s="80">
        <f t="shared" si="20"/>
        <v>450</v>
      </c>
      <c r="S73" s="96" t="str">
        <f t="shared" si="3"/>
        <v>II</v>
      </c>
      <c r="T73" s="79" t="str">
        <f t="shared" si="21"/>
        <v>No Aceptable o Aceptable con control especifico</v>
      </c>
      <c r="U73" s="80">
        <v>217</v>
      </c>
      <c r="V73" s="80">
        <v>27</v>
      </c>
      <c r="W73" s="80">
        <v>19</v>
      </c>
      <c r="X73" s="80">
        <f>SUM(U73:W73)</f>
        <v>263</v>
      </c>
      <c r="Y73" s="79" t="s">
        <v>47</v>
      </c>
      <c r="Z73" s="79" t="s">
        <v>452</v>
      </c>
      <c r="AA73" s="79"/>
      <c r="AB73" s="79"/>
      <c r="AC73" s="79" t="s">
        <v>453</v>
      </c>
      <c r="AD73" s="79" t="s">
        <v>454</v>
      </c>
      <c r="AE73" s="79"/>
    </row>
    <row r="74" spans="1:31" s="81" customFormat="1" ht="111" customHeight="1">
      <c r="A74" s="85" t="s">
        <v>53</v>
      </c>
      <c r="B74" s="85" t="s">
        <v>53</v>
      </c>
      <c r="C74" s="85" t="s">
        <v>246</v>
      </c>
      <c r="D74" s="85" t="s">
        <v>50</v>
      </c>
      <c r="E74" s="95" t="s">
        <v>38</v>
      </c>
      <c r="F74" s="94" t="s">
        <v>455</v>
      </c>
      <c r="G74" s="94" t="s">
        <v>48</v>
      </c>
      <c r="H74" s="94" t="s">
        <v>456</v>
      </c>
      <c r="I74" s="94" t="s">
        <v>457</v>
      </c>
      <c r="J74" s="94" t="s">
        <v>40</v>
      </c>
      <c r="K74" s="94" t="s">
        <v>458</v>
      </c>
      <c r="L74" s="94" t="s">
        <v>459</v>
      </c>
      <c r="M74" s="95">
        <v>6</v>
      </c>
      <c r="N74" s="95">
        <v>3</v>
      </c>
      <c r="O74" s="95">
        <f t="shared" si="18"/>
        <v>18</v>
      </c>
      <c r="P74" s="95" t="str">
        <f>+IF(O74&gt;=24,"Muy Alto (MA)",IF(O74&gt;=10,"Alto (A)",IF(O74&gt;=6,"Medio (M)",IF(O74&gt;=2,"Bajo (B)"))))</f>
        <v>Alto (A)</v>
      </c>
      <c r="Q74" s="95">
        <v>25</v>
      </c>
      <c r="R74" s="95">
        <f t="shared" si="20"/>
        <v>450</v>
      </c>
      <c r="S74" s="96" t="str">
        <f t="shared" si="3"/>
        <v>II</v>
      </c>
      <c r="T74" s="94" t="str">
        <f t="shared" si="21"/>
        <v>No Aceptable o Aceptable con control especifico</v>
      </c>
      <c r="U74" s="80">
        <v>217</v>
      </c>
      <c r="V74" s="80">
        <v>27</v>
      </c>
      <c r="W74" s="80">
        <v>19</v>
      </c>
      <c r="X74" s="80">
        <f>SUM(U74:W74)</f>
        <v>263</v>
      </c>
      <c r="Y74" s="94" t="s">
        <v>47</v>
      </c>
      <c r="Z74" s="94" t="s">
        <v>460</v>
      </c>
      <c r="AA74" s="94"/>
      <c r="AB74" s="94"/>
      <c r="AC74" s="94"/>
      <c r="AD74" s="94" t="s">
        <v>461</v>
      </c>
      <c r="AE74" s="94"/>
    </row>
    <row r="75" spans="1:31" s="81" customFormat="1" ht="111" customHeight="1">
      <c r="A75" s="85" t="s">
        <v>53</v>
      </c>
      <c r="B75" s="85" t="s">
        <v>53</v>
      </c>
      <c r="C75" s="85" t="s">
        <v>246</v>
      </c>
      <c r="D75" s="85" t="s">
        <v>50</v>
      </c>
      <c r="E75" s="95" t="s">
        <v>38</v>
      </c>
      <c r="F75" s="94" t="s">
        <v>455</v>
      </c>
      <c r="G75" s="94" t="s">
        <v>45</v>
      </c>
      <c r="H75" s="94" t="s">
        <v>45</v>
      </c>
      <c r="I75" s="94" t="s">
        <v>462</v>
      </c>
      <c r="J75" s="94" t="s">
        <v>40</v>
      </c>
      <c r="K75" s="94" t="s">
        <v>40</v>
      </c>
      <c r="L75" s="94" t="s">
        <v>463</v>
      </c>
      <c r="M75" s="95">
        <v>6</v>
      </c>
      <c r="N75" s="95">
        <v>3</v>
      </c>
      <c r="O75" s="95">
        <f t="shared" si="18"/>
        <v>18</v>
      </c>
      <c r="P75" s="95" t="str">
        <f>+IF(O75&gt;=24,"Muy Alto (MA)",IF(O75&gt;=10,"Alto (A)",IF(O75&gt;=6,"Medio (M)",IF(O75&gt;=2,"Bajo (B)"))))</f>
        <v>Alto (A)</v>
      </c>
      <c r="Q75" s="95">
        <v>25</v>
      </c>
      <c r="R75" s="95">
        <f t="shared" si="20"/>
        <v>450</v>
      </c>
      <c r="S75" s="96" t="str">
        <f t="shared" si="3"/>
        <v>II</v>
      </c>
      <c r="T75" s="94" t="str">
        <f t="shared" si="21"/>
        <v>No Aceptable o Aceptable con control especifico</v>
      </c>
      <c r="U75" s="80">
        <v>217</v>
      </c>
      <c r="V75" s="80">
        <v>27</v>
      </c>
      <c r="W75" s="80">
        <v>19</v>
      </c>
      <c r="X75" s="80">
        <f>SUM(U75:W75)</f>
        <v>263</v>
      </c>
      <c r="Y75" s="94" t="s">
        <v>41</v>
      </c>
      <c r="Z75" s="79" t="s">
        <v>220</v>
      </c>
      <c r="AA75" s="94"/>
      <c r="AB75" s="94"/>
      <c r="AC75" s="94"/>
      <c r="AD75" s="94" t="s">
        <v>464</v>
      </c>
      <c r="AE75" s="94"/>
    </row>
    <row r="76" spans="1:31" s="81" customFormat="1" ht="111" customHeight="1">
      <c r="A76" s="85" t="s">
        <v>53</v>
      </c>
      <c r="B76" s="85" t="s">
        <v>53</v>
      </c>
      <c r="C76" s="85" t="s">
        <v>246</v>
      </c>
      <c r="D76" s="85" t="s">
        <v>50</v>
      </c>
      <c r="E76" s="92" t="s">
        <v>334</v>
      </c>
      <c r="F76" s="79" t="s">
        <v>322</v>
      </c>
      <c r="G76" s="79" t="s">
        <v>313</v>
      </c>
      <c r="H76" s="79" t="s">
        <v>314</v>
      </c>
      <c r="I76" s="79" t="s">
        <v>44</v>
      </c>
      <c r="J76" s="79" t="s">
        <v>40</v>
      </c>
      <c r="K76" s="79" t="s">
        <v>40</v>
      </c>
      <c r="L76" s="79" t="s">
        <v>40</v>
      </c>
      <c r="M76" s="80">
        <v>6</v>
      </c>
      <c r="N76" s="80">
        <v>3</v>
      </c>
      <c r="O76" s="80">
        <f t="shared" si="18"/>
        <v>18</v>
      </c>
      <c r="P76" s="80" t="str">
        <f t="shared" si="19"/>
        <v>Alto (A)</v>
      </c>
      <c r="Q76" s="80">
        <v>100</v>
      </c>
      <c r="R76" s="80">
        <f t="shared" si="20"/>
        <v>1800</v>
      </c>
      <c r="S76" s="93" t="str">
        <f t="shared" si="3"/>
        <v>I</v>
      </c>
      <c r="T76" s="79" t="str">
        <f t="shared" si="21"/>
        <v>No Aceptable</v>
      </c>
      <c r="U76" s="80">
        <v>217</v>
      </c>
      <c r="V76" s="80">
        <v>27</v>
      </c>
      <c r="W76" s="80">
        <v>19</v>
      </c>
      <c r="X76" s="80">
        <f t="shared" si="22"/>
        <v>263</v>
      </c>
      <c r="Y76" s="79" t="s">
        <v>47</v>
      </c>
      <c r="Z76" s="79" t="s">
        <v>315</v>
      </c>
      <c r="AA76" s="79" t="s">
        <v>219</v>
      </c>
      <c r="AB76" s="79" t="s">
        <v>219</v>
      </c>
      <c r="AC76" s="79"/>
      <c r="AD76" s="79" t="s">
        <v>365</v>
      </c>
      <c r="AE76" s="79"/>
    </row>
    <row r="77" spans="1:31" s="81" customFormat="1" ht="111" customHeight="1">
      <c r="A77" s="85" t="s">
        <v>53</v>
      </c>
      <c r="B77" s="94" t="s">
        <v>612</v>
      </c>
      <c r="C77" s="94" t="s">
        <v>617</v>
      </c>
      <c r="D77" s="79" t="s">
        <v>625</v>
      </c>
      <c r="E77" s="92" t="s">
        <v>38</v>
      </c>
      <c r="F77" s="79" t="s">
        <v>613</v>
      </c>
      <c r="G77" s="79" t="s">
        <v>42</v>
      </c>
      <c r="H77" s="79" t="s">
        <v>84</v>
      </c>
      <c r="I77" s="79" t="s">
        <v>614</v>
      </c>
      <c r="J77" s="79" t="s">
        <v>40</v>
      </c>
      <c r="K77" s="79" t="s">
        <v>40</v>
      </c>
      <c r="L77" s="79" t="s">
        <v>40</v>
      </c>
      <c r="M77" s="95">
        <v>6</v>
      </c>
      <c r="N77" s="95">
        <v>3</v>
      </c>
      <c r="O77" s="95">
        <f>+M77*N77</f>
        <v>18</v>
      </c>
      <c r="P77" s="95" t="str">
        <f>+IF(O77&gt;=24,"Muy Alto (MA)",IF(O77&gt;=10,"Alto (A)",IF(O77&gt;=6,"Medio(M)",IF(O77&gt;=2,"Bajo(B)"))))</f>
        <v>Alto (A)</v>
      </c>
      <c r="Q77" s="95">
        <v>25</v>
      </c>
      <c r="R77" s="95">
        <f>+O77*Q77</f>
        <v>450</v>
      </c>
      <c r="S77" s="79" t="str">
        <f>IF(M77="No Asigna Valor","IV",IF(R77&gt;=600,"I",IF(R77&gt;=150,"II",IF(R77&gt;=40,"III",IF(R77&gt;=20,"IV")*IF(R77="No Asigna Valor","IV")))))</f>
        <v>II</v>
      </c>
      <c r="T77" s="79" t="str">
        <f>+IF(S77="I","No Aceptable",IF(S77="II","No Aceptable o Aceptable con control especifico",IF(S77="III","Mejorable",IF(S77="IV","Aceptable"))))</f>
        <v>No Aceptable o Aceptable con control especifico</v>
      </c>
      <c r="U77" s="95">
        <v>0</v>
      </c>
      <c r="V77" s="95">
        <v>0</v>
      </c>
      <c r="W77" s="95">
        <v>9</v>
      </c>
      <c r="X77" s="95">
        <f>SUM(U77:W77)</f>
        <v>9</v>
      </c>
      <c r="Y77" s="79" t="s">
        <v>615</v>
      </c>
      <c r="Z77" s="79"/>
      <c r="AA77" s="79" t="s">
        <v>219</v>
      </c>
      <c r="AB77" s="79" t="s">
        <v>219</v>
      </c>
      <c r="AC77" s="79" t="s">
        <v>219</v>
      </c>
      <c r="AD77" s="79" t="s">
        <v>616</v>
      </c>
      <c r="AE77" s="79" t="s">
        <v>219</v>
      </c>
    </row>
    <row r="78" spans="1:31" s="81" customFormat="1" ht="111" customHeight="1">
      <c r="A78" s="94" t="s">
        <v>53</v>
      </c>
      <c r="B78" s="94" t="s">
        <v>612</v>
      </c>
      <c r="C78" s="94" t="s">
        <v>617</v>
      </c>
      <c r="D78" s="94" t="s">
        <v>618</v>
      </c>
      <c r="E78" s="95" t="s">
        <v>38</v>
      </c>
      <c r="F78" s="94" t="s">
        <v>619</v>
      </c>
      <c r="G78" s="94" t="s">
        <v>51</v>
      </c>
      <c r="H78" s="94" t="s">
        <v>78</v>
      </c>
      <c r="I78" s="94" t="s">
        <v>620</v>
      </c>
      <c r="J78" s="94" t="s">
        <v>40</v>
      </c>
      <c r="K78" s="94" t="s">
        <v>40</v>
      </c>
      <c r="L78" s="94" t="s">
        <v>40</v>
      </c>
      <c r="M78" s="95">
        <v>2</v>
      </c>
      <c r="N78" s="95">
        <v>3</v>
      </c>
      <c r="O78" s="95">
        <f>+M78*N78</f>
        <v>6</v>
      </c>
      <c r="P78" s="95" t="str">
        <f>+IF(O78&gt;=24,"Muy Alto (MA)",IF(O78&gt;=10,"Alto (A)",IF(O78&gt;=6,"Medio(M)",IF(O78&gt;=2,"Bajo(B)"))))</f>
        <v>Medio(M)</v>
      </c>
      <c r="Q78" s="95">
        <v>25</v>
      </c>
      <c r="R78" s="95">
        <f>+O78*Q78</f>
        <v>150</v>
      </c>
      <c r="S78" s="93" t="str">
        <f>IF(R78&lt;=20,"IV",IF(R78&gt;=600,"I",IF(R78&gt;=150,"II",IF(R78&gt;=40,"III",IF(R78&gt;=20,"IV")*IF(R78&lt;=20,"IV")))))</f>
        <v>II</v>
      </c>
      <c r="T78" s="94" t="str">
        <f>+IF(S78="I","No Aceptable",IF(S78="II","No Aceptable o Aceptable con control especifico",IF(S78="III","Mejorable",IF(S78="IV","Aceptable"))))</f>
        <v>No Aceptable o Aceptable con control especifico</v>
      </c>
      <c r="U78" s="95">
        <v>0</v>
      </c>
      <c r="V78" s="95">
        <v>0</v>
      </c>
      <c r="W78" s="95">
        <v>9</v>
      </c>
      <c r="X78" s="95">
        <f>SUM(U78:W78)</f>
        <v>9</v>
      </c>
      <c r="Y78" s="94" t="s">
        <v>621</v>
      </c>
      <c r="Z78" s="94" t="s">
        <v>622</v>
      </c>
      <c r="AA78" s="79" t="s">
        <v>219</v>
      </c>
      <c r="AB78" s="79" t="s">
        <v>219</v>
      </c>
      <c r="AC78" s="79" t="s">
        <v>219</v>
      </c>
      <c r="AD78" s="94" t="s">
        <v>623</v>
      </c>
      <c r="AE78" s="94" t="s">
        <v>624</v>
      </c>
    </row>
    <row r="79" spans="1:31" ht="111" customHeight="1">
      <c r="A79" s="85" t="s">
        <v>53</v>
      </c>
      <c r="B79" s="79" t="s">
        <v>611</v>
      </c>
      <c r="C79" s="79" t="s">
        <v>627</v>
      </c>
      <c r="D79" s="79" t="s">
        <v>465</v>
      </c>
      <c r="E79" s="79" t="s">
        <v>215</v>
      </c>
      <c r="F79" s="79" t="s">
        <v>466</v>
      </c>
      <c r="G79" s="79" t="s">
        <v>39</v>
      </c>
      <c r="H79" s="79" t="s">
        <v>216</v>
      </c>
      <c r="I79" s="79" t="s">
        <v>217</v>
      </c>
      <c r="J79" s="79" t="s">
        <v>40</v>
      </c>
      <c r="K79" s="79" t="s">
        <v>467</v>
      </c>
      <c r="L79" s="79" t="s">
        <v>468</v>
      </c>
      <c r="M79" s="79">
        <v>6</v>
      </c>
      <c r="N79" s="79">
        <v>3</v>
      </c>
      <c r="O79" s="79">
        <v>18</v>
      </c>
      <c r="P79" s="79" t="s">
        <v>115</v>
      </c>
      <c r="Q79" s="79">
        <v>25</v>
      </c>
      <c r="R79" s="79">
        <v>450</v>
      </c>
      <c r="S79" s="79" t="s">
        <v>49</v>
      </c>
      <c r="T79" s="79" t="s">
        <v>469</v>
      </c>
      <c r="U79" s="80">
        <v>4</v>
      </c>
      <c r="V79" s="80">
        <v>0</v>
      </c>
      <c r="W79" s="80">
        <v>0</v>
      </c>
      <c r="X79" s="80">
        <f t="shared" si="22"/>
        <v>4</v>
      </c>
      <c r="Y79" s="79" t="s">
        <v>41</v>
      </c>
      <c r="Z79" s="79"/>
      <c r="AA79" s="79" t="s">
        <v>470</v>
      </c>
      <c r="AB79" s="79" t="s">
        <v>470</v>
      </c>
      <c r="AC79" s="79" t="s">
        <v>471</v>
      </c>
      <c r="AD79" s="79" t="s">
        <v>472</v>
      </c>
      <c r="AE79" s="79" t="s">
        <v>470</v>
      </c>
    </row>
    <row r="80" spans="1:31" ht="111" customHeight="1">
      <c r="A80" s="85" t="s">
        <v>53</v>
      </c>
      <c r="B80" s="79" t="s">
        <v>611</v>
      </c>
      <c r="C80" s="79" t="s">
        <v>627</v>
      </c>
      <c r="D80" s="79" t="s">
        <v>465</v>
      </c>
      <c r="E80" s="79" t="s">
        <v>215</v>
      </c>
      <c r="F80" s="79" t="s">
        <v>473</v>
      </c>
      <c r="G80" s="79" t="s">
        <v>39</v>
      </c>
      <c r="H80" s="79" t="s">
        <v>370</v>
      </c>
      <c r="I80" s="79" t="s">
        <v>396</v>
      </c>
      <c r="J80" s="79" t="s">
        <v>40</v>
      </c>
      <c r="K80" s="79" t="s">
        <v>40</v>
      </c>
      <c r="L80" s="79" t="s">
        <v>468</v>
      </c>
      <c r="M80" s="79">
        <v>6</v>
      </c>
      <c r="N80" s="79">
        <v>3</v>
      </c>
      <c r="O80" s="79">
        <v>18</v>
      </c>
      <c r="P80" s="79" t="s">
        <v>115</v>
      </c>
      <c r="Q80" s="79">
        <v>25</v>
      </c>
      <c r="R80" s="79">
        <v>450</v>
      </c>
      <c r="S80" s="79" t="s">
        <v>49</v>
      </c>
      <c r="T80" s="79" t="s">
        <v>469</v>
      </c>
      <c r="U80" s="80">
        <v>4</v>
      </c>
      <c r="V80" s="80">
        <v>0</v>
      </c>
      <c r="W80" s="80">
        <v>0</v>
      </c>
      <c r="X80" s="80">
        <f aca="true" t="shared" si="23" ref="X80:X108">SUM(U80:W80)</f>
        <v>4</v>
      </c>
      <c r="Y80" s="79" t="s">
        <v>41</v>
      </c>
      <c r="Z80" s="79" t="s">
        <v>474</v>
      </c>
      <c r="AA80" s="79" t="s">
        <v>219</v>
      </c>
      <c r="AB80" s="79" t="s">
        <v>219</v>
      </c>
      <c r="AC80" s="79" t="s">
        <v>219</v>
      </c>
      <c r="AD80" s="79" t="s">
        <v>475</v>
      </c>
      <c r="AE80" s="79" t="s">
        <v>219</v>
      </c>
    </row>
    <row r="81" spans="1:31" ht="111" customHeight="1">
      <c r="A81" s="85" t="s">
        <v>53</v>
      </c>
      <c r="B81" s="79" t="s">
        <v>611</v>
      </c>
      <c r="C81" s="79" t="s">
        <v>627</v>
      </c>
      <c r="D81" s="79" t="s">
        <v>465</v>
      </c>
      <c r="E81" s="79" t="s">
        <v>215</v>
      </c>
      <c r="F81" s="79" t="s">
        <v>476</v>
      </c>
      <c r="G81" s="79" t="s">
        <v>45</v>
      </c>
      <c r="H81" s="79" t="s">
        <v>45</v>
      </c>
      <c r="I81" s="79" t="s">
        <v>407</v>
      </c>
      <c r="J81" s="79" t="s">
        <v>40</v>
      </c>
      <c r="K81" s="79" t="s">
        <v>40</v>
      </c>
      <c r="L81" s="79" t="s">
        <v>247</v>
      </c>
      <c r="M81" s="79">
        <v>6</v>
      </c>
      <c r="N81" s="79">
        <v>3</v>
      </c>
      <c r="O81" s="79">
        <v>18</v>
      </c>
      <c r="P81" s="79" t="s">
        <v>115</v>
      </c>
      <c r="Q81" s="79">
        <v>25</v>
      </c>
      <c r="R81" s="79">
        <v>450</v>
      </c>
      <c r="S81" s="79" t="s">
        <v>49</v>
      </c>
      <c r="T81" s="79" t="s">
        <v>469</v>
      </c>
      <c r="U81" s="80">
        <v>4</v>
      </c>
      <c r="V81" s="80">
        <v>0</v>
      </c>
      <c r="W81" s="80">
        <v>0</v>
      </c>
      <c r="X81" s="80">
        <f t="shared" si="23"/>
        <v>4</v>
      </c>
      <c r="Y81" s="79"/>
      <c r="Z81" s="79" t="s">
        <v>220</v>
      </c>
      <c r="AA81" s="79" t="s">
        <v>470</v>
      </c>
      <c r="AB81" s="79"/>
      <c r="AC81" s="79" t="s">
        <v>470</v>
      </c>
      <c r="AD81" s="79" t="s">
        <v>477</v>
      </c>
      <c r="AE81" s="79" t="s">
        <v>470</v>
      </c>
    </row>
    <row r="82" spans="1:31" ht="111" customHeight="1">
      <c r="A82" s="85" t="s">
        <v>53</v>
      </c>
      <c r="B82" s="79" t="s">
        <v>611</v>
      </c>
      <c r="C82" s="79" t="s">
        <v>627</v>
      </c>
      <c r="D82" s="79" t="s">
        <v>465</v>
      </c>
      <c r="E82" s="79" t="s">
        <v>215</v>
      </c>
      <c r="F82" s="79" t="s">
        <v>478</v>
      </c>
      <c r="G82" s="94" t="s">
        <v>336</v>
      </c>
      <c r="H82" s="79" t="s">
        <v>226</v>
      </c>
      <c r="I82" s="79" t="s">
        <v>44</v>
      </c>
      <c r="J82" s="79" t="s">
        <v>40</v>
      </c>
      <c r="K82" s="79" t="s">
        <v>40</v>
      </c>
      <c r="L82" s="79" t="s">
        <v>479</v>
      </c>
      <c r="M82" s="79">
        <v>6</v>
      </c>
      <c r="N82" s="79">
        <v>4</v>
      </c>
      <c r="O82" s="79">
        <v>24</v>
      </c>
      <c r="P82" s="79" t="s">
        <v>113</v>
      </c>
      <c r="Q82" s="79">
        <v>100</v>
      </c>
      <c r="R82" s="79">
        <v>2400</v>
      </c>
      <c r="S82" s="79" t="s">
        <v>196</v>
      </c>
      <c r="T82" s="79" t="s">
        <v>207</v>
      </c>
      <c r="U82" s="80">
        <v>4</v>
      </c>
      <c r="V82" s="80">
        <v>0</v>
      </c>
      <c r="W82" s="80">
        <v>0</v>
      </c>
      <c r="X82" s="80">
        <f t="shared" si="23"/>
        <v>4</v>
      </c>
      <c r="Y82" s="79" t="s">
        <v>47</v>
      </c>
      <c r="Z82" s="79" t="s">
        <v>480</v>
      </c>
      <c r="AA82" s="79" t="s">
        <v>219</v>
      </c>
      <c r="AB82" s="79" t="s">
        <v>219</v>
      </c>
      <c r="AC82" s="79" t="s">
        <v>481</v>
      </c>
      <c r="AD82" s="79" t="s">
        <v>482</v>
      </c>
      <c r="AE82" s="79" t="s">
        <v>219</v>
      </c>
    </row>
    <row r="83" spans="1:31" ht="111" customHeight="1">
      <c r="A83" s="85" t="s">
        <v>53</v>
      </c>
      <c r="B83" s="79" t="s">
        <v>611</v>
      </c>
      <c r="C83" s="79" t="s">
        <v>627</v>
      </c>
      <c r="D83" s="79" t="s">
        <v>465</v>
      </c>
      <c r="E83" s="79" t="s">
        <v>215</v>
      </c>
      <c r="F83" s="79" t="s">
        <v>483</v>
      </c>
      <c r="G83" s="94" t="s">
        <v>336</v>
      </c>
      <c r="H83" s="79" t="s">
        <v>484</v>
      </c>
      <c r="I83" s="79" t="s">
        <v>485</v>
      </c>
      <c r="J83" s="79" t="s">
        <v>40</v>
      </c>
      <c r="K83" s="79" t="s">
        <v>40</v>
      </c>
      <c r="L83" s="79" t="s">
        <v>40</v>
      </c>
      <c r="M83" s="79">
        <v>6</v>
      </c>
      <c r="N83" s="79">
        <v>3</v>
      </c>
      <c r="O83" s="79">
        <v>18</v>
      </c>
      <c r="P83" s="79" t="s">
        <v>115</v>
      </c>
      <c r="Q83" s="79">
        <v>25</v>
      </c>
      <c r="R83" s="79">
        <v>450</v>
      </c>
      <c r="S83" s="79" t="s">
        <v>49</v>
      </c>
      <c r="T83" s="79" t="s">
        <v>469</v>
      </c>
      <c r="U83" s="80">
        <v>4</v>
      </c>
      <c r="V83" s="80">
        <v>0</v>
      </c>
      <c r="W83" s="80">
        <v>0</v>
      </c>
      <c r="X83" s="80">
        <f t="shared" si="23"/>
        <v>4</v>
      </c>
      <c r="Y83" s="79" t="s">
        <v>486</v>
      </c>
      <c r="Z83" s="79" t="s">
        <v>487</v>
      </c>
      <c r="AA83" s="79" t="s">
        <v>219</v>
      </c>
      <c r="AB83" s="79" t="s">
        <v>219</v>
      </c>
      <c r="AC83" s="79" t="s">
        <v>219</v>
      </c>
      <c r="AD83" s="79" t="s">
        <v>488</v>
      </c>
      <c r="AE83" s="79" t="s">
        <v>489</v>
      </c>
    </row>
    <row r="84" spans="1:31" ht="111" customHeight="1">
      <c r="A84" s="85" t="s">
        <v>53</v>
      </c>
      <c r="B84" s="79" t="s">
        <v>611</v>
      </c>
      <c r="C84" s="79" t="s">
        <v>627</v>
      </c>
      <c r="D84" s="79" t="s">
        <v>465</v>
      </c>
      <c r="E84" s="79" t="s">
        <v>215</v>
      </c>
      <c r="F84" s="79" t="s">
        <v>490</v>
      </c>
      <c r="G84" s="79" t="s">
        <v>48</v>
      </c>
      <c r="H84" s="79" t="s">
        <v>218</v>
      </c>
      <c r="I84" s="79" t="s">
        <v>491</v>
      </c>
      <c r="J84" s="79" t="s">
        <v>40</v>
      </c>
      <c r="K84" s="79" t="s">
        <v>492</v>
      </c>
      <c r="L84" s="79" t="s">
        <v>40</v>
      </c>
      <c r="M84" s="79">
        <v>6</v>
      </c>
      <c r="N84" s="79">
        <v>3</v>
      </c>
      <c r="O84" s="79">
        <v>18</v>
      </c>
      <c r="P84" s="79" t="s">
        <v>115</v>
      </c>
      <c r="Q84" s="94">
        <v>25</v>
      </c>
      <c r="R84" s="79">
        <v>450</v>
      </c>
      <c r="S84" s="79" t="s">
        <v>49</v>
      </c>
      <c r="T84" s="79" t="s">
        <v>469</v>
      </c>
      <c r="U84" s="80">
        <v>4</v>
      </c>
      <c r="V84" s="80">
        <v>0</v>
      </c>
      <c r="W84" s="80">
        <v>0</v>
      </c>
      <c r="X84" s="80">
        <f t="shared" si="23"/>
        <v>4</v>
      </c>
      <c r="Y84" s="79" t="s">
        <v>41</v>
      </c>
      <c r="Z84" s="79" t="s">
        <v>493</v>
      </c>
      <c r="AA84" s="79" t="s">
        <v>219</v>
      </c>
      <c r="AB84" s="79" t="s">
        <v>219</v>
      </c>
      <c r="AC84" s="79" t="s">
        <v>494</v>
      </c>
      <c r="AD84" s="79" t="s">
        <v>495</v>
      </c>
      <c r="AE84" s="79" t="s">
        <v>496</v>
      </c>
    </row>
    <row r="85" spans="1:31" ht="111" customHeight="1">
      <c r="A85" s="85" t="s">
        <v>53</v>
      </c>
      <c r="B85" s="79" t="s">
        <v>611</v>
      </c>
      <c r="C85" s="79" t="s">
        <v>627</v>
      </c>
      <c r="D85" s="79" t="s">
        <v>465</v>
      </c>
      <c r="E85" s="79" t="s">
        <v>215</v>
      </c>
      <c r="F85" s="79" t="s">
        <v>497</v>
      </c>
      <c r="G85" s="94" t="s">
        <v>336</v>
      </c>
      <c r="H85" s="79" t="s">
        <v>450</v>
      </c>
      <c r="I85" s="79" t="s">
        <v>498</v>
      </c>
      <c r="J85" s="79" t="s">
        <v>40</v>
      </c>
      <c r="K85" s="79" t="s">
        <v>40</v>
      </c>
      <c r="L85" s="79" t="s">
        <v>40</v>
      </c>
      <c r="M85" s="79">
        <v>6</v>
      </c>
      <c r="N85" s="79">
        <v>3</v>
      </c>
      <c r="O85" s="79">
        <v>18</v>
      </c>
      <c r="P85" s="79" t="s">
        <v>115</v>
      </c>
      <c r="Q85" s="79">
        <v>60</v>
      </c>
      <c r="R85" s="79">
        <v>1080</v>
      </c>
      <c r="S85" s="79" t="s">
        <v>196</v>
      </c>
      <c r="T85" s="79" t="s">
        <v>207</v>
      </c>
      <c r="U85" s="80">
        <v>4</v>
      </c>
      <c r="V85" s="80">
        <v>0</v>
      </c>
      <c r="W85" s="80">
        <v>0</v>
      </c>
      <c r="X85" s="80">
        <f t="shared" si="23"/>
        <v>4</v>
      </c>
      <c r="Y85" s="79" t="s">
        <v>47</v>
      </c>
      <c r="Z85" s="79" t="s">
        <v>499</v>
      </c>
      <c r="AA85" s="79" t="s">
        <v>219</v>
      </c>
      <c r="AB85" s="79" t="s">
        <v>219</v>
      </c>
      <c r="AC85" s="79" t="s">
        <v>500</v>
      </c>
      <c r="AD85" s="79" t="s">
        <v>501</v>
      </c>
      <c r="AE85" s="79" t="s">
        <v>219</v>
      </c>
    </row>
    <row r="86" spans="1:31" ht="111" customHeight="1">
      <c r="A86" s="85" t="s">
        <v>53</v>
      </c>
      <c r="B86" s="79" t="s">
        <v>611</v>
      </c>
      <c r="C86" s="79" t="s">
        <v>627</v>
      </c>
      <c r="D86" s="79" t="s">
        <v>465</v>
      </c>
      <c r="E86" s="79" t="s">
        <v>215</v>
      </c>
      <c r="F86" s="79" t="s">
        <v>502</v>
      </c>
      <c r="G86" s="94" t="s">
        <v>336</v>
      </c>
      <c r="H86" s="79" t="s">
        <v>503</v>
      </c>
      <c r="I86" s="79" t="s">
        <v>504</v>
      </c>
      <c r="J86" s="79" t="s">
        <v>40</v>
      </c>
      <c r="K86" s="79" t="s">
        <v>505</v>
      </c>
      <c r="L86" s="79" t="s">
        <v>40</v>
      </c>
      <c r="M86" s="79">
        <v>6</v>
      </c>
      <c r="N86" s="79">
        <v>3</v>
      </c>
      <c r="O86" s="79">
        <v>18</v>
      </c>
      <c r="P86" s="79" t="s">
        <v>115</v>
      </c>
      <c r="Q86" s="79">
        <v>25</v>
      </c>
      <c r="R86" s="79">
        <v>450</v>
      </c>
      <c r="S86" s="79" t="s">
        <v>49</v>
      </c>
      <c r="T86" s="79" t="s">
        <v>469</v>
      </c>
      <c r="U86" s="80">
        <v>4</v>
      </c>
      <c r="V86" s="80">
        <v>0</v>
      </c>
      <c r="W86" s="80">
        <v>0</v>
      </c>
      <c r="X86" s="80">
        <f t="shared" si="23"/>
        <v>4</v>
      </c>
      <c r="Y86" s="79" t="s">
        <v>47</v>
      </c>
      <c r="Z86" s="97" t="s">
        <v>506</v>
      </c>
      <c r="AA86" s="79" t="s">
        <v>219</v>
      </c>
      <c r="AB86" s="79" t="s">
        <v>219</v>
      </c>
      <c r="AC86" s="79" t="s">
        <v>507</v>
      </c>
      <c r="AD86" s="79" t="s">
        <v>508</v>
      </c>
      <c r="AE86" s="79" t="s">
        <v>219</v>
      </c>
    </row>
    <row r="87" spans="1:31" ht="111" customHeight="1">
      <c r="A87" s="85" t="s">
        <v>53</v>
      </c>
      <c r="B87" s="79" t="s">
        <v>611</v>
      </c>
      <c r="C87" s="79" t="s">
        <v>627</v>
      </c>
      <c r="D87" s="98" t="s">
        <v>509</v>
      </c>
      <c r="E87" s="99" t="s">
        <v>352</v>
      </c>
      <c r="F87" s="100" t="s">
        <v>510</v>
      </c>
      <c r="G87" s="94" t="s">
        <v>336</v>
      </c>
      <c r="H87" s="101" t="s">
        <v>511</v>
      </c>
      <c r="I87" s="102" t="s">
        <v>512</v>
      </c>
      <c r="J87" s="102"/>
      <c r="K87" s="102" t="s">
        <v>513</v>
      </c>
      <c r="L87" s="102" t="s">
        <v>514</v>
      </c>
      <c r="M87" s="103">
        <v>2</v>
      </c>
      <c r="N87" s="103">
        <v>3</v>
      </c>
      <c r="O87" s="96">
        <v>6</v>
      </c>
      <c r="P87" s="96" t="s">
        <v>117</v>
      </c>
      <c r="Q87" s="103">
        <v>60</v>
      </c>
      <c r="R87" s="96">
        <v>360</v>
      </c>
      <c r="S87" s="96" t="s">
        <v>49</v>
      </c>
      <c r="T87" s="102" t="s">
        <v>469</v>
      </c>
      <c r="U87" s="80">
        <v>4</v>
      </c>
      <c r="V87" s="80">
        <v>0</v>
      </c>
      <c r="W87" s="80">
        <v>0</v>
      </c>
      <c r="X87" s="80">
        <f t="shared" si="23"/>
        <v>4</v>
      </c>
      <c r="Y87" s="102" t="s">
        <v>515</v>
      </c>
      <c r="Z87" s="102" t="s">
        <v>516</v>
      </c>
      <c r="AA87" s="102"/>
      <c r="AB87" s="102"/>
      <c r="AC87" s="102"/>
      <c r="AD87" s="102" t="s">
        <v>517</v>
      </c>
      <c r="AE87" s="102" t="s">
        <v>518</v>
      </c>
    </row>
    <row r="88" spans="1:31" ht="111" customHeight="1">
      <c r="A88" s="85" t="s">
        <v>53</v>
      </c>
      <c r="B88" s="79" t="s">
        <v>611</v>
      </c>
      <c r="C88" s="79" t="s">
        <v>627</v>
      </c>
      <c r="D88" s="98" t="s">
        <v>509</v>
      </c>
      <c r="E88" s="99" t="s">
        <v>352</v>
      </c>
      <c r="F88" s="104" t="s">
        <v>519</v>
      </c>
      <c r="G88" s="94" t="s">
        <v>336</v>
      </c>
      <c r="H88" s="104" t="s">
        <v>520</v>
      </c>
      <c r="I88" s="102" t="s">
        <v>521</v>
      </c>
      <c r="J88" s="102"/>
      <c r="K88" s="102"/>
      <c r="L88" s="102" t="s">
        <v>522</v>
      </c>
      <c r="M88" s="103">
        <v>2</v>
      </c>
      <c r="N88" s="103">
        <v>4</v>
      </c>
      <c r="O88" s="96">
        <v>8</v>
      </c>
      <c r="P88" s="96" t="s">
        <v>117</v>
      </c>
      <c r="Q88" s="103">
        <v>60</v>
      </c>
      <c r="R88" s="96">
        <v>480</v>
      </c>
      <c r="S88" s="96" t="s">
        <v>49</v>
      </c>
      <c r="T88" s="102" t="s">
        <v>469</v>
      </c>
      <c r="U88" s="80">
        <v>4</v>
      </c>
      <c r="V88" s="80">
        <v>0</v>
      </c>
      <c r="W88" s="80">
        <v>0</v>
      </c>
      <c r="X88" s="80">
        <f t="shared" si="23"/>
        <v>4</v>
      </c>
      <c r="Y88" s="102" t="s">
        <v>515</v>
      </c>
      <c r="Z88" s="102" t="s">
        <v>516</v>
      </c>
      <c r="AA88" s="105"/>
      <c r="AB88" s="105"/>
      <c r="AC88" s="102"/>
      <c r="AD88" s="102" t="s">
        <v>522</v>
      </c>
      <c r="AE88" s="102" t="s">
        <v>518</v>
      </c>
    </row>
    <row r="89" spans="1:31" ht="111" customHeight="1">
      <c r="A89" s="85" t="s">
        <v>53</v>
      </c>
      <c r="B89" s="79" t="s">
        <v>611</v>
      </c>
      <c r="C89" s="79" t="s">
        <v>627</v>
      </c>
      <c r="D89" s="98" t="s">
        <v>509</v>
      </c>
      <c r="E89" s="99" t="s">
        <v>352</v>
      </c>
      <c r="F89" s="100" t="s">
        <v>523</v>
      </c>
      <c r="G89" s="94" t="s">
        <v>336</v>
      </c>
      <c r="H89" s="101" t="s">
        <v>524</v>
      </c>
      <c r="I89" s="102" t="s">
        <v>521</v>
      </c>
      <c r="J89" s="102"/>
      <c r="K89" s="102"/>
      <c r="L89" s="102" t="s">
        <v>522</v>
      </c>
      <c r="M89" s="103">
        <v>2</v>
      </c>
      <c r="N89" s="103">
        <v>3</v>
      </c>
      <c r="O89" s="96">
        <v>6</v>
      </c>
      <c r="P89" s="96" t="s">
        <v>117</v>
      </c>
      <c r="Q89" s="103">
        <v>60</v>
      </c>
      <c r="R89" s="96">
        <v>360</v>
      </c>
      <c r="S89" s="96" t="s">
        <v>49</v>
      </c>
      <c r="T89" s="102" t="s">
        <v>469</v>
      </c>
      <c r="U89" s="80">
        <v>4</v>
      </c>
      <c r="V89" s="80">
        <v>0</v>
      </c>
      <c r="W89" s="80">
        <v>0</v>
      </c>
      <c r="X89" s="80">
        <f t="shared" si="23"/>
        <v>4</v>
      </c>
      <c r="Y89" s="102" t="s">
        <v>515</v>
      </c>
      <c r="Z89" s="102" t="s">
        <v>516</v>
      </c>
      <c r="AA89" s="105"/>
      <c r="AB89" s="105"/>
      <c r="AC89" s="102"/>
      <c r="AD89" s="102" t="s">
        <v>525</v>
      </c>
      <c r="AE89" s="102" t="s">
        <v>518</v>
      </c>
    </row>
    <row r="90" spans="1:31" ht="111" customHeight="1">
      <c r="A90" s="85" t="s">
        <v>53</v>
      </c>
      <c r="B90" s="79" t="s">
        <v>611</v>
      </c>
      <c r="C90" s="79" t="s">
        <v>627</v>
      </c>
      <c r="D90" s="98" t="s">
        <v>509</v>
      </c>
      <c r="E90" s="99" t="s">
        <v>352</v>
      </c>
      <c r="F90" s="100" t="s">
        <v>526</v>
      </c>
      <c r="G90" s="94" t="s">
        <v>336</v>
      </c>
      <c r="H90" s="101" t="s">
        <v>527</v>
      </c>
      <c r="I90" s="100" t="s">
        <v>528</v>
      </c>
      <c r="J90" s="102"/>
      <c r="K90" s="102"/>
      <c r="L90" s="102" t="s">
        <v>522</v>
      </c>
      <c r="M90" s="103">
        <v>2</v>
      </c>
      <c r="N90" s="103">
        <v>3</v>
      </c>
      <c r="O90" s="96">
        <v>6</v>
      </c>
      <c r="P90" s="96" t="s">
        <v>117</v>
      </c>
      <c r="Q90" s="103">
        <v>60</v>
      </c>
      <c r="R90" s="96">
        <v>360</v>
      </c>
      <c r="S90" s="96" t="s">
        <v>49</v>
      </c>
      <c r="T90" s="102" t="s">
        <v>469</v>
      </c>
      <c r="U90" s="80">
        <v>4</v>
      </c>
      <c r="V90" s="80">
        <v>0</v>
      </c>
      <c r="W90" s="80">
        <v>0</v>
      </c>
      <c r="X90" s="80">
        <f t="shared" si="23"/>
        <v>4</v>
      </c>
      <c r="Y90" s="102" t="s">
        <v>515</v>
      </c>
      <c r="Z90" s="102" t="s">
        <v>516</v>
      </c>
      <c r="AA90" s="105"/>
      <c r="AB90" s="105"/>
      <c r="AC90" s="102"/>
      <c r="AD90" s="102" t="s">
        <v>529</v>
      </c>
      <c r="AE90" s="102" t="s">
        <v>518</v>
      </c>
    </row>
    <row r="91" spans="1:31" ht="111" customHeight="1">
      <c r="A91" s="85" t="s">
        <v>53</v>
      </c>
      <c r="B91" s="79" t="s">
        <v>611</v>
      </c>
      <c r="C91" s="79" t="s">
        <v>627</v>
      </c>
      <c r="D91" s="98" t="s">
        <v>509</v>
      </c>
      <c r="E91" s="99" t="s">
        <v>352</v>
      </c>
      <c r="F91" s="100" t="s">
        <v>530</v>
      </c>
      <c r="G91" s="94" t="s">
        <v>336</v>
      </c>
      <c r="H91" s="101" t="s">
        <v>531</v>
      </c>
      <c r="I91" s="102" t="s">
        <v>532</v>
      </c>
      <c r="J91" s="102"/>
      <c r="K91" s="102"/>
      <c r="L91" s="102" t="s">
        <v>522</v>
      </c>
      <c r="M91" s="103">
        <v>2</v>
      </c>
      <c r="N91" s="103">
        <v>3</v>
      </c>
      <c r="O91" s="96">
        <v>6</v>
      </c>
      <c r="P91" s="96" t="s">
        <v>117</v>
      </c>
      <c r="Q91" s="103">
        <v>60</v>
      </c>
      <c r="R91" s="96">
        <v>360</v>
      </c>
      <c r="S91" s="96" t="s">
        <v>49</v>
      </c>
      <c r="T91" s="102" t="s">
        <v>469</v>
      </c>
      <c r="U91" s="80">
        <v>4</v>
      </c>
      <c r="V91" s="80">
        <v>0</v>
      </c>
      <c r="W91" s="80">
        <v>0</v>
      </c>
      <c r="X91" s="80">
        <f t="shared" si="23"/>
        <v>4</v>
      </c>
      <c r="Y91" s="102" t="s">
        <v>515</v>
      </c>
      <c r="Z91" s="102" t="s">
        <v>516</v>
      </c>
      <c r="AA91" s="105"/>
      <c r="AB91" s="105"/>
      <c r="AC91" s="102"/>
      <c r="AD91" s="102" t="s">
        <v>533</v>
      </c>
      <c r="AE91" s="102" t="s">
        <v>518</v>
      </c>
    </row>
    <row r="92" spans="1:31" ht="111" customHeight="1">
      <c r="A92" s="85" t="s">
        <v>53</v>
      </c>
      <c r="B92" s="79" t="s">
        <v>611</v>
      </c>
      <c r="C92" s="79" t="s">
        <v>627</v>
      </c>
      <c r="D92" s="98" t="s">
        <v>509</v>
      </c>
      <c r="E92" s="99" t="s">
        <v>352</v>
      </c>
      <c r="F92" s="100" t="s">
        <v>534</v>
      </c>
      <c r="G92" s="94" t="s">
        <v>336</v>
      </c>
      <c r="H92" s="101" t="s">
        <v>535</v>
      </c>
      <c r="I92" s="102" t="s">
        <v>536</v>
      </c>
      <c r="J92" s="102"/>
      <c r="K92" s="102"/>
      <c r="L92" s="102" t="s">
        <v>522</v>
      </c>
      <c r="M92" s="103">
        <v>2</v>
      </c>
      <c r="N92" s="103">
        <v>3</v>
      </c>
      <c r="O92" s="96">
        <v>6</v>
      </c>
      <c r="P92" s="96" t="s">
        <v>117</v>
      </c>
      <c r="Q92" s="103">
        <v>60</v>
      </c>
      <c r="R92" s="96">
        <v>360</v>
      </c>
      <c r="S92" s="96" t="s">
        <v>49</v>
      </c>
      <c r="T92" s="102" t="s">
        <v>469</v>
      </c>
      <c r="U92" s="80">
        <v>4</v>
      </c>
      <c r="V92" s="80">
        <v>0</v>
      </c>
      <c r="W92" s="80">
        <v>0</v>
      </c>
      <c r="X92" s="80">
        <f t="shared" si="23"/>
        <v>4</v>
      </c>
      <c r="Y92" s="102" t="s">
        <v>515</v>
      </c>
      <c r="Z92" s="102" t="s">
        <v>516</v>
      </c>
      <c r="AA92" s="105"/>
      <c r="AB92" s="105"/>
      <c r="AC92" s="102"/>
      <c r="AD92" s="102" t="s">
        <v>533</v>
      </c>
      <c r="AE92" s="102" t="s">
        <v>518</v>
      </c>
    </row>
    <row r="93" spans="1:31" ht="111" customHeight="1">
      <c r="A93" s="85" t="s">
        <v>53</v>
      </c>
      <c r="B93" s="79" t="s">
        <v>611</v>
      </c>
      <c r="C93" s="79" t="s">
        <v>627</v>
      </c>
      <c r="D93" s="98" t="s">
        <v>509</v>
      </c>
      <c r="E93" s="99" t="s">
        <v>352</v>
      </c>
      <c r="F93" s="101" t="s">
        <v>537</v>
      </c>
      <c r="G93" s="94" t="s">
        <v>336</v>
      </c>
      <c r="H93" s="101" t="s">
        <v>538</v>
      </c>
      <c r="I93" s="102" t="s">
        <v>521</v>
      </c>
      <c r="J93" s="100"/>
      <c r="K93" s="100"/>
      <c r="L93" s="102"/>
      <c r="M93" s="103">
        <v>2</v>
      </c>
      <c r="N93" s="106">
        <v>2</v>
      </c>
      <c r="O93" s="96">
        <v>4</v>
      </c>
      <c r="P93" s="96" t="s">
        <v>119</v>
      </c>
      <c r="Q93" s="106">
        <v>60</v>
      </c>
      <c r="R93" s="96">
        <v>240</v>
      </c>
      <c r="S93" s="96" t="s">
        <v>49</v>
      </c>
      <c r="T93" s="102" t="s">
        <v>469</v>
      </c>
      <c r="U93" s="80">
        <v>4</v>
      </c>
      <c r="V93" s="80">
        <v>0</v>
      </c>
      <c r="W93" s="80">
        <v>0</v>
      </c>
      <c r="X93" s="80">
        <f t="shared" si="23"/>
        <v>4</v>
      </c>
      <c r="Y93" s="102" t="s">
        <v>515</v>
      </c>
      <c r="Z93" s="102" t="s">
        <v>516</v>
      </c>
      <c r="AA93" s="105"/>
      <c r="AB93" s="105"/>
      <c r="AC93" s="100"/>
      <c r="AD93" s="102" t="s">
        <v>539</v>
      </c>
      <c r="AE93" s="102" t="s">
        <v>518</v>
      </c>
    </row>
    <row r="94" spans="1:31" ht="111" customHeight="1">
      <c r="A94" s="85" t="s">
        <v>53</v>
      </c>
      <c r="B94" s="79" t="s">
        <v>611</v>
      </c>
      <c r="C94" s="79" t="s">
        <v>627</v>
      </c>
      <c r="D94" s="98" t="s">
        <v>509</v>
      </c>
      <c r="E94" s="99" t="s">
        <v>352</v>
      </c>
      <c r="F94" s="100" t="s">
        <v>540</v>
      </c>
      <c r="G94" s="94" t="s">
        <v>336</v>
      </c>
      <c r="H94" s="100" t="s">
        <v>541</v>
      </c>
      <c r="I94" s="100" t="s">
        <v>542</v>
      </c>
      <c r="J94" s="100"/>
      <c r="K94" s="100"/>
      <c r="L94" s="102"/>
      <c r="M94" s="103">
        <v>2</v>
      </c>
      <c r="N94" s="103">
        <v>2</v>
      </c>
      <c r="O94" s="96">
        <v>4</v>
      </c>
      <c r="P94" s="96" t="s">
        <v>119</v>
      </c>
      <c r="Q94" s="103">
        <v>60</v>
      </c>
      <c r="R94" s="96">
        <v>240</v>
      </c>
      <c r="S94" s="96" t="s">
        <v>49</v>
      </c>
      <c r="T94" s="102" t="s">
        <v>469</v>
      </c>
      <c r="U94" s="80">
        <v>4</v>
      </c>
      <c r="V94" s="80">
        <v>0</v>
      </c>
      <c r="W94" s="80">
        <v>0</v>
      </c>
      <c r="X94" s="80">
        <f t="shared" si="23"/>
        <v>4</v>
      </c>
      <c r="Y94" s="102" t="s">
        <v>515</v>
      </c>
      <c r="Z94" s="102" t="s">
        <v>516</v>
      </c>
      <c r="AA94" s="105"/>
      <c r="AB94" s="105"/>
      <c r="AC94" s="100"/>
      <c r="AD94" s="102" t="s">
        <v>543</v>
      </c>
      <c r="AE94" s="102" t="s">
        <v>518</v>
      </c>
    </row>
    <row r="95" spans="1:31" ht="111" customHeight="1">
      <c r="A95" s="85" t="s">
        <v>53</v>
      </c>
      <c r="B95" s="79" t="s">
        <v>611</v>
      </c>
      <c r="C95" s="79" t="s">
        <v>627</v>
      </c>
      <c r="D95" s="98" t="s">
        <v>509</v>
      </c>
      <c r="E95" s="99" t="s">
        <v>352</v>
      </c>
      <c r="F95" s="100" t="s">
        <v>544</v>
      </c>
      <c r="G95" s="94" t="s">
        <v>336</v>
      </c>
      <c r="H95" s="101" t="s">
        <v>545</v>
      </c>
      <c r="I95" s="100" t="s">
        <v>542</v>
      </c>
      <c r="J95" s="100"/>
      <c r="K95" s="100"/>
      <c r="L95" s="102"/>
      <c r="M95" s="103">
        <v>2</v>
      </c>
      <c r="N95" s="103">
        <v>2</v>
      </c>
      <c r="O95" s="96">
        <v>4</v>
      </c>
      <c r="P95" s="96" t="s">
        <v>119</v>
      </c>
      <c r="Q95" s="103">
        <v>60</v>
      </c>
      <c r="R95" s="96">
        <v>240</v>
      </c>
      <c r="S95" s="96" t="s">
        <v>49</v>
      </c>
      <c r="T95" s="102" t="s">
        <v>469</v>
      </c>
      <c r="U95" s="80">
        <v>4</v>
      </c>
      <c r="V95" s="80">
        <v>0</v>
      </c>
      <c r="W95" s="80">
        <v>0</v>
      </c>
      <c r="X95" s="80">
        <f t="shared" si="23"/>
        <v>4</v>
      </c>
      <c r="Y95" s="102" t="s">
        <v>515</v>
      </c>
      <c r="Z95" s="102" t="s">
        <v>516</v>
      </c>
      <c r="AA95" s="105"/>
      <c r="AB95" s="105"/>
      <c r="AC95" s="100"/>
      <c r="AD95" s="102" t="s">
        <v>546</v>
      </c>
      <c r="AE95" s="102" t="s">
        <v>518</v>
      </c>
    </row>
    <row r="96" spans="1:31" ht="111" customHeight="1">
      <c r="A96" s="85" t="s">
        <v>53</v>
      </c>
      <c r="B96" s="79" t="s">
        <v>611</v>
      </c>
      <c r="C96" s="79" t="s">
        <v>627</v>
      </c>
      <c r="D96" s="98" t="s">
        <v>509</v>
      </c>
      <c r="E96" s="99" t="s">
        <v>352</v>
      </c>
      <c r="F96" s="100" t="s">
        <v>547</v>
      </c>
      <c r="G96" s="94" t="s">
        <v>336</v>
      </c>
      <c r="H96" s="104" t="s">
        <v>548</v>
      </c>
      <c r="I96" s="102" t="s">
        <v>521</v>
      </c>
      <c r="J96" s="100"/>
      <c r="K96" s="100"/>
      <c r="L96" s="102" t="s">
        <v>522</v>
      </c>
      <c r="M96" s="103">
        <v>2</v>
      </c>
      <c r="N96" s="103">
        <v>2</v>
      </c>
      <c r="O96" s="96">
        <v>4</v>
      </c>
      <c r="P96" s="96" t="s">
        <v>119</v>
      </c>
      <c r="Q96" s="103">
        <v>60</v>
      </c>
      <c r="R96" s="96">
        <v>240</v>
      </c>
      <c r="S96" s="96" t="s">
        <v>49</v>
      </c>
      <c r="T96" s="102" t="s">
        <v>469</v>
      </c>
      <c r="U96" s="80">
        <v>4</v>
      </c>
      <c r="V96" s="80">
        <v>0</v>
      </c>
      <c r="W96" s="80">
        <v>0</v>
      </c>
      <c r="X96" s="80">
        <f t="shared" si="23"/>
        <v>4</v>
      </c>
      <c r="Y96" s="102" t="s">
        <v>515</v>
      </c>
      <c r="Z96" s="102" t="s">
        <v>516</v>
      </c>
      <c r="AA96" s="105"/>
      <c r="AB96" s="105"/>
      <c r="AC96" s="100"/>
      <c r="AD96" s="102" t="s">
        <v>549</v>
      </c>
      <c r="AE96" s="102" t="s">
        <v>518</v>
      </c>
    </row>
    <row r="97" spans="1:31" ht="111" customHeight="1">
      <c r="A97" s="85" t="s">
        <v>53</v>
      </c>
      <c r="B97" s="79" t="s">
        <v>611</v>
      </c>
      <c r="C97" s="79" t="s">
        <v>627</v>
      </c>
      <c r="D97" s="98" t="s">
        <v>509</v>
      </c>
      <c r="E97" s="99" t="s">
        <v>352</v>
      </c>
      <c r="F97" s="100" t="s">
        <v>550</v>
      </c>
      <c r="G97" s="94" t="s">
        <v>336</v>
      </c>
      <c r="H97" s="100" t="s">
        <v>551</v>
      </c>
      <c r="I97" s="102" t="s">
        <v>521</v>
      </c>
      <c r="J97" s="100"/>
      <c r="K97" s="100"/>
      <c r="L97" s="102" t="s">
        <v>522</v>
      </c>
      <c r="M97" s="103">
        <v>2</v>
      </c>
      <c r="N97" s="103">
        <v>2</v>
      </c>
      <c r="O97" s="96">
        <v>4</v>
      </c>
      <c r="P97" s="96" t="s">
        <v>119</v>
      </c>
      <c r="Q97" s="103">
        <v>60</v>
      </c>
      <c r="R97" s="96">
        <v>240</v>
      </c>
      <c r="S97" s="96" t="s">
        <v>49</v>
      </c>
      <c r="T97" s="102" t="s">
        <v>469</v>
      </c>
      <c r="U97" s="80">
        <v>4</v>
      </c>
      <c r="V97" s="80">
        <v>0</v>
      </c>
      <c r="W97" s="80">
        <v>0</v>
      </c>
      <c r="X97" s="80">
        <f t="shared" si="23"/>
        <v>4</v>
      </c>
      <c r="Y97" s="102" t="s">
        <v>515</v>
      </c>
      <c r="Z97" s="102" t="s">
        <v>516</v>
      </c>
      <c r="AA97" s="105"/>
      <c r="AB97" s="105"/>
      <c r="AC97" s="100"/>
      <c r="AD97" s="102" t="s">
        <v>549</v>
      </c>
      <c r="AE97" s="102" t="s">
        <v>518</v>
      </c>
    </row>
    <row r="98" spans="1:31" ht="111" customHeight="1">
      <c r="A98" s="85" t="s">
        <v>53</v>
      </c>
      <c r="B98" s="79" t="s">
        <v>611</v>
      </c>
      <c r="C98" s="79" t="s">
        <v>627</v>
      </c>
      <c r="D98" s="98" t="s">
        <v>509</v>
      </c>
      <c r="E98" s="99" t="s">
        <v>352</v>
      </c>
      <c r="F98" s="100" t="s">
        <v>552</v>
      </c>
      <c r="G98" s="94" t="s">
        <v>336</v>
      </c>
      <c r="H98" s="101" t="s">
        <v>553</v>
      </c>
      <c r="I98" s="102" t="s">
        <v>521</v>
      </c>
      <c r="J98" s="100" t="s">
        <v>554</v>
      </c>
      <c r="K98" s="100"/>
      <c r="L98" s="102"/>
      <c r="M98" s="103">
        <v>2</v>
      </c>
      <c r="N98" s="107">
        <v>2</v>
      </c>
      <c r="O98" s="96">
        <v>4</v>
      </c>
      <c r="P98" s="96" t="s">
        <v>119</v>
      </c>
      <c r="Q98" s="106">
        <v>60</v>
      </c>
      <c r="R98" s="96">
        <v>240</v>
      </c>
      <c r="S98" s="96" t="s">
        <v>49</v>
      </c>
      <c r="T98" s="102" t="s">
        <v>469</v>
      </c>
      <c r="U98" s="80">
        <v>4</v>
      </c>
      <c r="V98" s="80">
        <v>0</v>
      </c>
      <c r="W98" s="80">
        <v>0</v>
      </c>
      <c r="X98" s="80">
        <f t="shared" si="23"/>
        <v>4</v>
      </c>
      <c r="Y98" s="102" t="s">
        <v>515</v>
      </c>
      <c r="Z98" s="102" t="s">
        <v>516</v>
      </c>
      <c r="AA98" s="105"/>
      <c r="AB98" s="105"/>
      <c r="AC98" s="100" t="s">
        <v>554</v>
      </c>
      <c r="AD98" s="102" t="s">
        <v>555</v>
      </c>
      <c r="AE98" s="102" t="s">
        <v>518</v>
      </c>
    </row>
    <row r="99" spans="1:31" ht="111" customHeight="1">
      <c r="A99" s="85" t="s">
        <v>53</v>
      </c>
      <c r="B99" s="79" t="s">
        <v>611</v>
      </c>
      <c r="C99" s="79" t="s">
        <v>627</v>
      </c>
      <c r="D99" s="98" t="s">
        <v>509</v>
      </c>
      <c r="E99" s="99" t="s">
        <v>352</v>
      </c>
      <c r="F99" s="100" t="s">
        <v>556</v>
      </c>
      <c r="G99" s="94" t="s">
        <v>336</v>
      </c>
      <c r="H99" s="101" t="s">
        <v>557</v>
      </c>
      <c r="I99" s="102" t="s">
        <v>558</v>
      </c>
      <c r="J99" s="100" t="s">
        <v>554</v>
      </c>
      <c r="K99" s="100"/>
      <c r="L99" s="102"/>
      <c r="M99" s="103">
        <v>2</v>
      </c>
      <c r="N99" s="103">
        <v>2</v>
      </c>
      <c r="O99" s="96">
        <v>4</v>
      </c>
      <c r="P99" s="96" t="s">
        <v>119</v>
      </c>
      <c r="Q99" s="103">
        <v>60</v>
      </c>
      <c r="R99" s="96">
        <v>240</v>
      </c>
      <c r="S99" s="96" t="s">
        <v>49</v>
      </c>
      <c r="T99" s="102" t="s">
        <v>469</v>
      </c>
      <c r="U99" s="80">
        <v>4</v>
      </c>
      <c r="V99" s="80">
        <v>0</v>
      </c>
      <c r="W99" s="80">
        <v>0</v>
      </c>
      <c r="X99" s="80">
        <f t="shared" si="23"/>
        <v>4</v>
      </c>
      <c r="Y99" s="102" t="s">
        <v>515</v>
      </c>
      <c r="Z99" s="102" t="s">
        <v>516</v>
      </c>
      <c r="AA99" s="105"/>
      <c r="AB99" s="105"/>
      <c r="AC99" s="100" t="s">
        <v>554</v>
      </c>
      <c r="AD99" s="100" t="s">
        <v>559</v>
      </c>
      <c r="AE99" s="102" t="s">
        <v>518</v>
      </c>
    </row>
    <row r="100" spans="1:31" ht="111" customHeight="1">
      <c r="A100" s="85" t="s">
        <v>53</v>
      </c>
      <c r="B100" s="79" t="s">
        <v>611</v>
      </c>
      <c r="C100" s="79" t="s">
        <v>627</v>
      </c>
      <c r="D100" s="98" t="s">
        <v>509</v>
      </c>
      <c r="E100" s="99" t="s">
        <v>352</v>
      </c>
      <c r="F100" s="100" t="s">
        <v>560</v>
      </c>
      <c r="G100" s="94" t="s">
        <v>336</v>
      </c>
      <c r="H100" s="101" t="s">
        <v>561</v>
      </c>
      <c r="I100" s="102" t="s">
        <v>562</v>
      </c>
      <c r="J100" s="100" t="s">
        <v>554</v>
      </c>
      <c r="K100" s="102"/>
      <c r="L100" s="102"/>
      <c r="M100" s="103">
        <v>2</v>
      </c>
      <c r="N100" s="103">
        <v>2</v>
      </c>
      <c r="O100" s="96">
        <v>4</v>
      </c>
      <c r="P100" s="96" t="s">
        <v>119</v>
      </c>
      <c r="Q100" s="103">
        <v>60</v>
      </c>
      <c r="R100" s="96">
        <v>240</v>
      </c>
      <c r="S100" s="96" t="s">
        <v>49</v>
      </c>
      <c r="T100" s="102" t="s">
        <v>469</v>
      </c>
      <c r="U100" s="80">
        <v>4</v>
      </c>
      <c r="V100" s="80">
        <v>0</v>
      </c>
      <c r="W100" s="80">
        <v>0</v>
      </c>
      <c r="X100" s="80">
        <f t="shared" si="23"/>
        <v>4</v>
      </c>
      <c r="Y100" s="102" t="s">
        <v>515</v>
      </c>
      <c r="Z100" s="102" t="s">
        <v>516</v>
      </c>
      <c r="AA100" s="105"/>
      <c r="AB100" s="105"/>
      <c r="AC100" s="100" t="s">
        <v>554</v>
      </c>
      <c r="AD100" s="100" t="s">
        <v>559</v>
      </c>
      <c r="AE100" s="102" t="s">
        <v>518</v>
      </c>
    </row>
    <row r="101" spans="1:31" ht="111" customHeight="1">
      <c r="A101" s="85" t="s">
        <v>53</v>
      </c>
      <c r="B101" s="79" t="s">
        <v>611</v>
      </c>
      <c r="C101" s="79" t="s">
        <v>627</v>
      </c>
      <c r="D101" s="98" t="s">
        <v>509</v>
      </c>
      <c r="E101" s="99" t="s">
        <v>352</v>
      </c>
      <c r="F101" s="100" t="s">
        <v>563</v>
      </c>
      <c r="G101" s="94" t="s">
        <v>336</v>
      </c>
      <c r="H101" s="100" t="s">
        <v>564</v>
      </c>
      <c r="I101" s="102" t="s">
        <v>521</v>
      </c>
      <c r="J101" s="102"/>
      <c r="K101" s="102"/>
      <c r="L101" s="102" t="s">
        <v>522</v>
      </c>
      <c r="M101" s="103">
        <v>2</v>
      </c>
      <c r="N101" s="103">
        <v>3</v>
      </c>
      <c r="O101" s="96">
        <v>6</v>
      </c>
      <c r="P101" s="96" t="s">
        <v>117</v>
      </c>
      <c r="Q101" s="103">
        <v>60</v>
      </c>
      <c r="R101" s="96">
        <v>360</v>
      </c>
      <c r="S101" s="96" t="s">
        <v>49</v>
      </c>
      <c r="T101" s="102" t="s">
        <v>469</v>
      </c>
      <c r="U101" s="80">
        <v>4</v>
      </c>
      <c r="V101" s="80">
        <v>0</v>
      </c>
      <c r="W101" s="80">
        <v>0</v>
      </c>
      <c r="X101" s="80">
        <f t="shared" si="23"/>
        <v>4</v>
      </c>
      <c r="Y101" s="102" t="s">
        <v>515</v>
      </c>
      <c r="Z101" s="102" t="s">
        <v>516</v>
      </c>
      <c r="AA101" s="105"/>
      <c r="AB101" s="105"/>
      <c r="AC101" s="102"/>
      <c r="AD101" s="102" t="s">
        <v>565</v>
      </c>
      <c r="AE101" s="102" t="s">
        <v>518</v>
      </c>
    </row>
    <row r="102" spans="1:31" ht="111" customHeight="1">
      <c r="A102" s="85" t="s">
        <v>53</v>
      </c>
      <c r="B102" s="79" t="s">
        <v>611</v>
      </c>
      <c r="C102" s="79" t="s">
        <v>627</v>
      </c>
      <c r="D102" s="98" t="s">
        <v>509</v>
      </c>
      <c r="E102" s="99" t="s">
        <v>352</v>
      </c>
      <c r="F102" s="100" t="s">
        <v>566</v>
      </c>
      <c r="G102" s="94" t="s">
        <v>336</v>
      </c>
      <c r="H102" s="100" t="s">
        <v>567</v>
      </c>
      <c r="I102" s="102" t="s">
        <v>521</v>
      </c>
      <c r="J102" s="102"/>
      <c r="K102" s="102"/>
      <c r="L102" s="102" t="s">
        <v>522</v>
      </c>
      <c r="M102" s="103">
        <v>2</v>
      </c>
      <c r="N102" s="103">
        <v>3</v>
      </c>
      <c r="O102" s="96">
        <v>6</v>
      </c>
      <c r="P102" s="96" t="s">
        <v>117</v>
      </c>
      <c r="Q102" s="103">
        <v>60</v>
      </c>
      <c r="R102" s="96">
        <v>360</v>
      </c>
      <c r="S102" s="96" t="s">
        <v>49</v>
      </c>
      <c r="T102" s="102" t="s">
        <v>469</v>
      </c>
      <c r="U102" s="80">
        <v>4</v>
      </c>
      <c r="V102" s="80">
        <v>0</v>
      </c>
      <c r="W102" s="80">
        <v>0</v>
      </c>
      <c r="X102" s="80">
        <f t="shared" si="23"/>
        <v>4</v>
      </c>
      <c r="Y102" s="102" t="s">
        <v>515</v>
      </c>
      <c r="Z102" s="102" t="s">
        <v>516</v>
      </c>
      <c r="AA102" s="105"/>
      <c r="AB102" s="105"/>
      <c r="AC102" s="102"/>
      <c r="AD102" s="102" t="s">
        <v>565</v>
      </c>
      <c r="AE102" s="102" t="s">
        <v>518</v>
      </c>
    </row>
    <row r="103" spans="1:31" ht="111" customHeight="1">
      <c r="A103" s="85" t="s">
        <v>53</v>
      </c>
      <c r="B103" s="79" t="s">
        <v>611</v>
      </c>
      <c r="C103" s="79" t="s">
        <v>627</v>
      </c>
      <c r="D103" s="98" t="s">
        <v>509</v>
      </c>
      <c r="E103" s="99" t="s">
        <v>352</v>
      </c>
      <c r="F103" s="100" t="s">
        <v>568</v>
      </c>
      <c r="G103" s="94" t="s">
        <v>336</v>
      </c>
      <c r="H103" s="100" t="s">
        <v>569</v>
      </c>
      <c r="I103" s="102" t="s">
        <v>521</v>
      </c>
      <c r="J103" s="102"/>
      <c r="K103" s="102"/>
      <c r="L103" s="102" t="s">
        <v>522</v>
      </c>
      <c r="M103" s="103">
        <v>2</v>
      </c>
      <c r="N103" s="103">
        <v>3</v>
      </c>
      <c r="O103" s="96">
        <v>6</v>
      </c>
      <c r="P103" s="96" t="s">
        <v>117</v>
      </c>
      <c r="Q103" s="103">
        <v>25</v>
      </c>
      <c r="R103" s="96">
        <v>150</v>
      </c>
      <c r="S103" s="96" t="s">
        <v>49</v>
      </c>
      <c r="T103" s="102" t="s">
        <v>469</v>
      </c>
      <c r="U103" s="80">
        <v>4</v>
      </c>
      <c r="V103" s="80">
        <v>0</v>
      </c>
      <c r="W103" s="80">
        <v>0</v>
      </c>
      <c r="X103" s="80">
        <f t="shared" si="23"/>
        <v>4</v>
      </c>
      <c r="Y103" s="102" t="s">
        <v>515</v>
      </c>
      <c r="Z103" s="102" t="s">
        <v>516</v>
      </c>
      <c r="AA103" s="105"/>
      <c r="AB103" s="105"/>
      <c r="AC103" s="102"/>
      <c r="AD103" s="102" t="s">
        <v>565</v>
      </c>
      <c r="AE103" s="102" t="s">
        <v>518</v>
      </c>
    </row>
    <row r="104" spans="1:31" ht="111" customHeight="1">
      <c r="A104" s="85" t="s">
        <v>53</v>
      </c>
      <c r="B104" s="79" t="s">
        <v>611</v>
      </c>
      <c r="C104" s="79" t="s">
        <v>627</v>
      </c>
      <c r="D104" s="98" t="s">
        <v>509</v>
      </c>
      <c r="E104" s="99" t="s">
        <v>352</v>
      </c>
      <c r="F104" s="100" t="s">
        <v>570</v>
      </c>
      <c r="G104" s="94" t="s">
        <v>336</v>
      </c>
      <c r="H104" s="100" t="s">
        <v>571</v>
      </c>
      <c r="I104" s="102" t="s">
        <v>521</v>
      </c>
      <c r="J104" s="102"/>
      <c r="K104" s="102"/>
      <c r="L104" s="102" t="s">
        <v>522</v>
      </c>
      <c r="M104" s="103">
        <v>2</v>
      </c>
      <c r="N104" s="103">
        <v>2</v>
      </c>
      <c r="O104" s="96">
        <v>4</v>
      </c>
      <c r="P104" s="96" t="s">
        <v>119</v>
      </c>
      <c r="Q104" s="103">
        <v>60</v>
      </c>
      <c r="R104" s="96">
        <v>240</v>
      </c>
      <c r="S104" s="96" t="s">
        <v>49</v>
      </c>
      <c r="T104" s="102" t="s">
        <v>469</v>
      </c>
      <c r="U104" s="80">
        <v>4</v>
      </c>
      <c r="V104" s="80">
        <v>0</v>
      </c>
      <c r="W104" s="80">
        <v>0</v>
      </c>
      <c r="X104" s="80">
        <f t="shared" si="23"/>
        <v>4</v>
      </c>
      <c r="Y104" s="102" t="s">
        <v>515</v>
      </c>
      <c r="Z104" s="102" t="s">
        <v>516</v>
      </c>
      <c r="AA104" s="105"/>
      <c r="AB104" s="105"/>
      <c r="AC104" s="102"/>
      <c r="AD104" s="102" t="s">
        <v>565</v>
      </c>
      <c r="AE104" s="102" t="s">
        <v>518</v>
      </c>
    </row>
    <row r="105" spans="1:31" ht="111" customHeight="1">
      <c r="A105" s="85" t="s">
        <v>53</v>
      </c>
      <c r="B105" s="79" t="s">
        <v>611</v>
      </c>
      <c r="C105" s="79" t="s">
        <v>627</v>
      </c>
      <c r="D105" s="98" t="s">
        <v>509</v>
      </c>
      <c r="E105" s="99" t="s">
        <v>352</v>
      </c>
      <c r="F105" s="100" t="s">
        <v>572</v>
      </c>
      <c r="G105" s="94" t="s">
        <v>336</v>
      </c>
      <c r="H105" s="100" t="s">
        <v>573</v>
      </c>
      <c r="I105" s="102" t="s">
        <v>521</v>
      </c>
      <c r="J105" s="100"/>
      <c r="K105" s="100"/>
      <c r="L105" s="102" t="s">
        <v>522</v>
      </c>
      <c r="M105" s="103">
        <v>4</v>
      </c>
      <c r="N105" s="103">
        <v>2</v>
      </c>
      <c r="O105" s="96">
        <v>8</v>
      </c>
      <c r="P105" s="96" t="s">
        <v>117</v>
      </c>
      <c r="Q105" s="103">
        <v>60</v>
      </c>
      <c r="R105" s="96">
        <v>480</v>
      </c>
      <c r="S105" s="96" t="s">
        <v>49</v>
      </c>
      <c r="T105" s="102" t="s">
        <v>469</v>
      </c>
      <c r="U105" s="80">
        <v>4</v>
      </c>
      <c r="V105" s="80">
        <v>0</v>
      </c>
      <c r="W105" s="80">
        <v>0</v>
      </c>
      <c r="X105" s="80">
        <f t="shared" si="23"/>
        <v>4</v>
      </c>
      <c r="Y105" s="102" t="s">
        <v>515</v>
      </c>
      <c r="Z105" s="102" t="s">
        <v>516</v>
      </c>
      <c r="AA105" s="105"/>
      <c r="AB105" s="105"/>
      <c r="AC105" s="100"/>
      <c r="AD105" s="102" t="s">
        <v>565</v>
      </c>
      <c r="AE105" s="102" t="s">
        <v>518</v>
      </c>
    </row>
    <row r="106" spans="1:31" ht="111" customHeight="1">
      <c r="A106" s="85" t="s">
        <v>53</v>
      </c>
      <c r="B106" s="79" t="s">
        <v>611</v>
      </c>
      <c r="C106" s="79" t="s">
        <v>627</v>
      </c>
      <c r="D106" s="98" t="s">
        <v>509</v>
      </c>
      <c r="E106" s="99" t="s">
        <v>352</v>
      </c>
      <c r="F106" s="100" t="s">
        <v>574</v>
      </c>
      <c r="G106" s="94" t="s">
        <v>336</v>
      </c>
      <c r="H106" s="100" t="s">
        <v>575</v>
      </c>
      <c r="I106" s="102" t="s">
        <v>521</v>
      </c>
      <c r="J106" s="100"/>
      <c r="K106" s="100"/>
      <c r="L106" s="102" t="s">
        <v>576</v>
      </c>
      <c r="M106" s="103">
        <v>2</v>
      </c>
      <c r="N106" s="103">
        <v>2</v>
      </c>
      <c r="O106" s="96">
        <v>4</v>
      </c>
      <c r="P106" s="96" t="s">
        <v>119</v>
      </c>
      <c r="Q106" s="103">
        <v>25</v>
      </c>
      <c r="R106" s="96">
        <v>100</v>
      </c>
      <c r="S106" s="96" t="s">
        <v>201</v>
      </c>
      <c r="T106" s="102" t="s">
        <v>210</v>
      </c>
      <c r="U106" s="80">
        <v>4</v>
      </c>
      <c r="V106" s="80">
        <v>0</v>
      </c>
      <c r="W106" s="80">
        <v>0</v>
      </c>
      <c r="X106" s="80">
        <f t="shared" si="23"/>
        <v>4</v>
      </c>
      <c r="Y106" s="102" t="s">
        <v>515</v>
      </c>
      <c r="Z106" s="102" t="s">
        <v>516</v>
      </c>
      <c r="AA106" s="105"/>
      <c r="AB106" s="105"/>
      <c r="AC106" s="100"/>
      <c r="AD106" s="102" t="s">
        <v>576</v>
      </c>
      <c r="AE106" s="102" t="s">
        <v>518</v>
      </c>
    </row>
    <row r="107" spans="1:31" ht="111" customHeight="1">
      <c r="A107" s="85" t="s">
        <v>53</v>
      </c>
      <c r="B107" s="79" t="s">
        <v>611</v>
      </c>
      <c r="C107" s="79" t="s">
        <v>627</v>
      </c>
      <c r="D107" s="98" t="s">
        <v>509</v>
      </c>
      <c r="E107" s="99" t="s">
        <v>352</v>
      </c>
      <c r="F107" s="100" t="s">
        <v>577</v>
      </c>
      <c r="G107" s="94" t="s">
        <v>336</v>
      </c>
      <c r="H107" s="100" t="s">
        <v>578</v>
      </c>
      <c r="I107" s="102" t="s">
        <v>521</v>
      </c>
      <c r="J107" s="102"/>
      <c r="K107" s="102"/>
      <c r="L107" s="102" t="s">
        <v>522</v>
      </c>
      <c r="M107" s="106">
        <v>2</v>
      </c>
      <c r="N107" s="106">
        <v>4</v>
      </c>
      <c r="O107" s="96">
        <v>8</v>
      </c>
      <c r="P107" s="96" t="s">
        <v>117</v>
      </c>
      <c r="Q107" s="103">
        <v>60</v>
      </c>
      <c r="R107" s="96">
        <v>480</v>
      </c>
      <c r="S107" s="96" t="s">
        <v>49</v>
      </c>
      <c r="T107" s="102" t="s">
        <v>469</v>
      </c>
      <c r="U107" s="80">
        <v>4</v>
      </c>
      <c r="V107" s="80">
        <v>0</v>
      </c>
      <c r="W107" s="80">
        <v>0</v>
      </c>
      <c r="X107" s="80">
        <f t="shared" si="23"/>
        <v>4</v>
      </c>
      <c r="Y107" s="102" t="s">
        <v>515</v>
      </c>
      <c r="Z107" s="102" t="s">
        <v>516</v>
      </c>
      <c r="AA107" s="105"/>
      <c r="AB107" s="105"/>
      <c r="AC107" s="102"/>
      <c r="AD107" s="102" t="s">
        <v>579</v>
      </c>
      <c r="AE107" s="102" t="s">
        <v>518</v>
      </c>
    </row>
    <row r="108" spans="1:31" ht="111" customHeight="1">
      <c r="A108" s="85" t="s">
        <v>53</v>
      </c>
      <c r="B108" s="108" t="s">
        <v>580</v>
      </c>
      <c r="C108" s="109" t="s">
        <v>581</v>
      </c>
      <c r="D108" s="108" t="s">
        <v>582</v>
      </c>
      <c r="E108" s="105" t="s">
        <v>38</v>
      </c>
      <c r="F108" s="100" t="s">
        <v>583</v>
      </c>
      <c r="G108" s="94" t="s">
        <v>336</v>
      </c>
      <c r="H108" s="100" t="s">
        <v>584</v>
      </c>
      <c r="I108" s="102" t="s">
        <v>521</v>
      </c>
      <c r="J108" s="109"/>
      <c r="K108" s="100" t="s">
        <v>585</v>
      </c>
      <c r="L108" s="102" t="s">
        <v>586</v>
      </c>
      <c r="M108" s="110">
        <v>2</v>
      </c>
      <c r="N108" s="110">
        <v>2</v>
      </c>
      <c r="O108" s="96">
        <v>4</v>
      </c>
      <c r="P108" s="96" t="s">
        <v>119</v>
      </c>
      <c r="Q108" s="110">
        <v>25</v>
      </c>
      <c r="R108" s="96">
        <v>100</v>
      </c>
      <c r="S108" s="96" t="s">
        <v>201</v>
      </c>
      <c r="T108" s="102" t="s">
        <v>210</v>
      </c>
      <c r="U108" s="80">
        <v>217</v>
      </c>
      <c r="V108" s="80">
        <v>27</v>
      </c>
      <c r="W108" s="80">
        <v>19</v>
      </c>
      <c r="X108" s="80">
        <f t="shared" si="23"/>
        <v>263</v>
      </c>
      <c r="Y108" s="102" t="s">
        <v>515</v>
      </c>
      <c r="Z108" s="102" t="s">
        <v>516</v>
      </c>
      <c r="AA108" s="109"/>
      <c r="AB108" s="109"/>
      <c r="AC108" s="100" t="s">
        <v>585</v>
      </c>
      <c r="AD108" s="102" t="s">
        <v>586</v>
      </c>
      <c r="AE108" s="100"/>
    </row>
    <row r="109" spans="1:31" ht="111" customHeight="1">
      <c r="A109" s="85" t="s">
        <v>53</v>
      </c>
      <c r="B109" s="108" t="s">
        <v>580</v>
      </c>
      <c r="C109" s="109" t="s">
        <v>581</v>
      </c>
      <c r="D109" s="108" t="s">
        <v>582</v>
      </c>
      <c r="E109" s="105" t="s">
        <v>38</v>
      </c>
      <c r="F109" s="100" t="s">
        <v>587</v>
      </c>
      <c r="G109" s="94" t="s">
        <v>336</v>
      </c>
      <c r="H109" s="100" t="s">
        <v>588</v>
      </c>
      <c r="I109" s="102" t="s">
        <v>521</v>
      </c>
      <c r="J109" s="109"/>
      <c r="K109" s="100"/>
      <c r="L109" s="102" t="s">
        <v>586</v>
      </c>
      <c r="M109" s="110">
        <v>2</v>
      </c>
      <c r="N109" s="110">
        <v>2</v>
      </c>
      <c r="O109" s="96">
        <v>4</v>
      </c>
      <c r="P109" s="96" t="s">
        <v>119</v>
      </c>
      <c r="Q109" s="110">
        <v>60</v>
      </c>
      <c r="R109" s="96">
        <v>240</v>
      </c>
      <c r="S109" s="96" t="s">
        <v>49</v>
      </c>
      <c r="T109" s="102" t="s">
        <v>469</v>
      </c>
      <c r="U109" s="80">
        <v>217</v>
      </c>
      <c r="V109" s="80">
        <v>27</v>
      </c>
      <c r="W109" s="80">
        <v>19</v>
      </c>
      <c r="X109" s="80">
        <f aca="true" t="shared" si="24" ref="X109:X126">SUM(U109:W109)</f>
        <v>263</v>
      </c>
      <c r="Y109" s="102" t="s">
        <v>515</v>
      </c>
      <c r="Z109" s="102" t="s">
        <v>516</v>
      </c>
      <c r="AA109" s="109"/>
      <c r="AB109" s="109"/>
      <c r="AC109" s="100"/>
      <c r="AD109" s="102" t="s">
        <v>586</v>
      </c>
      <c r="AE109" s="100"/>
    </row>
    <row r="110" spans="1:31" ht="111" customHeight="1">
      <c r="A110" s="85" t="s">
        <v>53</v>
      </c>
      <c r="B110" s="108" t="s">
        <v>580</v>
      </c>
      <c r="C110" s="109" t="s">
        <v>581</v>
      </c>
      <c r="D110" s="108" t="s">
        <v>582</v>
      </c>
      <c r="E110" s="105" t="s">
        <v>38</v>
      </c>
      <c r="F110" s="100" t="s">
        <v>589</v>
      </c>
      <c r="G110" s="94" t="s">
        <v>336</v>
      </c>
      <c r="H110" s="101" t="s">
        <v>524</v>
      </c>
      <c r="I110" s="102" t="s">
        <v>521</v>
      </c>
      <c r="J110" s="109"/>
      <c r="K110" s="100"/>
      <c r="L110" s="102"/>
      <c r="M110" s="111">
        <v>2</v>
      </c>
      <c r="N110" s="111">
        <v>2</v>
      </c>
      <c r="O110" s="96">
        <v>4</v>
      </c>
      <c r="P110" s="96" t="s">
        <v>119</v>
      </c>
      <c r="Q110" s="111">
        <v>60</v>
      </c>
      <c r="R110" s="96">
        <v>240</v>
      </c>
      <c r="S110" s="96" t="s">
        <v>49</v>
      </c>
      <c r="T110" s="102" t="s">
        <v>469</v>
      </c>
      <c r="U110" s="80">
        <v>217</v>
      </c>
      <c r="V110" s="80">
        <v>27</v>
      </c>
      <c r="W110" s="80">
        <v>19</v>
      </c>
      <c r="X110" s="80">
        <f t="shared" si="24"/>
        <v>263</v>
      </c>
      <c r="Y110" s="102" t="s">
        <v>515</v>
      </c>
      <c r="Z110" s="102" t="s">
        <v>516</v>
      </c>
      <c r="AA110" s="109"/>
      <c r="AB110" s="109"/>
      <c r="AC110" s="100"/>
      <c r="AD110" s="100" t="s">
        <v>590</v>
      </c>
      <c r="AE110" s="100"/>
    </row>
    <row r="111" spans="1:31" ht="111" customHeight="1">
      <c r="A111" s="85" t="s">
        <v>53</v>
      </c>
      <c r="B111" s="108" t="s">
        <v>580</v>
      </c>
      <c r="C111" s="109" t="s">
        <v>581</v>
      </c>
      <c r="D111" s="108" t="s">
        <v>582</v>
      </c>
      <c r="E111" s="105" t="s">
        <v>38</v>
      </c>
      <c r="F111" s="100" t="s">
        <v>591</v>
      </c>
      <c r="G111" s="94" t="s">
        <v>336</v>
      </c>
      <c r="H111" s="100" t="s">
        <v>592</v>
      </c>
      <c r="I111" s="102" t="s">
        <v>521</v>
      </c>
      <c r="J111" s="109"/>
      <c r="K111" s="100" t="s">
        <v>585</v>
      </c>
      <c r="L111" s="102"/>
      <c r="M111" s="110">
        <v>2</v>
      </c>
      <c r="N111" s="110">
        <v>2</v>
      </c>
      <c r="O111" s="96">
        <v>4</v>
      </c>
      <c r="P111" s="96" t="s">
        <v>119</v>
      </c>
      <c r="Q111" s="110">
        <v>60</v>
      </c>
      <c r="R111" s="96">
        <v>240</v>
      </c>
      <c r="S111" s="96" t="s">
        <v>49</v>
      </c>
      <c r="T111" s="102" t="s">
        <v>469</v>
      </c>
      <c r="U111" s="80">
        <v>217</v>
      </c>
      <c r="V111" s="80">
        <v>27</v>
      </c>
      <c r="W111" s="80">
        <v>19</v>
      </c>
      <c r="X111" s="80">
        <f t="shared" si="24"/>
        <v>263</v>
      </c>
      <c r="Y111" s="102" t="s">
        <v>515</v>
      </c>
      <c r="Z111" s="102" t="s">
        <v>516</v>
      </c>
      <c r="AA111" s="109"/>
      <c r="AB111" s="109"/>
      <c r="AC111" s="100" t="s">
        <v>585</v>
      </c>
      <c r="AD111" s="100" t="s">
        <v>593</v>
      </c>
      <c r="AE111" s="100"/>
    </row>
    <row r="112" spans="1:31" ht="111" customHeight="1">
      <c r="A112" s="85" t="s">
        <v>53</v>
      </c>
      <c r="B112" s="108" t="s">
        <v>580</v>
      </c>
      <c r="C112" s="109" t="s">
        <v>581</v>
      </c>
      <c r="D112" s="108" t="s">
        <v>582</v>
      </c>
      <c r="E112" s="105" t="s">
        <v>38</v>
      </c>
      <c r="F112" s="100" t="s">
        <v>594</v>
      </c>
      <c r="G112" s="94" t="s">
        <v>336</v>
      </c>
      <c r="H112" s="100" t="s">
        <v>595</v>
      </c>
      <c r="I112" s="102" t="s">
        <v>521</v>
      </c>
      <c r="J112" s="109"/>
      <c r="K112" s="100" t="s">
        <v>596</v>
      </c>
      <c r="L112" s="102"/>
      <c r="M112" s="110">
        <v>6</v>
      </c>
      <c r="N112" s="110">
        <v>3</v>
      </c>
      <c r="O112" s="96">
        <v>18</v>
      </c>
      <c r="P112" s="96" t="s">
        <v>115</v>
      </c>
      <c r="Q112" s="110">
        <v>25</v>
      </c>
      <c r="R112" s="96">
        <v>450</v>
      </c>
      <c r="S112" s="96" t="s">
        <v>49</v>
      </c>
      <c r="T112" s="102" t="s">
        <v>469</v>
      </c>
      <c r="U112" s="80">
        <v>217</v>
      </c>
      <c r="V112" s="80">
        <v>27</v>
      </c>
      <c r="W112" s="80">
        <v>19</v>
      </c>
      <c r="X112" s="80">
        <f t="shared" si="24"/>
        <v>263</v>
      </c>
      <c r="Y112" s="102" t="s">
        <v>515</v>
      </c>
      <c r="Z112" s="102" t="s">
        <v>516</v>
      </c>
      <c r="AA112" s="109"/>
      <c r="AB112" s="109"/>
      <c r="AC112" s="100" t="s">
        <v>596</v>
      </c>
      <c r="AD112" s="100" t="s">
        <v>593</v>
      </c>
      <c r="AE112" s="100"/>
    </row>
    <row r="113" spans="1:31" ht="111" customHeight="1">
      <c r="A113" s="85" t="s">
        <v>53</v>
      </c>
      <c r="B113" s="108" t="s">
        <v>580</v>
      </c>
      <c r="C113" s="109" t="s">
        <v>581</v>
      </c>
      <c r="D113" s="108" t="s">
        <v>582</v>
      </c>
      <c r="E113" s="105" t="s">
        <v>38</v>
      </c>
      <c r="F113" s="100" t="s">
        <v>591</v>
      </c>
      <c r="G113" s="94" t="s">
        <v>336</v>
      </c>
      <c r="H113" s="100" t="s">
        <v>597</v>
      </c>
      <c r="I113" s="102" t="s">
        <v>521</v>
      </c>
      <c r="J113" s="109"/>
      <c r="K113" s="100"/>
      <c r="L113" s="102" t="s">
        <v>586</v>
      </c>
      <c r="M113" s="110">
        <v>2</v>
      </c>
      <c r="N113" s="110">
        <v>2</v>
      </c>
      <c r="O113" s="96">
        <v>4</v>
      </c>
      <c r="P113" s="96" t="s">
        <v>119</v>
      </c>
      <c r="Q113" s="110">
        <v>60</v>
      </c>
      <c r="R113" s="96">
        <v>240</v>
      </c>
      <c r="S113" s="96" t="s">
        <v>49</v>
      </c>
      <c r="T113" s="102" t="s">
        <v>469</v>
      </c>
      <c r="U113" s="80">
        <v>217</v>
      </c>
      <c r="V113" s="80">
        <v>27</v>
      </c>
      <c r="W113" s="80">
        <v>19</v>
      </c>
      <c r="X113" s="80">
        <f t="shared" si="24"/>
        <v>263</v>
      </c>
      <c r="Y113" s="102" t="s">
        <v>515</v>
      </c>
      <c r="Z113" s="102" t="s">
        <v>516</v>
      </c>
      <c r="AA113" s="109"/>
      <c r="AB113" s="109"/>
      <c r="AC113" s="100"/>
      <c r="AD113" s="102" t="s">
        <v>598</v>
      </c>
      <c r="AE113" s="100"/>
    </row>
    <row r="114" spans="1:31" ht="111" customHeight="1">
      <c r="A114" s="85" t="s">
        <v>53</v>
      </c>
      <c r="B114" s="108" t="s">
        <v>580</v>
      </c>
      <c r="C114" s="109" t="s">
        <v>581</v>
      </c>
      <c r="D114" s="108" t="s">
        <v>582</v>
      </c>
      <c r="E114" s="105" t="s">
        <v>38</v>
      </c>
      <c r="F114" s="100" t="s">
        <v>591</v>
      </c>
      <c r="G114" s="94" t="s">
        <v>336</v>
      </c>
      <c r="H114" s="112" t="s">
        <v>599</v>
      </c>
      <c r="I114" s="102" t="s">
        <v>521</v>
      </c>
      <c r="J114" s="109"/>
      <c r="K114" s="100" t="s">
        <v>596</v>
      </c>
      <c r="L114" s="102"/>
      <c r="M114" s="110">
        <v>2</v>
      </c>
      <c r="N114" s="110">
        <v>2</v>
      </c>
      <c r="O114" s="96">
        <v>4</v>
      </c>
      <c r="P114" s="96" t="s">
        <v>119</v>
      </c>
      <c r="Q114" s="110">
        <v>25</v>
      </c>
      <c r="R114" s="96">
        <v>100</v>
      </c>
      <c r="S114" s="96" t="s">
        <v>201</v>
      </c>
      <c r="T114" s="102" t="s">
        <v>210</v>
      </c>
      <c r="U114" s="80">
        <v>217</v>
      </c>
      <c r="V114" s="80">
        <v>27</v>
      </c>
      <c r="W114" s="80">
        <v>19</v>
      </c>
      <c r="X114" s="80">
        <f t="shared" si="24"/>
        <v>263</v>
      </c>
      <c r="Y114" s="102" t="s">
        <v>515</v>
      </c>
      <c r="Z114" s="102" t="s">
        <v>516</v>
      </c>
      <c r="AA114" s="109"/>
      <c r="AB114" s="109"/>
      <c r="AC114" s="100" t="s">
        <v>596</v>
      </c>
      <c r="AD114" s="100" t="s">
        <v>593</v>
      </c>
      <c r="AE114" s="100"/>
    </row>
    <row r="115" spans="1:31" ht="111" customHeight="1">
      <c r="A115" s="85" t="s">
        <v>53</v>
      </c>
      <c r="B115" s="108" t="s">
        <v>600</v>
      </c>
      <c r="C115" s="109" t="s">
        <v>601</v>
      </c>
      <c r="D115" s="108" t="s">
        <v>582</v>
      </c>
      <c r="E115" s="105" t="s">
        <v>334</v>
      </c>
      <c r="F115" s="100" t="s">
        <v>550</v>
      </c>
      <c r="G115" s="94" t="s">
        <v>336</v>
      </c>
      <c r="H115" s="100" t="s">
        <v>551</v>
      </c>
      <c r="I115" s="102" t="s">
        <v>521</v>
      </c>
      <c r="J115" s="100"/>
      <c r="K115" s="113"/>
      <c r="L115" s="102" t="s">
        <v>522</v>
      </c>
      <c r="M115" s="110">
        <v>2</v>
      </c>
      <c r="N115" s="110">
        <v>2</v>
      </c>
      <c r="O115" s="96">
        <v>4</v>
      </c>
      <c r="P115" s="96" t="s">
        <v>119</v>
      </c>
      <c r="Q115" s="110">
        <v>60</v>
      </c>
      <c r="R115" s="96">
        <v>240</v>
      </c>
      <c r="S115" s="96" t="s">
        <v>49</v>
      </c>
      <c r="T115" s="102" t="s">
        <v>469</v>
      </c>
      <c r="U115" s="80">
        <v>217</v>
      </c>
      <c r="V115" s="80">
        <v>27</v>
      </c>
      <c r="W115" s="80">
        <v>19</v>
      </c>
      <c r="X115" s="80">
        <f t="shared" si="24"/>
        <v>263</v>
      </c>
      <c r="Y115" s="102" t="s">
        <v>515</v>
      </c>
      <c r="Z115" s="102" t="s">
        <v>516</v>
      </c>
      <c r="AA115" s="113"/>
      <c r="AB115" s="113"/>
      <c r="AC115" s="100"/>
      <c r="AD115" s="102" t="s">
        <v>602</v>
      </c>
      <c r="AE115" s="102" t="s">
        <v>518</v>
      </c>
    </row>
    <row r="116" spans="1:31" ht="111" customHeight="1">
      <c r="A116" s="85" t="s">
        <v>53</v>
      </c>
      <c r="B116" s="108" t="s">
        <v>600</v>
      </c>
      <c r="C116" s="109" t="s">
        <v>601</v>
      </c>
      <c r="D116" s="108" t="s">
        <v>582</v>
      </c>
      <c r="E116" s="105" t="s">
        <v>334</v>
      </c>
      <c r="F116" s="100" t="s">
        <v>552</v>
      </c>
      <c r="G116" s="94" t="s">
        <v>336</v>
      </c>
      <c r="H116" s="101" t="s">
        <v>553</v>
      </c>
      <c r="I116" s="102" t="s">
        <v>521</v>
      </c>
      <c r="J116" s="100" t="s">
        <v>554</v>
      </c>
      <c r="K116" s="113"/>
      <c r="L116" s="102"/>
      <c r="M116" s="110">
        <v>2</v>
      </c>
      <c r="N116" s="111">
        <v>2</v>
      </c>
      <c r="O116" s="96">
        <v>4</v>
      </c>
      <c r="P116" s="96" t="s">
        <v>119</v>
      </c>
      <c r="Q116" s="111">
        <v>60</v>
      </c>
      <c r="R116" s="96">
        <v>240</v>
      </c>
      <c r="S116" s="96" t="s">
        <v>49</v>
      </c>
      <c r="T116" s="102" t="s">
        <v>469</v>
      </c>
      <c r="U116" s="80">
        <v>217</v>
      </c>
      <c r="V116" s="80">
        <v>27</v>
      </c>
      <c r="W116" s="80">
        <v>19</v>
      </c>
      <c r="X116" s="80">
        <f t="shared" si="24"/>
        <v>263</v>
      </c>
      <c r="Y116" s="102" t="s">
        <v>515</v>
      </c>
      <c r="Z116" s="102" t="s">
        <v>516</v>
      </c>
      <c r="AA116" s="113"/>
      <c r="AB116" s="113"/>
      <c r="AC116" s="100" t="s">
        <v>554</v>
      </c>
      <c r="AD116" s="100" t="s">
        <v>555</v>
      </c>
      <c r="AE116" s="102" t="s">
        <v>518</v>
      </c>
    </row>
    <row r="117" spans="1:31" ht="111" customHeight="1">
      <c r="A117" s="85" t="s">
        <v>53</v>
      </c>
      <c r="B117" s="108" t="s">
        <v>600</v>
      </c>
      <c r="C117" s="109" t="s">
        <v>601</v>
      </c>
      <c r="D117" s="108" t="s">
        <v>582</v>
      </c>
      <c r="E117" s="105" t="s">
        <v>334</v>
      </c>
      <c r="F117" s="100" t="s">
        <v>556</v>
      </c>
      <c r="G117" s="94" t="s">
        <v>336</v>
      </c>
      <c r="H117" s="101" t="s">
        <v>557</v>
      </c>
      <c r="I117" s="102" t="s">
        <v>558</v>
      </c>
      <c r="J117" s="100" t="s">
        <v>554</v>
      </c>
      <c r="K117" s="113"/>
      <c r="L117" s="102"/>
      <c r="M117" s="110">
        <v>2</v>
      </c>
      <c r="N117" s="110">
        <v>2</v>
      </c>
      <c r="O117" s="96">
        <v>4</v>
      </c>
      <c r="P117" s="96" t="s">
        <v>119</v>
      </c>
      <c r="Q117" s="110">
        <v>60</v>
      </c>
      <c r="R117" s="96">
        <v>240</v>
      </c>
      <c r="S117" s="96" t="s">
        <v>49</v>
      </c>
      <c r="T117" s="102" t="s">
        <v>469</v>
      </c>
      <c r="U117" s="80">
        <v>217</v>
      </c>
      <c r="V117" s="80">
        <v>27</v>
      </c>
      <c r="W117" s="80">
        <v>19</v>
      </c>
      <c r="X117" s="80">
        <f t="shared" si="24"/>
        <v>263</v>
      </c>
      <c r="Y117" s="102" t="s">
        <v>515</v>
      </c>
      <c r="Z117" s="102" t="s">
        <v>516</v>
      </c>
      <c r="AA117" s="113"/>
      <c r="AB117" s="113"/>
      <c r="AC117" s="100" t="s">
        <v>554</v>
      </c>
      <c r="AD117" s="100" t="s">
        <v>555</v>
      </c>
      <c r="AE117" s="102" t="s">
        <v>518</v>
      </c>
    </row>
    <row r="118" spans="1:31" ht="111" customHeight="1">
      <c r="A118" s="85" t="s">
        <v>53</v>
      </c>
      <c r="B118" s="108" t="s">
        <v>600</v>
      </c>
      <c r="C118" s="109" t="s">
        <v>601</v>
      </c>
      <c r="D118" s="108" t="s">
        <v>582</v>
      </c>
      <c r="E118" s="105" t="s">
        <v>334</v>
      </c>
      <c r="F118" s="100" t="s">
        <v>563</v>
      </c>
      <c r="G118" s="94" t="s">
        <v>336</v>
      </c>
      <c r="H118" s="100" t="s">
        <v>564</v>
      </c>
      <c r="I118" s="102" t="s">
        <v>521</v>
      </c>
      <c r="J118" s="102"/>
      <c r="K118" s="113"/>
      <c r="L118" s="102" t="s">
        <v>522</v>
      </c>
      <c r="M118" s="110">
        <v>2</v>
      </c>
      <c r="N118" s="110">
        <v>3</v>
      </c>
      <c r="O118" s="96">
        <v>6</v>
      </c>
      <c r="P118" s="96" t="s">
        <v>117</v>
      </c>
      <c r="Q118" s="110">
        <v>60</v>
      </c>
      <c r="R118" s="96">
        <v>360</v>
      </c>
      <c r="S118" s="96" t="s">
        <v>49</v>
      </c>
      <c r="T118" s="102" t="s">
        <v>469</v>
      </c>
      <c r="U118" s="80">
        <v>217</v>
      </c>
      <c r="V118" s="80">
        <v>27</v>
      </c>
      <c r="W118" s="80">
        <v>19</v>
      </c>
      <c r="X118" s="80">
        <f t="shared" si="24"/>
        <v>263</v>
      </c>
      <c r="Y118" s="102" t="s">
        <v>515</v>
      </c>
      <c r="Z118" s="102" t="s">
        <v>516</v>
      </c>
      <c r="AA118" s="113"/>
      <c r="AB118" s="113"/>
      <c r="AC118" s="102"/>
      <c r="AD118" s="102" t="s">
        <v>603</v>
      </c>
      <c r="AE118" s="102" t="s">
        <v>518</v>
      </c>
    </row>
    <row r="119" spans="1:31" ht="111" customHeight="1">
      <c r="A119" s="85" t="s">
        <v>53</v>
      </c>
      <c r="B119" s="108" t="s">
        <v>600</v>
      </c>
      <c r="C119" s="109" t="s">
        <v>601</v>
      </c>
      <c r="D119" s="108" t="s">
        <v>582</v>
      </c>
      <c r="E119" s="105" t="s">
        <v>334</v>
      </c>
      <c r="F119" s="100" t="s">
        <v>566</v>
      </c>
      <c r="G119" s="94" t="s">
        <v>336</v>
      </c>
      <c r="H119" s="100" t="s">
        <v>567</v>
      </c>
      <c r="I119" s="102" t="s">
        <v>521</v>
      </c>
      <c r="J119" s="102"/>
      <c r="K119" s="113"/>
      <c r="L119" s="102" t="s">
        <v>522</v>
      </c>
      <c r="M119" s="110">
        <v>2</v>
      </c>
      <c r="N119" s="110">
        <v>3</v>
      </c>
      <c r="O119" s="96">
        <v>6</v>
      </c>
      <c r="P119" s="96" t="s">
        <v>117</v>
      </c>
      <c r="Q119" s="110">
        <v>60</v>
      </c>
      <c r="R119" s="96">
        <v>360</v>
      </c>
      <c r="S119" s="96" t="s">
        <v>49</v>
      </c>
      <c r="T119" s="102" t="s">
        <v>469</v>
      </c>
      <c r="U119" s="80">
        <v>217</v>
      </c>
      <c r="V119" s="80">
        <v>27</v>
      </c>
      <c r="W119" s="80">
        <v>19</v>
      </c>
      <c r="X119" s="80">
        <f t="shared" si="24"/>
        <v>263</v>
      </c>
      <c r="Y119" s="102" t="s">
        <v>515</v>
      </c>
      <c r="Z119" s="102" t="s">
        <v>516</v>
      </c>
      <c r="AA119" s="113"/>
      <c r="AB119" s="113"/>
      <c r="AC119" s="102"/>
      <c r="AD119" s="102" t="s">
        <v>603</v>
      </c>
      <c r="AE119" s="102" t="s">
        <v>518</v>
      </c>
    </row>
    <row r="120" spans="1:31" ht="111" customHeight="1">
      <c r="A120" s="85" t="s">
        <v>53</v>
      </c>
      <c r="B120" s="108" t="s">
        <v>600</v>
      </c>
      <c r="C120" s="109" t="s">
        <v>601</v>
      </c>
      <c r="D120" s="108" t="s">
        <v>582</v>
      </c>
      <c r="E120" s="105" t="s">
        <v>334</v>
      </c>
      <c r="F120" s="100" t="s">
        <v>570</v>
      </c>
      <c r="G120" s="94" t="s">
        <v>336</v>
      </c>
      <c r="H120" s="100" t="s">
        <v>571</v>
      </c>
      <c r="I120" s="102" t="s">
        <v>521</v>
      </c>
      <c r="J120" s="102"/>
      <c r="K120" s="113"/>
      <c r="L120" s="102" t="s">
        <v>522</v>
      </c>
      <c r="M120" s="110">
        <v>2</v>
      </c>
      <c r="N120" s="110">
        <v>2</v>
      </c>
      <c r="O120" s="96">
        <v>4</v>
      </c>
      <c r="P120" s="96" t="s">
        <v>119</v>
      </c>
      <c r="Q120" s="110">
        <v>60</v>
      </c>
      <c r="R120" s="96">
        <v>240</v>
      </c>
      <c r="S120" s="96" t="s">
        <v>49</v>
      </c>
      <c r="T120" s="102" t="s">
        <v>469</v>
      </c>
      <c r="U120" s="80">
        <v>217</v>
      </c>
      <c r="V120" s="80">
        <v>27</v>
      </c>
      <c r="W120" s="80">
        <v>19</v>
      </c>
      <c r="X120" s="80">
        <f t="shared" si="24"/>
        <v>263</v>
      </c>
      <c r="Y120" s="102" t="s">
        <v>515</v>
      </c>
      <c r="Z120" s="102" t="s">
        <v>516</v>
      </c>
      <c r="AA120" s="113"/>
      <c r="AB120" s="113"/>
      <c r="AC120" s="102"/>
      <c r="AD120" s="102" t="s">
        <v>603</v>
      </c>
      <c r="AE120" s="102" t="s">
        <v>518</v>
      </c>
    </row>
    <row r="121" spans="1:31" ht="111" customHeight="1">
      <c r="A121" s="85" t="s">
        <v>53</v>
      </c>
      <c r="B121" s="108" t="s">
        <v>600</v>
      </c>
      <c r="C121" s="109" t="s">
        <v>601</v>
      </c>
      <c r="D121" s="108" t="s">
        <v>582</v>
      </c>
      <c r="E121" s="105" t="s">
        <v>334</v>
      </c>
      <c r="F121" s="100" t="s">
        <v>572</v>
      </c>
      <c r="G121" s="94" t="s">
        <v>336</v>
      </c>
      <c r="H121" s="100" t="s">
        <v>573</v>
      </c>
      <c r="I121" s="102" t="s">
        <v>521</v>
      </c>
      <c r="J121" s="100"/>
      <c r="K121" s="113"/>
      <c r="L121" s="102" t="s">
        <v>522</v>
      </c>
      <c r="M121" s="110">
        <v>4</v>
      </c>
      <c r="N121" s="110">
        <v>2</v>
      </c>
      <c r="O121" s="96">
        <v>8</v>
      </c>
      <c r="P121" s="96" t="s">
        <v>117</v>
      </c>
      <c r="Q121" s="110">
        <v>60</v>
      </c>
      <c r="R121" s="96">
        <v>480</v>
      </c>
      <c r="S121" s="96" t="s">
        <v>49</v>
      </c>
      <c r="T121" s="102" t="s">
        <v>469</v>
      </c>
      <c r="U121" s="80">
        <v>217</v>
      </c>
      <c r="V121" s="80">
        <v>27</v>
      </c>
      <c r="W121" s="80">
        <v>19</v>
      </c>
      <c r="X121" s="80">
        <f t="shared" si="24"/>
        <v>263</v>
      </c>
      <c r="Y121" s="102" t="s">
        <v>515</v>
      </c>
      <c r="Z121" s="102" t="s">
        <v>516</v>
      </c>
      <c r="AA121" s="113"/>
      <c r="AB121" s="113"/>
      <c r="AC121" s="100"/>
      <c r="AD121" s="102" t="s">
        <v>603</v>
      </c>
      <c r="AE121" s="102" t="s">
        <v>518</v>
      </c>
    </row>
    <row r="122" spans="1:31" ht="111" customHeight="1">
      <c r="A122" s="85" t="s">
        <v>53</v>
      </c>
      <c r="B122" s="108" t="s">
        <v>600</v>
      </c>
      <c r="C122" s="109" t="s">
        <v>601</v>
      </c>
      <c r="D122" s="108" t="s">
        <v>582</v>
      </c>
      <c r="E122" s="105" t="s">
        <v>334</v>
      </c>
      <c r="F122" s="100" t="s">
        <v>574</v>
      </c>
      <c r="G122" s="94" t="s">
        <v>336</v>
      </c>
      <c r="H122" s="100" t="s">
        <v>575</v>
      </c>
      <c r="I122" s="102" t="s">
        <v>521</v>
      </c>
      <c r="J122" s="100"/>
      <c r="K122" s="113"/>
      <c r="L122" s="102" t="s">
        <v>576</v>
      </c>
      <c r="M122" s="110">
        <v>2</v>
      </c>
      <c r="N122" s="110">
        <v>2</v>
      </c>
      <c r="O122" s="96">
        <v>4</v>
      </c>
      <c r="P122" s="96" t="s">
        <v>119</v>
      </c>
      <c r="Q122" s="110">
        <v>25</v>
      </c>
      <c r="R122" s="96">
        <v>100</v>
      </c>
      <c r="S122" s="96" t="s">
        <v>201</v>
      </c>
      <c r="T122" s="102" t="s">
        <v>210</v>
      </c>
      <c r="U122" s="80">
        <v>217</v>
      </c>
      <c r="V122" s="80">
        <v>27</v>
      </c>
      <c r="W122" s="80">
        <v>19</v>
      </c>
      <c r="X122" s="80">
        <f t="shared" si="24"/>
        <v>263</v>
      </c>
      <c r="Y122" s="102" t="s">
        <v>515</v>
      </c>
      <c r="Z122" s="102" t="s">
        <v>516</v>
      </c>
      <c r="AA122" s="113"/>
      <c r="AB122" s="113"/>
      <c r="AC122" s="100"/>
      <c r="AD122" s="102" t="s">
        <v>576</v>
      </c>
      <c r="AE122" s="102" t="s">
        <v>518</v>
      </c>
    </row>
    <row r="123" spans="1:31" ht="111" customHeight="1">
      <c r="A123" s="85" t="s">
        <v>53</v>
      </c>
      <c r="B123" s="108" t="s">
        <v>600</v>
      </c>
      <c r="C123" s="109" t="s">
        <v>601</v>
      </c>
      <c r="D123" s="108" t="s">
        <v>582</v>
      </c>
      <c r="E123" s="105" t="s">
        <v>334</v>
      </c>
      <c r="F123" s="100" t="s">
        <v>577</v>
      </c>
      <c r="G123" s="94" t="s">
        <v>336</v>
      </c>
      <c r="H123" s="100" t="s">
        <v>578</v>
      </c>
      <c r="I123" s="102" t="s">
        <v>521</v>
      </c>
      <c r="J123" s="102"/>
      <c r="K123" s="113"/>
      <c r="L123" s="102" t="s">
        <v>522</v>
      </c>
      <c r="M123" s="111">
        <v>2</v>
      </c>
      <c r="N123" s="111">
        <v>4</v>
      </c>
      <c r="O123" s="96">
        <v>8</v>
      </c>
      <c r="P123" s="96" t="s">
        <v>117</v>
      </c>
      <c r="Q123" s="110">
        <v>60</v>
      </c>
      <c r="R123" s="96">
        <v>480</v>
      </c>
      <c r="S123" s="96" t="s">
        <v>49</v>
      </c>
      <c r="T123" s="102" t="s">
        <v>469</v>
      </c>
      <c r="U123" s="80">
        <v>217</v>
      </c>
      <c r="V123" s="80">
        <v>27</v>
      </c>
      <c r="W123" s="80">
        <v>19</v>
      </c>
      <c r="X123" s="80">
        <f t="shared" si="24"/>
        <v>263</v>
      </c>
      <c r="Y123" s="102" t="s">
        <v>515</v>
      </c>
      <c r="Z123" s="102" t="s">
        <v>516</v>
      </c>
      <c r="AA123" s="113"/>
      <c r="AB123" s="113"/>
      <c r="AC123" s="102"/>
      <c r="AD123" s="102" t="s">
        <v>603</v>
      </c>
      <c r="AE123" s="102" t="s">
        <v>518</v>
      </c>
    </row>
    <row r="124" spans="1:31" ht="111" customHeight="1">
      <c r="A124" s="85" t="s">
        <v>53</v>
      </c>
      <c r="B124" s="108" t="s">
        <v>600</v>
      </c>
      <c r="C124" s="109" t="s">
        <v>601</v>
      </c>
      <c r="D124" s="108" t="s">
        <v>582</v>
      </c>
      <c r="E124" s="105" t="s">
        <v>334</v>
      </c>
      <c r="F124" s="114" t="s">
        <v>604</v>
      </c>
      <c r="G124" s="94" t="s">
        <v>336</v>
      </c>
      <c r="H124" s="115" t="s">
        <v>605</v>
      </c>
      <c r="I124" s="114" t="s">
        <v>606</v>
      </c>
      <c r="J124" s="114"/>
      <c r="K124" s="116"/>
      <c r="L124" s="117" t="s">
        <v>607</v>
      </c>
      <c r="M124" s="110">
        <v>6</v>
      </c>
      <c r="N124" s="110">
        <v>1</v>
      </c>
      <c r="O124" s="96">
        <v>6</v>
      </c>
      <c r="P124" s="96" t="s">
        <v>117</v>
      </c>
      <c r="Q124" s="110">
        <v>60</v>
      </c>
      <c r="R124" s="96">
        <v>360</v>
      </c>
      <c r="S124" s="96" t="s">
        <v>49</v>
      </c>
      <c r="T124" s="102" t="s">
        <v>469</v>
      </c>
      <c r="U124" s="80">
        <v>217</v>
      </c>
      <c r="V124" s="80">
        <v>27</v>
      </c>
      <c r="W124" s="80">
        <v>19</v>
      </c>
      <c r="X124" s="80">
        <f t="shared" si="24"/>
        <v>263</v>
      </c>
      <c r="Y124" s="102" t="s">
        <v>515</v>
      </c>
      <c r="Z124" s="102" t="s">
        <v>516</v>
      </c>
      <c r="AA124" s="113"/>
      <c r="AB124" s="113"/>
      <c r="AC124" s="114"/>
      <c r="AD124" s="114" t="s">
        <v>608</v>
      </c>
      <c r="AE124" s="102" t="s">
        <v>518</v>
      </c>
    </row>
    <row r="125" spans="1:31" ht="111" customHeight="1">
      <c r="A125" s="85" t="s">
        <v>53</v>
      </c>
      <c r="B125" s="108" t="s">
        <v>600</v>
      </c>
      <c r="C125" s="109" t="s">
        <v>601</v>
      </c>
      <c r="D125" s="108" t="s">
        <v>582</v>
      </c>
      <c r="E125" s="105" t="s">
        <v>334</v>
      </c>
      <c r="F125" s="114" t="s">
        <v>604</v>
      </c>
      <c r="G125" s="94" t="s">
        <v>336</v>
      </c>
      <c r="H125" s="115" t="s">
        <v>609</v>
      </c>
      <c r="I125" s="114" t="s">
        <v>606</v>
      </c>
      <c r="J125" s="114"/>
      <c r="K125" s="116"/>
      <c r="L125" s="117" t="s">
        <v>607</v>
      </c>
      <c r="M125" s="110">
        <v>6</v>
      </c>
      <c r="N125" s="110">
        <v>1</v>
      </c>
      <c r="O125" s="96">
        <v>6</v>
      </c>
      <c r="P125" s="96" t="s">
        <v>117</v>
      </c>
      <c r="Q125" s="110">
        <v>60</v>
      </c>
      <c r="R125" s="96">
        <v>360</v>
      </c>
      <c r="S125" s="96" t="s">
        <v>49</v>
      </c>
      <c r="T125" s="102" t="s">
        <v>469</v>
      </c>
      <c r="U125" s="80">
        <v>217</v>
      </c>
      <c r="V125" s="80">
        <v>27</v>
      </c>
      <c r="W125" s="80">
        <v>19</v>
      </c>
      <c r="X125" s="80">
        <f t="shared" si="24"/>
        <v>263</v>
      </c>
      <c r="Y125" s="102" t="s">
        <v>515</v>
      </c>
      <c r="Z125" s="102" t="s">
        <v>516</v>
      </c>
      <c r="AA125" s="113"/>
      <c r="AB125" s="113"/>
      <c r="AC125" s="114"/>
      <c r="AD125" s="114" t="s">
        <v>608</v>
      </c>
      <c r="AE125" s="102" t="s">
        <v>518</v>
      </c>
    </row>
    <row r="126" spans="1:31" ht="111" customHeight="1">
      <c r="A126" s="85" t="s">
        <v>53</v>
      </c>
      <c r="B126" s="108" t="s">
        <v>600</v>
      </c>
      <c r="C126" s="109" t="s">
        <v>601</v>
      </c>
      <c r="D126" s="108" t="s">
        <v>582</v>
      </c>
      <c r="E126" s="105" t="s">
        <v>334</v>
      </c>
      <c r="F126" s="114" t="s">
        <v>604</v>
      </c>
      <c r="G126" s="94" t="s">
        <v>336</v>
      </c>
      <c r="H126" s="115" t="s">
        <v>610</v>
      </c>
      <c r="I126" s="114" t="s">
        <v>606</v>
      </c>
      <c r="J126" s="114"/>
      <c r="K126" s="116"/>
      <c r="L126" s="117" t="s">
        <v>607</v>
      </c>
      <c r="M126" s="110">
        <v>6</v>
      </c>
      <c r="N126" s="111">
        <v>1</v>
      </c>
      <c r="O126" s="96">
        <v>6</v>
      </c>
      <c r="P126" s="96" t="s">
        <v>117</v>
      </c>
      <c r="Q126" s="111">
        <v>60</v>
      </c>
      <c r="R126" s="96">
        <v>360</v>
      </c>
      <c r="S126" s="96" t="s">
        <v>49</v>
      </c>
      <c r="T126" s="102" t="s">
        <v>469</v>
      </c>
      <c r="U126" s="80">
        <v>217</v>
      </c>
      <c r="V126" s="80">
        <v>27</v>
      </c>
      <c r="W126" s="80">
        <v>19</v>
      </c>
      <c r="X126" s="80">
        <f t="shared" si="24"/>
        <v>263</v>
      </c>
      <c r="Y126" s="102" t="s">
        <v>515</v>
      </c>
      <c r="Z126" s="102" t="s">
        <v>516</v>
      </c>
      <c r="AA126" s="113"/>
      <c r="AB126" s="113"/>
      <c r="AC126" s="114"/>
      <c r="AD126" s="114" t="s">
        <v>608</v>
      </c>
      <c r="AE126" s="102" t="s">
        <v>518</v>
      </c>
    </row>
  </sheetData>
  <sheetProtection selectLockedCells="1" selectUnlockedCells="1"/>
  <autoFilter ref="A9:AE126"/>
  <mergeCells count="37">
    <mergeCell ref="H8:H9"/>
    <mergeCell ref="A1:AE1"/>
    <mergeCell ref="A2:AE2"/>
    <mergeCell ref="A3:AE3"/>
    <mergeCell ref="A4:AE4"/>
    <mergeCell ref="A7:A9"/>
    <mergeCell ref="L8:L9"/>
    <mergeCell ref="B7:B9"/>
    <mergeCell ref="C7:C9"/>
    <mergeCell ref="D7:D9"/>
    <mergeCell ref="E7:E9"/>
    <mergeCell ref="F7:H7"/>
    <mergeCell ref="I7:I9"/>
    <mergeCell ref="AA8:AA9"/>
    <mergeCell ref="J7:L7"/>
    <mergeCell ref="M7:S7"/>
    <mergeCell ref="U7:Z7"/>
    <mergeCell ref="AA7:AE7"/>
    <mergeCell ref="F8:F9"/>
    <mergeCell ref="G8:G9"/>
    <mergeCell ref="J8:J9"/>
    <mergeCell ref="K8:K9"/>
    <mergeCell ref="Z8:Z9"/>
    <mergeCell ref="R8:R9"/>
    <mergeCell ref="S8:S9"/>
    <mergeCell ref="T8:T9"/>
    <mergeCell ref="U8:X8"/>
    <mergeCell ref="Y8:Y9"/>
    <mergeCell ref="M8:M9"/>
    <mergeCell ref="N8:N9"/>
    <mergeCell ref="AE8:AE9"/>
    <mergeCell ref="O8:O9"/>
    <mergeCell ref="P8:P9"/>
    <mergeCell ref="Q8:Q9"/>
    <mergeCell ref="AB8:AB9"/>
    <mergeCell ref="AC8:AC9"/>
    <mergeCell ref="AD8:AD9"/>
  </mergeCells>
  <conditionalFormatting sqref="S10:S20 S27:S28 S33:S56 S59:S65 S69:S71">
    <cfRule type="expression" priority="62" dxfId="1" stopIfTrue="1">
      <formula>$S10="IV"</formula>
    </cfRule>
    <cfRule type="expression" priority="63" dxfId="1" stopIfTrue="1">
      <formula>$S10="III"</formula>
    </cfRule>
    <cfRule type="expression" priority="64" dxfId="0" stopIfTrue="1">
      <formula>$S10="I"</formula>
    </cfRule>
    <cfRule type="expression" priority="65" dxfId="34" stopIfTrue="1">
      <formula>$S10="II"</formula>
    </cfRule>
  </conditionalFormatting>
  <conditionalFormatting sqref="S76">
    <cfRule type="expression" priority="58" dxfId="1" stopIfTrue="1">
      <formula>$S76="IV"</formula>
    </cfRule>
    <cfRule type="expression" priority="59" dxfId="1" stopIfTrue="1">
      <formula>$S76="III"</formula>
    </cfRule>
    <cfRule type="expression" priority="60" dxfId="0" stopIfTrue="1">
      <formula>$S76="I"</formula>
    </cfRule>
    <cfRule type="expression" priority="61" dxfId="34" stopIfTrue="1">
      <formula>$S76="II"</formula>
    </cfRule>
  </conditionalFormatting>
  <conditionalFormatting sqref="S66:S68">
    <cfRule type="expression" priority="38" dxfId="1" stopIfTrue="1">
      <formula>$S66="IV"</formula>
    </cfRule>
    <cfRule type="expression" priority="39" dxfId="1" stopIfTrue="1">
      <formula>$S66="III"</formula>
    </cfRule>
    <cfRule type="expression" priority="40" dxfId="0" stopIfTrue="1">
      <formula>$S66="I"</formula>
    </cfRule>
    <cfRule type="expression" priority="41" dxfId="34" stopIfTrue="1">
      <formula>$S66="II"</formula>
    </cfRule>
  </conditionalFormatting>
  <conditionalFormatting sqref="S21:S26">
    <cfRule type="expression" priority="34" dxfId="1" stopIfTrue="1">
      <formula>$S21="IV"</formula>
    </cfRule>
    <cfRule type="expression" priority="35" dxfId="1" stopIfTrue="1">
      <formula>$S21="III"</formula>
    </cfRule>
    <cfRule type="expression" priority="36" dxfId="0" stopIfTrue="1">
      <formula>$S21="I"</formula>
    </cfRule>
    <cfRule type="expression" priority="37" dxfId="34" stopIfTrue="1">
      <formula>$S21="II"</formula>
    </cfRule>
  </conditionalFormatting>
  <conditionalFormatting sqref="S29:S30 S32">
    <cfRule type="expression" priority="30" dxfId="1" stopIfTrue="1">
      <formula>$S29="IV"</formula>
    </cfRule>
    <cfRule type="expression" priority="31" dxfId="1" stopIfTrue="1">
      <formula>$S29="III"</formula>
    </cfRule>
    <cfRule type="expression" priority="32" dxfId="0" stopIfTrue="1">
      <formula>$S29="I"</formula>
    </cfRule>
    <cfRule type="expression" priority="33" dxfId="34" stopIfTrue="1">
      <formula>$S29="II"</formula>
    </cfRule>
  </conditionalFormatting>
  <conditionalFormatting sqref="S31">
    <cfRule type="expression" priority="22" dxfId="1" stopIfTrue="1">
      <formula>$S31="IV"</formula>
    </cfRule>
    <cfRule type="expression" priority="23" dxfId="1" stopIfTrue="1">
      <formula>$S31="III"</formula>
    </cfRule>
    <cfRule type="expression" priority="24" dxfId="0" stopIfTrue="1">
      <formula>$S31="I"</formula>
    </cfRule>
    <cfRule type="expression" priority="25" dxfId="34" stopIfTrue="1">
      <formula>$S31="II"</formula>
    </cfRule>
  </conditionalFormatting>
  <conditionalFormatting sqref="S57:S58">
    <cfRule type="expression" priority="18" dxfId="1" stopIfTrue="1">
      <formula>$S57="IV"</formula>
    </cfRule>
    <cfRule type="expression" priority="19" dxfId="1" stopIfTrue="1">
      <formula>$S57="III"</formula>
    </cfRule>
    <cfRule type="expression" priority="20" dxfId="0" stopIfTrue="1">
      <formula>$S57="I"</formula>
    </cfRule>
    <cfRule type="expression" priority="21" dxfId="34" stopIfTrue="1">
      <formula>$S57="II"</formula>
    </cfRule>
  </conditionalFormatting>
  <conditionalFormatting sqref="S72:S75">
    <cfRule type="expression" priority="14" dxfId="1" stopIfTrue="1">
      <formula>$S72="IV"</formula>
    </cfRule>
    <cfRule type="expression" priority="15" dxfId="1" stopIfTrue="1">
      <formula>$S72="III"</formula>
    </cfRule>
    <cfRule type="expression" priority="16" dxfId="0" stopIfTrue="1">
      <formula>$S72="I"</formula>
    </cfRule>
    <cfRule type="expression" priority="17" dxfId="34" stopIfTrue="1">
      <formula>$S72="II"</formula>
    </cfRule>
  </conditionalFormatting>
  <conditionalFormatting sqref="S79:S126">
    <cfRule type="expression" priority="9" dxfId="1" stopIfTrue="1">
      <formula>$S79="IV"</formula>
    </cfRule>
    <cfRule type="expression" priority="10" dxfId="1" stopIfTrue="1">
      <formula>$S79="III"</formula>
    </cfRule>
    <cfRule type="expression" priority="11" dxfId="0" stopIfTrue="1">
      <formula>$S79="I"</formula>
    </cfRule>
    <cfRule type="expression" priority="12" dxfId="34" stopIfTrue="1">
      <formula>$S79="II"</formula>
    </cfRule>
  </conditionalFormatting>
  <conditionalFormatting sqref="P79:P86">
    <cfRule type="expression" priority="13" dxfId="0" stopIfTrue="1">
      <formula>$P5="Alto(A)"</formula>
    </cfRule>
  </conditionalFormatting>
  <conditionalFormatting sqref="S78">
    <cfRule type="expression" priority="5" dxfId="1" stopIfTrue="1">
      <formula>$S78="IV"</formula>
    </cfRule>
    <cfRule type="expression" priority="6" dxfId="1" stopIfTrue="1">
      <formula>$S78="III"</formula>
    </cfRule>
    <cfRule type="expression" priority="7" dxfId="0" stopIfTrue="1">
      <formula>$S78="I"</formula>
    </cfRule>
    <cfRule type="expression" priority="8" dxfId="34" stopIfTrue="1">
      <formula>$S78="II"</formula>
    </cfRule>
  </conditionalFormatting>
  <conditionalFormatting sqref="S77">
    <cfRule type="expression" priority="1" dxfId="1" stopIfTrue="1">
      <formula>$S77="IV"</formula>
    </cfRule>
    <cfRule type="expression" priority="2" dxfId="1" stopIfTrue="1">
      <formula>$S77="III"</formula>
    </cfRule>
    <cfRule type="expression" priority="3" dxfId="0" stopIfTrue="1">
      <formula>$S77="I"</formula>
    </cfRule>
    <cfRule type="expression" priority="4" dxfId="34" stopIfTrue="1">
      <formula>$S77="II"</formula>
    </cfRule>
  </conditionalFormatting>
  <dataValidations count="6">
    <dataValidation operator="equal" allowBlank="1" showErrorMessage="1" sqref="Z18 Z48 Z23 Z21 Z25:Z26 Z31 Z57 Z80">
      <formula1>Tunjuelito!#REF!</formula1>
    </dataValidation>
    <dataValidation allowBlank="1" showInputMessage="1" showErrorMessage="1" sqref="T10:T126"/>
    <dataValidation type="whole" allowBlank="1" showInputMessage="1" showErrorMessage="1" promptTitle="IMPORTANTE:" prompt="Ingrese un valor numérico entre 1 y 10" errorTitle="TENGA EN CUENTA:" error="Debe ingresar un valor numérico entre 1 y 10" sqref="M87:M126">
      <formula1>1</formula1>
      <formula2>10</formula2>
    </dataValidation>
    <dataValidation type="whole" allowBlank="1" showInputMessage="1" showErrorMessage="1" promptTitle="IMPORTANTE:" prompt="Ingrese un valor numérico entre 1 y 4" errorTitle="TENGA EN CUENTA:" error="Debe ingresar un valor numérico entre 1 y 4" sqref="N87:N126">
      <formula1>1</formula1>
      <formula2>4</formula2>
    </dataValidation>
    <dataValidation allowBlank="1" showInputMessage="1" showErrorMessage="1" errorTitle="TENGA EN CUENTA:" error="Sólo marque &quot;SI&quot; o &quot;NO&quot; según corresponda." sqref="H87:H89 H94 H96:H103 H106:H109 F88 H111:H119 F110 H122:H126"/>
    <dataValidation type="list" allowBlank="1" showInputMessage="1" showErrorMessage="1" errorTitle="TENGA EN CUENTA:" error="Sólo marque &quot;SI&quot; o &quot;NO&quot; según corresponda." sqref="H90:H93 H95">
      <formula1>$AT$330:$AT$551</formula1>
    </dataValidation>
  </dataValidations>
  <printOptions/>
  <pageMargins left="0.35433070866141736" right="0.15748031496062992" top="0.4330708661417323" bottom="0.3937007874015748" header="0.35433070866141736" footer="0.1968503937007874"/>
  <pageSetup horizontalDpi="300" verticalDpi="300" orientation="landscape"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7">
      <selection activeCell="A38" sqref="A38:C38"/>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32" t="s">
        <v>108</v>
      </c>
      <c r="B1" s="133"/>
      <c r="C1" s="133"/>
      <c r="D1" s="133"/>
      <c r="E1" s="133"/>
      <c r="F1" s="133"/>
      <c r="G1" s="133"/>
      <c r="H1" s="133"/>
      <c r="I1" s="133"/>
      <c r="J1" s="134"/>
    </row>
    <row r="2" spans="1:10" ht="12.75">
      <c r="A2" s="135"/>
      <c r="B2" s="136"/>
      <c r="C2" s="136"/>
      <c r="D2" s="136"/>
      <c r="E2" s="136"/>
      <c r="F2" s="136"/>
      <c r="G2" s="136"/>
      <c r="H2" s="136"/>
      <c r="I2" s="136"/>
      <c r="J2" s="137"/>
    </row>
    <row r="3" spans="1:10" ht="13.5" thickBot="1">
      <c r="A3" s="138"/>
      <c r="B3" s="139"/>
      <c r="C3" s="139"/>
      <c r="D3" s="139"/>
      <c r="E3" s="139"/>
      <c r="F3" s="139"/>
      <c r="G3" s="139"/>
      <c r="H3" s="139"/>
      <c r="I3" s="139"/>
      <c r="J3" s="140"/>
    </row>
    <row r="4" spans="1:10" ht="12.75">
      <c r="A4" s="7"/>
      <c r="B4" s="8"/>
      <c r="C4" s="9"/>
      <c r="D4" s="9"/>
      <c r="E4" s="7"/>
      <c r="F4" s="7"/>
      <c r="G4" s="7"/>
      <c r="H4" s="7"/>
      <c r="I4" s="7"/>
      <c r="J4" s="7"/>
    </row>
    <row r="5" spans="1:10" ht="12.75">
      <c r="A5" s="141" t="s">
        <v>109</v>
      </c>
      <c r="B5" s="141"/>
      <c r="C5" s="141"/>
      <c r="D5" s="9"/>
      <c r="E5" s="7"/>
      <c r="F5" s="7"/>
      <c r="G5" s="7"/>
      <c r="H5" s="7"/>
      <c r="I5" s="7"/>
      <c r="J5" s="7"/>
    </row>
    <row r="6" spans="1:10" ht="13.5" thickBot="1">
      <c r="A6" s="9"/>
      <c r="B6" s="9"/>
      <c r="C6" s="9"/>
      <c r="D6" s="9"/>
      <c r="E6" s="7"/>
      <c r="F6" s="7"/>
      <c r="G6" s="7"/>
      <c r="H6" s="7"/>
      <c r="I6" s="7"/>
      <c r="J6" s="7"/>
    </row>
    <row r="7" spans="1:10" ht="13.5" thickBot="1">
      <c r="A7" s="10" t="s">
        <v>110</v>
      </c>
      <c r="B7" s="11" t="s">
        <v>111</v>
      </c>
      <c r="C7" s="12" t="s">
        <v>112</v>
      </c>
      <c r="D7" s="13"/>
      <c r="E7" s="7"/>
      <c r="F7" s="7"/>
      <c r="G7" s="7"/>
      <c r="H7" s="7"/>
      <c r="I7" s="7"/>
      <c r="J7" s="7"/>
    </row>
    <row r="8" spans="1:10" ht="45.75" customHeight="1">
      <c r="A8" s="14" t="s">
        <v>113</v>
      </c>
      <c r="B8" s="15">
        <v>10</v>
      </c>
      <c r="C8" s="16" t="s">
        <v>114</v>
      </c>
      <c r="D8" s="17"/>
      <c r="E8" s="7"/>
      <c r="F8" s="7"/>
      <c r="G8" s="7"/>
      <c r="H8" s="7"/>
      <c r="I8" s="7"/>
      <c r="J8" s="7"/>
    </row>
    <row r="9" spans="1:10" ht="30.75" customHeight="1">
      <c r="A9" s="18" t="s">
        <v>115</v>
      </c>
      <c r="B9" s="19">
        <v>6</v>
      </c>
      <c r="C9" s="20" t="s">
        <v>116</v>
      </c>
      <c r="D9" s="17"/>
      <c r="E9" s="7"/>
      <c r="F9" s="7"/>
      <c r="G9" s="7"/>
      <c r="H9" s="7"/>
      <c r="I9" s="7"/>
      <c r="J9" s="7"/>
    </row>
    <row r="10" spans="1:10" ht="41.25" customHeight="1">
      <c r="A10" s="18" t="s">
        <v>117</v>
      </c>
      <c r="B10" s="19">
        <v>2</v>
      </c>
      <c r="C10" s="20" t="s">
        <v>118</v>
      </c>
      <c r="D10" s="17"/>
      <c r="E10" s="7"/>
      <c r="F10" s="7"/>
      <c r="G10" s="7"/>
      <c r="H10" s="7"/>
      <c r="I10" s="7"/>
      <c r="J10" s="7"/>
    </row>
    <row r="11" spans="1:10" ht="31.5" customHeight="1" thickBot="1">
      <c r="A11" s="21" t="s">
        <v>119</v>
      </c>
      <c r="B11" s="22"/>
      <c r="C11" s="23" t="s">
        <v>120</v>
      </c>
      <c r="D11" s="17"/>
      <c r="E11" s="7"/>
      <c r="F11" s="7"/>
      <c r="G11" s="7"/>
      <c r="H11" s="7"/>
      <c r="I11" s="7"/>
      <c r="J11" s="7"/>
    </row>
    <row r="12" spans="1:10" ht="12.75">
      <c r="A12" s="24"/>
      <c r="B12" s="25"/>
      <c r="C12" s="26"/>
      <c r="D12" s="17"/>
      <c r="E12" s="7"/>
      <c r="F12" s="7"/>
      <c r="G12" s="7"/>
      <c r="H12" s="7"/>
      <c r="I12" s="7"/>
      <c r="J12" s="7"/>
    </row>
    <row r="13" spans="1:10" ht="12.75">
      <c r="A13" s="141" t="s">
        <v>121</v>
      </c>
      <c r="B13" s="141"/>
      <c r="C13" s="141"/>
      <c r="D13" s="7"/>
      <c r="E13" s="141" t="s">
        <v>122</v>
      </c>
      <c r="F13" s="141"/>
      <c r="G13" s="141"/>
      <c r="H13" s="141"/>
      <c r="I13" s="141"/>
      <c r="J13" s="141"/>
    </row>
    <row r="14" spans="1:10" ht="13.5" thickBot="1">
      <c r="A14" s="7"/>
      <c r="B14" s="7"/>
      <c r="C14" s="7"/>
      <c r="D14" s="7"/>
      <c r="E14" s="7"/>
      <c r="F14" s="7"/>
      <c r="G14" s="7"/>
      <c r="H14" s="7"/>
      <c r="I14" s="7"/>
      <c r="J14" s="7"/>
    </row>
    <row r="15" spans="1:10" ht="13.5" thickBot="1">
      <c r="A15" s="10" t="s">
        <v>123</v>
      </c>
      <c r="B15" s="11" t="s">
        <v>124</v>
      </c>
      <c r="C15" s="12" t="s">
        <v>112</v>
      </c>
      <c r="D15" s="7"/>
      <c r="E15" s="142" t="s">
        <v>125</v>
      </c>
      <c r="F15" s="143"/>
      <c r="G15" s="142" t="s">
        <v>126</v>
      </c>
      <c r="H15" s="146"/>
      <c r="I15" s="146"/>
      <c r="J15" s="147"/>
    </row>
    <row r="16" spans="1:10" ht="26.25" customHeight="1" thickBot="1">
      <c r="A16" s="27" t="s">
        <v>127</v>
      </c>
      <c r="B16" s="28">
        <v>4</v>
      </c>
      <c r="C16" s="29" t="s">
        <v>128</v>
      </c>
      <c r="D16" s="7"/>
      <c r="E16" s="144"/>
      <c r="F16" s="145"/>
      <c r="G16" s="30">
        <v>4</v>
      </c>
      <c r="H16" s="31">
        <v>3</v>
      </c>
      <c r="I16" s="31">
        <v>2</v>
      </c>
      <c r="J16" s="32">
        <v>1</v>
      </c>
    </row>
    <row r="17" spans="1:10" ht="25.5" customHeight="1">
      <c r="A17" s="33" t="s">
        <v>129</v>
      </c>
      <c r="B17" s="34">
        <v>3</v>
      </c>
      <c r="C17" s="35" t="s">
        <v>130</v>
      </c>
      <c r="D17" s="7"/>
      <c r="E17" s="142" t="s">
        <v>110</v>
      </c>
      <c r="F17" s="36">
        <v>10</v>
      </c>
      <c r="G17" s="37" t="s">
        <v>131</v>
      </c>
      <c r="H17" s="38" t="s">
        <v>132</v>
      </c>
      <c r="I17" s="39" t="s">
        <v>133</v>
      </c>
      <c r="J17" s="40" t="s">
        <v>134</v>
      </c>
    </row>
    <row r="18" spans="1:10" ht="34.5" customHeight="1">
      <c r="A18" s="33" t="s">
        <v>135</v>
      </c>
      <c r="B18" s="34">
        <v>2</v>
      </c>
      <c r="C18" s="35" t="s">
        <v>136</v>
      </c>
      <c r="D18" s="7"/>
      <c r="E18" s="148"/>
      <c r="F18" s="41">
        <v>6</v>
      </c>
      <c r="G18" s="42" t="s">
        <v>137</v>
      </c>
      <c r="H18" s="43" t="s">
        <v>138</v>
      </c>
      <c r="I18" s="43" t="s">
        <v>139</v>
      </c>
      <c r="J18" s="44" t="s">
        <v>140</v>
      </c>
    </row>
    <row r="19" spans="1:10" ht="26.25" customHeight="1" thickBot="1">
      <c r="A19" s="45" t="s">
        <v>141</v>
      </c>
      <c r="B19" s="46">
        <v>1</v>
      </c>
      <c r="C19" s="47" t="s">
        <v>142</v>
      </c>
      <c r="D19" s="7"/>
      <c r="E19" s="144"/>
      <c r="F19" s="32">
        <v>2</v>
      </c>
      <c r="G19" s="48" t="s">
        <v>143</v>
      </c>
      <c r="H19" s="49" t="s">
        <v>140</v>
      </c>
      <c r="I19" s="50" t="s">
        <v>144</v>
      </c>
      <c r="J19" s="51" t="s">
        <v>145</v>
      </c>
    </row>
    <row r="20" spans="1:10" ht="13.5" thickBot="1">
      <c r="A20" s="7"/>
      <c r="B20" s="7"/>
      <c r="C20" s="7"/>
      <c r="D20" s="7"/>
      <c r="E20" s="149" t="s">
        <v>146</v>
      </c>
      <c r="F20" s="150"/>
      <c r="G20" s="150"/>
      <c r="H20" s="150"/>
      <c r="I20" s="150"/>
      <c r="J20" s="151"/>
    </row>
    <row r="21" spans="1:10" ht="12.75">
      <c r="A21" s="141" t="s">
        <v>147</v>
      </c>
      <c r="B21" s="141"/>
      <c r="C21" s="141"/>
      <c r="D21" s="7"/>
      <c r="E21" s="7"/>
      <c r="F21" s="7"/>
      <c r="G21" s="7"/>
      <c r="H21" s="7"/>
      <c r="I21" s="7"/>
      <c r="J21" s="7"/>
    </row>
    <row r="22" spans="1:10" ht="13.5" thickBot="1">
      <c r="A22" s="7"/>
      <c r="B22" s="7"/>
      <c r="C22" s="7"/>
      <c r="D22" s="7"/>
      <c r="E22" s="7"/>
      <c r="F22" s="7"/>
      <c r="G22" s="7"/>
      <c r="H22" s="7"/>
      <c r="I22" s="7"/>
      <c r="J22" s="7"/>
    </row>
    <row r="23" spans="1:10" ht="13.5" thickBot="1">
      <c r="A23" s="52" t="s">
        <v>148</v>
      </c>
      <c r="B23" s="53" t="s">
        <v>149</v>
      </c>
      <c r="C23" s="54" t="s">
        <v>112</v>
      </c>
      <c r="D23" s="7"/>
      <c r="E23" s="7"/>
      <c r="F23" s="7"/>
      <c r="G23" s="7"/>
      <c r="H23" s="7"/>
      <c r="I23" s="7"/>
      <c r="J23" s="7"/>
    </row>
    <row r="24" spans="1:10" ht="33.75" customHeight="1">
      <c r="A24" s="14" t="s">
        <v>113</v>
      </c>
      <c r="B24" s="15" t="s">
        <v>150</v>
      </c>
      <c r="C24" s="16" t="s">
        <v>151</v>
      </c>
      <c r="D24" s="7"/>
      <c r="E24" s="7"/>
      <c r="F24" s="7"/>
      <c r="G24" s="7"/>
      <c r="H24" s="7"/>
      <c r="I24" s="7"/>
      <c r="J24" s="7"/>
    </row>
    <row r="25" spans="1:10" ht="42.75" customHeight="1">
      <c r="A25" s="18" t="s">
        <v>115</v>
      </c>
      <c r="B25" s="19" t="s">
        <v>152</v>
      </c>
      <c r="C25" s="20" t="s">
        <v>153</v>
      </c>
      <c r="D25" s="7"/>
      <c r="E25" s="7"/>
      <c r="F25" s="7"/>
      <c r="G25" s="7"/>
      <c r="H25" s="7"/>
      <c r="I25" s="7"/>
      <c r="J25" s="7"/>
    </row>
    <row r="26" spans="1:10" ht="35.25" customHeight="1">
      <c r="A26" s="18" t="s">
        <v>117</v>
      </c>
      <c r="B26" s="19" t="s">
        <v>154</v>
      </c>
      <c r="C26" s="20" t="s">
        <v>155</v>
      </c>
      <c r="D26" s="7"/>
      <c r="E26" s="7"/>
      <c r="F26" s="7"/>
      <c r="G26" s="7"/>
      <c r="H26" s="7"/>
      <c r="I26" s="7"/>
      <c r="J26" s="7"/>
    </row>
    <row r="27" spans="1:10" ht="37.5" customHeight="1" thickBot="1">
      <c r="A27" s="21" t="s">
        <v>119</v>
      </c>
      <c r="B27" s="22" t="s">
        <v>156</v>
      </c>
      <c r="C27" s="23" t="s">
        <v>157</v>
      </c>
      <c r="D27" s="7"/>
      <c r="E27" s="7"/>
      <c r="F27" s="7"/>
      <c r="G27" s="7"/>
      <c r="H27" s="7"/>
      <c r="I27" s="7"/>
      <c r="J27" s="7"/>
    </row>
    <row r="28" spans="1:10" ht="12.75">
      <c r="A28" s="7"/>
      <c r="B28" s="7"/>
      <c r="C28" s="7"/>
      <c r="D28" s="7"/>
      <c r="E28" s="141" t="s">
        <v>158</v>
      </c>
      <c r="F28" s="141"/>
      <c r="G28" s="141"/>
      <c r="H28" s="141"/>
      <c r="I28" s="141"/>
      <c r="J28" s="141"/>
    </row>
    <row r="29" spans="1:10" ht="13.5" thickBot="1">
      <c r="A29" s="141" t="s">
        <v>159</v>
      </c>
      <c r="B29" s="141"/>
      <c r="C29" s="141"/>
      <c r="D29" s="7"/>
      <c r="E29" s="7"/>
      <c r="F29" s="7"/>
      <c r="G29" s="7"/>
      <c r="H29" s="7"/>
      <c r="I29" s="7"/>
      <c r="J29" s="7"/>
    </row>
    <row r="30" spans="1:10" ht="13.5" thickBot="1">
      <c r="A30" s="7"/>
      <c r="B30" s="7"/>
      <c r="C30" s="7"/>
      <c r="D30" s="7"/>
      <c r="E30" s="152" t="s">
        <v>160</v>
      </c>
      <c r="F30" s="153"/>
      <c r="G30" s="152" t="s">
        <v>148</v>
      </c>
      <c r="H30" s="156"/>
      <c r="I30" s="156"/>
      <c r="J30" s="157"/>
    </row>
    <row r="31" spans="1:10" ht="13.5" thickBot="1">
      <c r="A31" s="52" t="s">
        <v>161</v>
      </c>
      <c r="B31" s="53" t="s">
        <v>162</v>
      </c>
      <c r="C31" s="54" t="s">
        <v>112</v>
      </c>
      <c r="D31" s="7"/>
      <c r="E31" s="154"/>
      <c r="F31" s="155"/>
      <c r="G31" s="55" t="s">
        <v>163</v>
      </c>
      <c r="H31" s="56" t="s">
        <v>164</v>
      </c>
      <c r="I31" s="56" t="s">
        <v>165</v>
      </c>
      <c r="J31" s="57" t="s">
        <v>166</v>
      </c>
    </row>
    <row r="32" spans="1:10" ht="22.5">
      <c r="A32" s="27" t="s">
        <v>167</v>
      </c>
      <c r="B32" s="28">
        <v>100</v>
      </c>
      <c r="C32" s="29" t="s">
        <v>168</v>
      </c>
      <c r="D32" s="7"/>
      <c r="E32" s="158" t="s">
        <v>161</v>
      </c>
      <c r="F32" s="58">
        <v>100</v>
      </c>
      <c r="G32" s="59" t="s">
        <v>169</v>
      </c>
      <c r="H32" s="60" t="s">
        <v>170</v>
      </c>
      <c r="I32" s="60" t="s">
        <v>171</v>
      </c>
      <c r="J32" s="61" t="s">
        <v>172</v>
      </c>
    </row>
    <row r="33" spans="1:10" ht="34.5" customHeight="1">
      <c r="A33" s="18" t="s">
        <v>173</v>
      </c>
      <c r="B33" s="19">
        <v>60</v>
      </c>
      <c r="C33" s="20" t="s">
        <v>174</v>
      </c>
      <c r="D33" s="7"/>
      <c r="E33" s="159"/>
      <c r="F33" s="62">
        <v>60</v>
      </c>
      <c r="G33" s="63" t="s">
        <v>175</v>
      </c>
      <c r="H33" s="64" t="s">
        <v>176</v>
      </c>
      <c r="I33" s="65" t="s">
        <v>177</v>
      </c>
      <c r="J33" s="66" t="s">
        <v>178</v>
      </c>
    </row>
    <row r="34" spans="1:10" ht="33.75" customHeight="1">
      <c r="A34" s="18" t="s">
        <v>179</v>
      </c>
      <c r="B34" s="19">
        <v>25</v>
      </c>
      <c r="C34" s="20" t="s">
        <v>180</v>
      </c>
      <c r="D34" s="7"/>
      <c r="E34" s="159"/>
      <c r="F34" s="67">
        <v>25</v>
      </c>
      <c r="G34" s="68" t="s">
        <v>181</v>
      </c>
      <c r="H34" s="65" t="s">
        <v>182</v>
      </c>
      <c r="I34" s="65" t="s">
        <v>183</v>
      </c>
      <c r="J34" s="69" t="s">
        <v>184</v>
      </c>
    </row>
    <row r="35" spans="1:10" ht="33" customHeight="1" thickBot="1">
      <c r="A35" s="21" t="s">
        <v>185</v>
      </c>
      <c r="B35" s="22">
        <v>10</v>
      </c>
      <c r="C35" s="23" t="s">
        <v>186</v>
      </c>
      <c r="D35" s="7"/>
      <c r="E35" s="160"/>
      <c r="F35" s="70">
        <v>10</v>
      </c>
      <c r="G35" s="71" t="s">
        <v>187</v>
      </c>
      <c r="H35" s="72" t="s">
        <v>188</v>
      </c>
      <c r="I35" s="73" t="s">
        <v>189</v>
      </c>
      <c r="J35" s="74" t="s">
        <v>190</v>
      </c>
    </row>
    <row r="36" spans="1:10" ht="13.5" thickBot="1">
      <c r="A36" s="149" t="s">
        <v>191</v>
      </c>
      <c r="B36" s="150"/>
      <c r="C36" s="151"/>
      <c r="D36" s="7"/>
      <c r="E36" s="161" t="s">
        <v>192</v>
      </c>
      <c r="F36" s="162"/>
      <c r="G36" s="162"/>
      <c r="H36" s="162"/>
      <c r="I36" s="162"/>
      <c r="J36" s="163"/>
    </row>
    <row r="37" spans="1:10" ht="12.75">
      <c r="A37" s="7"/>
      <c r="B37" s="7"/>
      <c r="C37" s="7"/>
      <c r="D37" s="7"/>
      <c r="E37" s="7"/>
      <c r="F37" s="7"/>
      <c r="G37" s="7"/>
      <c r="H37" s="7"/>
      <c r="I37" s="7"/>
      <c r="J37" s="7"/>
    </row>
    <row r="38" spans="1:10" ht="12.75">
      <c r="A38" s="141" t="s">
        <v>193</v>
      </c>
      <c r="B38" s="141"/>
      <c r="C38" s="141"/>
      <c r="D38" s="7"/>
      <c r="E38" s="7"/>
      <c r="F38" s="7"/>
      <c r="G38" s="7"/>
      <c r="H38" s="7"/>
      <c r="I38" s="7"/>
      <c r="J38" s="7"/>
    </row>
    <row r="39" spans="1:10" ht="13.5" thickBot="1">
      <c r="A39" s="7"/>
      <c r="B39" s="7"/>
      <c r="C39" s="7"/>
      <c r="D39" s="7"/>
      <c r="E39" s="7"/>
      <c r="F39" s="7"/>
      <c r="G39" s="7"/>
      <c r="H39" s="7"/>
      <c r="I39" s="7"/>
      <c r="J39" s="7"/>
    </row>
    <row r="40" spans="1:10" ht="13.5" thickBot="1">
      <c r="A40" s="52" t="s">
        <v>194</v>
      </c>
      <c r="B40" s="53" t="s">
        <v>195</v>
      </c>
      <c r="C40" s="54" t="s">
        <v>112</v>
      </c>
      <c r="D40" s="7"/>
      <c r="E40" s="7"/>
      <c r="F40" s="7"/>
      <c r="G40" s="7"/>
      <c r="H40" s="7"/>
      <c r="I40" s="7"/>
      <c r="J40" s="7"/>
    </row>
    <row r="41" spans="1:10" ht="36" customHeight="1">
      <c r="A41" s="75" t="s">
        <v>196</v>
      </c>
      <c r="B41" s="15" t="s">
        <v>197</v>
      </c>
      <c r="C41" s="16" t="s">
        <v>198</v>
      </c>
      <c r="D41" s="7"/>
      <c r="E41" s="7"/>
      <c r="F41" s="7"/>
      <c r="G41" s="7"/>
      <c r="H41" s="7"/>
      <c r="I41" s="7"/>
      <c r="J41" s="7"/>
    </row>
    <row r="42" spans="1:10" ht="24.75" customHeight="1">
      <c r="A42" s="76" t="s">
        <v>49</v>
      </c>
      <c r="B42" s="19" t="s">
        <v>199</v>
      </c>
      <c r="C42" s="20" t="s">
        <v>200</v>
      </c>
      <c r="D42" s="7"/>
      <c r="E42" s="7"/>
      <c r="F42" s="7"/>
      <c r="G42" s="7"/>
      <c r="H42" s="7"/>
      <c r="I42" s="7"/>
      <c r="J42" s="7"/>
    </row>
    <row r="43" spans="1:10" ht="30.75" customHeight="1">
      <c r="A43" s="76" t="s">
        <v>201</v>
      </c>
      <c r="B43" s="19" t="s">
        <v>202</v>
      </c>
      <c r="C43" s="20" t="s">
        <v>203</v>
      </c>
      <c r="D43" s="7"/>
      <c r="E43" s="7"/>
      <c r="F43" s="7"/>
      <c r="G43" s="7"/>
      <c r="H43" s="7"/>
      <c r="I43" s="7"/>
      <c r="J43" s="7"/>
    </row>
    <row r="44" spans="1:10" ht="35.25" customHeight="1" thickBot="1">
      <c r="A44" s="77" t="s">
        <v>204</v>
      </c>
      <c r="B44" s="22">
        <v>20</v>
      </c>
      <c r="C44" s="23" t="s">
        <v>205</v>
      </c>
      <c r="D44" s="7"/>
      <c r="E44" s="7"/>
      <c r="F44" s="7"/>
      <c r="G44" s="7"/>
      <c r="H44" s="7"/>
      <c r="I44" s="7"/>
      <c r="J44" s="7"/>
    </row>
    <row r="45" spans="1:10" ht="12.75">
      <c r="A45" s="7"/>
      <c r="B45" s="7"/>
      <c r="C45" s="7"/>
      <c r="D45" s="7"/>
      <c r="E45" s="7"/>
      <c r="F45" s="7"/>
      <c r="G45" s="7"/>
      <c r="H45" s="7"/>
      <c r="I45" s="7"/>
      <c r="J45" s="7"/>
    </row>
    <row r="46" spans="1:10" ht="12.75">
      <c r="A46" s="141" t="s">
        <v>206</v>
      </c>
      <c r="B46" s="141"/>
      <c r="C46" s="141"/>
      <c r="D46" s="7"/>
      <c r="E46" s="7"/>
      <c r="F46" s="7"/>
      <c r="G46" s="7"/>
      <c r="H46" s="7"/>
      <c r="I46" s="7"/>
      <c r="J46" s="7"/>
    </row>
    <row r="47" spans="1:10" ht="13.5" thickBot="1">
      <c r="A47" s="7"/>
      <c r="B47" s="7"/>
      <c r="C47" s="7"/>
      <c r="D47" s="7"/>
      <c r="E47" s="7"/>
      <c r="F47" s="7"/>
      <c r="G47" s="7"/>
      <c r="H47" s="7"/>
      <c r="I47" s="7"/>
      <c r="J47" s="7"/>
    </row>
    <row r="48" spans="1:10" ht="13.5" thickBot="1">
      <c r="A48" s="52" t="s">
        <v>194</v>
      </c>
      <c r="B48" s="164" t="s">
        <v>112</v>
      </c>
      <c r="C48" s="165"/>
      <c r="D48" s="7"/>
      <c r="E48" s="7"/>
      <c r="F48" s="7"/>
      <c r="G48" s="7"/>
      <c r="H48" s="7"/>
      <c r="I48" s="7"/>
      <c r="J48" s="7"/>
    </row>
    <row r="49" spans="1:10" ht="27.75" customHeight="1">
      <c r="A49" s="75" t="s">
        <v>196</v>
      </c>
      <c r="B49" s="28" t="s">
        <v>207</v>
      </c>
      <c r="C49" s="29" t="s">
        <v>208</v>
      </c>
      <c r="D49" s="7"/>
      <c r="E49" s="7"/>
      <c r="F49" s="7"/>
      <c r="G49" s="7"/>
      <c r="H49" s="7"/>
      <c r="I49" s="7"/>
      <c r="J49" s="7"/>
    </row>
    <row r="50" spans="1:10" ht="48" customHeight="1">
      <c r="A50" s="76" t="s">
        <v>49</v>
      </c>
      <c r="B50" s="78" t="s">
        <v>221</v>
      </c>
      <c r="C50" s="35" t="s">
        <v>209</v>
      </c>
      <c r="D50" s="7"/>
      <c r="E50" s="7"/>
      <c r="F50" s="7"/>
      <c r="G50" s="7"/>
      <c r="H50" s="7"/>
      <c r="I50" s="7"/>
      <c r="J50" s="7"/>
    </row>
    <row r="51" spans="1:10" ht="24" customHeight="1">
      <c r="A51" s="76" t="s">
        <v>201</v>
      </c>
      <c r="B51" s="34" t="s">
        <v>210</v>
      </c>
      <c r="C51" s="35" t="s">
        <v>211</v>
      </c>
      <c r="D51" s="7"/>
      <c r="E51" s="7"/>
      <c r="F51" s="7"/>
      <c r="G51" s="7"/>
      <c r="H51" s="7"/>
      <c r="I51" s="7"/>
      <c r="J51" s="7"/>
    </row>
    <row r="52" spans="1:10" ht="27.75" customHeight="1" thickBot="1">
      <c r="A52" s="77" t="s">
        <v>204</v>
      </c>
      <c r="B52" s="46" t="s">
        <v>212</v>
      </c>
      <c r="C52" s="47" t="s">
        <v>213</v>
      </c>
      <c r="D52" s="7"/>
      <c r="E52" s="7"/>
      <c r="F52" s="7"/>
      <c r="G52" s="7"/>
      <c r="H52" s="7"/>
      <c r="I52" s="7"/>
      <c r="J52" s="7"/>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G6" sqref="G6"/>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66" t="s">
        <v>56</v>
      </c>
      <c r="B1" s="167" t="s">
        <v>57</v>
      </c>
      <c r="C1" s="167"/>
      <c r="D1" s="167"/>
      <c r="E1" s="167"/>
      <c r="F1" s="167"/>
      <c r="G1" s="167"/>
      <c r="H1" s="167"/>
    </row>
    <row r="2" spans="1:8" ht="14.25" thickBot="1" thickTop="1">
      <c r="A2" s="166"/>
      <c r="B2" s="167" t="s">
        <v>58</v>
      </c>
      <c r="C2" s="167"/>
      <c r="D2" s="167"/>
      <c r="E2" s="167"/>
      <c r="F2" s="167"/>
      <c r="G2" s="167"/>
      <c r="H2" s="167"/>
    </row>
    <row r="3" spans="1:8" ht="27.75" customHeight="1" thickBot="1" thickTop="1">
      <c r="A3" s="166"/>
      <c r="B3" s="3" t="s">
        <v>48</v>
      </c>
      <c r="C3" s="3" t="s">
        <v>42</v>
      </c>
      <c r="D3" s="3" t="s">
        <v>51</v>
      </c>
      <c r="E3" s="3" t="s">
        <v>45</v>
      </c>
      <c r="F3" s="3" t="s">
        <v>59</v>
      </c>
      <c r="G3" s="3" t="s">
        <v>60</v>
      </c>
      <c r="H3" s="3" t="s">
        <v>61</v>
      </c>
    </row>
    <row r="4" spans="1:8" ht="77.25" customHeight="1" thickBot="1" thickTop="1">
      <c r="A4" s="166"/>
      <c r="B4" s="6" t="s">
        <v>62</v>
      </c>
      <c r="C4" s="4" t="s">
        <v>63</v>
      </c>
      <c r="D4" s="4" t="s">
        <v>64</v>
      </c>
      <c r="E4" s="4" t="s">
        <v>65</v>
      </c>
      <c r="F4" s="4" t="s">
        <v>66</v>
      </c>
      <c r="G4" s="4" t="s">
        <v>67</v>
      </c>
      <c r="H4" s="4" t="s">
        <v>68</v>
      </c>
    </row>
    <row r="5" spans="1:8" ht="57.75" customHeight="1" thickBot="1" thickTop="1">
      <c r="A5" s="166"/>
      <c r="B5" s="6" t="s">
        <v>69</v>
      </c>
      <c r="C5" s="4" t="s">
        <v>70</v>
      </c>
      <c r="D5" s="4" t="s">
        <v>71</v>
      </c>
      <c r="E5" s="4" t="s">
        <v>72</v>
      </c>
      <c r="F5" s="4" t="s">
        <v>73</v>
      </c>
      <c r="G5" s="4" t="s">
        <v>74</v>
      </c>
      <c r="H5" s="4" t="s">
        <v>75</v>
      </c>
    </row>
    <row r="6" spans="1:8" ht="78" customHeight="1" thickBot="1" thickTop="1">
      <c r="A6" s="166"/>
      <c r="B6" s="6" t="s">
        <v>76</v>
      </c>
      <c r="C6" s="4" t="s">
        <v>77</v>
      </c>
      <c r="D6" s="4" t="s">
        <v>78</v>
      </c>
      <c r="E6" s="4" t="s">
        <v>79</v>
      </c>
      <c r="F6" s="4" t="s">
        <v>80</v>
      </c>
      <c r="G6" s="4" t="s">
        <v>81</v>
      </c>
      <c r="H6" s="4" t="s">
        <v>82</v>
      </c>
    </row>
    <row r="7" spans="1:8" ht="62.25" customHeight="1" thickBot="1" thickTop="1">
      <c r="A7" s="166"/>
      <c r="B7" s="6" t="s">
        <v>83</v>
      </c>
      <c r="C7" s="4" t="s">
        <v>84</v>
      </c>
      <c r="D7" s="4" t="s">
        <v>85</v>
      </c>
      <c r="E7" s="4" t="s">
        <v>86</v>
      </c>
      <c r="F7" s="4" t="s">
        <v>87</v>
      </c>
      <c r="G7" s="4" t="s">
        <v>88</v>
      </c>
      <c r="H7" s="4" t="s">
        <v>89</v>
      </c>
    </row>
    <row r="8" spans="1:8" ht="91.5" customHeight="1" thickBot="1" thickTop="1">
      <c r="A8" s="166"/>
      <c r="B8" s="6" t="s">
        <v>90</v>
      </c>
      <c r="C8" s="4" t="s">
        <v>91</v>
      </c>
      <c r="D8" s="4" t="s">
        <v>92</v>
      </c>
      <c r="E8" s="4" t="s">
        <v>93</v>
      </c>
      <c r="F8" s="4"/>
      <c r="G8" s="4" t="s">
        <v>94</v>
      </c>
      <c r="H8" s="4" t="s">
        <v>95</v>
      </c>
    </row>
    <row r="9" spans="1:8" ht="47.25" customHeight="1" thickBot="1" thickTop="1">
      <c r="A9" s="166"/>
      <c r="B9" s="6" t="s">
        <v>96</v>
      </c>
      <c r="C9" s="4" t="s">
        <v>97</v>
      </c>
      <c r="D9" s="4" t="s">
        <v>98</v>
      </c>
      <c r="E9" s="4" t="s">
        <v>99</v>
      </c>
      <c r="F9" s="4"/>
      <c r="G9" s="4" t="s">
        <v>100</v>
      </c>
      <c r="H9" s="4" t="s">
        <v>101</v>
      </c>
    </row>
    <row r="10" spans="1:8" ht="72" customHeight="1" thickBot="1" thickTop="1">
      <c r="A10" s="166"/>
      <c r="B10" s="6" t="s">
        <v>102</v>
      </c>
      <c r="C10" s="4" t="s">
        <v>107</v>
      </c>
      <c r="D10" s="4"/>
      <c r="E10" s="4"/>
      <c r="F10" s="4"/>
      <c r="G10" s="4" t="s">
        <v>103</v>
      </c>
      <c r="H10" s="5"/>
    </row>
    <row r="11" spans="1:8" ht="27" thickBot="1" thickTop="1">
      <c r="A11" s="166"/>
      <c r="B11" s="6" t="s">
        <v>104</v>
      </c>
      <c r="C11" s="4"/>
      <c r="D11" s="4"/>
      <c r="E11" s="4"/>
      <c r="F11" s="4"/>
      <c r="G11" s="4" t="s">
        <v>105</v>
      </c>
      <c r="H11" s="5"/>
    </row>
    <row r="12" spans="1:8" ht="38.25" customHeight="1" thickBot="1" thickTop="1">
      <c r="A12" s="167" t="s">
        <v>106</v>
      </c>
      <c r="B12" s="167"/>
      <c r="C12" s="167"/>
      <c r="D12" s="167"/>
      <c r="E12" s="167"/>
      <c r="F12" s="167"/>
      <c r="G12" s="167"/>
      <c r="H12" s="167"/>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2" t="s">
        <v>232</v>
      </c>
      <c r="D3">
        <v>2</v>
      </c>
      <c r="E3" s="82" t="s">
        <v>233</v>
      </c>
    </row>
    <row r="4" spans="3:5" ht="12.75">
      <c r="C4" t="s">
        <v>231</v>
      </c>
      <c r="E4" t="s">
        <v>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2021-04-19T04:05:27Z</cp:lastPrinted>
  <dcterms:created xsi:type="dcterms:W3CDTF">2017-02-13T21:45:29Z</dcterms:created>
  <dcterms:modified xsi:type="dcterms:W3CDTF">2023-02-05T00:22:34Z</dcterms:modified>
  <cp:category/>
  <cp:version/>
  <cp:contentType/>
  <cp:contentStatus/>
</cp:coreProperties>
</file>