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tabRatio="499" activeTab="0"/>
  </bookViews>
  <sheets>
    <sheet name="Teusaquillo" sheetId="1" r:id="rId1"/>
    <sheet name="T - Calificacion" sheetId="2" r:id="rId2"/>
    <sheet name="Tabla de peligros" sheetId="3" r:id="rId3"/>
    <sheet name="inventario recurso emerg" sheetId="4" state="hidden" r:id="rId4"/>
  </sheets>
  <definedNames>
    <definedName name="_xlnm._FilterDatabase" localSheetId="0" hidden="1">'Teusaquillo'!$A$9:$AG$156</definedName>
    <definedName name="_xlnm_Print_Titles" localSheetId="0">#N/A</definedName>
    <definedName name="_xlnm_Print_Titles_0" localSheetId="0">#N/A</definedName>
    <definedName name="_xlnm_Print_Titles_0_0" localSheetId="0">#N/A</definedName>
    <definedName name="_xlnm_Print_Titles_0_0_0" localSheetId="0">#N/A</definedName>
    <definedName name="_xlnm_Print_Titles_0_0_0_0" localSheetId="0">#N/A</definedName>
    <definedName name="_xlnm_Print_Titles_0_0_0_0_0" localSheetId="0">#N/A</definedName>
    <definedName name="_xlnm_Print_Titles_0_0_0_0_0_0" localSheetId="0">#N/A</definedName>
    <definedName name="_xlnm_Print_Titles_0_0_0_0_0_0_0" localSheetId="0">#N/A</definedName>
    <definedName name="_xlnm_Print_Titles_0_0_0_0_0_0_0_0" localSheetId="0">#N/A</definedName>
    <definedName name="_xlnm_Print_Titles_0_0_0_0_0_0_0_0_0" localSheetId="0">#N/A</definedName>
    <definedName name="_xlnm_Print_Titles_0_0_0_0_0_0_0_0_0_0" localSheetId="0">#N/A</definedName>
    <definedName name="_xlnm_Print_Titles_0_0_0_0_0_0_0_0_0_0_0" localSheetId="0">#N/A</definedName>
    <definedName name="_xlnm_Print_Titles_0_0_0_0_0_0_0_0_0_0_0_0" localSheetId="0">#N/A</definedName>
    <definedName name="_xlnm_Print_Titles_0_0_0_0_0_0_0_0_0_0_0_0_0" localSheetId="0">#N/A</definedName>
    <definedName name="_xlnm_Print_Titles_0_0_0_0_0_0_0_0_0_0_0_0_0_0" localSheetId="0">#N/A</definedName>
    <definedName name="_xlnm_Print_Titles_0_0_0_0_0_0_0_0_0_0_0_0_0_0_0" localSheetId="0">#N/A</definedName>
    <definedName name="_xlnm_Print_Titles_0_0_0_0_0_0_0_0_0_0_0_0_0_0_0_0" localSheetId="0">#N/A</definedName>
    <definedName name="_xlnm_Print_Titles_0_0_0_0_0_0_0_0_0_0_0_0_0_0_0_0_0" localSheetId="0">#N/A</definedName>
    <definedName name="_xlnm_Print_Titles_0_0_0_0_0_0_0_0_0_0_0_0_0_0_0_0_0_0" localSheetId="0">#N/A</definedName>
    <definedName name="_xlnm_Print_Titles_0_0_0_0_0_0_0_0_0_0_0_0_0_0_0_0_0_0_0" localSheetId="0">#N/A</definedName>
    <definedName name="_xlnm_Print_Titles_0_0_0_0_0_0_0_0_0_0_0_0_0_0_0_0_0_0_0_0" localSheetId="0">#N/A</definedName>
    <definedName name="_xlnm_Print_Titles_0_0_0_0_0_0_0_0_0_0_0_0_0_0_0_0_0_0_0_0_0" localSheetId="0">#N/A</definedName>
    <definedName name="_xlnm_Print_Titles_0_0_0_0_0_0_0_0_0_0_0_0_0_0_0_0_0_0_0_0_0_0" localSheetId="0">#N/A</definedName>
    <definedName name="_xlnm_Print_Titles_0_0_0_0_0_0_0_0_0_0_0_0_0_0_0_0_0_0_0_0_0_0_0" localSheetId="0">#N/A</definedName>
    <definedName name="_xlnm.Print_Area" localSheetId="0">'Teusaquillo'!$A$1:$AE$204</definedName>
    <definedName name="Print_Titles_0" localSheetId="0">#N/A</definedName>
    <definedName name="Print_Titles_0_0" localSheetId="0">#N/A</definedName>
    <definedName name="Print_Titles_0_0_0" localSheetId="0">#N/A</definedName>
  </definedNames>
  <calcPr fullCalcOnLoad="1"/>
</workbook>
</file>

<file path=xl/sharedStrings.xml><?xml version="1.0" encoding="utf-8"?>
<sst xmlns="http://schemas.openxmlformats.org/spreadsheetml/2006/main" count="3826" uniqueCount="687">
  <si>
    <t>SECRETARÍA DISTRITAL DE GOBIERNO</t>
  </si>
  <si>
    <t>Sede</t>
  </si>
  <si>
    <t>Zona/Lugar</t>
  </si>
  <si>
    <t>Actividades</t>
  </si>
  <si>
    <t>Tareas</t>
  </si>
  <si>
    <t>Rutinario (Sí o No)</t>
  </si>
  <si>
    <t>Peligro</t>
  </si>
  <si>
    <t>Efectos posibles</t>
  </si>
  <si>
    <t>Controles existentes</t>
  </si>
  <si>
    <t>Evaluación del riesgo</t>
  </si>
  <si>
    <t>Valoración del riesgo</t>
  </si>
  <si>
    <t>Criterios para establecer controles</t>
  </si>
  <si>
    <t>Medidas de intervención</t>
  </si>
  <si>
    <t>Descripción</t>
  </si>
  <si>
    <t>Clasificación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</si>
  <si>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</si>
  <si>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</si>
  <si>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</si>
  <si>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</si>
  <si>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</si>
  <si>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</si>
  <si>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</si>
  <si>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</si>
  <si>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</si>
  <si>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del NR</t>
  </si>
  <si>
    <t>Aceptabilidad del Riesgo</t>
  </si>
  <si>
    <t>N° expuestos</t>
  </si>
  <si>
    <t>Peor consecuencia</t>
  </si>
  <si>
    <t>Existe requisito legal específico (Sí o No)</t>
  </si>
  <si>
    <t>Eliminación</t>
  </si>
  <si>
    <t>Sustitución</t>
  </si>
  <si>
    <t>Controles de ingeniería</t>
  </si>
  <si>
    <t>Controles administrativos, señalización, advertencia</t>
  </si>
  <si>
    <t>Equipos/Elementos de protección personal</t>
  </si>
  <si>
    <t>Contratistas</t>
  </si>
  <si>
    <t>Planta</t>
  </si>
  <si>
    <t>Outsourcing</t>
  </si>
  <si>
    <t>Total expuestos</t>
  </si>
  <si>
    <t>SI</t>
  </si>
  <si>
    <t>Biomecánico</t>
  </si>
  <si>
    <t>Ninguno</t>
  </si>
  <si>
    <t>Físico</t>
  </si>
  <si>
    <t>Psicosocial</t>
  </si>
  <si>
    <t>Muerte</t>
  </si>
  <si>
    <t>Biológico</t>
  </si>
  <si>
    <t>II</t>
  </si>
  <si>
    <t>Químico</t>
  </si>
  <si>
    <t>Locativo (estructuras e instalaciones)</t>
  </si>
  <si>
    <t>MATRIZ DE PELIGROS Y VALORACIÓN DE RIESGOS</t>
  </si>
  <si>
    <t>Clasificación (especifica)</t>
  </si>
  <si>
    <t xml:space="preserve">DESCRIPCIÓN </t>
  </si>
  <si>
    <t>Tabla de Peligros</t>
  </si>
  <si>
    <t>Clasificacion</t>
  </si>
  <si>
    <t>Biomecánicos</t>
  </si>
  <si>
    <t>Condiciones de Seguridad</t>
  </si>
  <si>
    <t>Fenómenos Naturales</t>
  </si>
  <si>
    <t>Ruido (de impacto, intermitente y continuo)</t>
  </si>
  <si>
    <t>Polvos orgánicos inorgánicos</t>
  </si>
  <si>
    <t>Gestión organizacional (estilo de mando, pago, contratación, participación, inducción y capacitación, bienestar social, evaluación del desempeño, manejo de cambios.</t>
  </si>
  <si>
    <t>Posturas (prolongada, mantenida, forzada, antigravitacional).</t>
  </si>
  <si>
    <t>Mecánico (elementos o partes de máquinas, herramientas, equipos, piezas a trabajar, materiales proyectados sólidos o fluídos).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</si>
  <si>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</si>
  <si>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</si>
  <si>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</si>
  <si>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</si>
  <si>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</si>
  <si>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</si>
  <si>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</si>
  <si>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</si>
  <si>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</si>
  <si>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Vibración (cuerpo entero, segmentada)</t>
  </si>
  <si>
    <t>Líquidos (nieblas y rocíos)</t>
  </si>
  <si>
    <t>Características del grupo social de trabajo (relaciones, cohesión, calidad de interacciones, trabajo en equipo).</t>
  </si>
  <si>
    <t>Movimiento repetitivo.</t>
  </si>
  <si>
    <t xml:space="preserve">Locativo (sistemas y medios de almacenamiento), superficies de trabajo (irregulares, deslizantes con diferencia del nivel), condiciones de orden  y aseo, ( caídas de objeto). </t>
  </si>
  <si>
    <t>Vendaval</t>
  </si>
  <si>
    <t>Ricketsias</t>
  </si>
  <si>
    <t>Temperaturas extremas (calor y frio)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</si>
  <si>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</si>
  <si>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</si>
  <si>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</si>
  <si>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</si>
  <si>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</si>
  <si>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</si>
  <si>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</si>
  <si>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</si>
  <si>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Interfase persona -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</si>
  <si>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</si>
  <si>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</si>
  <si>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</si>
  <si>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</si>
  <si>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Material partículado</t>
  </si>
  <si>
    <t>Jornada de trabajo (pausas, trabajo nocturno, rotación, horas extras, descansos).</t>
  </si>
  <si>
    <t>Públicos (robos, atracos, asaltos, atentados, de orden público, etc).</t>
  </si>
  <si>
    <t>Precipitaciones, (lluvias, granizadas, heladas)</t>
  </si>
  <si>
    <t>Mordeduras</t>
  </si>
  <si>
    <t>Trabajo en alturas.</t>
  </si>
  <si>
    <t>Fluidos o Excrementos</t>
  </si>
  <si>
    <t>Espacios confinados.</t>
  </si>
  <si>
    <t>* Tener en cuenta únicamente los peligros de fenómenos naturales que afectan  la seguridad y bienestar de las personas en el desarrollo de una actividad. En el Plan de Emergencia de cada empresa, se considerarán todos los fenómenos naturales que pudieran afectarla.</t>
  </si>
  <si>
    <t>Radiaciones  no ionizantes (laser, ultravioleta infrarroja, radiofrecuencia, microondas)</t>
  </si>
  <si>
    <t>Tablas de Calificación del Riesgo (GTC 45 Vs. 2012)</t>
  </si>
  <si>
    <t>Tabla 1. Determinación de nivel de deficiencia</t>
  </si>
  <si>
    <t>Nivel de Deficiencia (ND)</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</si>
  <si>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</si>
  <si>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</si>
  <si>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</si>
  <si>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</si>
  <si>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</si>
  <si>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</si>
  <si>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</si>
  <si>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</si>
  <si>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</si>
  <si>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</si>
  <si>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Tabla 2. Determinación de nivel de exposición</t>
  </si>
  <si>
    <t>Tabla 3. Determinación de nivel de probabilidad</t>
  </si>
  <si>
    <t>Nivel de Exposición  (NE)</t>
  </si>
  <si>
    <t>Valor de NE</t>
  </si>
  <si>
    <t>Niveles de Probabilidad (NP)
NP = ND x NE</t>
  </si>
  <si>
    <t>Nivel de Exposición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</si>
  <si>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</si>
  <si>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</si>
  <si>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</si>
  <si>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</si>
  <si>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MA - 40</t>
  </si>
  <si>
    <t>MA - 30</t>
  </si>
  <si>
    <t>A - 20</t>
  </si>
  <si>
    <t>A - 10</t>
  </si>
  <si>
    <t>Ocasional (EO)</t>
  </si>
  <si>
    <t>La situación de exposición se presenta alguna vez durante la jornada laboral y por un periodo de tiempo corto.</t>
  </si>
  <si>
    <t>MA - 24</t>
  </si>
  <si>
    <t>A - 18</t>
  </si>
  <si>
    <t>A - 12</t>
  </si>
  <si>
    <t>M - 6</t>
  </si>
  <si>
    <t>Esporádica (EE)</t>
  </si>
  <si>
    <t>La situación de exposición se presenta de manera eventual.</t>
  </si>
  <si>
    <t>M - 8</t>
  </si>
  <si>
    <t>B - 4</t>
  </si>
  <si>
    <t>B - 2</t>
  </si>
  <si>
    <t>Ver interpretación en Tabla 4</t>
  </si>
  <si>
    <t>Tabla 4. Significado de los diferentes niveles de probabilidad</t>
  </si>
  <si>
    <t>Nivel de Probabilidad (NP)</t>
  </si>
  <si>
    <t>Valor de NP</t>
  </si>
  <si>
    <t>Entre 40 y 24</t>
  </si>
  <si>
    <t>Situacion deficiente con exposicion continua, o muy deficiente con exposicion frecuente. Normalmente la materializacion del riesgo ocurre con frecuencia.</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</si>
  <si>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</si>
  <si>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</si>
  <si>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</si>
  <si>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exposicion esporadica, o bien situacion mejorable con exposicion continuada o frecuente. Es posible que suceda el daño alguna vez.</t>
  </si>
  <si>
    <t>Entre 4 y 2</t>
  </si>
  <si>
    <t>Situacion mejorable con exposicion ocasional o esporadica, o situacion sin anomalia destacable con cualquier nivel de exposicion. No es esperable que se materialice el riesgo, aunque puede ser concebible.</t>
  </si>
  <si>
    <t>Tabla 6. Determinación de nivel de Riesgo</t>
  </si>
  <si>
    <t>Tabla 5. Determinacion de Nivel de Consecuencias</t>
  </si>
  <si>
    <t>Niveles de Riesgo (NR)
NR = NP x NC</t>
  </si>
  <si>
    <t>Nivel de Consecuencias (NC)</t>
  </si>
  <si>
    <t>Valor de NC</t>
  </si>
  <si>
    <t>40-24</t>
  </si>
  <si>
    <t>20-10</t>
  </si>
  <si>
    <t>8-6</t>
  </si>
  <si>
    <t>4-2</t>
  </si>
  <si>
    <t>Mortal o Catastrofico (M)</t>
  </si>
  <si>
    <t>Muerte(s)</t>
  </si>
  <si>
    <t>I
4000-2400</t>
  </si>
  <si>
    <t>I
2000-1000</t>
  </si>
  <si>
    <t>I
800-600</t>
  </si>
  <si>
    <t>II
400-200</t>
  </si>
  <si>
    <t>Muy grave (MG)</t>
  </si>
  <si>
    <t>Lesiones o enfermedades graves irreparables (Incapacidad permamente parcial o invalidez).</t>
  </si>
  <si>
    <t>I
2400-1440</t>
  </si>
  <si>
    <t>I
1200-600</t>
  </si>
  <si>
    <t>II
480-360</t>
  </si>
  <si>
    <t>II 240
                       III120</t>
  </si>
  <si>
    <t>Grave (G)</t>
  </si>
  <si>
    <t>Lesiones o enfermedades con incapacidad laboral temporal (ILT).</t>
  </si>
  <si>
    <t>I
1000-600</t>
  </si>
  <si>
    <t>II
500-250</t>
  </si>
  <si>
    <t>II
200-150</t>
  </si>
  <si>
    <t>III
100-50</t>
  </si>
  <si>
    <t>Leve (L)</t>
  </si>
  <si>
    <t>Lesiones o enfermedades que no requieren incapacidad.</t>
  </si>
  <si>
    <t>I
400-240</t>
  </si>
  <si>
    <t>II 200
                      III 100</t>
  </si>
  <si>
    <t>III
80-60</t>
  </si>
  <si>
    <t>III 40
                        IV 20</t>
  </si>
  <si>
    <t>Para valorar la consecuencia, tenga en cuenta la consecuencia directa mas grave que se puede presentar en la actividad valorada.</t>
  </si>
  <si>
    <t>Ver interpretación en Tabla 7</t>
  </si>
  <si>
    <t>Tabla 7. Significado del nivel del Riesgo (NR)</t>
  </si>
  <si>
    <t>Nivel de Riesgo (NR)</t>
  </si>
  <si>
    <t>Valor de NR</t>
  </si>
  <si>
    <t>I</t>
  </si>
  <si>
    <t>4000 - 600</t>
  </si>
  <si>
    <t>Situacion critica. Suspender actividades hasta que el riesgo este bajo control. Intervencion urgente.</t>
  </si>
  <si>
    <t>500 - 150</t>
  </si>
  <si>
    <t>Corregir y adoptar medidas de control inmediato</t>
  </si>
  <si>
    <t>III</t>
  </si>
  <si>
    <t>120 - 40</t>
  </si>
  <si>
    <t>Mejorar si es posible. Seria conveniente justificar la intervencion y su rentabilidad.</t>
  </si>
  <si>
    <t>IV</t>
  </si>
  <si>
    <t>Mantener las medidas de control existentes, pero se deberian considerar soluciones o mejoras y se deben hacer comprobaciones periodicas para asegurar que el riesgo aun es aceptable.</t>
  </si>
  <si>
    <t>Tabla 8. Aceptabilidad del Riesgo</t>
  </si>
  <si>
    <t>No Aceptable</t>
  </si>
  <si>
    <t>Situación critica, correción urgente</t>
  </si>
  <si>
    <t>Corregir o adoptar medidas de control</t>
  </si>
  <si>
    <t>Mejorable</t>
  </si>
  <si>
    <t>Mejorar el control existente</t>
  </si>
  <si>
    <t>Aceptable</t>
  </si>
  <si>
    <t>No intervenir, salvo que un analisis mas preciso lo justifique</t>
  </si>
  <si>
    <t>Si</t>
  </si>
  <si>
    <t>Tendinitis, síndrome de túnel del carpo (STC), otros DME.</t>
  </si>
  <si>
    <t>Público (violencia en el puesto de trabajo)</t>
  </si>
  <si>
    <t>No Aplica</t>
  </si>
  <si>
    <t>No Aceptable o  Aceptable con control especifico</t>
  </si>
  <si>
    <t>Eléctrico</t>
  </si>
  <si>
    <t>No</t>
  </si>
  <si>
    <t>Actividades propias de la labor, revisión y entrega de resultados en tiempos determinado.</t>
  </si>
  <si>
    <t>Actividades propias en la sede 
Desplazamiento fuera de las instalaciones de la sede</t>
  </si>
  <si>
    <t xml:space="preserve">Actividades propias de la labor, revisión y entrega de resultados en tiempos determinados.
</t>
  </si>
  <si>
    <t>1.Realizar la implementación y seguimiento del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e integración entre compañeros. 
4,Realizar  actividades de bienestar. 
5.Definir estrategias de apoyo para fortalecimiento de autoestima y afrontamiento de diversas  situaciones.</t>
  </si>
  <si>
    <t>camillas</t>
  </si>
  <si>
    <t>Gabinete con paleta,casco, otros</t>
  </si>
  <si>
    <t>1 en 3er piso
1 en 5to piso</t>
  </si>
  <si>
    <t>2 camillas de madera 5to piso</t>
  </si>
  <si>
    <t>Descansos intermedios en la jornada laboral</t>
  </si>
  <si>
    <t>Mecánico (herramientas)</t>
  </si>
  <si>
    <t>Heridas en manos</t>
  </si>
  <si>
    <t>Atención personalizada, cumplimiento de expectativas del ciudadano. Agresiones verbales y/o físicas por parte de usuarios (dentro y fuera de las instalaciones), cumplimiento de la labor.</t>
  </si>
  <si>
    <t>Actividades propias de la labor, revisión y entrega de resultados en tiempos determinado. Interacción con colaboradores y ciudadanos.</t>
  </si>
  <si>
    <t>Alcaldía sede principal</t>
  </si>
  <si>
    <t xml:space="preserve">Uso de destornilladores y otras herramientas manuales </t>
  </si>
  <si>
    <t>Uso de tijeras, regla plástica, cosedora, perforadora para organizar y foliar documentos</t>
  </si>
  <si>
    <t>Actividades propias de la labor, revisión y entrega de resultados en tiempos determinados.
Llegar a acuerdos, hacer cumplir requisitos legales.
Agresiones verbales y/o físicas por parte de usuarios (dentro y fuera de las instalaciones)
Realización de diligencias de acuerdo al código de policía.</t>
  </si>
  <si>
    <t xml:space="preserve"> Lesiones varias, caída de objetos, de personas, golpes, otros.</t>
  </si>
  <si>
    <t>Traumatismos, golpes, caídas, lesiones varias</t>
  </si>
  <si>
    <t>Actividades propias de la labor, revisión y entrega de resultados en tiempos determinados.
Llegar a acuerdos, supervisión de procesos .</t>
  </si>
  <si>
    <t>Tecnológico (explosión, derrame, incendio).</t>
  </si>
  <si>
    <t xml:space="preserve">Alto nivel de responsabilidad, actividades propias de la labor, revisión y entrega de resultados en tiempos determinados. Agresiones por parte de la comunidad
</t>
  </si>
  <si>
    <t>Actividades propias de la labor.
Agresiones verbales y/o físicas (dentro y fuera de las instalaciones)</t>
  </si>
  <si>
    <t xml:space="preserve">Movimientos repetitivos miembros superiores  Se tiene en cuenta el notificador que por su labor maneja moto </t>
  </si>
  <si>
    <t>Locativo (orden y aseo)</t>
  </si>
  <si>
    <t xml:space="preserve">Suministrar vehículos rodantes  para ubicación y traslado de elementos </t>
  </si>
  <si>
    <t>Gestión Documental -Archivo - piso 1</t>
  </si>
  <si>
    <t>Sistemas - piso  2</t>
  </si>
  <si>
    <t>Todas</t>
  </si>
  <si>
    <t xml:space="preserve">1.Uso de cosedora, tijeras u otros elementos  en oficina
</t>
  </si>
  <si>
    <t>Virus (coronavirus)</t>
  </si>
  <si>
    <t>Trabajo de escritorio y computador, Cuando se requiere mover cajas u otros elementos de un lugar a otro, Coordinan recepción y entrega de insumos u otros elementos.</t>
  </si>
  <si>
    <t xml:space="preserve">Trabajo de escritorio y computador en oficina  y radicación de documentos externos, Atención personal a la ciudadanía solicitar información, correspondencia, Manipulación de documentos, Atención al ciudadano, Desplazamiento dentro de la ciudad entregando  correspondencia, </t>
  </si>
  <si>
    <t xml:space="preserve">Mantenimiento de equipos, Desplazamiento dentro de las instalaciones y traslado de equipos, Llegar al puesto de trabajo del colaborador ,requisiciones puntuales que pidan en la sede, garantizar el funcionamiento de plataformas digitales, Desplazamiento dentro de las instalaciones, entre otras tareas. </t>
  </si>
  <si>
    <t xml:space="preserve">Trabajo de escritorio y en campo, manejo de   computador, manipulación de cámaras y demás elementos para toma de diferentes eventos, reuniones que requieran publicación, entablar conversaciones, registrar, editar  eventos, entregar de producto final, Acompañamiento actividades del despacho y la localidad para su registro y comunicación, entre otras tareas. </t>
  </si>
  <si>
    <t xml:space="preserve">Trabajo de escritorio y computador, entablar conversaciones, interacción con personas, elaboración de informes, manipulación de documentos, manejo de herramientas de oficina, acompañamiento a visitas de entes de control, gestión documental, entre otras tareas.   
</t>
  </si>
  <si>
    <t>Trabajo en oficina, Coordinan recepción y entrega de insumos u otros elementos, Atención requerimientos de la alcaldía como  coordinación , recepción y entrega de insumos u otros elementos.</t>
  </si>
  <si>
    <t xml:space="preserve">Trabajo de escritorio y computador, entablar conversaciones, orientar al ciudadano, archivar. manejo de expedientes, gestión documental, entre otras tareas. </t>
  </si>
  <si>
    <t>Virus</t>
  </si>
  <si>
    <t>Muerte por COVID - 19.</t>
  </si>
  <si>
    <t>Decreto 1072 de 2015 articulo 2.2.4.6.8 , numeral 8, Resolución 777 de 2021, Resolución 2400 de 1979. Art 176</t>
  </si>
  <si>
    <t xml:space="preserve">Condiciones de seguridad </t>
  </si>
  <si>
    <t xml:space="preserve">Fibrilación ventricular, quemaduras, shock, </t>
  </si>
  <si>
    <t>Eléctrico -  Baja tensión
Exposición de los cables de los videoterminales , tomas en los puestos de trabajo</t>
  </si>
  <si>
    <t>Atención personalizada, cumplimiento de expectativas del ciudadano. Apremio de tiempo cuando acuden varias personas de manera simultánea. Agresiones verbales y/o físicas por parte de usuarios (dentro de las instalaciones)</t>
  </si>
  <si>
    <t>Condiciones de la tarea (carga mental y demandas emocionales)</t>
  </si>
  <si>
    <t>Estrés, trastornos de atención, cambios de comportamiento, tensión muscular, fatiga, sudoración, pérdida o aumento del apetito, irritabilidad, insomnio.</t>
  </si>
  <si>
    <t>Trastorno mental, presión sanguínea alta, dolores en el pecho.  Deterioro de las relaciones laborales y personales.</t>
  </si>
  <si>
    <t xml:space="preserve">Resolución 2646 de 2008, Circular 064 de 2020 </t>
  </si>
  <si>
    <t>1. Seguir  implementando 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e integración entre compañeros. 
4, Seguir realizando   actividades de bienestar. 
5.Definir estrategias de apoyo para fortalecimiento de autoestima y afrontamiento de diversas  situaciones.</t>
  </si>
  <si>
    <t xml:space="preserve">Movimientos repetitivos miembros superiores. Procesos de digitación - ingreso y salida de información. </t>
  </si>
  <si>
    <t xml:space="preserve">Movimientos repetitivos </t>
  </si>
  <si>
    <t xml:space="preserve">Síndrome del túnel carpiano, Epicondilitis lateral y tenosinovitis. </t>
  </si>
  <si>
    <t xml:space="preserve">Decreto 1072 de 2015 articulo 2.2.4.6.8 , numeral 8,  Guía de Atención Integral Basada en la Evidencia para Desórdenes Musculo esqueléticos (DME) - 2006. Resolución 2400 de 1979 Art 37. </t>
  </si>
  <si>
    <t>Garantizar la dotación de sillas, mouse y teclados ergonómicos a todos los Puestos de Trabajo de la entidad</t>
  </si>
  <si>
    <t xml:space="preserve">Posturas sedentes. </t>
  </si>
  <si>
    <t>Molestias cervicales, abdominales, trastornos en la zona lumbar de la espalda y alteraciones del sistema circulatorio y nervioso Desórdenes musculo-esqueléticos.</t>
  </si>
  <si>
    <t>Lesiones osteomusculares múltiples.  Adormecimiento miembros inferiores, Dolor de espalda (zona lumbar y cervical)</t>
  </si>
  <si>
    <t>Decreto 1072 de 2015 articulo 2.2.4.6.8 , numeral 8,  Guía de Atención Integral Basada en la Evidencia para Desórdenes Musculo esqueléticos (DME) - 2006</t>
  </si>
  <si>
    <t xml:space="preserve">1.Generar el programa DME
2.Capacitación en higiene postural y autocuidado
3.Programar y realizar  pausas activas  de forma presencial. 
4 Realizar formación de lideres de pausas activas 
5.Realizar inspección de puestos de trabajo .
7. Seguir realizando  Exámenes Médicos Ocupacionales de ingreso y  periódicos. </t>
  </si>
  <si>
    <t>Seguir Garantizando  la dotación de sillas, mouse y teclados ergonómicos a todos los Puestos de Trabajo de la entidad</t>
  </si>
  <si>
    <t xml:space="preserve"> (Manipulación manual  de cargas)</t>
  </si>
  <si>
    <t xml:space="preserve">Decreto 1072 de 2015 articulo 2.2.4.6.8 , numeral 8,  Guía de Atención Integral Basada en la Evidencia para Desórdenes Musculo esqueléticos (DME) - 2007. Resolución 2400 de 1979. Art 388, 389, 392, 393. </t>
  </si>
  <si>
    <t>Heridas, lesiones, traumatismos.</t>
  </si>
  <si>
    <t xml:space="preserve"> Decreto 1072 de 2015. Art 2.2.4.6.25 Prevención, preparación y respuesta ante emergencias, Resolución 0312 de 2019. Resolución 705 de 2007</t>
  </si>
  <si>
    <t xml:space="preserve">1. Capacitaciones sobre medidas de prevención, Protocolo de Bioseguridad, Seguimiento a condiciones de salud.
2. Inspecciones al cumplimiento de medidas de Bioseguridad
3. Verificar el cumplimiento del esquema de vacunación
 4. Seguir Implementando el  programa SOL en la Alcaldía y sus sedes.
 5. Implementar la Gestión Integral de Residuos.
6. Actividades de sensibilización y capacitación asociadas a este Factor de Riesgo
7. Seguir manteniendo el reporte Diario de Condiciones de Salud
</t>
  </si>
  <si>
    <t xml:space="preserve"> Punto de Atención al ciudadano piso 1</t>
  </si>
  <si>
    <t xml:space="preserve">Presencia de canaletas eléctricas. </t>
  </si>
  <si>
    <t xml:space="preserve">Trabajo de escritorio y computador,  Organización física de archivo, Foliación de documentos, verificación y organización de carpetas, Trabajo de escritorio y computador, foliar, organizar documentos, Organización física de archivo, Préstamo de expedientes, incorporación de documentos a los expedientes, digitalización de expedientes </t>
  </si>
  <si>
    <t>Exposición a agresiones verbales por parte de ciudadanos  inconformes.</t>
  </si>
  <si>
    <t xml:space="preserve">Agresiones verbales dentro de las instalaciones de la sede 
</t>
  </si>
  <si>
    <t>Público (violencia, robos, atracos, asaltos, de orden público)</t>
  </si>
  <si>
    <t>Llegar a acuerdos con ciudadanos o demás personas fuera de la sede.
Desplazamiento  fuera de las instalaciones de la sede  en mayor proporción arquitectos</t>
  </si>
  <si>
    <t>Desplazamiento  fuera de las instalaciones de la sede dentro de la localidad.
Agresiones verbales y/o físicas  (fuera de las instalaciones)</t>
  </si>
  <si>
    <t xml:space="preserve">Desplazamiento fuera  de las instalaciones de la sede.
Agresiones  verbales por parte de ciudadanos  fuera o dentro de la alcaldía
</t>
  </si>
  <si>
    <t>Traumatismos de tejidos desde leves hasta severos, Síndrome Postraumático, Secuelas Psicológicas, Heridas y Golpes</t>
  </si>
  <si>
    <t xml:space="preserve">Uso de chaqueta con distintivos de la Entidad, Rotación de turnos con un aforo del 30% - Trabajo virtual. </t>
  </si>
  <si>
    <t xml:space="preserve">Uso de distintivos de la Entidad (chaquetas). Rotación de turnos con un aforo del 30% - Trabajo virtual. </t>
  </si>
  <si>
    <t>Heridas graves, golpes múltiples severos, muerte</t>
  </si>
  <si>
    <t xml:space="preserve"> Decreto 1072 de 2015 articulo 2.2.4.6.8 obligaciones de los empleadores, numeral 8, Ley 1801 de 2016 Código Nacional de Policía y Convivencia.  </t>
  </si>
  <si>
    <t xml:space="preserve">Mantener cámaras de seguridad y vigilancia en optimas condiciones con cobertura en toda la Alcaldía. </t>
  </si>
  <si>
    <t>1. Trabajar conjuntamente con el personal de seguridad de la sede y cuadrante de policía.
2. Realizar el diseño, implementación y seguimiento del programa de riesgo público, incluyendo un protocolo de seguridad física.
3. Actividades de sensibilización y capacitación asociadas a este Factor de Riesgo.
4. Reforzar control de ingreso del personal y visitantes con la empresa de servicio de vigilancia</t>
  </si>
  <si>
    <t>Luxación, Contusión</t>
  </si>
  <si>
    <t xml:space="preserve">Golpes, heridas, fracturas , contusiones en miembros inferiores y superiores y hasta muerte. </t>
  </si>
  <si>
    <t xml:space="preserve">
Garantizar cumplimiento  de normas de sismo resistencia
</t>
  </si>
  <si>
    <t xml:space="preserve">Presencia de brigadistas dentro de la sede. </t>
  </si>
  <si>
    <t xml:space="preserve">Realizar mantenimientos preventivo y correctivo a puertas de salida a calle en caso de emergencia. Evaluar el sistema de apertura de las puertas en pro que estas abran hacia afuera. </t>
  </si>
  <si>
    <t xml:space="preserve">Validar y adecuar las sede principal   dando cumplimiento a reglamentación sobre sismo resistencia.
</t>
  </si>
  <si>
    <t xml:space="preserve">Seguir dotando la brigada de emergencias de  insumos y equipos para atender un colapso estructural. (casco, guantes, camillas, entre otros) </t>
  </si>
  <si>
    <t>Locativo  (orden y aseo)</t>
  </si>
  <si>
    <t>Locativo (sistemas y medios de almacenamiento)</t>
  </si>
  <si>
    <t>1.Realizar mantenimientos preventivos  a sillas
2. Dar cumplimiento de parámetros de ergonomía y dimensión según norma para los puestos de trabajo.</t>
  </si>
  <si>
    <t>Trabajo de escritorio
 uso de computador portátil en ocasiones.</t>
  </si>
  <si>
    <t>Manipulación de cargas permanente (cajas de archivo con expedientes, carpetas), esfuerzos. Cajas de archivo ubicadas a diferentes alturas</t>
  </si>
  <si>
    <t>Manipulación de cargas (equipos e insumos de sistemas) durante traslado de los equipos al área de Sistemas para mantenimiento</t>
  </si>
  <si>
    <t xml:space="preserve">1. Ejercicios de estiramiento y pausas activas
2. Seguir implementando los Exámenes médicos ingreso, periódicos y de egreso.
4.Capacitación en manipulación adecuada de cargas e higiene postural.
5. Capacitación al personal en identificación y control de peligros y riesgos.
6. Aplicación de procedimientos seguros
</t>
  </si>
  <si>
    <t xml:space="preserve">Suministrar vehículos rodantes  para ubicación y traslado de cajas de archivo dentro de las instalaciones de la Alcaldía. </t>
  </si>
  <si>
    <t xml:space="preserve">Manipulación de cargas permanente (insumos de oficina, cajas de resma de papel), insumos de sistemas. </t>
  </si>
  <si>
    <t xml:space="preserve">Suministrar vehículos rodantes  para ubicación y traslado de cajas de resmas de papel, entre otros insumos de oficina dentro de las instalaciones de la Alcaldía. </t>
  </si>
  <si>
    <t>Comité de convivencia laboral desde la SDG.
Descansos intermedios en la jornada laboral</t>
  </si>
  <si>
    <t>Contusiones, heridas</t>
  </si>
  <si>
    <t xml:space="preserve"> Decreto 1072 de 2015 articulo 2.2.4.6.8 obligaciones de los empleadores, numeral 8.</t>
  </si>
  <si>
    <t xml:space="preserve">1.Capacitar en el uso adecuado de los elementos y herramientas para foliar
2.Contar con norma de seguridad en manejo de elementos cortantes y divulgar al personal.
3. Capacitación en cuidado de manos y cuerpo.
4. Autoreporte de condiciones inseguras.
</t>
  </si>
  <si>
    <t>Suministrar Guantes, tapabocas y bata</t>
  </si>
  <si>
    <t xml:space="preserve">Suministrar guantes de pinza fina. </t>
  </si>
  <si>
    <t>Gases y vapores orgánicos.</t>
  </si>
  <si>
    <t xml:space="preserve">Manipulación de productos como alcohol, limpiador de equipos. </t>
  </si>
  <si>
    <t>Alteraciones cutáneas, episodios alérgicos a nivel respiratorio, tos, dolor de garganta</t>
  </si>
  <si>
    <t>Ley 55 de 1993, Decreto 1973 de 1995, Decreto 1496 de 2018, Resolución 773 de 2021.</t>
  </si>
  <si>
    <t>Eliminación segura de desechos.</t>
  </si>
  <si>
    <t xml:space="preserve">1. Cumplir indicaciones de hojas de seguridad de productos químicos. 
2. Comprar insumos de menor afectación a la salud. 
3. Actividades de sensibilización y capacitación asociadas a este Factor de Riesgo.
4. Contar con el listado de sustancias químicas que maneja el área.
5. Rotular y sellar bien  los diferentes frascos  de productos químicos. </t>
  </si>
  <si>
    <t xml:space="preserve">Utilizar Respirador libre de mantenimiento con carbón activado o respirador media cara. </t>
  </si>
  <si>
    <t xml:space="preserve">Presencia de personal de servicios generales Unión Temporal EMILSER. Implementación del programa SOL a nivel general de la Alcaldía. </t>
  </si>
  <si>
    <t>NTC 2885 de 2009, NSR 10 titulo K Y J, Decreto 1072 de 2015. Art 2.2.4.6.12. Numeral 12, Resolución 0312 de 2019. Resolución 2400 de 1979. Art 205, 206 y 207.</t>
  </si>
  <si>
    <t>Locativo (insumos, equipos)</t>
  </si>
  <si>
    <t xml:space="preserve">Presencia de brigadistas. </t>
  </si>
  <si>
    <t>1. Actualizar   plan de prevención, preparación y respuesta ante emergencias sede principal (tener en cuenta  lineamientos de emergencia que se generen, para inspecciones) 2. Actualizar e instalar planos de evacuación indicando rutas y punto de encuentro de las sedes.
3. Contar con brigadistas en cada  sede y asegurar su entrenamiento. (solicitar a las entidades que laboran en la sede cuenten con brigadistas capacitados)
5. Contar con botiquín y camilla (tabla ) de emergencias ubicadas en sitios estratégicos y por piso mínimo una, sin obstáculos, en cada sede y con cintas de amarre, cuello ortopédico, inmovilizadores.
6. Capacitación en evacuación ,Planes operativos normalizados, primeros auxilios a brigadistas y estos a su vez compartan información a los demás colaboradores de cada sede de la alcaldía.
7. Mejorar señalización de evacuación y de emergencia en general</t>
  </si>
  <si>
    <t xml:space="preserve">Trabajo de escritorio y computador, Manipulación de documentos. Atención a la ciudadanía. </t>
  </si>
  <si>
    <t xml:space="preserve">Trabajo de escritorio y computador ,entablar conversaciones, gestión documental, manejo de bases de datos. </t>
  </si>
  <si>
    <t xml:space="preserve">Posturas sedentes </t>
  </si>
  <si>
    <t xml:space="preserve">1.Realizar mantenimientos preventivos  a sillas
2. Dar cumplimiento de parámetros de ergonomía y dimensión según norma para los puestos de trabajo.
</t>
  </si>
  <si>
    <t xml:space="preserve"> Comité de convivencia laboral desde la SDG.</t>
  </si>
  <si>
    <t xml:space="preserve">
1.Seguir implementando el programa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Actividades de sensibilización y capacitación asociadas a este Factor de Riesgo
</t>
  </si>
  <si>
    <t xml:space="preserve">Condiciones de seguridad. </t>
  </si>
  <si>
    <t xml:space="preserve">Agresiones o discusiones  dentro de las instalaciones de la sede 
</t>
  </si>
  <si>
    <t>Público (violencia)</t>
  </si>
  <si>
    <t xml:space="preserve">
2. Disponer de sistema de alarma (botón de pánico)</t>
  </si>
  <si>
    <t xml:space="preserve">Contabilidad  </t>
  </si>
  <si>
    <t xml:space="preserve">Trabajo de escritorio y computador, digitación y consultas en dispositivos electrónicos ( celular), ,aprobación y firma de documentos, entablar  conversaciones, asistir a reuniones, actividades. </t>
  </si>
  <si>
    <t xml:space="preserve">Actividades propias de la labor, revisión y entrega de resultados.
</t>
  </si>
  <si>
    <t>1. Seguir  implementando 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e integración entre compañeros. 
4,Realizar  actividades de bienestar. 
5.Definir estrategias de apoyo para fortalecimiento de autoestima y afrontamiento de diversas  situaciones.</t>
  </si>
  <si>
    <t>Público (violencia, robos, atracos, asaltos, atentados, de orden público)</t>
  </si>
  <si>
    <t>Despacho (secretaria y Apoyos Administrativos) - piso  3</t>
  </si>
  <si>
    <t>Contratación -piso 3</t>
  </si>
  <si>
    <t>Llegar a acuerdos con ciudadanos o demás personas dentro y fuera de la sede.
Desplazamiento  fuera de las instalaciones de la sede dentro de la localidad.</t>
  </si>
  <si>
    <t>Uso de chaqueta con distintivos de la Entidad</t>
  </si>
  <si>
    <t>Planeación - Malla vial, Parques</t>
  </si>
  <si>
    <t>Seguridad y Gestión del Riesgo piso 3</t>
  </si>
  <si>
    <t xml:space="preserve"> Gestión Policiva - Obras </t>
  </si>
  <si>
    <t xml:space="preserve">Trabajo en oficina. Asistencia a reuniones ,visitas a establecimiento de comercio, operativos de recuperación de  espacio publico, actuaciones de carácter policivo, operativos de alto impacto en bares, establecimiento públicos, entre otros. </t>
  </si>
  <si>
    <t xml:space="preserve">Trabajo de escritorio y computador ,entablar conversaciones, llegar a acuerdos, cumplimiento de requisitos legales.                        </t>
  </si>
  <si>
    <t>Espacio reducido Dimensiones por  puesto de trabajo</t>
  </si>
  <si>
    <t>Locativo (distribución del espacio de trabajo)</t>
  </si>
  <si>
    <t xml:space="preserve">Rotación de turnos. </t>
  </si>
  <si>
    <t>1.Cumplimiento de parámetros de ergonomía en puestos de trabajo
2.Dimensión de puestos de trabajo según norma,</t>
  </si>
  <si>
    <t>1.Realizar inspección de puestos de trabajo en pro de validar parámetros de ergonomía en los puestos de trabajo. 
2.Capacitación en higiene postural y autocuidado</t>
  </si>
  <si>
    <t>Actividades propias de la labor, revisión y entrega de resultados en tiempos determinados.
Llegar a acuerdos, hacer cumplir requisitos legales.</t>
  </si>
  <si>
    <t>Llegara a acuerdos con ciudadanos o demás personas al realizar reuniones y operativos.
Desplazamiento  fuera de las instalaciones de la sed dentro de la localidad.</t>
  </si>
  <si>
    <t>Condiciones de seguridad</t>
  </si>
  <si>
    <t xml:space="preserve">Trabajo de escritorio y computador, atención de ciudadanos eventualmente y de los mismos compañeros de la alcaldía, gestión documental, elaboración de informes, entre otras tareas.               </t>
  </si>
  <si>
    <t>Secretaria de Movilidad. Piso 2</t>
  </si>
  <si>
    <t>Planeación - piso 4</t>
  </si>
  <si>
    <t>Almacén - piso 4</t>
  </si>
  <si>
    <t xml:space="preserve">Gestión policiva -  Área jurídica </t>
  </si>
  <si>
    <t>Preparación y distribución de bebidas, Espacio para la toma de alimentos</t>
  </si>
  <si>
    <t>Preparar y distribuir al interior de las instalaciones las bebidas, Calientan y almuerzan  los colaboradores en el sitio.</t>
  </si>
  <si>
    <t>Preparación de bebidas calientes; distribución de bebidas calientes y frías</t>
  </si>
  <si>
    <t>Quemaduras, golpes, resbalones</t>
  </si>
  <si>
    <t>Experiencia en el oficio</t>
  </si>
  <si>
    <t xml:space="preserve">1. Capacitar a las personas de cafetería en prevención de accidentes asociados a su labor
2.Usar dentro de las instalaciones termos para el traslado de las bebidas calientes
</t>
  </si>
  <si>
    <t>Cafeterías Piso 4 - 2</t>
  </si>
  <si>
    <t xml:space="preserve">Trabajo en oficina y en campo -Seguimiento a proyectos de plan de inversión social local. Participación en comités, mesas, reuniones (comunidad e instituciones), visitas,  Encargada de la Formulación, estructuración, estudios previos de los proyectos de inversión del Plan de Desarrollo Local (escuelas deportivas, salones comunales),  estudios de mercado y sus respectivo seguimientos a la ejecución del Plan de Desarrollo. Proyectar repuestas a ciudadanos y entes de control,. Apoyo en los encuentros ciudadanos y atención a la ciudadanía en temas del Plan de desarrollo local, apoyo a la supervisión de contratos.      
</t>
  </si>
  <si>
    <t xml:space="preserve">Agresiones dentro de las instalaciones de la sede ( Atención al usuario interno y externo)
</t>
  </si>
  <si>
    <t>Presupuesto - piso  4</t>
  </si>
  <si>
    <t>Almacenamiento de insumos de oficinas, sistemas y de mobiliario</t>
  </si>
  <si>
    <t>Innovación Comunicaciones, campañas (Prensa) - piso  4</t>
  </si>
  <si>
    <t>Seguimiento a contratos y procesos, proyecciones presupuestales, seguimiento a obligaciones contractuales, planeación, gestión documental, visto bueno a documentos. 
PIGA: brinda  lineamientos a cumplir en la parte ambiental interna de la sede, coordinar  la gestión integral  de residuos, manejo de centro de acopio, implementa programas dentro de la alcaldía como uso eficiente de la energía, practicas sostenibles y de consumo.
seguimiento a la contratación externa, apoyo a la supervisión, calidad (S.G.C)</t>
  </si>
  <si>
    <t xml:space="preserve">Trabajo en oficina, responsabilidad en Toma de decisiones, ordenador del gasto Trabajo en campo para asesores y alcalde, aprobación y firma de documentos, entablar reuniones con juntas de acción comunal, asistir a actividades, eventos y recorridos por la localidad, encargado de la gestión de la alcaldía, seguimiento a la nueva sede, tramites de pagos, revisión previa de documentos ( visto bueno), tramites de pagos, comunicaciones externas.
</t>
  </si>
  <si>
    <t xml:space="preserve">Trabajo en oficina y de campo , asistencia a reuniones, recorrido por vías, parques, asistencia a reuniones ,  visitas en la localidad, formulación de proyectos y  seguimiento a establecimientos de comercio y obras Organización diferentes actividades dentro de la localidad,  Arquitectos realizan recorrido por obras de la localidad y apoyo a operativos. </t>
  </si>
  <si>
    <t xml:space="preserve">Trabajo en oficina y de campo. Apoyo al consejo local de la bicicleta, Campañas educativas y enlace con la secretaría de movilidad, seguimiento a la invasión del espacio público,, reconocimiento territorial, planes de transito de obras, virtualidad seguridad vial. </t>
  </si>
  <si>
    <t xml:space="preserve">Atención  a la ciudadanía, Recepción de solicitudes de la ciudadanía u orientación en diferentes tramites,  denuncias, certificados residenciales e información en general, trabajo virtual, tramites y servicios. </t>
  </si>
  <si>
    <t>ALCALDÍA LOCAL DE TEUSAQUILLO (SEDE PRINCIPAL,  INSPECCIONES)</t>
  </si>
  <si>
    <t xml:space="preserve">Presencia de personal de servicios generales EMINSER -  Implementación del programa SOL a nivel general de la Alcaldía. </t>
  </si>
  <si>
    <t xml:space="preserve">Presencia y manipulación de  documentos, cajas de archivo, carpetas y demás insumos oficina dentro del puesto de trabajo 
</t>
  </si>
  <si>
    <t xml:space="preserve">Presencia de silla ergonómica. Algunas son dadas por el contrato de arrendamiento. </t>
  </si>
  <si>
    <t xml:space="preserve">Realizar mantenimientos preventivos y correctivos al ascensor en pro de garantizar su funcionamiento </t>
  </si>
  <si>
    <t xml:space="preserve">1. Instalar señalización al ascensor cuando el ascensor este fuera de servicio, instalar señalización de fuera de servicio.
2, Realizar el proceso de contratación para el mantenimiento de ascensor de acuerdo a la normativa vigente.
</t>
  </si>
  <si>
    <t xml:space="preserve">Sistema  de acceso para personas en condición de discapacidad Sistema de transporte vertical  (Ascensor) fuera de servicio. </t>
  </si>
  <si>
    <t xml:space="preserve">Golpes, heridas, fracturas , contusiones en miembros inferiores y superiores, </t>
  </si>
  <si>
    <t>Asesores del alcalde  piso  4</t>
  </si>
  <si>
    <t>Coordinación Administrativa y Financiera ( PIGA - Calidad) - Piso 4</t>
  </si>
  <si>
    <t xml:space="preserve">Aplicación de Batería Psicosocial a población muestra de la Secretaria Distrital de Gobierno, talleres virtuales de riesgo psicosocial ( salud mental, entre otros), actividades de bienestar. </t>
  </si>
  <si>
    <t>Sustituir las sillas deterioradas por ergonómicas (con apoya brazos)</t>
  </si>
  <si>
    <t xml:space="preserve">Caminar por las escaleras del piso 4 al 1
 </t>
  </si>
  <si>
    <t>Locativo (superficies de trabajo con diferencia del nivel)</t>
  </si>
  <si>
    <t xml:space="preserve">Presencia de personal de servicios generales Unión Temporal Eminser, Presencia de antideslizante en escalera de emergencias y  barandas en escaleras </t>
  </si>
  <si>
    <t xml:space="preserve">1. Realizar mantenimiento  preventivos y correctivos a las escaleras incluyendo barandas, instalar bandas antideslizantes a la escalera principal.
</t>
  </si>
  <si>
    <t xml:space="preserve">Uso de distintivos de la Entidad (chaquetas). Trabajo virtual. </t>
  </si>
  <si>
    <t xml:space="preserve"> Rotación de turnos- trabajo en casa. </t>
  </si>
  <si>
    <t xml:space="preserve">Servicio de personal de vigilancia CARIMAR, cámaras de seguridad dentro de las instalaciones de la Alcaldía y sedes. Desplazamiento en vehículos oficiales de la Alcaldía para transporte de insumos. </t>
  </si>
  <si>
    <t xml:space="preserve">Uso de chaqueta con distintivos de la Entidad. Rotación de turnos con un aforo del 25% al 30% - Trabajo virtual. </t>
  </si>
  <si>
    <t xml:space="preserve">Desplazamiento fuera  de las instalaciones de la sede.
Agresiones  verbales por parte de ciudadanos  fuera de la alcaldía
</t>
  </si>
  <si>
    <t xml:space="preserve">Uso de chaqueta con distintivos de la Entidad para Alcaldesa. </t>
  </si>
  <si>
    <t>Servicio de personal de vigilancia de la empresa Carimar, cámaras de seguridad dentro de las instalaciones de la Alcaldía.</t>
  </si>
  <si>
    <t xml:space="preserve">Rotación de turnos con un aforo del 25 al 30% - Trabajo virtual. 
</t>
  </si>
  <si>
    <t xml:space="preserve">Uso de chaqueta con distintivos de la Entidad.
</t>
  </si>
  <si>
    <t>Uso de carro  institucional en ocasiones</t>
  </si>
  <si>
    <t xml:space="preserve">Uso de carro  institucional en ocasiones. </t>
  </si>
  <si>
    <t xml:space="preserve">Servicio de personal de vigilancia de la empresa CARIMAR, cámaras de seguridad dentro de las instalaciones de la Alcaldía  </t>
  </si>
  <si>
    <t>Servicio de personal de vigilancia de la empresa CARIMAR, cámaras de seguridad dentro de las instalaciones de la Alcaldía</t>
  </si>
  <si>
    <t xml:space="preserve">Presencia de ventana para recibir documentos. </t>
  </si>
  <si>
    <t>Locativo (superficies de trabajo)</t>
  </si>
  <si>
    <t xml:space="preserve">Luxación, Contusión, esguince de tobillo. </t>
  </si>
  <si>
    <t xml:space="preserve">Presencia de alfombra en oficina </t>
  </si>
  <si>
    <t xml:space="preserve">Presencia de personal de servicios generales  de EMINSER - limpieza de superficies. Implementación del programa SOL a nivel general de la Alcaldía. </t>
  </si>
  <si>
    <t xml:space="preserve">Almacén - Bodegas - Piso 4 </t>
  </si>
  <si>
    <t>Inspección de Policías 13A, 13 B, 13C y 13 D -  piso 2</t>
  </si>
  <si>
    <t xml:space="preserve">Red contraincendios no se visualiza en la Alcaldía. 
</t>
  </si>
  <si>
    <t>Dotación de equipos e insumos para atender  emergencias. (señalización)</t>
  </si>
  <si>
    <t xml:space="preserve">Ninguno </t>
  </si>
  <si>
    <t xml:space="preserve">Uso de respiradores libre de mantenimiento, guantes de nitrilo. </t>
  </si>
  <si>
    <t xml:space="preserve">Eliminación segura de desechos peligrosos. </t>
  </si>
  <si>
    <t>Manipulación de productos de aseo (Hipoclorito de sodio, sellantes)</t>
  </si>
  <si>
    <t>Presencia de alfombra en Bodegas</t>
  </si>
  <si>
    <t>Quemaduras graves de segundo y tercer grado,  lesiones irreversibles en piel y tejidos.</t>
  </si>
  <si>
    <t>Decreto 1072 de 2015 articulo 2.2.4.6.8 , numeral 8,</t>
  </si>
  <si>
    <t xml:space="preserve">Varias- Atención requerimientos de la alcaldía, espacios de socialización e intercambio de expresiones cotidianas, Desplazamientos a nivel interno de la Alcaldía, usos de elementos de oficina, parqueadero, entre otros. </t>
  </si>
  <si>
    <t xml:space="preserve">Varias, zona de descanso, relajación, encuentro de compañeros de trabajo, entre otros. </t>
  </si>
  <si>
    <t xml:space="preserve">Traumatismos, golpes, caídas al mismo nivel. Problemas respiratorios, rinitis alérgicas. </t>
  </si>
  <si>
    <t>Resolución 2400 de 1979. Artículo 3. literal B, Artículo 5, entre otros.  Decreto 1072 de 2015 articulo 2.2.4.6.8 obligaciones de los empleadores, numeral 8</t>
  </si>
  <si>
    <t xml:space="preserve">
1. Seguir implementando el programa SOL dentro de la Alcaldía. 
2. Realizar inspecciones a los puestos de trabajo con énfasis en orden y aseo.
</t>
  </si>
  <si>
    <t>Características de la organización (demandas cualitativas y cuantitativas de la labor)</t>
  </si>
  <si>
    <t xml:space="preserve">Presencia de poco usuario en las instalaciones de  la alcaldía. </t>
  </si>
  <si>
    <t xml:space="preserve">Aplicación de Batería Psicosocial a población muestra de la Secretaria Distrital de Gobierno,  Rotación de turnos con un aforo del 25 al 30%, talleres virtuales de riesgo psicosocial ( salud mental, entre otros), actividades de bienestar. </t>
  </si>
  <si>
    <t>Presencia de personal de mantenimiento por la Unión temporal Eminser - Contrato vigente de ferretería hasta 12/2022</t>
  </si>
  <si>
    <t xml:space="preserve">NTC 2050: 2020 y las Resoluciones  40157 de 2017 y 40259 de 2017 modificaciones al Retie del 2013 y demás normativa vigente para el caso. </t>
  </si>
  <si>
    <t xml:space="preserve">Utilización de cable espiral flexible en el cableado eléctrico de los puestos de trabajo. 
</t>
  </si>
  <si>
    <t xml:space="preserve">1. Realizar mantenimiento eléctrico preventivo  a las instalaciones de la alcaldía.
2.Inspecciones preoperacionales a instalaciones con énfasis en el riesgo Eléctrico. 
</t>
  </si>
  <si>
    <t xml:space="preserve">
1. Seguir implementando el programa SOL dentro de la Alcaldía. 
2.Realizar inspecciones a los puestos de trabajo con énfasis en orden y aseo.
</t>
  </si>
  <si>
    <t>Interacción del trabajador con los compañeros de trabajo, usuarios. intercambio de virus aeróbicos   y del COVID - 19</t>
  </si>
  <si>
    <t xml:space="preserve">Fiebre, tos, dificultad para respirar, perdida sensación del olfato y del gusto, sensación de debilidad, síntomas gripales, mareos y demás relacionados con el COVID - 19. </t>
  </si>
  <si>
    <t xml:space="preserve"> Dispensadores de alcohol etílico o glicerinado en los puestos de trabajo, Presencia de personal de servicios generales Unión temporal EMINSER,   - limpieza de puestos, desinfección de superficies  y áreas comunes. Implementación del programa SOL. </t>
  </si>
  <si>
    <t>Utilización del tapabocas,  rotación de turnos con un aforo del 25 al 30% en las instalaciones de la Alcaldía, trabajo en casa.</t>
  </si>
  <si>
    <t xml:space="preserve">Seguir Manteniendo  el suministro de Alcohol Antiséptico al 70% de concentración  o Gel Antibacterial y el Suministro de tapabocas por parte de la Alcaldía. </t>
  </si>
  <si>
    <t xml:space="preserve">Trabajo en oficina,  manejo de las finanzas de la alcaldía, asesoría en información financiera, manejo de presupuesto del fondo local, asesoría en información financiera. </t>
  </si>
  <si>
    <t xml:space="preserve">Rotación de turnos - aforo aproximado entre el 25% al 30%. Exámenes de ingreso y  periódicos </t>
  </si>
  <si>
    <t xml:space="preserve">1. Generar el programa DME
2. Capacitación en higiene postural y autocuidado
3. Programar y realizar  pausas activas  de forma presencial. 
4. Realizar formación de lideres de pausas activas 
5. Realizar inspección de puestos de trabajo .
6.Seguir implementando los Exámenes Médicos Ocupacionales de ingreso y periódicos.    </t>
  </si>
  <si>
    <t xml:space="preserve">Trabajo de escritorio
Recepción, redirección, manejo de teléfonos IP, Manipulación de documentos físicos y electrónicos. </t>
  </si>
  <si>
    <t xml:space="preserve">Rotación de turnos con un aforo del 30% Exámenes ocupacionales de ingreso y periódicos. </t>
  </si>
  <si>
    <t xml:space="preserve">Servicio de personal de vigilancia de la empresa CARIMAR  y cámaras de seguridad dentro de la Alcaldía. </t>
  </si>
  <si>
    <t>Trabajo en oficina, manejo de las finanzas de la alcaldía, asesoría en información financiera, manejo de presupuesto del fondo local,  Revisión de cuentas de personales y de proveedores, pago de servicios, conciliaciones, cierres contables y presupuestales.</t>
  </si>
  <si>
    <t>Trabajo de escritorio
Recepción, redirección, manejo de celular o IP, Manipulación de documentos físicos</t>
  </si>
  <si>
    <t xml:space="preserve">Rotación de turnos con aforo del  entre un 25 al 30%. Exámenes de ingreso y  periódicos. </t>
  </si>
  <si>
    <t>Utilizar guantes de agarre (nylon recubiertos con nitrilo, botas de seguridad)</t>
  </si>
  <si>
    <t>Almacenaje de insumos de oficina, equipos informáticos, entre otros.  realización inventarios y distribución de elementos, manejo una  bodegas de almacén</t>
  </si>
  <si>
    <t>Sustituir la alfombra en las bodegas donde este presente por piso de apto para almacenamiento de insumos (fácil de limpiar y de asear)</t>
  </si>
  <si>
    <t>Almacenamiento en superficies de trabajo (insumos de aseo, papelería, cajas, etc.)</t>
  </si>
  <si>
    <t xml:space="preserve">Asegurar estantería y reubicar o asegurar elementos que puedan caer.
</t>
  </si>
  <si>
    <t xml:space="preserve">Trabajo en oficina y en campo, Recopilación de imágenes en todos los temas de la Alcaldía. Cubrimiento periodístico de actividades,  comunicación interna, cartelera digital, Procesos administrativos, proyección de contratos, cubrimiento de operativos y eventos sociales,  realizar campañas, manejo de paginas WEB, redes sociales elaboración de piezas gráficas, campañas publicitarias, Audiovisuales. </t>
  </si>
  <si>
    <t xml:space="preserve">Actividades propias de la labor. Actividades propias de la labor. Interacción con la comunidad y compañeros de trabajo. </t>
  </si>
  <si>
    <t xml:space="preserve">Acompañamiento ocasional de la Policía. </t>
  </si>
  <si>
    <t xml:space="preserve">Trabajo en oficina, responsabilidad en Toma de decisiones, ordenador del gasto Trabajo en campo para asesores y alcalde, aprobación y firma de documentos, Presencia de arquitectos seguimiento jurídico y avances de obra de la nueva sede de la Alcaldía. 
</t>
  </si>
  <si>
    <t xml:space="preserve">Trabajo de escritorio y computador, digitación y consultas en dispositivos electrónicos (Tablet, celular ,pc), atención telefónica, trámite a requerimientos, digitación. </t>
  </si>
  <si>
    <t xml:space="preserve">Acompañamiento de la Policía para desplazamiento de la Alcaldesa. </t>
  </si>
  <si>
    <t xml:space="preserve">trabajo en oficina - estudio de mercado, diseño de contratos de prestación de servicios, revisión jurídica, licitaciones publicas de menor, mínima cuantía entre otros, manejo de la plataforma SECOP II y I, diseño de convenios, liquidaciones, procesos, actos administrativos, aplicación de la ley de garantías. manejo de SIPSE entre otras actividades. </t>
  </si>
  <si>
    <t xml:space="preserve">Trabajo de escritorio y computador, ,entablar conversaciones,  gestión documental, manejo de bases de datos, revisión de expedientes, atención telefónica, entre otras tareas. </t>
  </si>
  <si>
    <t xml:space="preserve">Llegar a acuerdos, cumplimiento de requisitos legales.  (orientar y supervisar el trámite de los asuntos jurídicos relacionados con seguridad, Orientar la realización de operativos de control y vigilancia de actividad económica, desarrollo urbano, reforma urbana, construcción de obras y urbanismo, ambiente y espacio público, Coordinación de respuesta a emergencias a nivel local, con las entidades del sistema distrital ,asistencia a reuniones con el comité local Gestión del Riesgo, actividades de prevención, recorridos a comunidades vulnerables de condiciones Ambientales y sociales, Visitas técnicas verificación de condiciones de riesgo estructural,   entre otras a nivel local, tienen que tener  disponibilidad de las 24 horas del día y una persona en la alcaldía es la que realiza la actividad. Visitar el sitio donde se presenta  la emergencia, Manejo de aglomeraciones. </t>
  </si>
  <si>
    <t xml:space="preserve">Trabajo de escritorio y en campo , entablar conversaciones, interacción  con la comunidad de la localidad. Participación en operativos,  Asistencia a reuniones, gestión documental, atención al usuario a nivel presencial y telefónico.  </t>
  </si>
  <si>
    <t xml:space="preserve"> Acompañamiento de la policía en operativos. </t>
  </si>
  <si>
    <t xml:space="preserve">Trabajo en oficina y campo, asistencia a reuniones , recorrido por vías, parques, asistencia a reuniones , recorrido por vías, parques,  visitas en la localidad, formulación de proyectos y  supervisión a contratos de la malla vial, jardines, espacio público, parques,  salones comunales. Organización diferentes actividades dentro de la localidad,  Seguimiento a derechos de petición de acuerdo a la competencia del área. </t>
  </si>
  <si>
    <t xml:space="preserve">Trabajo de escritorio y computador, Revisión de variedad de documentación. Atención a la ciudadanía, entablar conversaciones, supervisar procesos, verificación de la información documentada, gestión documental, foliación, ordenación de carpetas. </t>
  </si>
  <si>
    <t xml:space="preserve">Trabajo de escritorio y computador ,entablar conversaciones, Arquitectos supervisar procesos de obra en la localidad, Revisión de variedad de documentación. Atención a la ciudadanía, Organización diferentes actividades dentro de la localidad, desplazamiento por diferentes lugares de la sede y de la localidad,  Revisión de variedad de documentación, Revisión de expedientes, verificación de la información documentada, gestión documental, foliación, ordenación de carpetas.                </t>
  </si>
  <si>
    <t xml:space="preserve">Uso de chaqueta con distintivos de la Entidad, Rotación de turnos con un aforo del 25 al 30% - Trabajo virtual. </t>
  </si>
  <si>
    <t>Resolución 2400 de 1979. Artículo 3. literal B, Artículo 5, entre otros.  Decreto 1072 de 2015 articulo 2.2.4.6.8 obligaciones de los empleadores, numeral 8. NTC 5655 DE 2008.</t>
  </si>
  <si>
    <t xml:space="preserve">Uso de carro  institucional en ocasiones, acompañamiento de la policía en operativos. </t>
  </si>
  <si>
    <t xml:space="preserve">Trabajo en oficina y de  campo, Atención al usuario. Asistencia a diferentes  diligencias fuera de la oficina, Diligencias de orden judicial (inspecciones oculares, desalojos,  lanzamientos, embargos,  entre otros), llegar a acuerdos, cumplimiento de requisitos legales, inspecciones oculares, querellas policivas, espacio público, comportamiento, seguimiento a actividad económica, segunda instancia verificación de comparendos, imposición de multas, audiencias virtuales y presenciales. </t>
  </si>
  <si>
    <t xml:space="preserve">Servicio de personal de vigilancia Seguridad Digital, cámaras de seguridad dentro de las instalaciones de la Alcaldía y sedes. Acompañamiento de la Policía en operativos, uso de vehículo institucional. </t>
  </si>
  <si>
    <t xml:space="preserve">Desplazamiento fuera  de las instalaciones de la sede por eventos de movilidad - jornadas relacionadas con la bicicleta y espacio público, entre otras.
</t>
  </si>
  <si>
    <t xml:space="preserve"> Acompañamiento de la policía en operativos.</t>
  </si>
  <si>
    <t xml:space="preserve">Administrador de la Red, soporte de red antivirus, Software, Data Centro, Mantenimiento de equipos. Enlace entre Alcaldía y Secretaría Distrital de Gobierno, Min TIC, Gobierno Digital,  recepción y entrega de insumos u otros elementos, Atención requerimientos de la alcaldía,  como  coordinación , recepción y entrega de insumos u otros elementos, revisión de  contratos relacionados con el área, </t>
  </si>
  <si>
    <t>Utilizar guantes de agarre (nylon recubiertos con nitrilo)</t>
  </si>
  <si>
    <t xml:space="preserve">Descansos intermedios en la jornada laboral, Área de trabajo bastante grande y ventilada. </t>
  </si>
  <si>
    <t>Enfermedades respiratorias, afectación pulmonar,  irritación de fosas nasales y vías respiratorias. Ahogo, intoxicación, pérdida de consciencia.</t>
  </si>
  <si>
    <t xml:space="preserve"> Centro Documental e información CDI  - piso 1</t>
  </si>
  <si>
    <t xml:space="preserve">Atención al ciudadano, Trabajo en oficina  y radicación de documentos externos, recepción  y entrega de correspondencia relacionada con la Alcaldía, peticiones, solicitud de información, querellas, recepción virtual, Notificación -Distribución de correspondencia y notificaciones por convenio con 4/72, manejo de correo electrónico institucional de la alcaldía, manejo de la plataforma ORFEO. </t>
  </si>
  <si>
    <t xml:space="preserve">Custodia de los documentos por tiempo establecido en tablas de retención, Suministro de documentos para consulta y archivo de los mismos, Actualización unidades internas de conservación para Gestión documental, Trabajo en oficina, Transferencia al archivo central, Archivo de gestión, Suministro de documentos  para consulta y archivo de los mismos, Actualización unidades internas de conservación para Gestión documental, prestamos, inventarios, transferencias documentales, manejo de tablas de retención documental, Archivo de expedientes, apoyo a contratación y jurídica en el manejo de carpetas. </t>
  </si>
  <si>
    <t>Eléctrico -  Baja tensión
Exposición de los cables y tomas eléctricas entre otras fuentes eléctricas ( cafetera)</t>
  </si>
  <si>
    <t xml:space="preserve">Presencia de insumos de cafetería y de alimentos.(vasos, pocillos y demás)
</t>
  </si>
  <si>
    <t xml:space="preserve">Sustituir productos químicos peligros para el medio ambiente y la salud de los trabajadores por productos biodegradables y menos propensos a generar alteraciones. En la salud de trabajadores en la medida que sea posible hacer estas modificaciones. </t>
  </si>
  <si>
    <t xml:space="preserve">Dotar y hacer uso de EPP adecuados para el riesgo químico ( respiradores media con cartuchos, guantes de nitrilo, etc.). Responsabilidad empresa EMINSER. </t>
  </si>
  <si>
    <t xml:space="preserve">Cables de baja tensión desorganizados y multitomas, Conexiones improvisadas en las diferentes áreas, puestos de trabajo y áreas comunes  de la alcaldía
</t>
  </si>
  <si>
    <t xml:space="preserve">Realizar mantenimiento a  planta eléctrica y rack teniendo en cuenta normas de SST.
</t>
  </si>
  <si>
    <t xml:space="preserve">Luxación, Contusión, esguince de tobillo, fracturas múltiples. </t>
  </si>
  <si>
    <t>Resolución 2400 de 1979. Artículo 3. literal B, Artículo 5, entre otros.  Decreto 1072 de 2015 articulo 2.2.4.6.8 obligaciones de los empleadores, numeral 8, Resolución 1409 de 2012 Artículo 16 Literal F</t>
  </si>
  <si>
    <t xml:space="preserve">
1. Capacitación seguimiento y control a la aplicación de procedimientos seguros al utilizar escaleras fijas. 
2. Capacitación al personal en identificación y control de peligros y riesgos.
3. Realizar inspecciones de seguridad a estos sistemas de acceso que tiene la Alcaldía. 
</t>
  </si>
  <si>
    <t xml:space="preserve">En la sede principal de la alcaldía,  cuenta con una única puerta de  salida al exterior de la sede y otra para el parqueadero. </t>
  </si>
  <si>
    <t xml:space="preserve">Decreto 1072 de 2015 Articulo 2.2.4.6.25, NSR Títulos J y K, Resolución 2400 de 1979 Art. 207, Resolución 0312 de 2019, Acuerdo 341 de 2008. </t>
  </si>
  <si>
    <t xml:space="preserve">1. Participar en las actividades propuestas por la SDG  en cuanto a preparación ante respuestas de emergencia
2. Socializar con el personal los procedimientos para como actuar ante una emergencia y el plan de emergencias de la Alcaldía. 
3.  Realizar mantenimiento preventivo y correctivo a nivel locativo de la Alcaldía
5. Ampliar  y seguir capacitando  la brigada de emergencias de la Alcaldía. </t>
  </si>
  <si>
    <t>Heridas, lesiones, traumatismos, quemaduras de primer, segundo y tercer grado.</t>
  </si>
  <si>
    <t>Presencia de extintores (multipropósito, Solkaflam entre otros) vencidos 08/2021 en la Alcaldía.</t>
  </si>
  <si>
    <t xml:space="preserve">Presencia de brigadistas dentro de la Alcaldía </t>
  </si>
  <si>
    <t xml:space="preserve">Instalar  sistema contraincendios ( detectores de humo, alarma contraincendio) por parte de personal calificado en la alcaldía.
Realizar mantenimiento y recarga de los extintores portátiles vencidos  de la Alcaldía. 
</t>
  </si>
  <si>
    <t xml:space="preserve">1. Diseñar y divulgar el plan de prevención, preparación y respuesta ante emergencias.
2. Instalar  planos  de evacuación indicando rutas y punto de encuentro de la sede.
3. Contar con suficiente cantidad de brigadistas dentro de la Alcaldía  y asegurar su entrenamiento. (solicitar a las entidades que laboran en la sede cuenten con brigadistas capacitados)
5. Contar con botiquín y camilla (tabla ) de emergencias ubicadas en sitios estratégicos y por piso mínimo una, sin obstáculos, en cada sede y con cintas de amarre, cuello ortopédico, inmovilizadores.
6. Capacitación en evacuación ,prevención y control de incendios para todo el personal.  
7. Realizar estudio de carga de combustibles en áreas como almacén, archivo, entre otras áreas.  
</t>
  </si>
  <si>
    <t xml:space="preserve">Seguir dotando la brigadas de emergencias en EPP para atender las potenciales emergencias en esta Alcaldía. </t>
  </si>
  <si>
    <t xml:space="preserve">Sede en arrendamiento, presencia de personal de Mantenimiento Unión Temporal Eminser-  Implementación del programa SOL a nivel general de la Alcaldía, Contrato de ferretería vigente 12/2022.  </t>
  </si>
  <si>
    <t xml:space="preserve">Traumatismos, golpes, caídas, lesiones varias, estrés. </t>
  </si>
  <si>
    <t xml:space="preserve">Resolución 2400 de 1979. Artículo 3. literal B, Artículo 5, entre otros.  Decreto 1072 de 2015 articulo 2.2.4.6.8 obligaciones de los empleadores, numeral 8. Ley 1618 de 2013. Art  14: Acceso y Accesibilidad. </t>
  </si>
  <si>
    <t xml:space="preserve">Presencia  de mobiliario de oficina (puntos ecológicos, materas, entre otros)
</t>
  </si>
  <si>
    <t xml:space="preserve">
1. Seguir implementando el programa SOL dentro de la Alcaldía. 
2.Realizar inspecciones a los puestos de trabajo con énfasis en orden y aseo.
</t>
  </si>
  <si>
    <t>Presencia de extintores (multipropósito, Solkaflam entre otros), gabinetes de emergencias en la Alcaldía. Piso 1 y 4</t>
  </si>
  <si>
    <t>Agosto de 2022</t>
  </si>
  <si>
    <t>Mecánico (contacto con superficies calientes)</t>
  </si>
  <si>
    <t>Posturas sedentes, movimientos repetitivos</t>
  </si>
  <si>
    <t xml:space="preserve">1.Realizar mantenimientos preventivos  a sillas
2. Dar cumplimiento de parámetros de ergonomía y dimensión según norma para los puestos de trabajo.
</t>
  </si>
  <si>
    <t xml:space="preserve">1. Realizar mantenimiento eléctrico preventivo  a las instalaciones de la alcaldía.
2.Inspecciones preoperacionales a instalaciones con énfasis en el riesgo Eléctrico. 
</t>
  </si>
  <si>
    <t>Bacterias, hongos, prasitos</t>
  </si>
  <si>
    <t>Enfermedades respiratorias, dermatitis, alergias</t>
  </si>
  <si>
    <t>Uso EPP</t>
  </si>
  <si>
    <t>Enfermedades incapacitantes</t>
  </si>
  <si>
    <t xml:space="preserve">Presencia y manipulación de  documentos, cajas de archivo, carpetas y demás insumos oficina dentro del puesto de trabajo
Posible proliferación de microorganismos por manipulación de documentos
Probabilidad de presencia de ácaros atribuida a la cantidad de documentos presentes en el área, manipulados para su conservación y control.
</t>
  </si>
  <si>
    <t>Resolución 2400 de 1979. Artículo 36</t>
  </si>
  <si>
    <t xml:space="preserve">1.Fumigación preventivas en la sede, prevención de plagas.   
2.Limpieza con trapo húmedo, posterior a la fumigación.
3.Aseo frecuente con aspiradora.
4.Uso de elementos de protección durante la manipulación de documentos.
6.Realizar campañas de sensibilización en autocuidado, suministrar gel antibacterial a los colaboradores    </t>
  </si>
  <si>
    <t>Tapabocas
Guantes 
Bata de tela o desechable
Monogafas</t>
  </si>
  <si>
    <t>Protector de gorra , botas de seguridad</t>
  </si>
  <si>
    <t xml:space="preserve">1. Seguir implementando el programa SOL dentro de la Alcaldía. 
2. Realizar inspecciones a los puestos de trabajo con énfasis en orden y aseo.
</t>
  </si>
  <si>
    <t xml:space="preserve">Manejo de vehículo institucional </t>
  </si>
  <si>
    <t>Posturas que adoptan al manejar  y operar maquina amarilla</t>
  </si>
  <si>
    <t>Biomecánico (posturas)</t>
  </si>
  <si>
    <t>Desórdenes musculo-esqueléticos.</t>
  </si>
  <si>
    <t>Pausas entre horas laborales, pausa por tu bienestar</t>
  </si>
  <si>
    <t>No Aceptable o Aceptable con control especifico</t>
  </si>
  <si>
    <t>Lesión incapacitante</t>
  </si>
  <si>
    <t xml:space="preserve">No aplica </t>
  </si>
  <si>
    <t xml:space="preserve">Realizar mantenimientos preventivos, correctivos de sillas del vehículo-conductor </t>
  </si>
  <si>
    <t xml:space="preserve">1.Continuar con  descansos dentro de la jornada laboral.
2.Capacitación sobre higiene postural, manipulación de cargas cuando se opere maquinaria amarilla y autocuidado.
3.Efectuar mantenimiento de silla vehicular 
4. Realización de pausas activas por parte de los colaboradores.
5.Continuar  con la realización de exámenes médicos ocupacionales.
6 . Contemplar en el programa DME a conductores.
7. Realización de escuelas terapéuticas miembros superiores y espalda
8.Al manipular carga manual contar con ayudas mecánicas adecuadas, en buen estado 
9.Establecer políticas de orden y aseo.                   
                                                            </t>
  </si>
  <si>
    <t xml:space="preserve">Movimientos repetitivos  miembros superiores e inferiores </t>
  </si>
  <si>
    <t>Biomecánico (movimientos repetitivos)</t>
  </si>
  <si>
    <t>Resolución 2400 de 1979. Artículo 9</t>
  </si>
  <si>
    <t>1.Programar y realizar  pausas activas  con mayor continuidad por parte de los colaboradores , realizar formación de lideres de pausas activas    
2.Contemplar en el programa DME a conductores.
3.Realizar Exámenes Médicos Ocupacionales periódicamente.                                                                                                              
4. Realizar estudio de movimientos repetitivos, con el fin de validar otras medidas de intervención de ser necesario</t>
  </si>
  <si>
    <t>Actividades propias de la tarea, demandas emocionales, comunicación, tecnología, organización del trabajo, demandas cualitativas y cuantitativas de la labor</t>
  </si>
  <si>
    <t>Estrés, desmotivación, fatiga, efectos adversos en la condición de salud.</t>
  </si>
  <si>
    <t>Aplicación de Batería Psicosocial a población muestra de la Secretaria Distrital de Gobierno, generación de pausas por tu bienestar desde nivel central a todas las sedes, generación de talleres</t>
  </si>
  <si>
    <t xml:space="preserve">Resolución 2646 de 2008 </t>
  </si>
  <si>
    <t>1.Continual con el desarrollo y seguimiento del SVE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t>
  </si>
  <si>
    <t>Exposición a violencia, robo. Accidentes de transito al manejar el vehículo y teniendo en cuenta que dentro de la localidad se encuentra terreno hostil.</t>
  </si>
  <si>
    <t>Público (violencia, robos, atracos, asaltos, atentados, de orden público, accidentes de transito etc.)</t>
  </si>
  <si>
    <t>Heridas, lesiones, traumatismos</t>
  </si>
  <si>
    <t>Medidas Propias de autoprotección.</t>
  </si>
  <si>
    <t>Decreto 1310 del 2016 ,,resolución 1231 DE 2016,resolucion 1565 del 2014</t>
  </si>
  <si>
    <t>Realizar mantenimientos preventivos y correctivos a vehículos y documentación al día</t>
  </si>
  <si>
    <t xml:space="preserve">
1.Contar con agenda del colaborador. 
2.Realizar e implementar Plan Estratégico de Seguridad Vial .    
3.Ejecucion de  capacitaciones en manejo defensivo.
4.Seguimiento al vencimiento de licencias de conducción     
5.Realizacion de exámenes medico ocupacionales   
6.Realizacion de  exámenes teórico prácticos. 
7. Generar  programa de riesgo publico, incluir  protocolo de seguridad. Tener en cuenta la particularidad que van a zona rural de Sumapaz y con antecedentes de ser zona de conflicto armado.                
8. Adicional a lo anterior para el personal de maquinaria amarilla, se debe contar con Normas de SST específicos para la labor y divulgarla al personal .
9.Trabajar conjuntamente con la  policía, en pro del acompañamiento al realizar registro de actividades en la localidad.                                                                                                                            </t>
  </si>
  <si>
    <t xml:space="preserve">1. Caminar por diferentes espacios de la sede o fuera de ella en cumplimiento de sus funciones.
2. Para operar la maquinaria amarilla puede encontrarse en diferentes terrenos con desnivel
3. Elementos que estén dentro del vehículo o alrededor de maquinaria pueden interferir en la labor  </t>
  </si>
  <si>
    <t>Locativo (superficies de trabajo) (orden y seo)</t>
  </si>
  <si>
    <t>Caídas, golpes ,lesiones varias.</t>
  </si>
  <si>
    <t>caídas de objetos y personas ,fracturas.</t>
  </si>
  <si>
    <t xml:space="preserve">Resolución 2400 de 1979. </t>
  </si>
  <si>
    <t xml:space="preserve">
1. Establecer políticas de orden y aseo  contempladas dentro de un programa y divulgadas a todo el personal
2. Retirar elementos del área que no se manejen con regularidad o que ya no se usen.
3. Generar inspecciones en SST, incluidas de orden y aseo
4. Capacitar- sensibilizar  al personal en la identificación de peligros y medidas de prevención
5.  Generar e implementar programa de prevención de caídas al mismo nivel 
6. Validar bajo Análisis de trabajo seguro al realizar tareas con maquinaria amarilla otras medidas de intervención preventivas 
7.  Generar procedimientos y normas de seguridad para obras
8. Realizar reinducción y sensibilización en Riesgos Labores, Auto Cuidado y Seguridad Basada en el Comportamiento
9.Adicional a lo anterior para el personal de maquinaria amarilla, se debe contar con Normas de SST específicos para la labor y divulgarla al personal    
</t>
  </si>
  <si>
    <t>Al validar información mas detalladas tener en cuenta necesidades e uso de EPP en zona rural como botas  con punta de seguridad, otros y dejar contemplado en matriz de EPP</t>
  </si>
  <si>
    <t>1. Contacto indirecto/ directo con el personal a la hora de saludar, estornudar, toser, hablar. 
2. Contacto con vía publica y la localidad en general</t>
  </si>
  <si>
    <t>Biológico (contacto con vectores)</t>
  </si>
  <si>
    <t>Alergias, virus, otros
Por mordeduras :fiebre, escalofríos, debilidad general, desvanecimiento, sudoración, ansiedad, confusión, náuseas, vómitos y diarrea.
Golpes, heridas de animales hacia las personas</t>
  </si>
  <si>
    <t>En la sede - fumigaciones</t>
  </si>
  <si>
    <t>Resolución 2400 de 1979. Artículo 36,otros</t>
  </si>
  <si>
    <t>1.Realizar fumigaciones en la sede</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</si>
  <si>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y cuales es la tipología de animales de esta localidad al realizar estas tareas en zona rural, para que así la entidad genere medidas de prevención mas acordes con lo que se evidencia en esta localidad. Contemplar necesidad  de vacunación, otros.
</t>
  </si>
  <si>
    <t xml:space="preserve">
Al validar información mas detalladas tener en cuenta necesidades e uso de EPP en zona rural como botas con punta de seguridad, otros y dejar contemplado en matriz de EPP</t>
  </si>
  <si>
    <t>1.Cableado eléctrico  propio del vehículo</t>
  </si>
  <si>
    <t>Lesiones a las personas. Daños al vehículo</t>
  </si>
  <si>
    <t xml:space="preserve">Resolución 2400 de 1979. Artículo 5, 121, 125
Resolución 90795 DE 2014- RETIE
</t>
  </si>
  <si>
    <t xml:space="preserve">1.Revision  de todos los componentes del vehículo en pro de garantizar su buen funcionamiento-mantenimientos preventivos, correctivos 
</t>
  </si>
  <si>
    <t xml:space="preserve">1.Contar con programa de  mantenimiento vehicular  por personal calificado. Tener en cuenta normas RETIE
</t>
  </si>
  <si>
    <t xml:space="preserve">Posibilidades de materialización de incendio fugas en vehículos
</t>
  </si>
  <si>
    <t>Daño a las personas, al vehículo</t>
  </si>
  <si>
    <t>Extintores</t>
  </si>
  <si>
    <t>Resolución 2400 de 1979 Art. 205, 207</t>
  </si>
  <si>
    <t>1.Revisiónes del vehículo, antes y después  de la labor
2. Realización de  mantenimientos periódicos preventivos correctivos  por parte de personal calificado.</t>
  </si>
  <si>
    <t xml:space="preserve">
1.Mantener extintores vigentes
2. Capacitar a conductores sobre el manejo adecuado de extintores, botiquín y como reaccionar ante una emergencia
3. Realizar inspecciones preventivas a vehículos y elementos de emergencia 
4. Mantener elementos de emergencia de fácil acceso 
</t>
  </si>
  <si>
    <t>Conducción de vehículos al servicio de la Alcaldía
Operaciones con maquinaria amarilla al servicio de la localidad</t>
  </si>
  <si>
    <t>Sí</t>
  </si>
  <si>
    <t xml:space="preserve">Velocidad inadecuada o excesiva. Circulación por arriba del límite de velocidad permitido, </t>
  </si>
  <si>
    <t>Velocidad</t>
  </si>
  <si>
    <t>Dificultando una reacción defensiva, Incidentes de tránsito, Accidentes de tránsito (choques, atropellamiento, golpes, heridas,  contusiones, fracturas, pérdidas humanas, etc)</t>
  </si>
  <si>
    <t>Instalacion de GPS</t>
  </si>
  <si>
    <t xml:space="preserve">Llave de identificacion par uso de GPS, Capacitacion en manejo defensivo, </t>
  </si>
  <si>
    <t>Accidente grave con lesiones incapacitante, muerte</t>
  </si>
  <si>
    <t>Resolucion 1565 del 2014</t>
  </si>
  <si>
    <t>Capacitacion en manejo defensivo, 
Politica de seguridad vial Politicas de regulaciones, Aseguramiento de viajes, Seguimiento a infracciones de transito</t>
  </si>
  <si>
    <t>Uso obligatorio del cinturon de seguridad</t>
  </si>
  <si>
    <t>Falta de información o formación en seguridad vial</t>
  </si>
  <si>
    <t>Descocimiento de practicas de conduccion</t>
  </si>
  <si>
    <t>Incidentes de tránsito, Accidentes de tránsito (choques, atropellamiento, golpes, heridas,  contusiones, fracturas, pérdidas humanas, etc)</t>
  </si>
  <si>
    <t xml:space="preserve">Capacitacion en manejo defensivo, Programa de capacitacion, Sensibilizacion anual, Manejo comentado </t>
  </si>
  <si>
    <t>El uso de movil (celular),
encender un cigarrillo, la utilización inadecuada de los GPS, consumir alimentos</t>
  </si>
  <si>
    <t>Distracciones</t>
  </si>
  <si>
    <t>Capacitacion en manejo defensivo, Programa de capacitacion, Sensibilizacion anual, Manejo comentado 
Politica de seguridad vial Politicas de regulaciones, Procedimiento de Gerenciamiento de viajes, Seguimiento a infracciones de transito</t>
  </si>
  <si>
    <t>Exceso en horas de conduccion o no cumplimiento de jornada minima de conduccion, no cumplimiento de pausas activas.</t>
  </si>
  <si>
    <t>Sueño y fatiga</t>
  </si>
  <si>
    <t>Repercución negativa en la capacidad
de conducción, incrementando las distracciones y aumentando el tiempo de reacción</t>
  </si>
  <si>
    <t>Capacitacion en manejo defensivo, Programa de capacitacion, Sensibilizacion anual, Manejo comentado 
Politica de seguridad vial Politicas de regulaciones, Aseguramiento de viajes, Seguimiento a infracciones de transito</t>
  </si>
  <si>
    <t>Desacanso insuficiente, horas extras de trabajo, temas personales, etc</t>
  </si>
  <si>
    <t>Estrés</t>
  </si>
  <si>
    <t>Manejo no defensivo, distraccion, Incidentes de tránsito, Accidentes de tránsito (choques, atropellamiento, golpes, heridas,  contusiones, fracturas, pérdidas humanas, etc)</t>
  </si>
  <si>
    <t>Capacitacion en manejo defensivo, Programa de capacitacion, Sensibilizacion anual, Manejo comentado 
Programa de riesgo psicisocial, Control de horas de exposicion laboral</t>
  </si>
  <si>
    <t>Los conductores presentan esta clasificación
cuando presentan:Prisa, Congestión del tráfico, Disfrute de la prioridad.</t>
  </si>
  <si>
    <t>Agresividad</t>
  </si>
  <si>
    <t>Manejo no defensivo,  Incidentes de tránsito, Accidentes de tránsito (choques, atropellamiento, golpes, heridas,  contusiones, fracturas, pérdidas humanas, etc)</t>
  </si>
  <si>
    <t>Impericia al manejar un vehiculo automotor.</t>
  </si>
  <si>
    <t>Edad</t>
  </si>
  <si>
    <t>Procedimiento de seleccion y reclutamiento, Politicas de seguridad vial</t>
  </si>
  <si>
    <t>Alteraciones en el comportamiento del
conductor entre los cuales están: Depresores, Estimulantes, Alucinógenos</t>
  </si>
  <si>
    <t>Consumo de Drogas- Alcohol</t>
  </si>
  <si>
    <t>Alteracion en comportamiento de conduccion, Incidentes de tránsito, Accidentes de tránsito (choques, atropellamiento, golpes, heridas,  contusiones, fracturas, pérdidas humanas, etc</t>
  </si>
  <si>
    <t>Politica de no consumo de sustancias psicoativas, toma de pruebas de alcohol y drogas, monitoereo de infracciones de transito</t>
  </si>
  <si>
    <t>Ingerir medicamentos influye en la capacidad de concentración, reduce los reflejos o si le produce somnolencia o no.</t>
  </si>
  <si>
    <t>Medicamentos</t>
  </si>
  <si>
    <t>Politica de no consumo de sustancias psicoactivas, toma de pruebas de alcohol y drogas, monitoreo de infracciones de transito</t>
  </si>
  <si>
    <t>Comportamiento no seguro</t>
  </si>
  <si>
    <t>Realización de maniobras no defensivas</t>
  </si>
  <si>
    <t>Capacitacion en manejo defensivo, Programa de capacitacion, Sensibilizacion anual, Manejo comentado
Politica de seguridad vial Politicas de regulaciones, Aseguramiento de viajes, Seguimiento a infracciones de transito</t>
  </si>
  <si>
    <t>No uso de cinturon de seguridad, no respeto y seguimiento a todos los lineamientos viales definidos por legislacion y por la organización</t>
  </si>
  <si>
    <t>No cumplimiento de estandares y normas</t>
  </si>
  <si>
    <t>Posibles fallas mecanicas en Sistema de frenos, Acelerador atascado, tambaleo, transmisiòn, motor, etc</t>
  </si>
  <si>
    <t>Falla de Seguridad Activa</t>
  </si>
  <si>
    <t>Compra y alquiler de vehiculos con estandares de seguridad, Ejecucion de mantenimientos preventivos y correctivos</t>
  </si>
  <si>
    <t>Inspecciones de ley y pre operacionales, Planes de mantenimiento de vehiculos, Seleccion de talleres de mantenimientos, Cotrol de hoja de vida de vehiculos</t>
  </si>
  <si>
    <t>Posibles fallas o no uso de equipo de proteccion personal, faro delantero, luces de giro, luz de freno, espejos, bocina, cinturones de seguridad.</t>
  </si>
  <si>
    <t>Falla de Seguridad pasiva</t>
  </si>
  <si>
    <t>Lesiones personales</t>
  </si>
  <si>
    <t>Inspecciones de ley y pre operacionales, Planes de mantenimiento de vehiculos, Seleccion de talleres de mantenimientos, Control de hoja de vida de vehiculos</t>
  </si>
  <si>
    <t>Derrames de líquidos, combustibles, etc</t>
  </si>
  <si>
    <t>Fallas en otros elementos</t>
  </si>
  <si>
    <t>Contaminacion ambiental</t>
  </si>
  <si>
    <t>Presentes en el trayecto o desplazamientos (lluvia, sol, noche, día, etc.)</t>
  </si>
  <si>
    <t>Factores meteorológicos</t>
  </si>
  <si>
    <t>Capacitacion en manejo defensivo, Programa de capacitacion, Sensibilizacion anual, Manejo comentado
Politica de seguridad vial Politicas de regulaciones, Procedimiento de Gerenciamiento de viajes</t>
  </si>
  <si>
    <t xml:space="preserve"> Vías destapadas, derrumbes, hundimientos, falta de tapas de alcantarilla, terrenos irregulares</t>
  </si>
  <si>
    <t>Condiciones de vias</t>
  </si>
  <si>
    <t>Trayectos rutinarios que lleva a tener una sensación de seguridad disminuyendo la concentración y nuestro grado de percepción del riesgo.</t>
  </si>
  <si>
    <t>Trayectos frecuentes</t>
  </si>
  <si>
    <t>Iluminacion publica deficiente</t>
  </si>
  <si>
    <t>Condiciones de iluminación</t>
  </si>
  <si>
    <t>Comportamientos sub estandar al usar las vias publicas</t>
  </si>
  <si>
    <t>Infracciones de otros actores viales</t>
  </si>
  <si>
    <t>Insectos, colillas arrojadas, grava, etc</t>
  </si>
  <si>
    <t>Objetos en el ambiente</t>
  </si>
  <si>
    <t>Capacitacion en manejo defensivo, Programa de capacitacion, Sensibilizacion anual, Manejo comentado, entrega de equipo de proteccion personal</t>
  </si>
  <si>
    <t>Animales presentes en vias de circulacion</t>
  </si>
  <si>
    <t>Ánimales en la vía</t>
  </si>
  <si>
    <t>Capacitacion en manejo defensivo, Programa de capacitacion, Sensibilizacion anual, Manejo comentado 
Politica de seguridad vial Politicas de regulaciones, Aseguramiento de viajes</t>
  </si>
  <si>
    <t>Todos</t>
  </si>
  <si>
    <t>Todos - Rol Peaton</t>
  </si>
  <si>
    <t>Traslados en vias internas</t>
  </si>
  <si>
    <t xml:space="preserve">Desplazamientos  </t>
  </si>
  <si>
    <t>No respeto y seguimiento a todos los lineamientos viales definidos por legislacion y por la organización</t>
  </si>
  <si>
    <t xml:space="preserve">No uso de senderos de circulación Peatonal </t>
  </si>
  <si>
    <t>Senalizacion y demarcacion vial de senderos</t>
  </si>
  <si>
    <t>Capacitacion de uso seguro de vias</t>
  </si>
  <si>
    <t>Estres, Premura</t>
  </si>
  <si>
    <t xml:space="preserve">Prisa
Ràpidez
Velocidad
</t>
  </si>
  <si>
    <t>Uso de dispositivo s móviles portables (Celular, Tablet)</t>
  </si>
  <si>
    <t>Politicas de sgeuridad vial , Politicas de regulaciones viales</t>
  </si>
  <si>
    <t>Escasa infraestructura vial</t>
  </si>
  <si>
    <t xml:space="preserve">Falta de senderos de circulación Peatonal </t>
  </si>
  <si>
    <t>Inspeccion de senalizacion y demarcacion vial</t>
  </si>
  <si>
    <t>Falta de peldaños en escaleras, falta de avisos de reparaciones, caidas al mismo nivel</t>
  </si>
  <si>
    <t xml:space="preserve">Condiciones locativas </t>
  </si>
  <si>
    <t>Mantenimientos preventivos y correctivos de areas</t>
  </si>
  <si>
    <t xml:space="preserve">Vias compartidas con otros actores de la vía (Ciclistas, Motociclistas, conductores) </t>
  </si>
  <si>
    <t>Capacitacion de uso seguro de vias
Politicas de sgeuridad vial , Politicas de resgulaciones viales</t>
  </si>
  <si>
    <t xml:space="preserve">Condiciones de iluminación y señalización de la vía </t>
  </si>
  <si>
    <t>Todos - Rol Pasajero</t>
  </si>
  <si>
    <t>Traslados en vias externas</t>
  </si>
  <si>
    <t xml:space="preserve">Politica de seguridad vial Politicas de regulaciones, Aseguramiento de viajes, Seguimiento a infracciones de transito
Capacitacion en manejo defensivo, Programa de capacitacion, Sensibilizacion anual, Manejo comentado </t>
  </si>
  <si>
    <t xml:space="preserve">Politica de seguridad vial Politicas de regulaciones, Aseguramiento de viajes
Capacitacion en manejo defensivo, Programa de capacitacion, Sensibilizacion anual, Manejo comentado </t>
  </si>
  <si>
    <t>Condiciones de seguridad fisica de zonas a visitar</t>
  </si>
  <si>
    <t>Riesgo publico</t>
  </si>
  <si>
    <t>Secuestros, atracos, hurtos</t>
  </si>
  <si>
    <t>Capacitaciones en riesgos de seguridad fisica y riesgo publico</t>
  </si>
  <si>
    <t>Analisis de riesgos de seguridad fisica, Monitoreo de traslados por seguridad fisica
Capacitaciones en riesgos de seguridad fisica y riesgo publico</t>
  </si>
  <si>
    <t>público - Asonadas</t>
  </si>
  <si>
    <t>público - Ataque terrorista</t>
  </si>
  <si>
    <t>Conductores</t>
  </si>
  <si>
    <t xml:space="preserve">Trasportar a los servidores de la Alcaldía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</si>
</sst>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
    <numFmt numFmtId="179" formatCode="0.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8">
    <font>
      <sz val="10"/>
      <name val="Arial"/>
      <family val="2"/>
    </font>
    <font>
      <b/>
      <sz val="11"/>
      <color indexed="8"/>
      <name val="Calibri"/>
      <family val="2"/>
    </font>
    <font>
      <b/>
      <sz val="10"/>
      <name val="Candara"/>
      <family val="2"/>
    </font>
    <font>
      <sz val="10"/>
      <name val="Candara"/>
      <family val="2"/>
    </font>
    <font>
      <sz val="8"/>
      <color indexed="8"/>
      <name val="Calibri"/>
      <family val="2"/>
    </font>
    <font>
      <b/>
      <sz val="8"/>
      <color indexed="8"/>
      <name val="Calibri"/>
      <family val="2"/>
    </font>
    <font>
      <sz val="9"/>
      <name val="Arial"/>
      <family val="2"/>
    </font>
    <font>
      <b/>
      <sz val="9"/>
      <name val="Arial"/>
      <family val="2"/>
    </font>
    <font>
      <b/>
      <sz val="9"/>
      <name val="Century Schoolbook L"/>
      <family val="1"/>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9"/>
      <color indexed="8"/>
      <name val="Arial"/>
      <family val="2"/>
    </font>
    <font>
      <sz val="8"/>
      <name val="Arial"/>
      <family val="2"/>
    </font>
    <font>
      <sz val="6"/>
      <name val="Arial"/>
      <family val="2"/>
    </font>
    <font>
      <sz val="6"/>
      <color indexed="8"/>
      <name val="Arial"/>
      <family val="2"/>
    </font>
    <font>
      <b/>
      <sz val="7"/>
      <name val="Arial"/>
      <family val="2"/>
    </font>
    <font>
      <sz val="8"/>
      <name val="Segoe UI"/>
      <family val="2"/>
    </font>
    <font>
      <b/>
      <sz val="6"/>
      <name val="Arial"/>
      <family val="2"/>
    </font>
    <font>
      <b/>
      <sz val="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sz val="6"/>
      <color rgb="FF000000"/>
      <name val="Arial"/>
      <family val="2"/>
    </font>
    <font>
      <sz val="6"/>
      <color theme="1"/>
      <name val="Arial"/>
      <family val="2"/>
    </font>
    <font>
      <b/>
      <sz val="6"/>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51"/>
        <bgColor indexed="64"/>
      </patternFill>
    </fill>
    <fill>
      <patternFill patternType="solid">
        <fgColor indexed="5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style="thin"/>
      <top/>
      <bottom style="thin"/>
    </border>
    <border>
      <left/>
      <right style="thin"/>
      <top style="thin"/>
      <bottom style="thin"/>
    </border>
    <border>
      <left/>
      <right style="thin"/>
      <top style="thin"/>
      <bottom style="medium"/>
    </border>
    <border>
      <left/>
      <right style="medium"/>
      <top style="medium"/>
      <bottom style="thin"/>
    </border>
    <border>
      <left/>
      <right style="medium"/>
      <top style="thin"/>
      <bottom style="thin"/>
    </border>
    <border diagonalUp="1">
      <left style="thin"/>
      <right style="medium"/>
      <top style="thin"/>
      <bottom style="thin"/>
      <diagonal style="thin"/>
    </border>
    <border>
      <left style="medium"/>
      <right style="medium"/>
      <top style="thin"/>
      <bottom style="thin"/>
    </border>
    <border>
      <left/>
      <right style="medium"/>
      <top/>
      <bottom style="medium"/>
    </border>
    <border diagonalUp="1">
      <left style="thin"/>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style="thin"/>
      <top style="medium"/>
      <bottom style="thin"/>
    </border>
    <border>
      <left style="thin"/>
      <right/>
      <top style="medium"/>
      <bottom style="thin"/>
    </border>
    <border>
      <left style="thin"/>
      <right/>
      <top style="thin"/>
      <bottom style="mediu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top style="medium"/>
      <bottom style="mediu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32" borderId="5" applyNumberFormat="0" applyFont="0" applyAlignment="0" applyProtection="0"/>
    <xf numFmtId="9" fontId="0" fillId="0" borderId="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79">
    <xf numFmtId="0" fontId="0" fillId="0" borderId="0" xfId="0" applyAlignment="1">
      <alignment/>
    </xf>
    <xf numFmtId="0" fontId="2" fillId="33"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0" borderId="10" xfId="0" applyFont="1" applyFill="1" applyBorder="1" applyAlignment="1">
      <alignment vertical="center" wrapText="1"/>
    </xf>
    <xf numFmtId="0" fontId="0" fillId="35" borderId="0" xfId="0" applyFill="1" applyAlignment="1">
      <alignment/>
    </xf>
    <xf numFmtId="0" fontId="4" fillId="35" borderId="0" xfId="0" applyFont="1" applyFill="1" applyAlignment="1">
      <alignment vertical="center" wrapText="1"/>
    </xf>
    <xf numFmtId="0" fontId="4" fillId="35" borderId="0" xfId="0" applyFont="1" applyFill="1" applyAlignment="1">
      <alignment/>
    </xf>
    <xf numFmtId="0" fontId="5" fillId="36" borderId="11"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3" xfId="0" applyFont="1" applyFill="1" applyBorder="1" applyAlignment="1">
      <alignment horizontal="center" vertical="center"/>
    </xf>
    <xf numFmtId="0" fontId="5" fillId="35" borderId="0" xfId="0" applyFont="1" applyFill="1" applyAlignment="1">
      <alignment/>
    </xf>
    <xf numFmtId="0" fontId="4" fillId="37" borderId="14" xfId="0" applyFont="1" applyFill="1" applyBorder="1" applyAlignment="1">
      <alignment vertical="center"/>
    </xf>
    <xf numFmtId="0" fontId="4" fillId="37" borderId="15" xfId="0" applyFont="1" applyFill="1" applyBorder="1" applyAlignment="1">
      <alignment horizontal="center" vertical="center"/>
    </xf>
    <xf numFmtId="0" fontId="4" fillId="37" borderId="16" xfId="0" applyFont="1" applyFill="1" applyBorder="1" applyAlignment="1">
      <alignment vertical="center" wrapText="1"/>
    </xf>
    <xf numFmtId="0" fontId="4" fillId="35" borderId="0" xfId="0" applyFont="1" applyFill="1" applyAlignment="1">
      <alignment vertical="center"/>
    </xf>
    <xf numFmtId="0" fontId="4" fillId="37" borderId="17" xfId="0" applyFont="1" applyFill="1" applyBorder="1" applyAlignment="1">
      <alignment vertical="center"/>
    </xf>
    <xf numFmtId="0" fontId="4" fillId="37" borderId="18" xfId="0" applyFont="1" applyFill="1" applyBorder="1" applyAlignment="1">
      <alignment horizontal="center" vertical="center"/>
    </xf>
    <xf numFmtId="0" fontId="4" fillId="37" borderId="19" xfId="0" applyFont="1" applyFill="1" applyBorder="1" applyAlignment="1">
      <alignment vertical="center" wrapText="1"/>
    </xf>
    <xf numFmtId="0" fontId="4" fillId="37" borderId="20" xfId="0" applyFont="1" applyFill="1" applyBorder="1" applyAlignment="1">
      <alignment vertical="center"/>
    </xf>
    <xf numFmtId="0" fontId="4" fillId="37" borderId="21" xfId="0" applyFont="1" applyFill="1" applyBorder="1" applyAlignment="1">
      <alignment horizontal="center" vertical="center"/>
    </xf>
    <xf numFmtId="0" fontId="4" fillId="37" borderId="22" xfId="0" applyFont="1" applyFill="1" applyBorder="1" applyAlignment="1">
      <alignment vertical="center" wrapText="1"/>
    </xf>
    <xf numFmtId="0" fontId="4" fillId="35" borderId="0" xfId="0" applyFont="1" applyFill="1" applyBorder="1" applyAlignment="1">
      <alignment vertical="center"/>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wrapText="1"/>
    </xf>
    <xf numFmtId="0" fontId="5" fillId="0" borderId="23" xfId="0" applyFont="1" applyBorder="1" applyAlignment="1">
      <alignment horizontal="center" vertical="center"/>
    </xf>
    <xf numFmtId="0" fontId="5" fillId="38" borderId="24" xfId="0" applyFont="1" applyFill="1" applyBorder="1" applyAlignment="1">
      <alignment horizontal="center" vertical="center"/>
    </xf>
    <xf numFmtId="0" fontId="5" fillId="38" borderId="15" xfId="0" applyFont="1" applyFill="1" applyBorder="1" applyAlignment="1">
      <alignment horizontal="center" vertical="center"/>
    </xf>
    <xf numFmtId="0" fontId="5" fillId="39" borderId="15" xfId="0" applyFont="1" applyFill="1" applyBorder="1" applyAlignment="1">
      <alignment horizontal="center" vertical="center"/>
    </xf>
    <xf numFmtId="0" fontId="5" fillId="39" borderId="16" xfId="0" applyFont="1" applyFill="1" applyBorder="1" applyAlignment="1">
      <alignment horizontal="center" vertical="center"/>
    </xf>
    <xf numFmtId="0" fontId="5" fillId="0" borderId="19" xfId="0" applyFont="1" applyBorder="1" applyAlignment="1">
      <alignment horizontal="center" vertical="center"/>
    </xf>
    <xf numFmtId="0" fontId="5" fillId="38" borderId="25" xfId="0" applyFont="1" applyFill="1" applyBorder="1" applyAlignment="1">
      <alignment horizontal="center" vertical="center"/>
    </xf>
    <xf numFmtId="0" fontId="5" fillId="39" borderId="18" xfId="0" applyFont="1" applyFill="1" applyBorder="1" applyAlignment="1">
      <alignment horizontal="center" vertical="center"/>
    </xf>
    <xf numFmtId="0" fontId="5" fillId="40" borderId="19" xfId="0" applyFont="1" applyFill="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vertical="center" wrapText="1"/>
    </xf>
    <xf numFmtId="0" fontId="5" fillId="40" borderId="26" xfId="0" applyFont="1" applyFill="1" applyBorder="1" applyAlignment="1">
      <alignment horizontal="center" vertical="center"/>
    </xf>
    <xf numFmtId="0" fontId="5" fillId="40" borderId="21" xfId="0" applyFont="1" applyFill="1" applyBorder="1" applyAlignment="1">
      <alignment horizontal="center" vertical="center"/>
    </xf>
    <xf numFmtId="0" fontId="5" fillId="41" borderId="21" xfId="0" applyFont="1" applyFill="1" applyBorder="1" applyAlignment="1">
      <alignment horizontal="center" vertical="center"/>
    </xf>
    <xf numFmtId="0" fontId="5" fillId="41" borderId="22"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3" xfId="0" applyFont="1" applyFill="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27" xfId="0" applyFont="1" applyBorder="1" applyAlignment="1">
      <alignment horizontal="center" vertical="center"/>
    </xf>
    <xf numFmtId="0" fontId="5" fillId="38" borderId="24" xfId="0" applyFont="1" applyFill="1" applyBorder="1" applyAlignment="1">
      <alignment horizontal="left" vertical="center" wrapText="1"/>
    </xf>
    <xf numFmtId="0" fontId="5" fillId="38" borderId="15" xfId="0" applyFont="1" applyFill="1" applyBorder="1" applyAlignment="1">
      <alignment horizontal="left" vertical="center" wrapText="1"/>
    </xf>
    <xf numFmtId="0" fontId="5" fillId="42" borderId="16" xfId="0" applyFont="1" applyFill="1" applyBorder="1" applyAlignment="1">
      <alignment horizontal="left" vertical="center" wrapText="1"/>
    </xf>
    <xf numFmtId="0" fontId="5" fillId="0" borderId="28" xfId="0" applyFont="1" applyBorder="1" applyAlignment="1">
      <alignment horizontal="center" vertical="center"/>
    </xf>
    <xf numFmtId="0" fontId="5" fillId="38" borderId="25" xfId="0" applyFont="1" applyFill="1" applyBorder="1" applyAlignment="1">
      <alignment horizontal="left" vertical="center" wrapText="1"/>
    </xf>
    <xf numFmtId="0" fontId="5" fillId="38" borderId="18" xfId="0" applyFont="1" applyFill="1" applyBorder="1" applyAlignment="1">
      <alignment horizontal="left" vertical="center" wrapText="1"/>
    </xf>
    <xf numFmtId="0" fontId="5" fillId="42" borderId="1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Border="1" applyAlignment="1">
      <alignment horizontal="center" vertical="center"/>
    </xf>
    <xf numFmtId="0" fontId="5" fillId="38" borderId="17" xfId="0" applyFont="1" applyFill="1" applyBorder="1" applyAlignment="1">
      <alignment horizontal="left" vertical="center" wrapText="1"/>
    </xf>
    <xf numFmtId="0" fontId="5" fillId="41" borderId="19" xfId="0" applyFont="1" applyFill="1" applyBorder="1" applyAlignment="1">
      <alignment horizontal="left" vertical="center" wrapText="1"/>
    </xf>
    <xf numFmtId="0" fontId="5" fillId="0" borderId="31" xfId="0" applyFont="1" applyBorder="1" applyAlignment="1">
      <alignment horizontal="center" vertical="center"/>
    </xf>
    <xf numFmtId="0" fontId="5" fillId="42" borderId="1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41" borderId="18" xfId="0" applyFont="1" applyFill="1" applyBorder="1" applyAlignment="1">
      <alignment horizontal="left" vertical="center" wrapText="1"/>
    </xf>
    <xf numFmtId="0" fontId="5" fillId="41" borderId="29" xfId="0" applyFont="1" applyFill="1" applyBorder="1" applyAlignment="1">
      <alignment horizontal="left" vertical="center" wrapText="1"/>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wrapText="1"/>
    </xf>
    <xf numFmtId="0" fontId="0" fillId="0" borderId="0" xfId="0" applyAlignment="1">
      <alignment wrapText="1"/>
    </xf>
    <xf numFmtId="0" fontId="6" fillId="0" borderId="0" xfId="0" applyFont="1" applyAlignment="1">
      <alignment/>
    </xf>
    <xf numFmtId="0" fontId="8" fillId="0" borderId="0" xfId="0" applyFont="1" applyAlignment="1">
      <alignment/>
    </xf>
    <xf numFmtId="0" fontId="8" fillId="0" borderId="0" xfId="0" applyFont="1" applyAlignment="1">
      <alignment vertical="center"/>
    </xf>
    <xf numFmtId="0" fontId="6" fillId="0" borderId="0" xfId="0" applyFont="1" applyFill="1" applyAlignment="1">
      <alignment/>
    </xf>
    <xf numFmtId="0" fontId="6" fillId="0" borderId="0" xfId="0" applyFont="1" applyAlignment="1">
      <alignment horizontal="center" vertical="center" wrapText="1"/>
    </xf>
    <xf numFmtId="0" fontId="54" fillId="0" borderId="0" xfId="0" applyFont="1" applyFill="1" applyBorder="1" applyAlignment="1">
      <alignment horizontal="left" vertical="center"/>
    </xf>
    <xf numFmtId="0" fontId="6" fillId="0" borderId="0" xfId="0" applyFont="1" applyAlignment="1">
      <alignment/>
    </xf>
    <xf numFmtId="0" fontId="6" fillId="34" borderId="33" xfId="0" applyFont="1" applyFill="1" applyBorder="1" applyAlignment="1">
      <alignment/>
    </xf>
    <xf numFmtId="0" fontId="6" fillId="34" borderId="0" xfId="0" applyFont="1" applyFill="1" applyBorder="1" applyAlignment="1">
      <alignment/>
    </xf>
    <xf numFmtId="0" fontId="6" fillId="34" borderId="34" xfId="0" applyFont="1" applyFill="1" applyBorder="1" applyAlignment="1">
      <alignment/>
    </xf>
    <xf numFmtId="0" fontId="6" fillId="34" borderId="35" xfId="0" applyFont="1" applyFill="1" applyBorder="1" applyAlignment="1">
      <alignment/>
    </xf>
    <xf numFmtId="0" fontId="6" fillId="34" borderId="36" xfId="0" applyFont="1" applyFill="1" applyBorder="1" applyAlignment="1">
      <alignment/>
    </xf>
    <xf numFmtId="0" fontId="6" fillId="34" borderId="24" xfId="0" applyFont="1" applyFill="1" applyBorder="1" applyAlignment="1">
      <alignment/>
    </xf>
    <xf numFmtId="0" fontId="7" fillId="34" borderId="37" xfId="0" applyFont="1" applyFill="1" applyBorder="1" applyAlignment="1">
      <alignment horizontal="center" vertical="center"/>
    </xf>
    <xf numFmtId="0" fontId="7" fillId="34" borderId="38" xfId="0" applyFont="1" applyFill="1" applyBorder="1" applyAlignment="1">
      <alignment horizontal="center" vertical="center"/>
    </xf>
    <xf numFmtId="0" fontId="7" fillId="34" borderId="39" xfId="0" applyFont="1" applyFill="1" applyBorder="1" applyAlignment="1">
      <alignment horizontal="center" vertical="center"/>
    </xf>
    <xf numFmtId="0" fontId="7" fillId="34" borderId="33"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34" xfId="0" applyFont="1" applyFill="1" applyBorder="1" applyAlignment="1">
      <alignment horizontal="center" vertical="center"/>
    </xf>
    <xf numFmtId="0" fontId="1" fillId="35" borderId="40" xfId="0" applyFont="1" applyFill="1" applyBorder="1" applyAlignment="1">
      <alignment horizontal="center" vertical="center"/>
    </xf>
    <xf numFmtId="0" fontId="1" fillId="35" borderId="41" xfId="0" applyFont="1" applyFill="1" applyBorder="1" applyAlignment="1">
      <alignment horizontal="center" vertical="center"/>
    </xf>
    <xf numFmtId="0" fontId="1" fillId="35" borderId="42" xfId="0" applyFont="1" applyFill="1" applyBorder="1" applyAlignment="1">
      <alignment horizontal="center" vertical="center"/>
    </xf>
    <xf numFmtId="0" fontId="1" fillId="35" borderId="43" xfId="0" applyFont="1" applyFill="1" applyBorder="1" applyAlignment="1">
      <alignment horizontal="center" vertical="center"/>
    </xf>
    <xf numFmtId="0" fontId="1" fillId="35" borderId="0" xfId="0" applyFont="1" applyFill="1" applyBorder="1" applyAlignment="1">
      <alignment horizontal="center" vertical="center"/>
    </xf>
    <xf numFmtId="0" fontId="1" fillId="35" borderId="44" xfId="0" applyFont="1" applyFill="1" applyBorder="1" applyAlignment="1">
      <alignment horizontal="center" vertical="center"/>
    </xf>
    <xf numFmtId="0" fontId="1" fillId="35" borderId="45" xfId="0" applyFont="1" applyFill="1" applyBorder="1" applyAlignment="1">
      <alignment horizontal="center" vertical="center"/>
    </xf>
    <xf numFmtId="0" fontId="1" fillId="35" borderId="46" xfId="0" applyFont="1" applyFill="1" applyBorder="1" applyAlignment="1">
      <alignment horizontal="center" vertical="center"/>
    </xf>
    <xf numFmtId="0" fontId="1" fillId="35" borderId="31" xfId="0" applyFont="1" applyFill="1" applyBorder="1" applyAlignment="1">
      <alignment horizontal="center" vertical="center"/>
    </xf>
    <xf numFmtId="0" fontId="5" fillId="35" borderId="0" xfId="0" applyFont="1" applyFill="1" applyAlignment="1">
      <alignment horizontal="center"/>
    </xf>
    <xf numFmtId="0" fontId="5" fillId="36" borderId="47" xfId="0" applyFont="1" applyFill="1" applyBorder="1" applyAlignment="1">
      <alignment horizontal="center" vertical="center" wrapText="1"/>
    </xf>
    <xf numFmtId="0" fontId="5" fillId="36" borderId="48"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5" fillId="36" borderId="49" xfId="0" applyFont="1" applyFill="1" applyBorder="1" applyAlignment="1">
      <alignment horizontal="center" vertical="center" wrapText="1"/>
    </xf>
    <xf numFmtId="0" fontId="5" fillId="36" borderId="50"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4" fillId="37" borderId="51" xfId="0" applyFont="1" applyFill="1" applyBorder="1" applyAlignment="1">
      <alignment horizontal="center" vertical="center"/>
    </xf>
    <xf numFmtId="0" fontId="4" fillId="37" borderId="52" xfId="0" applyFont="1" applyFill="1" applyBorder="1" applyAlignment="1">
      <alignment horizontal="center" vertical="center"/>
    </xf>
    <xf numFmtId="0" fontId="4" fillId="37" borderId="53" xfId="0" applyFont="1" applyFill="1" applyBorder="1" applyAlignment="1">
      <alignment horizontal="center" vertical="center"/>
    </xf>
    <xf numFmtId="0" fontId="5" fillId="35" borderId="47" xfId="0" applyFont="1" applyFill="1" applyBorder="1" applyAlignment="1">
      <alignment horizontal="center" vertical="center" wrapText="1"/>
    </xf>
    <xf numFmtId="0" fontId="5" fillId="35" borderId="48"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49"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5" fillId="35" borderId="57" xfId="0" applyFont="1" applyFill="1" applyBorder="1" applyAlignment="1">
      <alignment horizontal="center" vertical="center"/>
    </xf>
    <xf numFmtId="0" fontId="5" fillId="35" borderId="53" xfId="0" applyFont="1" applyFill="1" applyBorder="1" applyAlignment="1">
      <alignment horizontal="center" vertical="center"/>
    </xf>
    <xf numFmtId="0" fontId="2" fillId="33" borderId="10" xfId="0" applyFont="1" applyFill="1" applyBorder="1" applyAlignment="1">
      <alignment horizontal="center" vertical="center" textRotation="90" wrapText="1"/>
    </xf>
    <xf numFmtId="0" fontId="2" fillId="33" borderId="1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55" fillId="0" borderId="18" xfId="55" applyFont="1" applyFill="1" applyBorder="1" applyAlignment="1">
      <alignment horizontal="center" vertical="center" wrapText="1"/>
      <protection/>
    </xf>
    <xf numFmtId="0" fontId="31" fillId="43" borderId="15" xfId="0" applyFont="1" applyFill="1" applyBorder="1" applyAlignment="1">
      <alignment horizontal="center" textRotation="90" wrapText="1"/>
    </xf>
    <xf numFmtId="0" fontId="31" fillId="43" borderId="15" xfId="0" applyFont="1" applyFill="1" applyBorder="1" applyAlignment="1">
      <alignment horizontal="center" vertical="center" textRotation="90" wrapText="1"/>
    </xf>
    <xf numFmtId="0" fontId="31" fillId="44" borderId="15" xfId="0" applyFont="1" applyFill="1" applyBorder="1" applyAlignment="1">
      <alignment horizontal="center" vertical="center" wrapText="1"/>
    </xf>
    <xf numFmtId="0" fontId="31" fillId="45" borderId="15" xfId="0" applyFont="1" applyFill="1" applyBorder="1" applyAlignment="1">
      <alignment horizontal="center" vertical="center" wrapText="1"/>
    </xf>
    <xf numFmtId="0" fontId="31" fillId="45" borderId="15" xfId="0" applyFont="1" applyFill="1" applyBorder="1" applyAlignment="1">
      <alignment horizontal="center" vertical="center" wrapText="1"/>
    </xf>
    <xf numFmtId="0" fontId="31" fillId="43" borderId="18" xfId="0" applyFont="1" applyFill="1" applyBorder="1" applyAlignment="1">
      <alignment horizontal="center" textRotation="90" wrapText="1"/>
    </xf>
    <xf numFmtId="0" fontId="31" fillId="43" borderId="18" xfId="0" applyFont="1" applyFill="1" applyBorder="1" applyAlignment="1">
      <alignment horizontal="center" vertical="center" textRotation="90" wrapText="1"/>
    </xf>
    <xf numFmtId="0" fontId="31" fillId="43" borderId="18" xfId="0" applyFont="1" applyFill="1" applyBorder="1" applyAlignment="1">
      <alignment horizontal="center" vertical="center" wrapText="1"/>
    </xf>
    <xf numFmtId="0" fontId="31" fillId="43" borderId="58" xfId="0" applyFont="1" applyFill="1" applyBorder="1" applyAlignment="1">
      <alignment horizontal="center" textRotation="90" wrapText="1"/>
    </xf>
    <xf numFmtId="0" fontId="31" fillId="43" borderId="58" xfId="0" applyFont="1" applyFill="1" applyBorder="1" applyAlignment="1">
      <alignment horizontal="center" vertical="center" textRotation="90" wrapText="1"/>
    </xf>
    <xf numFmtId="0" fontId="31" fillId="43" borderId="58" xfId="0" applyFont="1" applyFill="1" applyBorder="1" applyAlignment="1">
      <alignment horizontal="center" vertical="center" textRotation="90" wrapText="1"/>
    </xf>
    <xf numFmtId="0" fontId="29" fillId="0" borderId="18" xfId="0" applyFont="1" applyFill="1" applyBorder="1" applyAlignment="1">
      <alignment horizontal="center" vertical="center" textRotation="90" wrapText="1"/>
    </xf>
    <xf numFmtId="0" fontId="55" fillId="0" borderId="18" xfId="56" applyFont="1" applyFill="1" applyBorder="1" applyAlignment="1">
      <alignment horizontal="center" vertical="center" textRotation="90" wrapText="1"/>
      <protection/>
    </xf>
    <xf numFmtId="0" fontId="55" fillId="0" borderId="18" xfId="0" applyFont="1" applyFill="1" applyBorder="1" applyAlignment="1">
      <alignment horizontal="center" vertical="center" textRotation="90" wrapText="1"/>
    </xf>
    <xf numFmtId="0" fontId="56" fillId="0" borderId="18" xfId="0" applyFont="1" applyFill="1" applyBorder="1" applyAlignment="1">
      <alignment horizontal="center" vertical="center" textRotation="90" wrapText="1"/>
    </xf>
    <xf numFmtId="0" fontId="55" fillId="0" borderId="18" xfId="55" applyFont="1" applyFill="1" applyBorder="1" applyAlignment="1">
      <alignment horizontal="center" vertical="center" textRotation="90" wrapText="1"/>
      <protection/>
    </xf>
    <xf numFmtId="0" fontId="29" fillId="0" borderId="18" xfId="0" applyFont="1" applyFill="1" applyBorder="1" applyAlignment="1">
      <alignment horizontal="center" vertical="top" textRotation="90" wrapText="1"/>
    </xf>
    <xf numFmtId="0" fontId="29" fillId="34" borderId="18" xfId="0" applyFont="1" applyFill="1" applyBorder="1" applyAlignment="1">
      <alignment horizontal="center" textRotation="90" wrapText="1"/>
    </xf>
    <xf numFmtId="0" fontId="29" fillId="0" borderId="18" xfId="0" applyFont="1" applyBorder="1" applyAlignment="1">
      <alignment horizontal="center" textRotation="90" wrapText="1"/>
    </xf>
    <xf numFmtId="0" fontId="56" fillId="34" borderId="18" xfId="0" applyFont="1" applyFill="1" applyBorder="1" applyAlignment="1">
      <alignment horizontal="center" textRotation="90" wrapText="1"/>
    </xf>
    <xf numFmtId="0" fontId="56" fillId="2" borderId="18" xfId="0" applyFont="1" applyFill="1" applyBorder="1" applyAlignment="1">
      <alignment horizontal="center" vertical="center" textRotation="90" wrapText="1"/>
    </xf>
    <xf numFmtId="0" fontId="56" fillId="2" borderId="18" xfId="0" applyFont="1" applyFill="1" applyBorder="1" applyAlignment="1">
      <alignment horizontal="center" vertical="center" textRotation="90"/>
    </xf>
    <xf numFmtId="0" fontId="29" fillId="2" borderId="18" xfId="0" applyFont="1" applyFill="1" applyBorder="1" applyAlignment="1">
      <alignment horizontal="center" vertical="center" textRotation="90" wrapText="1"/>
    </xf>
    <xf numFmtId="0" fontId="29" fillId="2" borderId="18" xfId="0" applyFont="1" applyFill="1" applyBorder="1" applyAlignment="1">
      <alignment horizontal="center" vertical="center"/>
    </xf>
    <xf numFmtId="0" fontId="29" fillId="2" borderId="18" xfId="0" applyFont="1" applyFill="1" applyBorder="1" applyAlignment="1">
      <alignment horizontal="center" vertical="center" wrapText="1"/>
    </xf>
    <xf numFmtId="0" fontId="55" fillId="2" borderId="18" xfId="0" applyFont="1" applyFill="1" applyBorder="1" applyAlignment="1">
      <alignment horizontal="center" vertical="center" textRotation="90" wrapText="1"/>
    </xf>
    <xf numFmtId="0" fontId="29" fillId="2" borderId="18" xfId="0" applyFont="1" applyFill="1" applyBorder="1" applyAlignment="1">
      <alignment vertical="center"/>
    </xf>
    <xf numFmtId="0" fontId="56" fillId="2" borderId="18" xfId="0" applyFont="1" applyFill="1" applyBorder="1" applyAlignment="1">
      <alignment horizontal="center" vertical="center"/>
    </xf>
    <xf numFmtId="0" fontId="56" fillId="2" borderId="18" xfId="0" applyFont="1" applyFill="1" applyBorder="1" applyAlignment="1">
      <alignment vertical="center"/>
    </xf>
    <xf numFmtId="0" fontId="29" fillId="2" borderId="18" xfId="0" applyFont="1" applyFill="1" applyBorder="1" applyAlignment="1">
      <alignment vertical="center" textRotation="90"/>
    </xf>
    <xf numFmtId="0" fontId="29" fillId="2" borderId="18" xfId="0" applyFont="1" applyFill="1" applyBorder="1" applyAlignment="1">
      <alignment horizontal="center" vertical="center" textRotation="90"/>
    </xf>
    <xf numFmtId="0" fontId="33" fillId="2" borderId="18" xfId="0" applyFont="1" applyFill="1" applyBorder="1" applyAlignment="1">
      <alignment horizontal="center" vertical="center"/>
    </xf>
    <xf numFmtId="0" fontId="57" fillId="2" borderId="18" xfId="0" applyFont="1" applyFill="1" applyBorder="1" applyAlignment="1">
      <alignment horizontal="center" vertical="center"/>
    </xf>
    <xf numFmtId="0" fontId="29" fillId="2" borderId="18" xfId="57" applyFont="1" applyFill="1" applyBorder="1" applyAlignment="1">
      <alignment horizontal="center" vertical="center" textRotation="90" wrapText="1"/>
      <protection/>
    </xf>
    <xf numFmtId="0" fontId="29" fillId="2" borderId="18" xfId="0" applyFont="1" applyFill="1" applyBorder="1" applyAlignment="1">
      <alignment horizontal="center" textRotation="90"/>
    </xf>
    <xf numFmtId="0" fontId="56" fillId="2" borderId="18" xfId="0" applyFont="1" applyFill="1" applyBorder="1" applyAlignment="1">
      <alignment vertical="center" textRotation="90" wrapText="1"/>
    </xf>
    <xf numFmtId="0" fontId="30" fillId="2" borderId="18" xfId="0" applyFont="1" applyFill="1" applyBorder="1" applyAlignment="1">
      <alignment horizontal="center" vertical="center" textRotation="90" wrapText="1"/>
    </xf>
    <xf numFmtId="0" fontId="29" fillId="2" borderId="18" xfId="0" applyFont="1" applyFill="1" applyBorder="1" applyAlignment="1">
      <alignment textRotation="90"/>
    </xf>
    <xf numFmtId="0" fontId="29" fillId="2" borderId="18" xfId="0" applyFont="1" applyFill="1" applyBorder="1" applyAlignment="1">
      <alignment vertical="center" textRotation="90" wrapText="1"/>
    </xf>
    <xf numFmtId="0" fontId="29" fillId="0" borderId="18" xfId="0" applyFont="1" applyFill="1" applyBorder="1" applyAlignment="1">
      <alignment horizontal="center" textRotation="90" wrapText="1"/>
    </xf>
    <xf numFmtId="0" fontId="29" fillId="0" borderId="18" xfId="0" applyFont="1" applyBorder="1" applyAlignment="1">
      <alignment horizontal="center" vertical="center" textRotation="90" wrapText="1"/>
    </xf>
    <xf numFmtId="0" fontId="29" fillId="0" borderId="18" xfId="55" applyFont="1" applyFill="1" applyBorder="1" applyAlignment="1">
      <alignment horizontal="center" vertical="center" wrapText="1"/>
      <protection/>
    </xf>
    <xf numFmtId="0" fontId="29" fillId="0" borderId="18" xfId="55" applyFont="1" applyFill="1" applyBorder="1" applyAlignment="1">
      <alignment horizontal="center" vertical="center" textRotation="90" wrapText="1"/>
      <protection/>
    </xf>
    <xf numFmtId="0" fontId="29" fillId="2" borderId="18" xfId="0" applyFont="1" applyFill="1" applyBorder="1" applyAlignment="1">
      <alignmen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2 3"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313">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2476500</xdr:colOff>
      <xdr:row>0</xdr:row>
      <xdr:rowOff>104775</xdr:rowOff>
    </xdr:from>
    <xdr:to>
      <xdr:col>30</xdr:col>
      <xdr:colOff>1028700</xdr:colOff>
      <xdr:row>5</xdr:row>
      <xdr:rowOff>76200</xdr:rowOff>
    </xdr:to>
    <xdr:pic>
      <xdr:nvPicPr>
        <xdr:cNvPr id="1" name="Imagen 1"/>
        <xdr:cNvPicPr preferRelativeResize="1">
          <a:picLocks noChangeAspect="1"/>
        </xdr:cNvPicPr>
      </xdr:nvPicPr>
      <xdr:blipFill>
        <a:blip r:embed="rId1"/>
        <a:stretch>
          <a:fillRect/>
        </a:stretch>
      </xdr:blipFill>
      <xdr:spPr>
        <a:xfrm>
          <a:off x="16954500" y="104775"/>
          <a:ext cx="1438275" cy="733425"/>
        </a:xfrm>
        <a:prstGeom prst="rect">
          <a:avLst/>
        </a:prstGeom>
        <a:blipFill>
          <a:blip r:embed=""/>
          <a:srcRect/>
          <a:stretch>
            <a:fillRect/>
          </a:stretch>
        </a:blipFill>
        <a:ln w="9525" cmpd="sng">
          <a:noFill/>
        </a:ln>
      </xdr:spPr>
    </xdr:pic>
    <xdr:clientData/>
  </xdr:twoCellAnchor>
  <xdr:twoCellAnchor editAs="absolute">
    <xdr:from>
      <xdr:col>0</xdr:col>
      <xdr:colOff>161925</xdr:colOff>
      <xdr:row>0</xdr:row>
      <xdr:rowOff>28575</xdr:rowOff>
    </xdr:from>
    <xdr:to>
      <xdr:col>2</xdr:col>
      <xdr:colOff>704850</xdr:colOff>
      <xdr:row>4</xdr:row>
      <xdr:rowOff>123825</xdr:rowOff>
    </xdr:to>
    <xdr:pic>
      <xdr:nvPicPr>
        <xdr:cNvPr id="2" name="Imagen 2"/>
        <xdr:cNvPicPr preferRelativeResize="1">
          <a:picLocks noChangeAspect="1"/>
        </xdr:cNvPicPr>
      </xdr:nvPicPr>
      <xdr:blipFill>
        <a:blip r:embed="rId2"/>
        <a:stretch>
          <a:fillRect/>
        </a:stretch>
      </xdr:blipFill>
      <xdr:spPr>
        <a:xfrm>
          <a:off x="161925" y="28575"/>
          <a:ext cx="1028700" cy="704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32"/>
  <sheetViews>
    <sheetView tabSelected="1" view="pageBreakPreview" zoomScaleNormal="116" zoomScaleSheetLayoutView="100" zoomScalePageLayoutView="0" workbookViewId="0" topLeftCell="A1">
      <selection activeCell="A10" sqref="A10"/>
    </sheetView>
  </sheetViews>
  <sheetFormatPr defaultColWidth="11.421875" defaultRowHeight="12.75"/>
  <cols>
    <col min="1" max="1" width="3.140625" style="78" customWidth="1"/>
    <col min="2" max="2" width="4.140625" style="78" customWidth="1"/>
    <col min="3" max="3" width="15.8515625" style="78" customWidth="1"/>
    <col min="4" max="4" width="14.7109375" style="78" customWidth="1"/>
    <col min="5" max="5" width="3.7109375" style="78" customWidth="1"/>
    <col min="6" max="6" width="10.28125" style="78" customWidth="1"/>
    <col min="7" max="7" width="6.140625" style="78" bestFit="1" customWidth="1"/>
    <col min="8" max="8" width="5.00390625" style="78" customWidth="1"/>
    <col min="9" max="9" width="8.7109375" style="78" bestFit="1" customWidth="1"/>
    <col min="10" max="10" width="5.57421875" style="78" bestFit="1" customWidth="1"/>
    <col min="11" max="12" width="12.00390625" style="78" bestFit="1" customWidth="1"/>
    <col min="13" max="13" width="3.57421875" style="78" customWidth="1"/>
    <col min="14" max="14" width="3.00390625" style="78" customWidth="1"/>
    <col min="15" max="15" width="4.8515625" style="78" customWidth="1"/>
    <col min="16" max="16" width="7.28125" style="78" customWidth="1"/>
    <col min="17" max="17" width="4.421875" style="78" customWidth="1"/>
    <col min="18" max="18" width="6.421875" style="78" customWidth="1"/>
    <col min="19" max="19" width="9.8515625" style="78" customWidth="1"/>
    <col min="20" max="20" width="4.140625" style="78" customWidth="1"/>
    <col min="21" max="21" width="3.00390625" style="78" customWidth="1"/>
    <col min="22" max="23" width="2.7109375" style="78" bestFit="1" customWidth="1"/>
    <col min="24" max="24" width="3.8515625" style="78" customWidth="1"/>
    <col min="25" max="25" width="7.8515625" style="78" bestFit="1" customWidth="1"/>
    <col min="26" max="26" width="12.421875" style="78" customWidth="1"/>
    <col min="27" max="27" width="6.140625" style="78" bestFit="1" customWidth="1"/>
    <col min="28" max="28" width="20.00390625" style="78" customWidth="1"/>
    <col min="29" max="29" width="13.57421875" style="78" bestFit="1" customWidth="1"/>
    <col min="30" max="30" width="43.28125" style="78" bestFit="1" customWidth="1"/>
    <col min="31" max="31" width="18.140625" style="78" bestFit="1" customWidth="1"/>
    <col min="32" max="16384" width="11.421875" style="78" customWidth="1"/>
  </cols>
  <sheetData>
    <row r="1" spans="1:31" ht="12">
      <c r="A1" s="91" t="s">
        <v>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3"/>
    </row>
    <row r="2" spans="1:31" ht="12">
      <c r="A2" s="94" t="s">
        <v>385</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6"/>
    </row>
    <row r="3" spans="1:31" ht="12">
      <c r="A3" s="94" t="s">
        <v>48</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6"/>
    </row>
    <row r="4" spans="1:31" ht="12">
      <c r="A4" s="94" t="s">
        <v>514</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6"/>
    </row>
    <row r="5" spans="1:31" ht="12">
      <c r="A5" s="85"/>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7"/>
    </row>
    <row r="6" spans="1:31" ht="12">
      <c r="A6" s="88"/>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90"/>
    </row>
    <row r="7" spans="1:31" s="79" customFormat="1" ht="39.75" customHeight="1">
      <c r="A7" s="135" t="s">
        <v>1</v>
      </c>
      <c r="B7" s="135" t="s">
        <v>2</v>
      </c>
      <c r="C7" s="135" t="s">
        <v>3</v>
      </c>
      <c r="D7" s="135" t="s">
        <v>4</v>
      </c>
      <c r="E7" s="136" t="s">
        <v>5</v>
      </c>
      <c r="F7" s="137" t="s">
        <v>6</v>
      </c>
      <c r="G7" s="137"/>
      <c r="H7" s="137"/>
      <c r="I7" s="136" t="s">
        <v>7</v>
      </c>
      <c r="J7" s="138" t="s">
        <v>8</v>
      </c>
      <c r="K7" s="138"/>
      <c r="L7" s="138"/>
      <c r="M7" s="137" t="s">
        <v>9</v>
      </c>
      <c r="N7" s="137"/>
      <c r="O7" s="137"/>
      <c r="P7" s="137"/>
      <c r="Q7" s="137"/>
      <c r="R7" s="137"/>
      <c r="S7" s="137"/>
      <c r="T7" s="139" t="s">
        <v>10</v>
      </c>
      <c r="U7" s="137" t="s">
        <v>11</v>
      </c>
      <c r="V7" s="137"/>
      <c r="W7" s="137"/>
      <c r="X7" s="137"/>
      <c r="Y7" s="137"/>
      <c r="Z7" s="137"/>
      <c r="AA7" s="138" t="s">
        <v>12</v>
      </c>
      <c r="AB7" s="138"/>
      <c r="AC7" s="138"/>
      <c r="AD7" s="138"/>
      <c r="AE7" s="138"/>
    </row>
    <row r="8" spans="1:31" s="80" customFormat="1" ht="25.5" customHeight="1">
      <c r="A8" s="140"/>
      <c r="B8" s="140"/>
      <c r="C8" s="140"/>
      <c r="D8" s="140"/>
      <c r="E8" s="141"/>
      <c r="F8" s="141" t="s">
        <v>13</v>
      </c>
      <c r="G8" s="141" t="s">
        <v>14</v>
      </c>
      <c r="H8" s="141" t="s">
        <v>49</v>
      </c>
      <c r="I8" s="141"/>
      <c r="J8" s="141" t="s">
        <v>15</v>
      </c>
      <c r="K8" s="141" t="s">
        <v>16</v>
      </c>
      <c r="L8" s="141" t="s">
        <v>17</v>
      </c>
      <c r="M8" s="141" t="s">
        <v>18</v>
      </c>
      <c r="N8" s="141" t="s">
        <v>19</v>
      </c>
      <c r="O8" s="141" t="s">
        <v>20</v>
      </c>
      <c r="P8" s="141" t="s">
        <v>21</v>
      </c>
      <c r="Q8" s="141" t="s">
        <v>22</v>
      </c>
      <c r="R8" s="141" t="s">
        <v>23</v>
      </c>
      <c r="S8" s="141" t="s">
        <v>24</v>
      </c>
      <c r="T8" s="141" t="s">
        <v>25</v>
      </c>
      <c r="U8" s="142" t="s">
        <v>26</v>
      </c>
      <c r="V8" s="142"/>
      <c r="W8" s="142"/>
      <c r="X8" s="142"/>
      <c r="Y8" s="141" t="s">
        <v>27</v>
      </c>
      <c r="Z8" s="141" t="s">
        <v>28</v>
      </c>
      <c r="AA8" s="141" t="s">
        <v>29</v>
      </c>
      <c r="AB8" s="141" t="s">
        <v>30</v>
      </c>
      <c r="AC8" s="141" t="s">
        <v>31</v>
      </c>
      <c r="AD8" s="141" t="s">
        <v>32</v>
      </c>
      <c r="AE8" s="141" t="s">
        <v>33</v>
      </c>
    </row>
    <row r="9" spans="1:31" s="79" customFormat="1" ht="60.75" customHeight="1">
      <c r="A9" s="143"/>
      <c r="B9" s="143"/>
      <c r="C9" s="143"/>
      <c r="D9" s="143"/>
      <c r="E9" s="144"/>
      <c r="F9" s="144"/>
      <c r="G9" s="144"/>
      <c r="H9" s="144"/>
      <c r="I9" s="144"/>
      <c r="J9" s="144"/>
      <c r="K9" s="144"/>
      <c r="L9" s="144"/>
      <c r="M9" s="144"/>
      <c r="N9" s="144"/>
      <c r="O9" s="144"/>
      <c r="P9" s="144"/>
      <c r="Q9" s="144"/>
      <c r="R9" s="144"/>
      <c r="S9" s="144"/>
      <c r="T9" s="144"/>
      <c r="U9" s="145" t="s">
        <v>34</v>
      </c>
      <c r="V9" s="145" t="s">
        <v>35</v>
      </c>
      <c r="W9" s="145" t="s">
        <v>36</v>
      </c>
      <c r="X9" s="145" t="s">
        <v>37</v>
      </c>
      <c r="Y9" s="144"/>
      <c r="Z9" s="144"/>
      <c r="AA9" s="144"/>
      <c r="AB9" s="144"/>
      <c r="AC9" s="144"/>
      <c r="AD9" s="144"/>
      <c r="AE9" s="144"/>
    </row>
    <row r="10" spans="1:31" s="81" customFormat="1" ht="111" customHeight="1">
      <c r="A10" s="174" t="s">
        <v>227</v>
      </c>
      <c r="B10" s="174" t="s">
        <v>365</v>
      </c>
      <c r="C10" s="174" t="s">
        <v>375</v>
      </c>
      <c r="D10" s="174" t="s">
        <v>249</v>
      </c>
      <c r="E10" s="133" t="s">
        <v>207</v>
      </c>
      <c r="F10" s="146" t="s">
        <v>264</v>
      </c>
      <c r="G10" s="146" t="s">
        <v>39</v>
      </c>
      <c r="H10" s="146" t="s">
        <v>265</v>
      </c>
      <c r="I10" s="146" t="s">
        <v>208</v>
      </c>
      <c r="J10" s="146" t="s">
        <v>388</v>
      </c>
      <c r="K10" s="146" t="s">
        <v>222</v>
      </c>
      <c r="L10" s="146" t="s">
        <v>449</v>
      </c>
      <c r="M10" s="133">
        <v>2</v>
      </c>
      <c r="N10" s="133">
        <v>4</v>
      </c>
      <c r="O10" s="133">
        <f aca="true" t="shared" si="0" ref="O10:O16">+M10*N10</f>
        <v>8</v>
      </c>
      <c r="P10" s="134" t="str">
        <f aca="true" t="shared" si="1" ref="P10:P16">IF(O10&gt;=21,"Muy Alto (MA)",IF(O10&lt;6,"Bajo (B)",IF(AND(O10&gt;=9,O10&lt;21),"Alto (a)",IF(AND(O10&gt;=6,O10&lt;9),"Medio (M)"))))</f>
        <v>Medio (M)</v>
      </c>
      <c r="Q10" s="133">
        <v>25</v>
      </c>
      <c r="R10" s="133">
        <f aca="true" t="shared" si="2" ref="R10:R16">O10*Q10</f>
        <v>200</v>
      </c>
      <c r="S10" s="134" t="str">
        <f aca="true" t="shared" si="3" ref="S10:S16">IF(R10&gt;500,"I",IF(R10&lt;21,"IV",IF(AND(R10&gt;=121,R10&lt;=500),"II",IF(AND(R10&gt;=21,R10&lt;=120),"III"))))</f>
        <v>II</v>
      </c>
      <c r="T10" s="150" t="str">
        <f aca="true" t="shared" si="4" ref="T10:T16">IF(R10&gt;500,"NO ACEPTABLE",IF(R10&lt;21,"ACEPTABLE",IF(AND(R10&gt;=121,R10&lt;=500),"NO ACEPTABLE O ACEPTABLE CON CONTROL ESPECÍFICO",IF(AND(R10&gt;=21,R10&lt;=120),"MEJORABLE"))))</f>
        <v>NO ACEPTABLE O ACEPTABLE CON CONTROL ESPECÍFICO</v>
      </c>
      <c r="U10" s="133">
        <v>8</v>
      </c>
      <c r="V10" s="133">
        <v>1</v>
      </c>
      <c r="W10" s="133">
        <v>0</v>
      </c>
      <c r="X10" s="133">
        <f>SUM(U10:W10)</f>
        <v>9</v>
      </c>
      <c r="Y10" s="146" t="s">
        <v>266</v>
      </c>
      <c r="Z10" s="146" t="s">
        <v>267</v>
      </c>
      <c r="AA10" s="146" t="s">
        <v>210</v>
      </c>
      <c r="AB10" s="146" t="s">
        <v>396</v>
      </c>
      <c r="AC10" s="146" t="s">
        <v>305</v>
      </c>
      <c r="AD10" s="146" t="s">
        <v>450</v>
      </c>
      <c r="AE10" s="146" t="s">
        <v>268</v>
      </c>
    </row>
    <row r="11" spans="1:31" s="81" customFormat="1" ht="111" customHeight="1">
      <c r="A11" s="174" t="s">
        <v>227</v>
      </c>
      <c r="B11" s="174" t="s">
        <v>365</v>
      </c>
      <c r="C11" s="174" t="s">
        <v>375</v>
      </c>
      <c r="D11" s="174" t="s">
        <v>249</v>
      </c>
      <c r="E11" s="133" t="s">
        <v>207</v>
      </c>
      <c r="F11" s="146" t="s">
        <v>455</v>
      </c>
      <c r="G11" s="146" t="s">
        <v>39</v>
      </c>
      <c r="H11" s="146" t="s">
        <v>269</v>
      </c>
      <c r="I11" s="146" t="s">
        <v>270</v>
      </c>
      <c r="J11" s="146" t="s">
        <v>388</v>
      </c>
      <c r="K11" s="146" t="s">
        <v>222</v>
      </c>
      <c r="L11" s="146" t="s">
        <v>452</v>
      </c>
      <c r="M11" s="133">
        <v>2</v>
      </c>
      <c r="N11" s="133">
        <v>4</v>
      </c>
      <c r="O11" s="133">
        <f t="shared" si="0"/>
        <v>8</v>
      </c>
      <c r="P11" s="134" t="str">
        <f t="shared" si="1"/>
        <v>Medio (M)</v>
      </c>
      <c r="Q11" s="133">
        <v>25</v>
      </c>
      <c r="R11" s="133">
        <f t="shared" si="2"/>
        <v>200</v>
      </c>
      <c r="S11" s="134" t="str">
        <f t="shared" si="3"/>
        <v>II</v>
      </c>
      <c r="T11" s="150" t="str">
        <f t="shared" si="4"/>
        <v>NO ACEPTABLE O ACEPTABLE CON CONTROL ESPECÍFICO</v>
      </c>
      <c r="U11" s="133">
        <v>8</v>
      </c>
      <c r="V11" s="133">
        <v>1</v>
      </c>
      <c r="W11" s="133">
        <v>0</v>
      </c>
      <c r="X11" s="133">
        <f aca="true" t="shared" si="5" ref="X11:X16">SUM(U11:W11)</f>
        <v>9</v>
      </c>
      <c r="Y11" s="146" t="s">
        <v>271</v>
      </c>
      <c r="Z11" s="146" t="s">
        <v>272</v>
      </c>
      <c r="AA11" s="146" t="s">
        <v>210</v>
      </c>
      <c r="AB11" s="146" t="s">
        <v>396</v>
      </c>
      <c r="AC11" s="146" t="s">
        <v>334</v>
      </c>
      <c r="AD11" s="146" t="s">
        <v>273</v>
      </c>
      <c r="AE11" s="146" t="s">
        <v>274</v>
      </c>
    </row>
    <row r="12" spans="1:31" ht="111" customHeight="1">
      <c r="A12" s="174" t="s">
        <v>227</v>
      </c>
      <c r="B12" s="174" t="s">
        <v>365</v>
      </c>
      <c r="C12" s="174" t="s">
        <v>375</v>
      </c>
      <c r="D12" s="174" t="s">
        <v>249</v>
      </c>
      <c r="E12" s="133" t="s">
        <v>213</v>
      </c>
      <c r="F12" s="146" t="s">
        <v>417</v>
      </c>
      <c r="G12" s="146" t="s">
        <v>362</v>
      </c>
      <c r="H12" s="146" t="s">
        <v>415</v>
      </c>
      <c r="I12" s="146" t="s">
        <v>432</v>
      </c>
      <c r="J12" s="146" t="s">
        <v>40</v>
      </c>
      <c r="K12" s="146" t="s">
        <v>418</v>
      </c>
      <c r="L12" s="146" t="s">
        <v>40</v>
      </c>
      <c r="M12" s="133">
        <v>0</v>
      </c>
      <c r="N12" s="133">
        <v>4</v>
      </c>
      <c r="O12" s="133">
        <f t="shared" si="0"/>
        <v>0</v>
      </c>
      <c r="P12" s="134" t="str">
        <f t="shared" si="1"/>
        <v>Bajo (B)</v>
      </c>
      <c r="Q12" s="133">
        <v>25</v>
      </c>
      <c r="R12" s="133">
        <f t="shared" si="2"/>
        <v>0</v>
      </c>
      <c r="S12" s="134" t="str">
        <f t="shared" si="3"/>
        <v>IV</v>
      </c>
      <c r="T12" s="150" t="str">
        <f t="shared" si="4"/>
        <v>ACEPTABLE</v>
      </c>
      <c r="U12" s="133">
        <v>8</v>
      </c>
      <c r="V12" s="133">
        <v>1</v>
      </c>
      <c r="W12" s="133">
        <v>0</v>
      </c>
      <c r="X12" s="133">
        <f t="shared" si="5"/>
        <v>9</v>
      </c>
      <c r="Y12" s="146" t="s">
        <v>416</v>
      </c>
      <c r="Z12" s="146" t="s">
        <v>433</v>
      </c>
      <c r="AA12" s="146" t="s">
        <v>210</v>
      </c>
      <c r="AB12" s="146" t="s">
        <v>210</v>
      </c>
      <c r="AC12" s="146" t="s">
        <v>210</v>
      </c>
      <c r="AD12" s="146" t="s">
        <v>434</v>
      </c>
      <c r="AE12" s="146" t="s">
        <v>210</v>
      </c>
    </row>
    <row r="13" spans="1:31" s="81" customFormat="1" ht="111" customHeight="1">
      <c r="A13" s="174" t="s">
        <v>227</v>
      </c>
      <c r="B13" s="174" t="s">
        <v>365</v>
      </c>
      <c r="C13" s="174" t="s">
        <v>375</v>
      </c>
      <c r="D13" s="174" t="s">
        <v>249</v>
      </c>
      <c r="E13" s="133" t="s">
        <v>207</v>
      </c>
      <c r="F13" s="146" t="s">
        <v>226</v>
      </c>
      <c r="G13" s="146" t="s">
        <v>42</v>
      </c>
      <c r="H13" s="146" t="s">
        <v>435</v>
      </c>
      <c r="I13" s="146" t="s">
        <v>260</v>
      </c>
      <c r="J13" s="146" t="s">
        <v>436</v>
      </c>
      <c r="K13" s="146" t="s">
        <v>313</v>
      </c>
      <c r="L13" s="146" t="s">
        <v>437</v>
      </c>
      <c r="M13" s="133">
        <v>2</v>
      </c>
      <c r="N13" s="133">
        <v>3</v>
      </c>
      <c r="O13" s="133">
        <f t="shared" si="0"/>
        <v>6</v>
      </c>
      <c r="P13" s="134" t="str">
        <f t="shared" si="1"/>
        <v>Medio (M)</v>
      </c>
      <c r="Q13" s="133">
        <v>25</v>
      </c>
      <c r="R13" s="133">
        <f t="shared" si="2"/>
        <v>150</v>
      </c>
      <c r="S13" s="134" t="str">
        <f t="shared" si="3"/>
        <v>II</v>
      </c>
      <c r="T13" s="150" t="str">
        <f t="shared" si="4"/>
        <v>NO ACEPTABLE O ACEPTABLE CON CONTROL ESPECÍFICO</v>
      </c>
      <c r="U13" s="133">
        <v>8</v>
      </c>
      <c r="V13" s="133">
        <v>1</v>
      </c>
      <c r="W13" s="133">
        <v>0</v>
      </c>
      <c r="X13" s="133">
        <f t="shared" si="5"/>
        <v>9</v>
      </c>
      <c r="Y13" s="146" t="s">
        <v>261</v>
      </c>
      <c r="Z13" s="146" t="s">
        <v>262</v>
      </c>
      <c r="AA13" s="146" t="s">
        <v>210</v>
      </c>
      <c r="AB13" s="146" t="s">
        <v>210</v>
      </c>
      <c r="AC13" s="146" t="s">
        <v>210</v>
      </c>
      <c r="AD13" s="146" t="s">
        <v>263</v>
      </c>
      <c r="AE13" s="146" t="s">
        <v>210</v>
      </c>
    </row>
    <row r="14" spans="1:31" s="81" customFormat="1" ht="111" customHeight="1">
      <c r="A14" s="174" t="s">
        <v>227</v>
      </c>
      <c r="B14" s="174" t="s">
        <v>365</v>
      </c>
      <c r="C14" s="174" t="s">
        <v>375</v>
      </c>
      <c r="D14" s="174" t="s">
        <v>249</v>
      </c>
      <c r="E14" s="133" t="s">
        <v>38</v>
      </c>
      <c r="F14" s="146" t="s">
        <v>215</v>
      </c>
      <c r="G14" s="146" t="s">
        <v>255</v>
      </c>
      <c r="H14" s="146" t="s">
        <v>285</v>
      </c>
      <c r="I14" s="146" t="s">
        <v>289</v>
      </c>
      <c r="J14" s="146" t="s">
        <v>40</v>
      </c>
      <c r="K14" s="146" t="s">
        <v>40</v>
      </c>
      <c r="L14" s="146" t="s">
        <v>401</v>
      </c>
      <c r="M14" s="133">
        <v>2</v>
      </c>
      <c r="N14" s="133">
        <v>3</v>
      </c>
      <c r="O14" s="133">
        <f t="shared" si="0"/>
        <v>6</v>
      </c>
      <c r="P14" s="134" t="str">
        <f t="shared" si="1"/>
        <v>Medio (M)</v>
      </c>
      <c r="Q14" s="133">
        <v>25</v>
      </c>
      <c r="R14" s="133">
        <f t="shared" si="2"/>
        <v>150</v>
      </c>
      <c r="S14" s="134" t="str">
        <f t="shared" si="3"/>
        <v>II</v>
      </c>
      <c r="T14" s="150" t="str">
        <f t="shared" si="4"/>
        <v>NO ACEPTABLE O ACEPTABLE CON CONTROL ESPECÍFICO</v>
      </c>
      <c r="U14" s="133">
        <v>8</v>
      </c>
      <c r="V14" s="133">
        <v>1</v>
      </c>
      <c r="W14" s="133">
        <v>0</v>
      </c>
      <c r="X14" s="133">
        <f t="shared" si="5"/>
        <v>9</v>
      </c>
      <c r="Y14" s="146" t="s">
        <v>292</v>
      </c>
      <c r="Z14" s="146" t="s">
        <v>293</v>
      </c>
      <c r="AA14" s="146" t="s">
        <v>210</v>
      </c>
      <c r="AB14" s="146" t="s">
        <v>210</v>
      </c>
      <c r="AC14" s="146" t="s">
        <v>294</v>
      </c>
      <c r="AD14" s="146" t="s">
        <v>295</v>
      </c>
      <c r="AE14" s="146" t="s">
        <v>210</v>
      </c>
    </row>
    <row r="15" spans="1:31" ht="111" customHeight="1">
      <c r="A15" s="174" t="s">
        <v>227</v>
      </c>
      <c r="B15" s="174" t="s">
        <v>365</v>
      </c>
      <c r="C15" s="174" t="s">
        <v>375</v>
      </c>
      <c r="D15" s="174" t="s">
        <v>249</v>
      </c>
      <c r="E15" s="133" t="s">
        <v>207</v>
      </c>
      <c r="F15" s="147" t="s">
        <v>257</v>
      </c>
      <c r="G15" s="146" t="s">
        <v>255</v>
      </c>
      <c r="H15" s="146" t="s">
        <v>212</v>
      </c>
      <c r="I15" s="148" t="s">
        <v>256</v>
      </c>
      <c r="J15" s="146" t="s">
        <v>281</v>
      </c>
      <c r="K15" s="146" t="s">
        <v>438</v>
      </c>
      <c r="L15" s="146" t="s">
        <v>40</v>
      </c>
      <c r="M15" s="133">
        <v>2</v>
      </c>
      <c r="N15" s="133">
        <v>2</v>
      </c>
      <c r="O15" s="133">
        <f t="shared" si="0"/>
        <v>4</v>
      </c>
      <c r="P15" s="134" t="str">
        <f t="shared" si="1"/>
        <v>Bajo (B)</v>
      </c>
      <c r="Q15" s="133">
        <v>100</v>
      </c>
      <c r="R15" s="133">
        <f t="shared" si="2"/>
        <v>400</v>
      </c>
      <c r="S15" s="134" t="str">
        <f t="shared" si="3"/>
        <v>II</v>
      </c>
      <c r="T15" s="150" t="str">
        <f t="shared" si="4"/>
        <v>NO ACEPTABLE O ACEPTABLE CON CONTROL ESPECÍFICO</v>
      </c>
      <c r="U15" s="133">
        <v>8</v>
      </c>
      <c r="V15" s="133">
        <v>1</v>
      </c>
      <c r="W15" s="133">
        <v>0</v>
      </c>
      <c r="X15" s="133">
        <f t="shared" si="5"/>
        <v>9</v>
      </c>
      <c r="Y15" s="146" t="s">
        <v>43</v>
      </c>
      <c r="Z15" s="146" t="s">
        <v>439</v>
      </c>
      <c r="AA15" s="146" t="s">
        <v>210</v>
      </c>
      <c r="AB15" s="146" t="s">
        <v>210</v>
      </c>
      <c r="AC15" s="146" t="s">
        <v>440</v>
      </c>
      <c r="AD15" s="146" t="s">
        <v>441</v>
      </c>
      <c r="AE15" s="146" t="s">
        <v>210</v>
      </c>
    </row>
    <row r="16" spans="1:32" ht="111" customHeight="1">
      <c r="A16" s="174" t="s">
        <v>227</v>
      </c>
      <c r="B16" s="174" t="s">
        <v>365</v>
      </c>
      <c r="C16" s="174" t="s">
        <v>375</v>
      </c>
      <c r="D16" s="174" t="s">
        <v>249</v>
      </c>
      <c r="E16" s="133" t="s">
        <v>207</v>
      </c>
      <c r="F16" s="149" t="s">
        <v>387</v>
      </c>
      <c r="G16" s="146" t="s">
        <v>337</v>
      </c>
      <c r="H16" s="146" t="s">
        <v>303</v>
      </c>
      <c r="I16" s="146" t="s">
        <v>232</v>
      </c>
      <c r="J16" s="146" t="s">
        <v>40</v>
      </c>
      <c r="K16" s="149" t="s">
        <v>386</v>
      </c>
      <c r="L16" s="146" t="s">
        <v>40</v>
      </c>
      <c r="M16" s="133">
        <v>2</v>
      </c>
      <c r="N16" s="133">
        <v>4</v>
      </c>
      <c r="O16" s="133">
        <f t="shared" si="0"/>
        <v>8</v>
      </c>
      <c r="P16" s="134" t="str">
        <f t="shared" si="1"/>
        <v>Medio (M)</v>
      </c>
      <c r="Q16" s="133">
        <v>25</v>
      </c>
      <c r="R16" s="133">
        <f t="shared" si="2"/>
        <v>200</v>
      </c>
      <c r="S16" s="134" t="str">
        <f t="shared" si="3"/>
        <v>II</v>
      </c>
      <c r="T16" s="150" t="str">
        <f t="shared" si="4"/>
        <v>NO ACEPTABLE O ACEPTABLE CON CONTROL ESPECÍFICO</v>
      </c>
      <c r="U16" s="133">
        <v>8</v>
      </c>
      <c r="V16" s="133">
        <v>1</v>
      </c>
      <c r="W16" s="133">
        <v>0</v>
      </c>
      <c r="X16" s="133">
        <f t="shared" si="5"/>
        <v>9</v>
      </c>
      <c r="Y16" s="146" t="s">
        <v>296</v>
      </c>
      <c r="Z16" s="146" t="s">
        <v>433</v>
      </c>
      <c r="AA16" s="146" t="s">
        <v>210</v>
      </c>
      <c r="AB16" s="146" t="s">
        <v>210</v>
      </c>
      <c r="AC16" s="146" t="s">
        <v>210</v>
      </c>
      <c r="AD16" s="146" t="s">
        <v>442</v>
      </c>
      <c r="AE16" s="146" t="s">
        <v>210</v>
      </c>
      <c r="AF16" s="82"/>
    </row>
    <row r="17" spans="1:31" ht="111" customHeight="1">
      <c r="A17" s="174" t="s">
        <v>227</v>
      </c>
      <c r="B17" s="174" t="s">
        <v>341</v>
      </c>
      <c r="C17" s="174" t="s">
        <v>448</v>
      </c>
      <c r="D17" s="174" t="s">
        <v>332</v>
      </c>
      <c r="E17" s="133" t="s">
        <v>207</v>
      </c>
      <c r="F17" s="146" t="s">
        <v>264</v>
      </c>
      <c r="G17" s="146" t="s">
        <v>39</v>
      </c>
      <c r="H17" s="146" t="s">
        <v>265</v>
      </c>
      <c r="I17" s="146" t="s">
        <v>208</v>
      </c>
      <c r="J17" s="146" t="s">
        <v>388</v>
      </c>
      <c r="K17" s="146" t="s">
        <v>222</v>
      </c>
      <c r="L17" s="146" t="s">
        <v>449</v>
      </c>
      <c r="M17" s="133">
        <v>2</v>
      </c>
      <c r="N17" s="133">
        <v>4</v>
      </c>
      <c r="O17" s="133">
        <f aca="true" t="shared" si="6" ref="O17:O37">+M17*N17</f>
        <v>8</v>
      </c>
      <c r="P17" s="134" t="str">
        <f aca="true" t="shared" si="7" ref="P17:P34">IF(O17&gt;=21,"Muy Alto (MA)",IF(O17&lt;6,"Bajo (B)",IF(AND(O17&gt;=9,O17&lt;21),"Alto (a)",IF(AND(O17&gt;=6,O17&lt;9),"Medio (M)"))))</f>
        <v>Medio (M)</v>
      </c>
      <c r="Q17" s="133">
        <v>25</v>
      </c>
      <c r="R17" s="133">
        <f aca="true" t="shared" si="8" ref="R17:R34">O17*Q17</f>
        <v>200</v>
      </c>
      <c r="S17" s="134" t="str">
        <f aca="true" t="shared" si="9" ref="S17:S34">IF(R17&gt;500,"I",IF(R17&lt;21,"IV",IF(AND(R17&gt;=121,R17&lt;=500),"II",IF(AND(R17&gt;=21,R17&lt;=120),"III"))))</f>
        <v>II</v>
      </c>
      <c r="T17" s="150" t="str">
        <f aca="true" t="shared" si="10" ref="T17:T34">IF(R17&gt;500,"NO ACEPTABLE",IF(R17&lt;21,"ACEPTABLE",IF(AND(R17&gt;=121,R17&lt;=500),"NO ACEPTABLE O ACEPTABLE CON CONTROL ESPECÍFICO",IF(AND(R17&gt;=21,R17&lt;=120),"MEJORABLE"))))</f>
        <v>NO ACEPTABLE O ACEPTABLE CON CONTROL ESPECÍFICO</v>
      </c>
      <c r="U17" s="133">
        <v>2</v>
      </c>
      <c r="V17" s="133">
        <v>1</v>
      </c>
      <c r="W17" s="133">
        <v>0</v>
      </c>
      <c r="X17" s="133">
        <f aca="true" t="shared" si="11" ref="X17:X24">SUM(U17:W17)</f>
        <v>3</v>
      </c>
      <c r="Y17" s="146" t="s">
        <v>266</v>
      </c>
      <c r="Z17" s="146" t="s">
        <v>272</v>
      </c>
      <c r="AA17" s="146" t="s">
        <v>210</v>
      </c>
      <c r="AB17" s="146" t="s">
        <v>396</v>
      </c>
      <c r="AC17" s="146" t="s">
        <v>305</v>
      </c>
      <c r="AD17" s="146" t="s">
        <v>450</v>
      </c>
      <c r="AE17" s="146" t="s">
        <v>268</v>
      </c>
    </row>
    <row r="18" spans="1:31" ht="111" customHeight="1">
      <c r="A18" s="174" t="s">
        <v>227</v>
      </c>
      <c r="B18" s="174" t="s">
        <v>341</v>
      </c>
      <c r="C18" s="174" t="s">
        <v>448</v>
      </c>
      <c r="D18" s="174" t="s">
        <v>332</v>
      </c>
      <c r="E18" s="133" t="s">
        <v>213</v>
      </c>
      <c r="F18" s="146" t="s">
        <v>417</v>
      </c>
      <c r="G18" s="146" t="s">
        <v>362</v>
      </c>
      <c r="H18" s="146" t="s">
        <v>415</v>
      </c>
      <c r="I18" s="146" t="s">
        <v>432</v>
      </c>
      <c r="J18" s="146" t="s">
        <v>40</v>
      </c>
      <c r="K18" s="146" t="s">
        <v>418</v>
      </c>
      <c r="L18" s="146" t="s">
        <v>40</v>
      </c>
      <c r="M18" s="133">
        <v>0</v>
      </c>
      <c r="N18" s="133">
        <v>4</v>
      </c>
      <c r="O18" s="133">
        <f t="shared" si="6"/>
        <v>0</v>
      </c>
      <c r="P18" s="134" t="str">
        <f t="shared" si="7"/>
        <v>Bajo (B)</v>
      </c>
      <c r="Q18" s="133">
        <v>25</v>
      </c>
      <c r="R18" s="133">
        <f t="shared" si="8"/>
        <v>0</v>
      </c>
      <c r="S18" s="134" t="str">
        <f t="shared" si="9"/>
        <v>IV</v>
      </c>
      <c r="T18" s="150" t="str">
        <f t="shared" si="10"/>
        <v>ACEPTABLE</v>
      </c>
      <c r="U18" s="133">
        <v>2</v>
      </c>
      <c r="V18" s="133">
        <v>1</v>
      </c>
      <c r="W18" s="133">
        <v>0</v>
      </c>
      <c r="X18" s="133">
        <f t="shared" si="11"/>
        <v>3</v>
      </c>
      <c r="Y18" s="146" t="s">
        <v>416</v>
      </c>
      <c r="Z18" s="146" t="s">
        <v>433</v>
      </c>
      <c r="AA18" s="146" t="s">
        <v>210</v>
      </c>
      <c r="AB18" s="146" t="s">
        <v>210</v>
      </c>
      <c r="AC18" s="146" t="s">
        <v>210</v>
      </c>
      <c r="AD18" s="146" t="s">
        <v>434</v>
      </c>
      <c r="AE18" s="146" t="s">
        <v>210</v>
      </c>
    </row>
    <row r="19" spans="1:31" ht="111" customHeight="1">
      <c r="A19" s="174" t="s">
        <v>227</v>
      </c>
      <c r="B19" s="174" t="s">
        <v>341</v>
      </c>
      <c r="C19" s="174" t="s">
        <v>448</v>
      </c>
      <c r="D19" s="174" t="s">
        <v>332</v>
      </c>
      <c r="E19" s="133" t="s">
        <v>207</v>
      </c>
      <c r="F19" s="146" t="s">
        <v>451</v>
      </c>
      <c r="G19" s="146" t="s">
        <v>39</v>
      </c>
      <c r="H19" s="146" t="s">
        <v>516</v>
      </c>
      <c r="I19" s="146" t="s">
        <v>270</v>
      </c>
      <c r="J19" s="146" t="s">
        <v>388</v>
      </c>
      <c r="K19" s="146" t="s">
        <v>222</v>
      </c>
      <c r="L19" s="146" t="s">
        <v>452</v>
      </c>
      <c r="M19" s="133">
        <v>2</v>
      </c>
      <c r="N19" s="133">
        <v>4</v>
      </c>
      <c r="O19" s="133">
        <f t="shared" si="6"/>
        <v>8</v>
      </c>
      <c r="P19" s="134" t="str">
        <f t="shared" si="7"/>
        <v>Medio (M)</v>
      </c>
      <c r="Q19" s="133">
        <v>25</v>
      </c>
      <c r="R19" s="133">
        <f t="shared" si="8"/>
        <v>200</v>
      </c>
      <c r="S19" s="134" t="str">
        <f t="shared" si="9"/>
        <v>II</v>
      </c>
      <c r="T19" s="150" t="str">
        <f t="shared" si="10"/>
        <v>NO ACEPTABLE O ACEPTABLE CON CONTROL ESPECÍFICO</v>
      </c>
      <c r="U19" s="133">
        <v>2</v>
      </c>
      <c r="V19" s="133">
        <v>1</v>
      </c>
      <c r="W19" s="133">
        <v>0</v>
      </c>
      <c r="X19" s="133">
        <f t="shared" si="11"/>
        <v>3</v>
      </c>
      <c r="Y19" s="146" t="s">
        <v>271</v>
      </c>
      <c r="Z19" s="146" t="s">
        <v>272</v>
      </c>
      <c r="AA19" s="146" t="s">
        <v>210</v>
      </c>
      <c r="AB19" s="146" t="s">
        <v>396</v>
      </c>
      <c r="AC19" s="146" t="s">
        <v>334</v>
      </c>
      <c r="AD19" s="146" t="s">
        <v>273</v>
      </c>
      <c r="AE19" s="146" t="s">
        <v>274</v>
      </c>
    </row>
    <row r="20" spans="1:31" ht="111" customHeight="1">
      <c r="A20" s="174" t="s">
        <v>227</v>
      </c>
      <c r="B20" s="174" t="s">
        <v>341</v>
      </c>
      <c r="C20" s="174" t="s">
        <v>448</v>
      </c>
      <c r="D20" s="174" t="s">
        <v>332</v>
      </c>
      <c r="E20" s="133" t="s">
        <v>207</v>
      </c>
      <c r="F20" s="146" t="s">
        <v>216</v>
      </c>
      <c r="G20" s="146" t="s">
        <v>42</v>
      </c>
      <c r="H20" s="146" t="s">
        <v>435</v>
      </c>
      <c r="I20" s="146" t="s">
        <v>260</v>
      </c>
      <c r="J20" s="146" t="s">
        <v>436</v>
      </c>
      <c r="K20" s="146" t="s">
        <v>313</v>
      </c>
      <c r="L20" s="146" t="s">
        <v>437</v>
      </c>
      <c r="M20" s="133">
        <v>2</v>
      </c>
      <c r="N20" s="133">
        <v>3</v>
      </c>
      <c r="O20" s="133">
        <f t="shared" si="6"/>
        <v>6</v>
      </c>
      <c r="P20" s="134" t="str">
        <f t="shared" si="7"/>
        <v>Medio (M)</v>
      </c>
      <c r="Q20" s="133">
        <v>25</v>
      </c>
      <c r="R20" s="133">
        <f t="shared" si="8"/>
        <v>150</v>
      </c>
      <c r="S20" s="134" t="str">
        <f t="shared" si="9"/>
        <v>II</v>
      </c>
      <c r="T20" s="150" t="str">
        <f t="shared" si="10"/>
        <v>NO ACEPTABLE O ACEPTABLE CON CONTROL ESPECÍFICO</v>
      </c>
      <c r="U20" s="133">
        <v>2</v>
      </c>
      <c r="V20" s="133">
        <v>1</v>
      </c>
      <c r="W20" s="133">
        <v>0</v>
      </c>
      <c r="X20" s="133">
        <f t="shared" si="11"/>
        <v>3</v>
      </c>
      <c r="Y20" s="146" t="s">
        <v>261</v>
      </c>
      <c r="Z20" s="146" t="s">
        <v>262</v>
      </c>
      <c r="AA20" s="146" t="s">
        <v>210</v>
      </c>
      <c r="AB20" s="146" t="s">
        <v>210</v>
      </c>
      <c r="AC20" s="146" t="s">
        <v>210</v>
      </c>
      <c r="AD20" s="151" t="s">
        <v>336</v>
      </c>
      <c r="AE20" s="146" t="s">
        <v>210</v>
      </c>
    </row>
    <row r="21" spans="1:31" ht="111" customHeight="1">
      <c r="A21" s="174" t="s">
        <v>227</v>
      </c>
      <c r="B21" s="174" t="s">
        <v>341</v>
      </c>
      <c r="C21" s="174" t="s">
        <v>448</v>
      </c>
      <c r="D21" s="174" t="s">
        <v>332</v>
      </c>
      <c r="E21" s="133" t="s">
        <v>207</v>
      </c>
      <c r="F21" s="147" t="s">
        <v>257</v>
      </c>
      <c r="G21" s="146" t="s">
        <v>337</v>
      </c>
      <c r="H21" s="146" t="s">
        <v>212</v>
      </c>
      <c r="I21" s="148" t="s">
        <v>256</v>
      </c>
      <c r="J21" s="146" t="s">
        <v>281</v>
      </c>
      <c r="K21" s="146" t="s">
        <v>438</v>
      </c>
      <c r="L21" s="146" t="s">
        <v>40</v>
      </c>
      <c r="M21" s="133">
        <v>2</v>
      </c>
      <c r="N21" s="133">
        <v>2</v>
      </c>
      <c r="O21" s="133">
        <f>+M21*N21</f>
        <v>4</v>
      </c>
      <c r="P21" s="134" t="str">
        <f>IF(O21&gt;=21,"Muy Alto (MA)",IF(O21&lt;6,"Bajo (B)",IF(AND(O21&gt;=9,O21&lt;21),"Alto (a)",IF(AND(O21&gt;=6,O21&lt;9),"Medio (M)"))))</f>
        <v>Bajo (B)</v>
      </c>
      <c r="Q21" s="133">
        <v>100</v>
      </c>
      <c r="R21" s="133">
        <f>O21*Q21</f>
        <v>400</v>
      </c>
      <c r="S21" s="134" t="str">
        <f>IF(R21&gt;500,"I",IF(R21&lt;21,"IV",IF(AND(R21&gt;=121,R21&lt;=500),"II",IF(AND(R21&gt;=21,R21&lt;=120),"III"))))</f>
        <v>II</v>
      </c>
      <c r="T21" s="150" t="str">
        <f>IF(R21&gt;500,"NO ACEPTABLE",IF(R21&lt;21,"ACEPTABLE",IF(AND(R21&gt;=121,R21&lt;=500),"NO ACEPTABLE O ACEPTABLE CON CONTROL ESPECÍFICO",IF(AND(R21&gt;=21,R21&lt;=120),"MEJORABLE"))))</f>
        <v>NO ACEPTABLE O ACEPTABLE CON CONTROL ESPECÍFICO</v>
      </c>
      <c r="U21" s="133">
        <v>2</v>
      </c>
      <c r="V21" s="133">
        <v>1</v>
      </c>
      <c r="W21" s="133">
        <v>0</v>
      </c>
      <c r="X21" s="133">
        <f t="shared" si="11"/>
        <v>3</v>
      </c>
      <c r="Y21" s="146" t="s">
        <v>43</v>
      </c>
      <c r="Z21" s="146" t="s">
        <v>439</v>
      </c>
      <c r="AA21" s="146" t="s">
        <v>210</v>
      </c>
      <c r="AB21" s="146" t="s">
        <v>210</v>
      </c>
      <c r="AC21" s="146" t="s">
        <v>440</v>
      </c>
      <c r="AD21" s="146" t="s">
        <v>441</v>
      </c>
      <c r="AE21" s="146" t="s">
        <v>210</v>
      </c>
    </row>
    <row r="22" spans="1:31" ht="111" customHeight="1">
      <c r="A22" s="174" t="s">
        <v>227</v>
      </c>
      <c r="B22" s="174" t="s">
        <v>341</v>
      </c>
      <c r="C22" s="174" t="s">
        <v>448</v>
      </c>
      <c r="D22" s="174" t="s">
        <v>332</v>
      </c>
      <c r="E22" s="133" t="s">
        <v>213</v>
      </c>
      <c r="F22" s="146" t="s">
        <v>338</v>
      </c>
      <c r="G22" s="146" t="s">
        <v>337</v>
      </c>
      <c r="H22" s="146" t="s">
        <v>339</v>
      </c>
      <c r="I22" s="146" t="s">
        <v>289</v>
      </c>
      <c r="J22" s="146" t="s">
        <v>40</v>
      </c>
      <c r="K22" s="146" t="s">
        <v>453</v>
      </c>
      <c r="L22" s="146" t="s">
        <v>402</v>
      </c>
      <c r="M22" s="133">
        <v>6</v>
      </c>
      <c r="N22" s="133">
        <v>2</v>
      </c>
      <c r="O22" s="133">
        <f t="shared" si="6"/>
        <v>12</v>
      </c>
      <c r="P22" s="134" t="str">
        <f t="shared" si="7"/>
        <v>Alto (a)</v>
      </c>
      <c r="Q22" s="133">
        <v>25</v>
      </c>
      <c r="R22" s="133">
        <f t="shared" si="8"/>
        <v>300</v>
      </c>
      <c r="S22" s="134" t="str">
        <f t="shared" si="9"/>
        <v>II</v>
      </c>
      <c r="T22" s="150" t="str">
        <f t="shared" si="10"/>
        <v>NO ACEPTABLE O ACEPTABLE CON CONTROL ESPECÍFICO</v>
      </c>
      <c r="U22" s="133">
        <v>2</v>
      </c>
      <c r="V22" s="133">
        <v>1</v>
      </c>
      <c r="W22" s="133">
        <v>0</v>
      </c>
      <c r="X22" s="133">
        <f t="shared" si="11"/>
        <v>3</v>
      </c>
      <c r="Y22" s="146" t="s">
        <v>292</v>
      </c>
      <c r="Z22" s="146" t="s">
        <v>293</v>
      </c>
      <c r="AA22" s="146" t="s">
        <v>210</v>
      </c>
      <c r="AB22" s="146" t="s">
        <v>210</v>
      </c>
      <c r="AC22" s="146" t="s">
        <v>294</v>
      </c>
      <c r="AD22" s="146" t="s">
        <v>295</v>
      </c>
      <c r="AE22" s="146" t="s">
        <v>210</v>
      </c>
    </row>
    <row r="23" spans="1:31" ht="111" customHeight="1">
      <c r="A23" s="174" t="s">
        <v>227</v>
      </c>
      <c r="B23" s="174" t="s">
        <v>341</v>
      </c>
      <c r="C23" s="174" t="s">
        <v>448</v>
      </c>
      <c r="D23" s="174" t="s">
        <v>332</v>
      </c>
      <c r="E23" s="133" t="s">
        <v>207</v>
      </c>
      <c r="F23" s="149" t="s">
        <v>387</v>
      </c>
      <c r="G23" s="146" t="s">
        <v>337</v>
      </c>
      <c r="H23" s="146" t="s">
        <v>303</v>
      </c>
      <c r="I23" s="146" t="s">
        <v>231</v>
      </c>
      <c r="J23" s="146" t="s">
        <v>40</v>
      </c>
      <c r="K23" s="149" t="s">
        <v>386</v>
      </c>
      <c r="L23" s="146" t="s">
        <v>40</v>
      </c>
      <c r="M23" s="133">
        <v>0</v>
      </c>
      <c r="N23" s="133">
        <v>4</v>
      </c>
      <c r="O23" s="133">
        <f t="shared" si="6"/>
        <v>0</v>
      </c>
      <c r="P23" s="134" t="str">
        <f t="shared" si="7"/>
        <v>Bajo (B)</v>
      </c>
      <c r="Q23" s="133">
        <v>10</v>
      </c>
      <c r="R23" s="133">
        <f t="shared" si="8"/>
        <v>0</v>
      </c>
      <c r="S23" s="134" t="str">
        <f t="shared" si="9"/>
        <v>IV</v>
      </c>
      <c r="T23" s="150" t="str">
        <f t="shared" si="10"/>
        <v>ACEPTABLE</v>
      </c>
      <c r="U23" s="133">
        <v>2</v>
      </c>
      <c r="V23" s="133">
        <v>1</v>
      </c>
      <c r="W23" s="133">
        <v>0</v>
      </c>
      <c r="X23" s="133">
        <f t="shared" si="11"/>
        <v>3</v>
      </c>
      <c r="Y23" s="146" t="s">
        <v>296</v>
      </c>
      <c r="Z23" s="146" t="s">
        <v>433</v>
      </c>
      <c r="AA23" s="146" t="s">
        <v>210</v>
      </c>
      <c r="AB23" s="146" t="s">
        <v>210</v>
      </c>
      <c r="AC23" s="146" t="s">
        <v>210</v>
      </c>
      <c r="AD23" s="146" t="s">
        <v>442</v>
      </c>
      <c r="AE23" s="146" t="s">
        <v>210</v>
      </c>
    </row>
    <row r="24" spans="1:32" ht="111" customHeight="1">
      <c r="A24" s="174" t="s">
        <v>227</v>
      </c>
      <c r="B24" s="174" t="s">
        <v>377</v>
      </c>
      <c r="C24" s="174" t="s">
        <v>454</v>
      </c>
      <c r="D24" s="174" t="s">
        <v>332</v>
      </c>
      <c r="E24" s="133" t="s">
        <v>207</v>
      </c>
      <c r="F24" s="146" t="s">
        <v>264</v>
      </c>
      <c r="G24" s="146" t="s">
        <v>39</v>
      </c>
      <c r="H24" s="146" t="s">
        <v>265</v>
      </c>
      <c r="I24" s="146" t="s">
        <v>208</v>
      </c>
      <c r="J24" s="146" t="s">
        <v>388</v>
      </c>
      <c r="K24" s="146" t="s">
        <v>222</v>
      </c>
      <c r="L24" s="146" t="s">
        <v>449</v>
      </c>
      <c r="M24" s="133">
        <v>2</v>
      </c>
      <c r="N24" s="133">
        <v>4</v>
      </c>
      <c r="O24" s="133">
        <f t="shared" si="6"/>
        <v>8</v>
      </c>
      <c r="P24" s="134" t="str">
        <f t="shared" si="7"/>
        <v>Medio (M)</v>
      </c>
      <c r="Q24" s="133">
        <v>25</v>
      </c>
      <c r="R24" s="133">
        <f t="shared" si="8"/>
        <v>200</v>
      </c>
      <c r="S24" s="134" t="str">
        <f t="shared" si="9"/>
        <v>II</v>
      </c>
      <c r="T24" s="150" t="str">
        <f t="shared" si="10"/>
        <v>NO ACEPTABLE O ACEPTABLE CON CONTROL ESPECÍFICO</v>
      </c>
      <c r="U24" s="133">
        <v>2</v>
      </c>
      <c r="V24" s="133">
        <v>0</v>
      </c>
      <c r="W24" s="133">
        <v>0</v>
      </c>
      <c r="X24" s="133">
        <f t="shared" si="11"/>
        <v>2</v>
      </c>
      <c r="Y24" s="146" t="s">
        <v>266</v>
      </c>
      <c r="Z24" s="146" t="s">
        <v>267</v>
      </c>
      <c r="AA24" s="146" t="s">
        <v>210</v>
      </c>
      <c r="AB24" s="146" t="s">
        <v>396</v>
      </c>
      <c r="AC24" s="146" t="s">
        <v>305</v>
      </c>
      <c r="AD24" s="146" t="s">
        <v>450</v>
      </c>
      <c r="AE24" s="146" t="s">
        <v>268</v>
      </c>
      <c r="AF24" s="82"/>
    </row>
    <row r="25" spans="1:32" ht="111" customHeight="1">
      <c r="A25" s="174" t="s">
        <v>227</v>
      </c>
      <c r="B25" s="174" t="s">
        <v>377</v>
      </c>
      <c r="C25" s="174" t="s">
        <v>454</v>
      </c>
      <c r="D25" s="174" t="s">
        <v>332</v>
      </c>
      <c r="E25" s="133" t="s">
        <v>207</v>
      </c>
      <c r="F25" s="146" t="s">
        <v>451</v>
      </c>
      <c r="G25" s="146" t="s">
        <v>39</v>
      </c>
      <c r="H25" s="146" t="s">
        <v>269</v>
      </c>
      <c r="I25" s="146" t="s">
        <v>270</v>
      </c>
      <c r="J25" s="146" t="s">
        <v>388</v>
      </c>
      <c r="K25" s="146" t="s">
        <v>222</v>
      </c>
      <c r="L25" s="146" t="s">
        <v>452</v>
      </c>
      <c r="M25" s="133">
        <v>2</v>
      </c>
      <c r="N25" s="133">
        <v>4</v>
      </c>
      <c r="O25" s="133">
        <f t="shared" si="6"/>
        <v>8</v>
      </c>
      <c r="P25" s="134" t="str">
        <f t="shared" si="7"/>
        <v>Medio (M)</v>
      </c>
      <c r="Q25" s="133">
        <v>25</v>
      </c>
      <c r="R25" s="133">
        <f t="shared" si="8"/>
        <v>200</v>
      </c>
      <c r="S25" s="134" t="str">
        <f t="shared" si="9"/>
        <v>II</v>
      </c>
      <c r="T25" s="150" t="str">
        <f t="shared" si="10"/>
        <v>NO ACEPTABLE O ACEPTABLE CON CONTROL ESPECÍFICO</v>
      </c>
      <c r="U25" s="133">
        <v>2</v>
      </c>
      <c r="V25" s="133">
        <v>0</v>
      </c>
      <c r="W25" s="133">
        <v>0</v>
      </c>
      <c r="X25" s="133">
        <f>SUM(U25:W25)</f>
        <v>2</v>
      </c>
      <c r="Y25" s="146" t="s">
        <v>271</v>
      </c>
      <c r="Z25" s="146" t="s">
        <v>272</v>
      </c>
      <c r="AA25" s="146" t="s">
        <v>210</v>
      </c>
      <c r="AB25" s="146" t="s">
        <v>396</v>
      </c>
      <c r="AC25" s="146" t="s">
        <v>334</v>
      </c>
      <c r="AD25" s="146" t="s">
        <v>273</v>
      </c>
      <c r="AE25" s="146" t="s">
        <v>274</v>
      </c>
      <c r="AF25" s="82"/>
    </row>
    <row r="26" spans="1:32" ht="111" customHeight="1">
      <c r="A26" s="174" t="s">
        <v>227</v>
      </c>
      <c r="B26" s="174" t="s">
        <v>377</v>
      </c>
      <c r="C26" s="174" t="s">
        <v>454</v>
      </c>
      <c r="D26" s="174" t="s">
        <v>332</v>
      </c>
      <c r="E26" s="133" t="s">
        <v>207</v>
      </c>
      <c r="F26" s="146" t="s">
        <v>216</v>
      </c>
      <c r="G26" s="146" t="s">
        <v>42</v>
      </c>
      <c r="H26" s="146" t="s">
        <v>435</v>
      </c>
      <c r="I26" s="146" t="s">
        <v>260</v>
      </c>
      <c r="J26" s="146" t="s">
        <v>40</v>
      </c>
      <c r="K26" s="146" t="s">
        <v>313</v>
      </c>
      <c r="L26" s="146" t="s">
        <v>437</v>
      </c>
      <c r="M26" s="133">
        <v>6</v>
      </c>
      <c r="N26" s="133">
        <v>4</v>
      </c>
      <c r="O26" s="133">
        <f t="shared" si="6"/>
        <v>24</v>
      </c>
      <c r="P26" s="134" t="str">
        <f t="shared" si="7"/>
        <v>Muy Alto (MA)</v>
      </c>
      <c r="Q26" s="133">
        <v>25</v>
      </c>
      <c r="R26" s="133">
        <f t="shared" si="8"/>
        <v>600</v>
      </c>
      <c r="S26" s="134" t="str">
        <f t="shared" si="9"/>
        <v>I</v>
      </c>
      <c r="T26" s="150" t="str">
        <f t="shared" si="10"/>
        <v>NO ACEPTABLE</v>
      </c>
      <c r="U26" s="133">
        <v>2</v>
      </c>
      <c r="V26" s="133">
        <v>0</v>
      </c>
      <c r="W26" s="133">
        <v>0</v>
      </c>
      <c r="X26" s="133">
        <f>SUM(U26:W26)</f>
        <v>2</v>
      </c>
      <c r="Y26" s="146" t="s">
        <v>261</v>
      </c>
      <c r="Z26" s="146" t="s">
        <v>262</v>
      </c>
      <c r="AA26" s="146" t="s">
        <v>210</v>
      </c>
      <c r="AB26" s="146" t="s">
        <v>210</v>
      </c>
      <c r="AC26" s="146" t="s">
        <v>210</v>
      </c>
      <c r="AD26" s="146" t="s">
        <v>344</v>
      </c>
      <c r="AE26" s="146" t="s">
        <v>210</v>
      </c>
      <c r="AF26" s="82"/>
    </row>
    <row r="27" spans="1:31" ht="111" customHeight="1">
      <c r="A27" s="174" t="s">
        <v>227</v>
      </c>
      <c r="B27" s="174" t="s">
        <v>377</v>
      </c>
      <c r="C27" s="174" t="s">
        <v>454</v>
      </c>
      <c r="D27" s="174" t="s">
        <v>332</v>
      </c>
      <c r="E27" s="133" t="s">
        <v>213</v>
      </c>
      <c r="F27" s="146" t="s">
        <v>417</v>
      </c>
      <c r="G27" s="146" t="s">
        <v>362</v>
      </c>
      <c r="H27" s="146" t="s">
        <v>415</v>
      </c>
      <c r="I27" s="146" t="s">
        <v>432</v>
      </c>
      <c r="J27" s="146" t="s">
        <v>40</v>
      </c>
      <c r="K27" s="146" t="s">
        <v>418</v>
      </c>
      <c r="L27" s="146" t="s">
        <v>40</v>
      </c>
      <c r="M27" s="133">
        <v>0</v>
      </c>
      <c r="N27" s="133">
        <v>4</v>
      </c>
      <c r="O27" s="133">
        <f>+M27*N27</f>
        <v>0</v>
      </c>
      <c r="P27" s="134" t="str">
        <f>IF(O27&gt;=21,"Muy Alto (MA)",IF(O27&lt;6,"Bajo (B)",IF(AND(O27&gt;=9,O27&lt;21),"Alto (a)",IF(AND(O27&gt;=6,O27&lt;9),"Medio (M)"))))</f>
        <v>Bajo (B)</v>
      </c>
      <c r="Q27" s="133">
        <v>25</v>
      </c>
      <c r="R27" s="133">
        <f>O27*Q27</f>
        <v>0</v>
      </c>
      <c r="S27" s="134" t="str">
        <f>IF(R27&gt;500,"I",IF(R27&lt;21,"IV",IF(AND(R27&gt;=121,R27&lt;=500),"II",IF(AND(R27&gt;=21,R27&lt;=120),"III"))))</f>
        <v>IV</v>
      </c>
      <c r="T27" s="150" t="str">
        <f>IF(R27&gt;500,"NO ACEPTABLE",IF(R27&lt;21,"ACEPTABLE",IF(AND(R27&gt;=121,R27&lt;=500),"NO ACEPTABLE O ACEPTABLE CON CONTROL ESPECÍFICO",IF(AND(R27&gt;=21,R27&lt;=120),"MEJORABLE"))))</f>
        <v>ACEPTABLE</v>
      </c>
      <c r="U27" s="133">
        <v>2</v>
      </c>
      <c r="V27" s="133">
        <v>0</v>
      </c>
      <c r="W27" s="133">
        <v>0</v>
      </c>
      <c r="X27" s="133">
        <f>SUM(U27:W27)</f>
        <v>2</v>
      </c>
      <c r="Y27" s="146" t="s">
        <v>416</v>
      </c>
      <c r="Z27" s="146" t="s">
        <v>433</v>
      </c>
      <c r="AA27" s="146" t="s">
        <v>210</v>
      </c>
      <c r="AB27" s="146" t="s">
        <v>210</v>
      </c>
      <c r="AC27" s="146" t="s">
        <v>210</v>
      </c>
      <c r="AD27" s="146" t="s">
        <v>434</v>
      </c>
      <c r="AE27" s="146" t="s">
        <v>210</v>
      </c>
    </row>
    <row r="28" spans="1:32" ht="111" customHeight="1">
      <c r="A28" s="174" t="s">
        <v>227</v>
      </c>
      <c r="B28" s="174" t="s">
        <v>377</v>
      </c>
      <c r="C28" s="174" t="s">
        <v>454</v>
      </c>
      <c r="D28" s="174" t="s">
        <v>332</v>
      </c>
      <c r="E28" s="133" t="s">
        <v>38</v>
      </c>
      <c r="F28" s="146" t="s">
        <v>376</v>
      </c>
      <c r="G28" s="146" t="s">
        <v>337</v>
      </c>
      <c r="H28" s="146" t="s">
        <v>209</v>
      </c>
      <c r="I28" s="146" t="s">
        <v>289</v>
      </c>
      <c r="J28" s="146" t="s">
        <v>40</v>
      </c>
      <c r="K28" s="146" t="s">
        <v>453</v>
      </c>
      <c r="L28" s="146" t="s">
        <v>402</v>
      </c>
      <c r="M28" s="133">
        <v>2</v>
      </c>
      <c r="N28" s="133">
        <v>2</v>
      </c>
      <c r="O28" s="133">
        <f t="shared" si="6"/>
        <v>4</v>
      </c>
      <c r="P28" s="134" t="str">
        <f t="shared" si="7"/>
        <v>Bajo (B)</v>
      </c>
      <c r="Q28" s="133">
        <v>25</v>
      </c>
      <c r="R28" s="133">
        <f t="shared" si="8"/>
        <v>100</v>
      </c>
      <c r="S28" s="134" t="str">
        <f t="shared" si="9"/>
        <v>III</v>
      </c>
      <c r="T28" s="150" t="str">
        <f t="shared" si="10"/>
        <v>MEJORABLE</v>
      </c>
      <c r="U28" s="133">
        <v>2</v>
      </c>
      <c r="V28" s="133">
        <v>0</v>
      </c>
      <c r="W28" s="133">
        <v>0</v>
      </c>
      <c r="X28" s="133">
        <f>SUM(U28:W28)</f>
        <v>2</v>
      </c>
      <c r="Y28" s="146" t="s">
        <v>292</v>
      </c>
      <c r="Z28" s="146" t="s">
        <v>293</v>
      </c>
      <c r="AA28" s="146" t="s">
        <v>210</v>
      </c>
      <c r="AB28" s="146" t="s">
        <v>210</v>
      </c>
      <c r="AC28" s="146" t="s">
        <v>294</v>
      </c>
      <c r="AD28" s="146" t="s">
        <v>295</v>
      </c>
      <c r="AE28" s="146" t="s">
        <v>210</v>
      </c>
      <c r="AF28" s="82"/>
    </row>
    <row r="29" spans="1:32" ht="111" customHeight="1">
      <c r="A29" s="174" t="s">
        <v>227</v>
      </c>
      <c r="B29" s="174" t="s">
        <v>377</v>
      </c>
      <c r="C29" s="174" t="s">
        <v>454</v>
      </c>
      <c r="D29" s="174" t="s">
        <v>332</v>
      </c>
      <c r="E29" s="133" t="s">
        <v>207</v>
      </c>
      <c r="F29" s="149" t="s">
        <v>387</v>
      </c>
      <c r="G29" s="146" t="s">
        <v>337</v>
      </c>
      <c r="H29" s="146" t="s">
        <v>303</v>
      </c>
      <c r="I29" s="146" t="s">
        <v>232</v>
      </c>
      <c r="J29" s="146" t="s">
        <v>40</v>
      </c>
      <c r="K29" s="149" t="s">
        <v>386</v>
      </c>
      <c r="L29" s="146" t="s">
        <v>40</v>
      </c>
      <c r="M29" s="133">
        <v>2</v>
      </c>
      <c r="N29" s="133">
        <v>4</v>
      </c>
      <c r="O29" s="133">
        <f t="shared" si="6"/>
        <v>8</v>
      </c>
      <c r="P29" s="134" t="str">
        <f t="shared" si="7"/>
        <v>Medio (M)</v>
      </c>
      <c r="Q29" s="133">
        <v>25</v>
      </c>
      <c r="R29" s="133">
        <f t="shared" si="8"/>
        <v>200</v>
      </c>
      <c r="S29" s="134" t="str">
        <f t="shared" si="9"/>
        <v>II</v>
      </c>
      <c r="T29" s="150" t="str">
        <f t="shared" si="10"/>
        <v>NO ACEPTABLE O ACEPTABLE CON CONTROL ESPECÍFICO</v>
      </c>
      <c r="U29" s="133">
        <v>2</v>
      </c>
      <c r="V29" s="133">
        <v>0</v>
      </c>
      <c r="W29" s="133">
        <v>0</v>
      </c>
      <c r="X29" s="133">
        <f>SUM(U29:W29)</f>
        <v>2</v>
      </c>
      <c r="Y29" s="146" t="s">
        <v>296</v>
      </c>
      <c r="Z29" s="146" t="s">
        <v>433</v>
      </c>
      <c r="AA29" s="146" t="s">
        <v>210</v>
      </c>
      <c r="AB29" s="146" t="s">
        <v>210</v>
      </c>
      <c r="AC29" s="146" t="s">
        <v>210</v>
      </c>
      <c r="AD29" s="146" t="s">
        <v>442</v>
      </c>
      <c r="AE29" s="146" t="s">
        <v>210</v>
      </c>
      <c r="AF29" s="82"/>
    </row>
    <row r="30" spans="1:31" ht="111" customHeight="1">
      <c r="A30" s="174" t="s">
        <v>227</v>
      </c>
      <c r="B30" s="174" t="s">
        <v>377</v>
      </c>
      <c r="C30" s="174" t="s">
        <v>454</v>
      </c>
      <c r="D30" s="174" t="s">
        <v>332</v>
      </c>
      <c r="E30" s="133" t="s">
        <v>207</v>
      </c>
      <c r="F30" s="147" t="s">
        <v>257</v>
      </c>
      <c r="G30" s="146" t="s">
        <v>337</v>
      </c>
      <c r="H30" s="146" t="s">
        <v>212</v>
      </c>
      <c r="I30" s="148" t="s">
        <v>256</v>
      </c>
      <c r="J30" s="146" t="s">
        <v>281</v>
      </c>
      <c r="K30" s="146" t="s">
        <v>438</v>
      </c>
      <c r="L30" s="146" t="s">
        <v>40</v>
      </c>
      <c r="M30" s="133">
        <v>2</v>
      </c>
      <c r="N30" s="133">
        <v>2</v>
      </c>
      <c r="O30" s="133">
        <f>+M30*N30</f>
        <v>4</v>
      </c>
      <c r="P30" s="134" t="str">
        <f>IF(O30&gt;=21,"Muy Alto (MA)",IF(O30&lt;6,"Bajo (B)",IF(AND(O30&gt;=9,O30&lt;21),"Alto (a)",IF(AND(O30&gt;=6,O30&lt;9),"Medio (M)"))))</f>
        <v>Bajo (B)</v>
      </c>
      <c r="Q30" s="133">
        <v>100</v>
      </c>
      <c r="R30" s="133">
        <f>O30*Q30</f>
        <v>400</v>
      </c>
      <c r="S30" s="134" t="str">
        <f>IF(R30&gt;500,"I",IF(R30&lt;21,"IV",IF(AND(R30&gt;=121,R30&lt;=500),"II",IF(AND(R30&gt;=21,R30&lt;=120),"III"))))</f>
        <v>II</v>
      </c>
      <c r="T30" s="150" t="str">
        <f>IF(R30&gt;500,"NO ACEPTABLE",IF(R30&lt;21,"ACEPTABLE",IF(AND(R30&gt;=121,R30&lt;=500),"NO ACEPTABLE O ACEPTABLE CON CONTROL ESPECÍFICO",IF(AND(R30&gt;=21,R30&lt;=120),"MEJORABLE"))))</f>
        <v>NO ACEPTABLE O ACEPTABLE CON CONTROL ESPECÍFICO</v>
      </c>
      <c r="U30" s="133">
        <v>2</v>
      </c>
      <c r="V30" s="133">
        <v>0</v>
      </c>
      <c r="W30" s="133">
        <v>0</v>
      </c>
      <c r="X30" s="133">
        <f aca="true" t="shared" si="12" ref="X30:X37">SUM(U30:W30)</f>
        <v>2</v>
      </c>
      <c r="Y30" s="146" t="s">
        <v>43</v>
      </c>
      <c r="Z30" s="146" t="s">
        <v>439</v>
      </c>
      <c r="AA30" s="146" t="s">
        <v>210</v>
      </c>
      <c r="AB30" s="146" t="s">
        <v>210</v>
      </c>
      <c r="AC30" s="146" t="s">
        <v>440</v>
      </c>
      <c r="AD30" s="146" t="s">
        <v>441</v>
      </c>
      <c r="AE30" s="146" t="s">
        <v>210</v>
      </c>
    </row>
    <row r="31" spans="1:31" s="81" customFormat="1" ht="111" customHeight="1">
      <c r="A31" s="174" t="s">
        <v>227</v>
      </c>
      <c r="B31" s="174" t="s">
        <v>366</v>
      </c>
      <c r="C31" s="174" t="s">
        <v>250</v>
      </c>
      <c r="D31" s="174" t="s">
        <v>245</v>
      </c>
      <c r="E31" s="133" t="s">
        <v>207</v>
      </c>
      <c r="F31" s="146" t="s">
        <v>264</v>
      </c>
      <c r="G31" s="146" t="s">
        <v>39</v>
      </c>
      <c r="H31" s="146" t="s">
        <v>265</v>
      </c>
      <c r="I31" s="146" t="s">
        <v>208</v>
      </c>
      <c r="J31" s="146" t="s">
        <v>388</v>
      </c>
      <c r="K31" s="146" t="s">
        <v>222</v>
      </c>
      <c r="L31" s="146" t="s">
        <v>449</v>
      </c>
      <c r="M31" s="133">
        <v>2</v>
      </c>
      <c r="N31" s="133">
        <v>4</v>
      </c>
      <c r="O31" s="133">
        <f t="shared" si="6"/>
        <v>8</v>
      </c>
      <c r="P31" s="134" t="str">
        <f t="shared" si="7"/>
        <v>Medio (M)</v>
      </c>
      <c r="Q31" s="133">
        <v>25</v>
      </c>
      <c r="R31" s="133">
        <f t="shared" si="8"/>
        <v>200</v>
      </c>
      <c r="S31" s="134" t="str">
        <f t="shared" si="9"/>
        <v>II</v>
      </c>
      <c r="T31" s="150" t="str">
        <f t="shared" si="10"/>
        <v>NO ACEPTABLE O ACEPTABLE CON CONTROL ESPECÍFICO</v>
      </c>
      <c r="U31" s="133">
        <v>1</v>
      </c>
      <c r="V31" s="133">
        <v>2</v>
      </c>
      <c r="W31" s="133">
        <v>0</v>
      </c>
      <c r="X31" s="133">
        <f t="shared" si="12"/>
        <v>3</v>
      </c>
      <c r="Y31" s="146" t="s">
        <v>266</v>
      </c>
      <c r="Z31" s="146" t="s">
        <v>267</v>
      </c>
      <c r="AA31" s="146" t="s">
        <v>210</v>
      </c>
      <c r="AB31" s="146" t="s">
        <v>396</v>
      </c>
      <c r="AC31" s="146" t="s">
        <v>305</v>
      </c>
      <c r="AD31" s="146" t="s">
        <v>450</v>
      </c>
      <c r="AE31" s="146" t="s">
        <v>268</v>
      </c>
    </row>
    <row r="32" spans="1:31" s="81" customFormat="1" ht="111" customHeight="1">
      <c r="A32" s="174" t="s">
        <v>227</v>
      </c>
      <c r="B32" s="174" t="s">
        <v>366</v>
      </c>
      <c r="C32" s="174" t="s">
        <v>250</v>
      </c>
      <c r="D32" s="174" t="s">
        <v>245</v>
      </c>
      <c r="E32" s="133" t="s">
        <v>207</v>
      </c>
      <c r="F32" s="146" t="s">
        <v>455</v>
      </c>
      <c r="G32" s="146" t="s">
        <v>39</v>
      </c>
      <c r="H32" s="146" t="s">
        <v>269</v>
      </c>
      <c r="I32" s="146" t="s">
        <v>270</v>
      </c>
      <c r="J32" s="146" t="s">
        <v>388</v>
      </c>
      <c r="K32" s="146" t="s">
        <v>222</v>
      </c>
      <c r="L32" s="146" t="s">
        <v>452</v>
      </c>
      <c r="M32" s="133">
        <v>2</v>
      </c>
      <c r="N32" s="133">
        <v>4</v>
      </c>
      <c r="O32" s="133">
        <f t="shared" si="6"/>
        <v>8</v>
      </c>
      <c r="P32" s="134" t="str">
        <f t="shared" si="7"/>
        <v>Medio (M)</v>
      </c>
      <c r="Q32" s="133">
        <v>25</v>
      </c>
      <c r="R32" s="133">
        <f t="shared" si="8"/>
        <v>200</v>
      </c>
      <c r="S32" s="134" t="str">
        <f t="shared" si="9"/>
        <v>II</v>
      </c>
      <c r="T32" s="150" t="str">
        <f t="shared" si="10"/>
        <v>NO ACEPTABLE O ACEPTABLE CON CONTROL ESPECÍFICO</v>
      </c>
      <c r="U32" s="133">
        <v>1</v>
      </c>
      <c r="V32" s="133">
        <v>2</v>
      </c>
      <c r="W32" s="133">
        <v>0</v>
      </c>
      <c r="X32" s="133">
        <f t="shared" si="12"/>
        <v>3</v>
      </c>
      <c r="Y32" s="146" t="s">
        <v>271</v>
      </c>
      <c r="Z32" s="146" t="s">
        <v>272</v>
      </c>
      <c r="AA32" s="146" t="s">
        <v>210</v>
      </c>
      <c r="AB32" s="146" t="s">
        <v>396</v>
      </c>
      <c r="AC32" s="146" t="s">
        <v>334</v>
      </c>
      <c r="AD32" s="146" t="s">
        <v>273</v>
      </c>
      <c r="AE32" s="146" t="s">
        <v>274</v>
      </c>
    </row>
    <row r="33" spans="1:32" ht="111" customHeight="1">
      <c r="A33" s="174" t="s">
        <v>227</v>
      </c>
      <c r="B33" s="174" t="s">
        <v>366</v>
      </c>
      <c r="C33" s="174" t="s">
        <v>250</v>
      </c>
      <c r="D33" s="174" t="s">
        <v>245</v>
      </c>
      <c r="E33" s="133" t="s">
        <v>207</v>
      </c>
      <c r="F33" s="149" t="s">
        <v>387</v>
      </c>
      <c r="G33" s="146" t="s">
        <v>337</v>
      </c>
      <c r="H33" s="146" t="s">
        <v>303</v>
      </c>
      <c r="I33" s="146" t="s">
        <v>232</v>
      </c>
      <c r="J33" s="146" t="s">
        <v>40</v>
      </c>
      <c r="K33" s="149" t="s">
        <v>386</v>
      </c>
      <c r="L33" s="146" t="s">
        <v>40</v>
      </c>
      <c r="M33" s="133">
        <v>2</v>
      </c>
      <c r="N33" s="133">
        <v>4</v>
      </c>
      <c r="O33" s="133">
        <f t="shared" si="6"/>
        <v>8</v>
      </c>
      <c r="P33" s="134" t="str">
        <f t="shared" si="7"/>
        <v>Medio (M)</v>
      </c>
      <c r="Q33" s="133">
        <v>25</v>
      </c>
      <c r="R33" s="133">
        <f t="shared" si="8"/>
        <v>200</v>
      </c>
      <c r="S33" s="134" t="str">
        <f t="shared" si="9"/>
        <v>II</v>
      </c>
      <c r="T33" s="150" t="str">
        <f t="shared" si="10"/>
        <v>NO ACEPTABLE O ACEPTABLE CON CONTROL ESPECÍFICO</v>
      </c>
      <c r="U33" s="133">
        <v>1</v>
      </c>
      <c r="V33" s="133">
        <v>2</v>
      </c>
      <c r="W33" s="133">
        <v>0</v>
      </c>
      <c r="X33" s="133">
        <f t="shared" si="12"/>
        <v>3</v>
      </c>
      <c r="Y33" s="146" t="s">
        <v>296</v>
      </c>
      <c r="Z33" s="146" t="s">
        <v>433</v>
      </c>
      <c r="AA33" s="146" t="s">
        <v>210</v>
      </c>
      <c r="AB33" s="146" t="s">
        <v>210</v>
      </c>
      <c r="AC33" s="146" t="s">
        <v>210</v>
      </c>
      <c r="AD33" s="146" t="s">
        <v>442</v>
      </c>
      <c r="AE33" s="146" t="s">
        <v>210</v>
      </c>
      <c r="AF33" s="82"/>
    </row>
    <row r="34" spans="1:31" ht="111" customHeight="1">
      <c r="A34" s="174" t="s">
        <v>227</v>
      </c>
      <c r="B34" s="174" t="s">
        <v>366</v>
      </c>
      <c r="C34" s="174" t="s">
        <v>250</v>
      </c>
      <c r="D34" s="174" t="s">
        <v>245</v>
      </c>
      <c r="E34" s="133" t="s">
        <v>213</v>
      </c>
      <c r="F34" s="146" t="s">
        <v>417</v>
      </c>
      <c r="G34" s="146" t="s">
        <v>362</v>
      </c>
      <c r="H34" s="146" t="s">
        <v>415</v>
      </c>
      <c r="I34" s="146" t="s">
        <v>432</v>
      </c>
      <c r="J34" s="146" t="s">
        <v>40</v>
      </c>
      <c r="K34" s="146" t="s">
        <v>418</v>
      </c>
      <c r="L34" s="146" t="s">
        <v>40</v>
      </c>
      <c r="M34" s="133">
        <v>0</v>
      </c>
      <c r="N34" s="133">
        <v>4</v>
      </c>
      <c r="O34" s="133">
        <f t="shared" si="6"/>
        <v>0</v>
      </c>
      <c r="P34" s="134" t="str">
        <f t="shared" si="7"/>
        <v>Bajo (B)</v>
      </c>
      <c r="Q34" s="133">
        <v>25</v>
      </c>
      <c r="R34" s="133">
        <f t="shared" si="8"/>
        <v>0</v>
      </c>
      <c r="S34" s="134" t="str">
        <f t="shared" si="9"/>
        <v>IV</v>
      </c>
      <c r="T34" s="150" t="str">
        <f t="shared" si="10"/>
        <v>ACEPTABLE</v>
      </c>
      <c r="U34" s="133">
        <v>1</v>
      </c>
      <c r="V34" s="133">
        <v>2</v>
      </c>
      <c r="W34" s="133">
        <v>0</v>
      </c>
      <c r="X34" s="133">
        <f t="shared" si="12"/>
        <v>3</v>
      </c>
      <c r="Y34" s="146" t="s">
        <v>416</v>
      </c>
      <c r="Z34" s="146" t="s">
        <v>433</v>
      </c>
      <c r="AA34" s="146" t="s">
        <v>210</v>
      </c>
      <c r="AB34" s="146" t="s">
        <v>210</v>
      </c>
      <c r="AC34" s="146" t="s">
        <v>210</v>
      </c>
      <c r="AD34" s="146" t="s">
        <v>434</v>
      </c>
      <c r="AE34" s="146" t="s">
        <v>210</v>
      </c>
    </row>
    <row r="35" spans="1:31" s="81" customFormat="1" ht="111" customHeight="1">
      <c r="A35" s="174" t="s">
        <v>227</v>
      </c>
      <c r="B35" s="174" t="s">
        <v>366</v>
      </c>
      <c r="C35" s="174" t="s">
        <v>250</v>
      </c>
      <c r="D35" s="174" t="s">
        <v>245</v>
      </c>
      <c r="E35" s="133" t="s">
        <v>38</v>
      </c>
      <c r="F35" s="146" t="s">
        <v>311</v>
      </c>
      <c r="G35" s="146" t="s">
        <v>39</v>
      </c>
      <c r="H35" s="146" t="s">
        <v>275</v>
      </c>
      <c r="I35" s="146" t="s">
        <v>270</v>
      </c>
      <c r="J35" s="146" t="s">
        <v>40</v>
      </c>
      <c r="K35" s="146" t="s">
        <v>222</v>
      </c>
      <c r="L35" s="146" t="s">
        <v>456</v>
      </c>
      <c r="M35" s="133">
        <v>2</v>
      </c>
      <c r="N35" s="133">
        <v>4</v>
      </c>
      <c r="O35" s="133">
        <f t="shared" si="6"/>
        <v>8</v>
      </c>
      <c r="P35" s="134" t="str">
        <f aca="true" t="shared" si="13" ref="P35:P46">IF(O35&gt;=21,"Muy Alto (MA)",IF(O35&lt;6,"Bajo (B)",IF(AND(O35&gt;=9,O35&lt;21),"Alto (a)",IF(AND(O35&gt;=6,O35&lt;9),"Medio (M)"))))</f>
        <v>Medio (M)</v>
      </c>
      <c r="Q35" s="133">
        <v>25</v>
      </c>
      <c r="R35" s="133">
        <f aca="true" t="shared" si="14" ref="R35:R46">O35*Q35</f>
        <v>200</v>
      </c>
      <c r="S35" s="134" t="str">
        <f aca="true" t="shared" si="15" ref="S35:S46">IF(R35&gt;500,"I",IF(R35&lt;21,"IV",IF(AND(R35&gt;=121,R35&lt;=500),"II",IF(AND(R35&gt;=21,R35&lt;=120),"III"))))</f>
        <v>II</v>
      </c>
      <c r="T35" s="150" t="str">
        <f aca="true" t="shared" si="16" ref="T35:T46">IF(R35&gt;500,"NO ACEPTABLE",IF(R35&lt;21,"ACEPTABLE",IF(AND(R35&gt;=121,R35&lt;=500),"NO ACEPTABLE O ACEPTABLE CON CONTROL ESPECÍFICO",IF(AND(R35&gt;=21,R35&lt;=120),"MEJORABLE"))))</f>
        <v>NO ACEPTABLE O ACEPTABLE CON CONTROL ESPECÍFICO</v>
      </c>
      <c r="U35" s="133">
        <v>1</v>
      </c>
      <c r="V35" s="133">
        <v>2</v>
      </c>
      <c r="W35" s="133">
        <v>0</v>
      </c>
      <c r="X35" s="133">
        <f t="shared" si="12"/>
        <v>3</v>
      </c>
      <c r="Y35" s="146" t="s">
        <v>271</v>
      </c>
      <c r="Z35" s="146" t="s">
        <v>276</v>
      </c>
      <c r="AA35" s="146" t="s">
        <v>210</v>
      </c>
      <c r="AB35" s="146" t="s">
        <v>396</v>
      </c>
      <c r="AC35" s="146" t="s">
        <v>312</v>
      </c>
      <c r="AD35" s="151" t="s">
        <v>309</v>
      </c>
      <c r="AE35" s="146" t="s">
        <v>457</v>
      </c>
    </row>
    <row r="36" spans="1:31" s="81" customFormat="1" ht="111" customHeight="1">
      <c r="A36" s="174" t="s">
        <v>227</v>
      </c>
      <c r="B36" s="174" t="s">
        <v>366</v>
      </c>
      <c r="C36" s="174" t="s">
        <v>250</v>
      </c>
      <c r="D36" s="174" t="s">
        <v>245</v>
      </c>
      <c r="E36" s="133" t="s">
        <v>207</v>
      </c>
      <c r="F36" s="146" t="s">
        <v>214</v>
      </c>
      <c r="G36" s="146" t="s">
        <v>42</v>
      </c>
      <c r="H36" s="146" t="s">
        <v>435</v>
      </c>
      <c r="I36" s="146" t="s">
        <v>260</v>
      </c>
      <c r="J36" s="146" t="s">
        <v>40</v>
      </c>
      <c r="K36" s="146" t="s">
        <v>313</v>
      </c>
      <c r="L36" s="146" t="s">
        <v>437</v>
      </c>
      <c r="M36" s="133">
        <v>2</v>
      </c>
      <c r="N36" s="133">
        <v>3</v>
      </c>
      <c r="O36" s="133">
        <f t="shared" si="6"/>
        <v>6</v>
      </c>
      <c r="P36" s="134" t="str">
        <f t="shared" si="13"/>
        <v>Medio (M)</v>
      </c>
      <c r="Q36" s="133">
        <v>25</v>
      </c>
      <c r="R36" s="133">
        <f t="shared" si="14"/>
        <v>150</v>
      </c>
      <c r="S36" s="134" t="str">
        <f t="shared" si="15"/>
        <v>II</v>
      </c>
      <c r="T36" s="150" t="str">
        <f t="shared" si="16"/>
        <v>NO ACEPTABLE O ACEPTABLE CON CONTROL ESPECÍFICO</v>
      </c>
      <c r="U36" s="133">
        <v>1</v>
      </c>
      <c r="V36" s="133">
        <v>2</v>
      </c>
      <c r="W36" s="133">
        <v>0</v>
      </c>
      <c r="X36" s="133">
        <f t="shared" si="12"/>
        <v>3</v>
      </c>
      <c r="Y36" s="146" t="s">
        <v>261</v>
      </c>
      <c r="Z36" s="146" t="s">
        <v>262</v>
      </c>
      <c r="AA36" s="146" t="s">
        <v>210</v>
      </c>
      <c r="AB36" s="146" t="s">
        <v>210</v>
      </c>
      <c r="AC36" s="146" t="s">
        <v>210</v>
      </c>
      <c r="AD36" s="146" t="s">
        <v>263</v>
      </c>
      <c r="AE36" s="146" t="s">
        <v>210</v>
      </c>
    </row>
    <row r="37" spans="1:31" s="81" customFormat="1" ht="111" customHeight="1">
      <c r="A37" s="174" t="s">
        <v>227</v>
      </c>
      <c r="B37" s="174" t="s">
        <v>366</v>
      </c>
      <c r="C37" s="174" t="s">
        <v>250</v>
      </c>
      <c r="D37" s="174" t="s">
        <v>245</v>
      </c>
      <c r="E37" s="133" t="s">
        <v>38</v>
      </c>
      <c r="F37" s="146" t="s">
        <v>215</v>
      </c>
      <c r="G37" s="146" t="s">
        <v>255</v>
      </c>
      <c r="H37" s="146" t="s">
        <v>285</v>
      </c>
      <c r="I37" s="146" t="s">
        <v>289</v>
      </c>
      <c r="J37" s="146" t="s">
        <v>40</v>
      </c>
      <c r="K37" s="146" t="s">
        <v>403</v>
      </c>
      <c r="L37" s="146" t="s">
        <v>402</v>
      </c>
      <c r="M37" s="133">
        <v>2</v>
      </c>
      <c r="N37" s="133">
        <v>2</v>
      </c>
      <c r="O37" s="133">
        <f t="shared" si="6"/>
        <v>4</v>
      </c>
      <c r="P37" s="134" t="str">
        <f t="shared" si="13"/>
        <v>Bajo (B)</v>
      </c>
      <c r="Q37" s="133">
        <v>25</v>
      </c>
      <c r="R37" s="133">
        <f t="shared" si="14"/>
        <v>100</v>
      </c>
      <c r="S37" s="134" t="str">
        <f t="shared" si="15"/>
        <v>III</v>
      </c>
      <c r="T37" s="150" t="str">
        <f t="shared" si="16"/>
        <v>MEJORABLE</v>
      </c>
      <c r="U37" s="133">
        <v>1</v>
      </c>
      <c r="V37" s="133">
        <v>2</v>
      </c>
      <c r="W37" s="133">
        <v>0</v>
      </c>
      <c r="X37" s="133">
        <f t="shared" si="12"/>
        <v>3</v>
      </c>
      <c r="Y37" s="146" t="s">
        <v>292</v>
      </c>
      <c r="Z37" s="146" t="s">
        <v>293</v>
      </c>
      <c r="AA37" s="146" t="s">
        <v>210</v>
      </c>
      <c r="AB37" s="146" t="s">
        <v>210</v>
      </c>
      <c r="AC37" s="146" t="s">
        <v>294</v>
      </c>
      <c r="AD37" s="146" t="s">
        <v>295</v>
      </c>
      <c r="AE37" s="146" t="s">
        <v>210</v>
      </c>
    </row>
    <row r="38" spans="1:31" ht="111" customHeight="1">
      <c r="A38" s="174" t="s">
        <v>227</v>
      </c>
      <c r="B38" s="174" t="s">
        <v>419</v>
      </c>
      <c r="C38" s="174" t="s">
        <v>378</v>
      </c>
      <c r="D38" s="174" t="s">
        <v>458</v>
      </c>
      <c r="E38" s="133" t="s">
        <v>38</v>
      </c>
      <c r="F38" s="146" t="s">
        <v>427</v>
      </c>
      <c r="G38" s="146" t="s">
        <v>362</v>
      </c>
      <c r="H38" s="146" t="s">
        <v>415</v>
      </c>
      <c r="I38" s="146" t="s">
        <v>432</v>
      </c>
      <c r="J38" s="146" t="s">
        <v>40</v>
      </c>
      <c r="K38" s="146" t="s">
        <v>418</v>
      </c>
      <c r="L38" s="146" t="s">
        <v>40</v>
      </c>
      <c r="M38" s="133">
        <v>0</v>
      </c>
      <c r="N38" s="133">
        <v>4</v>
      </c>
      <c r="O38" s="133">
        <f aca="true" t="shared" si="17" ref="O38:O46">+M38*N38</f>
        <v>0</v>
      </c>
      <c r="P38" s="134" t="str">
        <f t="shared" si="13"/>
        <v>Bajo (B)</v>
      </c>
      <c r="Q38" s="133">
        <v>25</v>
      </c>
      <c r="R38" s="133">
        <f t="shared" si="14"/>
        <v>0</v>
      </c>
      <c r="S38" s="134" t="str">
        <f t="shared" si="15"/>
        <v>IV</v>
      </c>
      <c r="T38" s="150" t="str">
        <f t="shared" si="16"/>
        <v>ACEPTABLE</v>
      </c>
      <c r="U38" s="133">
        <v>1</v>
      </c>
      <c r="V38" s="133">
        <v>2</v>
      </c>
      <c r="W38" s="133">
        <v>0</v>
      </c>
      <c r="X38" s="133">
        <f aca="true" t="shared" si="18" ref="X38:X46">SUM(U38:W38)</f>
        <v>3</v>
      </c>
      <c r="Y38" s="146" t="s">
        <v>416</v>
      </c>
      <c r="Z38" s="146" t="s">
        <v>433</v>
      </c>
      <c r="AA38" s="146" t="s">
        <v>210</v>
      </c>
      <c r="AB38" s="146" t="s">
        <v>459</v>
      </c>
      <c r="AC38" s="146" t="s">
        <v>210</v>
      </c>
      <c r="AD38" s="146" t="s">
        <v>434</v>
      </c>
      <c r="AE38" s="146" t="s">
        <v>210</v>
      </c>
    </row>
    <row r="39" spans="1:31" s="81" customFormat="1" ht="111" customHeight="1">
      <c r="A39" s="174" t="s">
        <v>227</v>
      </c>
      <c r="B39" s="174" t="s">
        <v>419</v>
      </c>
      <c r="C39" s="174" t="s">
        <v>378</v>
      </c>
      <c r="D39" s="174" t="s">
        <v>458</v>
      </c>
      <c r="E39" s="133" t="s">
        <v>207</v>
      </c>
      <c r="F39" s="146" t="s">
        <v>460</v>
      </c>
      <c r="G39" s="146" t="s">
        <v>255</v>
      </c>
      <c r="H39" s="146" t="s">
        <v>304</v>
      </c>
      <c r="I39" s="146" t="s">
        <v>232</v>
      </c>
      <c r="J39" s="146" t="s">
        <v>40</v>
      </c>
      <c r="K39" s="146" t="s">
        <v>326</v>
      </c>
      <c r="L39" s="146" t="s">
        <v>40</v>
      </c>
      <c r="M39" s="133">
        <v>2</v>
      </c>
      <c r="N39" s="133">
        <v>4</v>
      </c>
      <c r="O39" s="133">
        <f t="shared" si="17"/>
        <v>8</v>
      </c>
      <c r="P39" s="134" t="str">
        <f t="shared" si="13"/>
        <v>Medio (M)</v>
      </c>
      <c r="Q39" s="133">
        <v>25</v>
      </c>
      <c r="R39" s="133">
        <f t="shared" si="14"/>
        <v>200</v>
      </c>
      <c r="S39" s="134" t="str">
        <f t="shared" si="15"/>
        <v>II</v>
      </c>
      <c r="T39" s="150" t="str">
        <f t="shared" si="16"/>
        <v>NO ACEPTABLE O ACEPTABLE CON CONTROL ESPECÍFICO</v>
      </c>
      <c r="U39" s="133">
        <v>1</v>
      </c>
      <c r="V39" s="133">
        <v>2</v>
      </c>
      <c r="W39" s="133">
        <v>0</v>
      </c>
      <c r="X39" s="133">
        <f t="shared" si="18"/>
        <v>3</v>
      </c>
      <c r="Y39" s="146" t="s">
        <v>296</v>
      </c>
      <c r="Z39" s="146" t="s">
        <v>433</v>
      </c>
      <c r="AA39" s="146" t="s">
        <v>210</v>
      </c>
      <c r="AB39" s="146" t="s">
        <v>210</v>
      </c>
      <c r="AC39" s="146" t="s">
        <v>461</v>
      </c>
      <c r="AD39" s="146" t="s">
        <v>442</v>
      </c>
      <c r="AE39" s="146" t="s">
        <v>210</v>
      </c>
    </row>
    <row r="40" spans="1:31" s="81" customFormat="1" ht="111" customHeight="1">
      <c r="A40" s="174" t="s">
        <v>227</v>
      </c>
      <c r="B40" s="174" t="s">
        <v>379</v>
      </c>
      <c r="C40" s="174" t="s">
        <v>462</v>
      </c>
      <c r="D40" s="174" t="s">
        <v>248</v>
      </c>
      <c r="E40" s="133" t="s">
        <v>207</v>
      </c>
      <c r="F40" s="146" t="s">
        <v>264</v>
      </c>
      <c r="G40" s="146" t="s">
        <v>39</v>
      </c>
      <c r="H40" s="146" t="s">
        <v>265</v>
      </c>
      <c r="I40" s="146" t="s">
        <v>208</v>
      </c>
      <c r="J40" s="146" t="s">
        <v>388</v>
      </c>
      <c r="K40" s="146" t="s">
        <v>222</v>
      </c>
      <c r="L40" s="146" t="s">
        <v>449</v>
      </c>
      <c r="M40" s="133">
        <v>2</v>
      </c>
      <c r="N40" s="133">
        <v>4</v>
      </c>
      <c r="O40" s="133">
        <f t="shared" si="17"/>
        <v>8</v>
      </c>
      <c r="P40" s="134" t="str">
        <f t="shared" si="13"/>
        <v>Medio (M)</v>
      </c>
      <c r="Q40" s="133">
        <v>25</v>
      </c>
      <c r="R40" s="133">
        <f t="shared" si="14"/>
        <v>200</v>
      </c>
      <c r="S40" s="134" t="str">
        <f t="shared" si="15"/>
        <v>II</v>
      </c>
      <c r="T40" s="150" t="str">
        <f t="shared" si="16"/>
        <v>NO ACEPTABLE O ACEPTABLE CON CONTROL ESPECÍFICO</v>
      </c>
      <c r="U40" s="133">
        <v>3</v>
      </c>
      <c r="V40" s="133">
        <v>0</v>
      </c>
      <c r="W40" s="133">
        <v>0</v>
      </c>
      <c r="X40" s="133">
        <f t="shared" si="18"/>
        <v>3</v>
      </c>
      <c r="Y40" s="146" t="s">
        <v>266</v>
      </c>
      <c r="Z40" s="146" t="s">
        <v>267</v>
      </c>
      <c r="AA40" s="146" t="s">
        <v>210</v>
      </c>
      <c r="AB40" s="146" t="s">
        <v>396</v>
      </c>
      <c r="AC40" s="146" t="s">
        <v>305</v>
      </c>
      <c r="AD40" s="146" t="s">
        <v>450</v>
      </c>
      <c r="AE40" s="146" t="s">
        <v>268</v>
      </c>
    </row>
    <row r="41" spans="1:31" s="81" customFormat="1" ht="111" customHeight="1">
      <c r="A41" s="174" t="s">
        <v>227</v>
      </c>
      <c r="B41" s="174" t="s">
        <v>379</v>
      </c>
      <c r="C41" s="174" t="s">
        <v>462</v>
      </c>
      <c r="D41" s="174" t="s">
        <v>248</v>
      </c>
      <c r="E41" s="133" t="s">
        <v>207</v>
      </c>
      <c r="F41" s="146" t="s">
        <v>306</v>
      </c>
      <c r="G41" s="146" t="s">
        <v>39</v>
      </c>
      <c r="H41" s="146" t="s">
        <v>269</v>
      </c>
      <c r="I41" s="146" t="s">
        <v>270</v>
      </c>
      <c r="J41" s="146" t="s">
        <v>388</v>
      </c>
      <c r="K41" s="146" t="s">
        <v>222</v>
      </c>
      <c r="L41" s="146" t="s">
        <v>452</v>
      </c>
      <c r="M41" s="133">
        <v>2</v>
      </c>
      <c r="N41" s="133">
        <v>4</v>
      </c>
      <c r="O41" s="133">
        <f t="shared" si="17"/>
        <v>8</v>
      </c>
      <c r="P41" s="134" t="str">
        <f t="shared" si="13"/>
        <v>Medio (M)</v>
      </c>
      <c r="Q41" s="133">
        <v>25</v>
      </c>
      <c r="R41" s="133">
        <f t="shared" si="14"/>
        <v>200</v>
      </c>
      <c r="S41" s="134" t="str">
        <f t="shared" si="15"/>
        <v>II</v>
      </c>
      <c r="T41" s="150" t="str">
        <f t="shared" si="16"/>
        <v>NO ACEPTABLE O ACEPTABLE CON CONTROL ESPECÍFICO</v>
      </c>
      <c r="U41" s="133">
        <v>3</v>
      </c>
      <c r="V41" s="133">
        <v>0</v>
      </c>
      <c r="W41" s="133">
        <v>0</v>
      </c>
      <c r="X41" s="133">
        <f t="shared" si="18"/>
        <v>3</v>
      </c>
      <c r="Y41" s="146" t="s">
        <v>271</v>
      </c>
      <c r="Z41" s="146" t="s">
        <v>272</v>
      </c>
      <c r="AA41" s="146" t="s">
        <v>210</v>
      </c>
      <c r="AB41" s="146" t="s">
        <v>396</v>
      </c>
      <c r="AC41" s="146" t="s">
        <v>334</v>
      </c>
      <c r="AD41" s="146" t="s">
        <v>273</v>
      </c>
      <c r="AE41" s="146" t="s">
        <v>274</v>
      </c>
    </row>
    <row r="42" spans="1:32" ht="111" customHeight="1">
      <c r="A42" s="174" t="s">
        <v>227</v>
      </c>
      <c r="B42" s="174" t="s">
        <v>379</v>
      </c>
      <c r="C42" s="174" t="s">
        <v>462</v>
      </c>
      <c r="D42" s="174" t="s">
        <v>248</v>
      </c>
      <c r="E42" s="133" t="s">
        <v>207</v>
      </c>
      <c r="F42" s="149" t="s">
        <v>387</v>
      </c>
      <c r="G42" s="146" t="s">
        <v>337</v>
      </c>
      <c r="H42" s="146" t="s">
        <v>303</v>
      </c>
      <c r="I42" s="146" t="s">
        <v>232</v>
      </c>
      <c r="J42" s="146" t="s">
        <v>40</v>
      </c>
      <c r="K42" s="149" t="s">
        <v>386</v>
      </c>
      <c r="L42" s="146" t="s">
        <v>40</v>
      </c>
      <c r="M42" s="133">
        <v>2</v>
      </c>
      <c r="N42" s="133">
        <v>4</v>
      </c>
      <c r="O42" s="133">
        <f t="shared" si="17"/>
        <v>8</v>
      </c>
      <c r="P42" s="134" t="str">
        <f t="shared" si="13"/>
        <v>Medio (M)</v>
      </c>
      <c r="Q42" s="133">
        <v>25</v>
      </c>
      <c r="R42" s="133">
        <f t="shared" si="14"/>
        <v>200</v>
      </c>
      <c r="S42" s="134" t="str">
        <f t="shared" si="15"/>
        <v>II</v>
      </c>
      <c r="T42" s="150" t="str">
        <f t="shared" si="16"/>
        <v>NO ACEPTABLE O ACEPTABLE CON CONTROL ESPECÍFICO</v>
      </c>
      <c r="U42" s="133">
        <v>3</v>
      </c>
      <c r="V42" s="133">
        <v>0</v>
      </c>
      <c r="W42" s="133">
        <v>0</v>
      </c>
      <c r="X42" s="133">
        <f t="shared" si="18"/>
        <v>3</v>
      </c>
      <c r="Y42" s="146" t="s">
        <v>296</v>
      </c>
      <c r="Z42" s="146" t="s">
        <v>433</v>
      </c>
      <c r="AA42" s="146" t="s">
        <v>210</v>
      </c>
      <c r="AB42" s="146" t="s">
        <v>210</v>
      </c>
      <c r="AC42" s="146" t="s">
        <v>210</v>
      </c>
      <c r="AD42" s="146" t="s">
        <v>442</v>
      </c>
      <c r="AE42" s="146" t="s">
        <v>210</v>
      </c>
      <c r="AF42" s="82"/>
    </row>
    <row r="43" spans="1:31" ht="111" customHeight="1">
      <c r="A43" s="174" t="s">
        <v>227</v>
      </c>
      <c r="B43" s="174" t="s">
        <v>379</v>
      </c>
      <c r="C43" s="174" t="s">
        <v>462</v>
      </c>
      <c r="D43" s="174" t="s">
        <v>248</v>
      </c>
      <c r="E43" s="133" t="s">
        <v>213</v>
      </c>
      <c r="F43" s="146" t="s">
        <v>417</v>
      </c>
      <c r="G43" s="146" t="s">
        <v>362</v>
      </c>
      <c r="H43" s="146" t="s">
        <v>415</v>
      </c>
      <c r="I43" s="146" t="s">
        <v>432</v>
      </c>
      <c r="J43" s="146" t="s">
        <v>40</v>
      </c>
      <c r="K43" s="146" t="s">
        <v>418</v>
      </c>
      <c r="L43" s="146" t="s">
        <v>40</v>
      </c>
      <c r="M43" s="133">
        <v>0</v>
      </c>
      <c r="N43" s="133">
        <v>4</v>
      </c>
      <c r="O43" s="133">
        <f>+M43*N43</f>
        <v>0</v>
      </c>
      <c r="P43" s="134" t="str">
        <f>IF(O43&gt;=21,"Muy Alto (MA)",IF(O43&lt;6,"Bajo (B)",IF(AND(O43&gt;=9,O43&lt;21),"Alto (a)",IF(AND(O43&gt;=6,O43&lt;9),"Medio (M)"))))</f>
        <v>Bajo (B)</v>
      </c>
      <c r="Q43" s="133">
        <v>25</v>
      </c>
      <c r="R43" s="133">
        <f>O43*Q43</f>
        <v>0</v>
      </c>
      <c r="S43" s="134" t="str">
        <f>IF(R43&gt;500,"I",IF(R43&lt;21,"IV",IF(AND(R43&gt;=121,R43&lt;=500),"II",IF(AND(R43&gt;=21,R43&lt;=120),"III"))))</f>
        <v>IV</v>
      </c>
      <c r="T43" s="150" t="str">
        <f>IF(R43&gt;500,"NO ACEPTABLE",IF(R43&lt;21,"ACEPTABLE",IF(AND(R43&gt;=121,R43&lt;=500),"NO ACEPTABLE O ACEPTABLE CON CONTROL ESPECÍFICO",IF(AND(R43&gt;=21,R43&lt;=120),"MEJORABLE"))))</f>
        <v>ACEPTABLE</v>
      </c>
      <c r="U43" s="133">
        <v>3</v>
      </c>
      <c r="V43" s="133">
        <v>0</v>
      </c>
      <c r="W43" s="133">
        <v>0</v>
      </c>
      <c r="X43" s="133">
        <f>SUM(U43:W43)</f>
        <v>3</v>
      </c>
      <c r="Y43" s="146" t="s">
        <v>416</v>
      </c>
      <c r="Z43" s="146" t="s">
        <v>433</v>
      </c>
      <c r="AA43" s="146" t="s">
        <v>210</v>
      </c>
      <c r="AB43" s="146" t="s">
        <v>210</v>
      </c>
      <c r="AC43" s="146" t="s">
        <v>210</v>
      </c>
      <c r="AD43" s="146" t="s">
        <v>434</v>
      </c>
      <c r="AE43" s="146" t="s">
        <v>210</v>
      </c>
    </row>
    <row r="44" spans="1:31" s="81" customFormat="1" ht="111" customHeight="1">
      <c r="A44" s="174" t="s">
        <v>227</v>
      </c>
      <c r="B44" s="174" t="s">
        <v>379</v>
      </c>
      <c r="C44" s="174" t="s">
        <v>462</v>
      </c>
      <c r="D44" s="174" t="s">
        <v>248</v>
      </c>
      <c r="E44" s="133" t="s">
        <v>207</v>
      </c>
      <c r="F44" s="146" t="s">
        <v>463</v>
      </c>
      <c r="G44" s="146" t="s">
        <v>42</v>
      </c>
      <c r="H44" s="146" t="s">
        <v>259</v>
      </c>
      <c r="I44" s="146" t="s">
        <v>260</v>
      </c>
      <c r="J44" s="146" t="s">
        <v>40</v>
      </c>
      <c r="K44" s="146" t="s">
        <v>313</v>
      </c>
      <c r="L44" s="146" t="s">
        <v>437</v>
      </c>
      <c r="M44" s="133">
        <v>6</v>
      </c>
      <c r="N44" s="133">
        <v>3</v>
      </c>
      <c r="O44" s="133">
        <f t="shared" si="17"/>
        <v>18</v>
      </c>
      <c r="P44" s="134" t="str">
        <f t="shared" si="13"/>
        <v>Alto (a)</v>
      </c>
      <c r="Q44" s="133">
        <v>25</v>
      </c>
      <c r="R44" s="133">
        <f t="shared" si="14"/>
        <v>450</v>
      </c>
      <c r="S44" s="134" t="str">
        <f t="shared" si="15"/>
        <v>II</v>
      </c>
      <c r="T44" s="150" t="str">
        <f t="shared" si="16"/>
        <v>NO ACEPTABLE O ACEPTABLE CON CONTROL ESPECÍFICO</v>
      </c>
      <c r="U44" s="133">
        <v>3</v>
      </c>
      <c r="V44" s="133">
        <v>0</v>
      </c>
      <c r="W44" s="133">
        <v>0</v>
      </c>
      <c r="X44" s="133">
        <f t="shared" si="18"/>
        <v>3</v>
      </c>
      <c r="Y44" s="146" t="s">
        <v>261</v>
      </c>
      <c r="Z44" s="146" t="s">
        <v>262</v>
      </c>
      <c r="AA44" s="146" t="s">
        <v>210</v>
      </c>
      <c r="AB44" s="146" t="s">
        <v>210</v>
      </c>
      <c r="AC44" s="146" t="s">
        <v>210</v>
      </c>
      <c r="AD44" s="146" t="s">
        <v>263</v>
      </c>
      <c r="AE44" s="146" t="s">
        <v>210</v>
      </c>
    </row>
    <row r="45" spans="1:31" s="81" customFormat="1" ht="111" customHeight="1">
      <c r="A45" s="174" t="s">
        <v>227</v>
      </c>
      <c r="B45" s="174" t="s">
        <v>379</v>
      </c>
      <c r="C45" s="174" t="s">
        <v>462</v>
      </c>
      <c r="D45" s="174" t="s">
        <v>248</v>
      </c>
      <c r="E45" s="133" t="s">
        <v>207</v>
      </c>
      <c r="F45" s="146" t="s">
        <v>287</v>
      </c>
      <c r="G45" s="146" t="s">
        <v>255</v>
      </c>
      <c r="H45" s="146" t="s">
        <v>285</v>
      </c>
      <c r="I45" s="146" t="s">
        <v>289</v>
      </c>
      <c r="J45" s="146" t="s">
        <v>40</v>
      </c>
      <c r="K45" s="146" t="s">
        <v>464</v>
      </c>
      <c r="L45" s="146" t="s">
        <v>404</v>
      </c>
      <c r="M45" s="133">
        <v>6</v>
      </c>
      <c r="N45" s="133">
        <v>3</v>
      </c>
      <c r="O45" s="133">
        <f t="shared" si="17"/>
        <v>18</v>
      </c>
      <c r="P45" s="134" t="str">
        <f t="shared" si="13"/>
        <v>Alto (a)</v>
      </c>
      <c r="Q45" s="133">
        <v>100</v>
      </c>
      <c r="R45" s="133">
        <f t="shared" si="14"/>
        <v>1800</v>
      </c>
      <c r="S45" s="134" t="str">
        <f t="shared" si="15"/>
        <v>I</v>
      </c>
      <c r="T45" s="150" t="str">
        <f t="shared" si="16"/>
        <v>NO ACEPTABLE</v>
      </c>
      <c r="U45" s="133">
        <v>3</v>
      </c>
      <c r="V45" s="133">
        <v>0</v>
      </c>
      <c r="W45" s="133">
        <v>0</v>
      </c>
      <c r="X45" s="133">
        <f t="shared" si="18"/>
        <v>3</v>
      </c>
      <c r="Y45" s="146" t="s">
        <v>292</v>
      </c>
      <c r="Z45" s="146" t="s">
        <v>293</v>
      </c>
      <c r="AA45" s="146" t="s">
        <v>210</v>
      </c>
      <c r="AB45" s="146" t="s">
        <v>210</v>
      </c>
      <c r="AC45" s="146" t="s">
        <v>294</v>
      </c>
      <c r="AD45" s="146" t="s">
        <v>295</v>
      </c>
      <c r="AE45" s="146" t="s">
        <v>210</v>
      </c>
    </row>
    <row r="46" spans="1:31" ht="111" customHeight="1">
      <c r="A46" s="174" t="s">
        <v>227</v>
      </c>
      <c r="B46" s="174" t="s">
        <v>379</v>
      </c>
      <c r="C46" s="174" t="s">
        <v>462</v>
      </c>
      <c r="D46" s="174" t="s">
        <v>248</v>
      </c>
      <c r="E46" s="133" t="s">
        <v>207</v>
      </c>
      <c r="F46" s="147" t="s">
        <v>257</v>
      </c>
      <c r="G46" s="146" t="s">
        <v>255</v>
      </c>
      <c r="H46" s="146" t="s">
        <v>212</v>
      </c>
      <c r="I46" s="148" t="s">
        <v>256</v>
      </c>
      <c r="J46" s="146" t="s">
        <v>281</v>
      </c>
      <c r="K46" s="146" t="s">
        <v>438</v>
      </c>
      <c r="L46" s="146" t="s">
        <v>40</v>
      </c>
      <c r="M46" s="133">
        <v>2</v>
      </c>
      <c r="N46" s="133">
        <v>2</v>
      </c>
      <c r="O46" s="133">
        <f t="shared" si="17"/>
        <v>4</v>
      </c>
      <c r="P46" s="134" t="str">
        <f t="shared" si="13"/>
        <v>Bajo (B)</v>
      </c>
      <c r="Q46" s="133">
        <v>100</v>
      </c>
      <c r="R46" s="133">
        <f t="shared" si="14"/>
        <v>400</v>
      </c>
      <c r="S46" s="134" t="str">
        <f t="shared" si="15"/>
        <v>II</v>
      </c>
      <c r="T46" s="150" t="str">
        <f t="shared" si="16"/>
        <v>NO ACEPTABLE O ACEPTABLE CON CONTROL ESPECÍFICO</v>
      </c>
      <c r="U46" s="133">
        <v>3</v>
      </c>
      <c r="V46" s="133">
        <v>0</v>
      </c>
      <c r="W46" s="133">
        <v>0</v>
      </c>
      <c r="X46" s="133">
        <f t="shared" si="18"/>
        <v>3</v>
      </c>
      <c r="Y46" s="146" t="s">
        <v>43</v>
      </c>
      <c r="Z46" s="146" t="s">
        <v>439</v>
      </c>
      <c r="AA46" s="146" t="s">
        <v>210</v>
      </c>
      <c r="AB46" s="146" t="s">
        <v>210</v>
      </c>
      <c r="AC46" s="146" t="s">
        <v>440</v>
      </c>
      <c r="AD46" s="146" t="s">
        <v>441</v>
      </c>
      <c r="AE46" s="146" t="s">
        <v>210</v>
      </c>
    </row>
    <row r="47" spans="1:31" s="81" customFormat="1" ht="111" customHeight="1">
      <c r="A47" s="174" t="s">
        <v>227</v>
      </c>
      <c r="B47" s="174" t="s">
        <v>393</v>
      </c>
      <c r="C47" s="174" t="s">
        <v>465</v>
      </c>
      <c r="D47" s="174" t="s">
        <v>466</v>
      </c>
      <c r="E47" s="133" t="s">
        <v>207</v>
      </c>
      <c r="F47" s="146" t="s">
        <v>264</v>
      </c>
      <c r="G47" s="146" t="s">
        <v>39</v>
      </c>
      <c r="H47" s="146" t="s">
        <v>265</v>
      </c>
      <c r="I47" s="146" t="s">
        <v>208</v>
      </c>
      <c r="J47" s="146" t="s">
        <v>388</v>
      </c>
      <c r="K47" s="146" t="s">
        <v>222</v>
      </c>
      <c r="L47" s="146" t="s">
        <v>449</v>
      </c>
      <c r="M47" s="133">
        <v>2</v>
      </c>
      <c r="N47" s="133">
        <v>4</v>
      </c>
      <c r="O47" s="133">
        <f aca="true" t="shared" si="19" ref="O47:O53">+M47*N47</f>
        <v>8</v>
      </c>
      <c r="P47" s="134" t="str">
        <f aca="true" t="shared" si="20" ref="P47:P53">IF(O47&gt;=21,"Muy Alto (MA)",IF(O47&lt;6,"Bajo (B)",IF(AND(O47&gt;=9,O47&lt;21),"Alto (a)",IF(AND(O47&gt;=6,O47&lt;9),"Medio (M)"))))</f>
        <v>Medio (M)</v>
      </c>
      <c r="Q47" s="133">
        <v>25</v>
      </c>
      <c r="R47" s="133">
        <f aca="true" t="shared" si="21" ref="R47:R53">O47*Q47</f>
        <v>200</v>
      </c>
      <c r="S47" s="134" t="str">
        <f aca="true" t="shared" si="22" ref="S47:S53">IF(R47&gt;500,"I",IF(R47&lt;21,"IV",IF(AND(R47&gt;=121,R47&lt;=500),"II",IF(AND(R47&gt;=21,R47&lt;=120),"III"))))</f>
        <v>II</v>
      </c>
      <c r="T47" s="150" t="str">
        <f aca="true" t="shared" si="23" ref="T47:T53">IF(R47&gt;500,"NO ACEPTABLE",IF(R47&lt;21,"ACEPTABLE",IF(AND(R47&gt;=121,R47&lt;=500),"NO ACEPTABLE O ACEPTABLE CON CONTROL ESPECÍFICO",IF(AND(R47&gt;=21,R47&lt;=120),"MEJORABLE"))))</f>
        <v>NO ACEPTABLE O ACEPTABLE CON CONTROL ESPECÍFICO</v>
      </c>
      <c r="U47" s="133">
        <v>4</v>
      </c>
      <c r="V47" s="133">
        <v>0</v>
      </c>
      <c r="W47" s="133">
        <v>0</v>
      </c>
      <c r="X47" s="133">
        <f aca="true" t="shared" si="24" ref="X47:X67">SUM(U47:W47)</f>
        <v>4</v>
      </c>
      <c r="Y47" s="146" t="s">
        <v>266</v>
      </c>
      <c r="Z47" s="146" t="s">
        <v>267</v>
      </c>
      <c r="AA47" s="146" t="s">
        <v>210</v>
      </c>
      <c r="AB47" s="146" t="s">
        <v>396</v>
      </c>
      <c r="AC47" s="146" t="s">
        <v>305</v>
      </c>
      <c r="AD47" s="146" t="s">
        <v>450</v>
      </c>
      <c r="AE47" s="146" t="s">
        <v>268</v>
      </c>
    </row>
    <row r="48" spans="1:31" s="81" customFormat="1" ht="111" customHeight="1">
      <c r="A48" s="174" t="s">
        <v>227</v>
      </c>
      <c r="B48" s="174" t="s">
        <v>393</v>
      </c>
      <c r="C48" s="174" t="s">
        <v>465</v>
      </c>
      <c r="D48" s="174" t="s">
        <v>466</v>
      </c>
      <c r="E48" s="133" t="s">
        <v>207</v>
      </c>
      <c r="F48" s="146" t="s">
        <v>455</v>
      </c>
      <c r="G48" s="146" t="s">
        <v>39</v>
      </c>
      <c r="H48" s="146" t="s">
        <v>269</v>
      </c>
      <c r="I48" s="146" t="s">
        <v>270</v>
      </c>
      <c r="J48" s="146" t="s">
        <v>388</v>
      </c>
      <c r="K48" s="146" t="s">
        <v>222</v>
      </c>
      <c r="L48" s="146" t="s">
        <v>452</v>
      </c>
      <c r="M48" s="133">
        <v>2</v>
      </c>
      <c r="N48" s="133">
        <v>4</v>
      </c>
      <c r="O48" s="133">
        <f t="shared" si="19"/>
        <v>8</v>
      </c>
      <c r="P48" s="134" t="str">
        <f t="shared" si="20"/>
        <v>Medio (M)</v>
      </c>
      <c r="Q48" s="133">
        <v>25</v>
      </c>
      <c r="R48" s="133">
        <f t="shared" si="21"/>
        <v>200</v>
      </c>
      <c r="S48" s="134" t="str">
        <f t="shared" si="22"/>
        <v>II</v>
      </c>
      <c r="T48" s="150" t="str">
        <f t="shared" si="23"/>
        <v>NO ACEPTABLE O ACEPTABLE CON CONTROL ESPECÍFICO</v>
      </c>
      <c r="U48" s="133">
        <v>4</v>
      </c>
      <c r="V48" s="133">
        <v>0</v>
      </c>
      <c r="W48" s="133">
        <v>0</v>
      </c>
      <c r="X48" s="133">
        <f t="shared" si="24"/>
        <v>4</v>
      </c>
      <c r="Y48" s="146" t="s">
        <v>271</v>
      </c>
      <c r="Z48" s="146" t="s">
        <v>272</v>
      </c>
      <c r="AA48" s="146" t="s">
        <v>210</v>
      </c>
      <c r="AB48" s="146" t="s">
        <v>396</v>
      </c>
      <c r="AC48" s="146" t="s">
        <v>334</v>
      </c>
      <c r="AD48" s="146" t="s">
        <v>273</v>
      </c>
      <c r="AE48" s="146" t="s">
        <v>274</v>
      </c>
    </row>
    <row r="49" spans="1:31" ht="111" customHeight="1">
      <c r="A49" s="174" t="s">
        <v>227</v>
      </c>
      <c r="B49" s="174" t="s">
        <v>393</v>
      </c>
      <c r="C49" s="174" t="s">
        <v>465</v>
      </c>
      <c r="D49" s="174" t="s">
        <v>466</v>
      </c>
      <c r="E49" s="133" t="s">
        <v>213</v>
      </c>
      <c r="F49" s="146" t="s">
        <v>417</v>
      </c>
      <c r="G49" s="146" t="s">
        <v>362</v>
      </c>
      <c r="H49" s="146" t="s">
        <v>415</v>
      </c>
      <c r="I49" s="146" t="s">
        <v>432</v>
      </c>
      <c r="J49" s="146" t="s">
        <v>40</v>
      </c>
      <c r="K49" s="146" t="s">
        <v>418</v>
      </c>
      <c r="L49" s="146" t="s">
        <v>40</v>
      </c>
      <c r="M49" s="133">
        <v>0</v>
      </c>
      <c r="N49" s="133">
        <v>4</v>
      </c>
      <c r="O49" s="133">
        <f t="shared" si="19"/>
        <v>0</v>
      </c>
      <c r="P49" s="134" t="str">
        <f t="shared" si="20"/>
        <v>Bajo (B)</v>
      </c>
      <c r="Q49" s="133">
        <v>25</v>
      </c>
      <c r="R49" s="133">
        <f t="shared" si="21"/>
        <v>0</v>
      </c>
      <c r="S49" s="134" t="str">
        <f t="shared" si="22"/>
        <v>IV</v>
      </c>
      <c r="T49" s="150" t="str">
        <f t="shared" si="23"/>
        <v>ACEPTABLE</v>
      </c>
      <c r="U49" s="133">
        <v>4</v>
      </c>
      <c r="V49" s="133">
        <v>0</v>
      </c>
      <c r="W49" s="133">
        <v>0</v>
      </c>
      <c r="X49" s="133">
        <f t="shared" si="24"/>
        <v>4</v>
      </c>
      <c r="Y49" s="146" t="s">
        <v>416</v>
      </c>
      <c r="Z49" s="146" t="s">
        <v>433</v>
      </c>
      <c r="AA49" s="146" t="s">
        <v>210</v>
      </c>
      <c r="AB49" s="146" t="s">
        <v>210</v>
      </c>
      <c r="AC49" s="146" t="s">
        <v>210</v>
      </c>
      <c r="AD49" s="146" t="s">
        <v>434</v>
      </c>
      <c r="AE49" s="146" t="s">
        <v>210</v>
      </c>
    </row>
    <row r="50" spans="1:32" ht="111" customHeight="1">
      <c r="A50" s="174" t="s">
        <v>227</v>
      </c>
      <c r="B50" s="174" t="s">
        <v>393</v>
      </c>
      <c r="C50" s="174" t="s">
        <v>465</v>
      </c>
      <c r="D50" s="174" t="s">
        <v>466</v>
      </c>
      <c r="E50" s="133" t="s">
        <v>207</v>
      </c>
      <c r="F50" s="149" t="s">
        <v>387</v>
      </c>
      <c r="G50" s="146" t="s">
        <v>337</v>
      </c>
      <c r="H50" s="146" t="s">
        <v>303</v>
      </c>
      <c r="I50" s="146" t="s">
        <v>232</v>
      </c>
      <c r="J50" s="146" t="s">
        <v>40</v>
      </c>
      <c r="K50" s="149" t="s">
        <v>386</v>
      </c>
      <c r="L50" s="146" t="s">
        <v>40</v>
      </c>
      <c r="M50" s="133">
        <v>2</v>
      </c>
      <c r="N50" s="133">
        <v>4</v>
      </c>
      <c r="O50" s="133">
        <f t="shared" si="19"/>
        <v>8</v>
      </c>
      <c r="P50" s="134" t="str">
        <f t="shared" si="20"/>
        <v>Medio (M)</v>
      </c>
      <c r="Q50" s="133">
        <v>25</v>
      </c>
      <c r="R50" s="133">
        <f t="shared" si="21"/>
        <v>200</v>
      </c>
      <c r="S50" s="134" t="str">
        <f t="shared" si="22"/>
        <v>II</v>
      </c>
      <c r="T50" s="150" t="str">
        <f t="shared" si="23"/>
        <v>NO ACEPTABLE O ACEPTABLE CON CONTROL ESPECÍFICO</v>
      </c>
      <c r="U50" s="133">
        <v>4</v>
      </c>
      <c r="V50" s="133">
        <v>0</v>
      </c>
      <c r="W50" s="133">
        <v>0</v>
      </c>
      <c r="X50" s="133">
        <f t="shared" si="24"/>
        <v>4</v>
      </c>
      <c r="Y50" s="146" t="s">
        <v>296</v>
      </c>
      <c r="Z50" s="146" t="s">
        <v>433</v>
      </c>
      <c r="AA50" s="146" t="s">
        <v>210</v>
      </c>
      <c r="AB50" s="146" t="s">
        <v>210</v>
      </c>
      <c r="AC50" s="146" t="s">
        <v>210</v>
      </c>
      <c r="AD50" s="146" t="s">
        <v>442</v>
      </c>
      <c r="AE50" s="146" t="s">
        <v>210</v>
      </c>
      <c r="AF50" s="82"/>
    </row>
    <row r="51" spans="1:31" s="81" customFormat="1" ht="111" customHeight="1">
      <c r="A51" s="174" t="s">
        <v>227</v>
      </c>
      <c r="B51" s="174" t="s">
        <v>393</v>
      </c>
      <c r="C51" s="174" t="s">
        <v>465</v>
      </c>
      <c r="D51" s="174" t="s">
        <v>466</v>
      </c>
      <c r="E51" s="133" t="s">
        <v>207</v>
      </c>
      <c r="F51" s="146" t="s">
        <v>235</v>
      </c>
      <c r="G51" s="146" t="s">
        <v>42</v>
      </c>
      <c r="H51" s="146" t="s">
        <v>259</v>
      </c>
      <c r="I51" s="146" t="s">
        <v>260</v>
      </c>
      <c r="J51" s="146" t="s">
        <v>40</v>
      </c>
      <c r="K51" s="146" t="s">
        <v>313</v>
      </c>
      <c r="L51" s="146" t="s">
        <v>437</v>
      </c>
      <c r="M51" s="133">
        <v>2</v>
      </c>
      <c r="N51" s="133">
        <v>3</v>
      </c>
      <c r="O51" s="133">
        <f t="shared" si="19"/>
        <v>6</v>
      </c>
      <c r="P51" s="134" t="str">
        <f t="shared" si="20"/>
        <v>Medio (M)</v>
      </c>
      <c r="Q51" s="133">
        <v>25</v>
      </c>
      <c r="R51" s="133">
        <f t="shared" si="21"/>
        <v>150</v>
      </c>
      <c r="S51" s="134" t="str">
        <f t="shared" si="22"/>
        <v>II</v>
      </c>
      <c r="T51" s="150" t="str">
        <f t="shared" si="23"/>
        <v>NO ACEPTABLE O ACEPTABLE CON CONTROL ESPECÍFICO</v>
      </c>
      <c r="U51" s="133">
        <v>4</v>
      </c>
      <c r="V51" s="133">
        <v>0</v>
      </c>
      <c r="W51" s="133">
        <v>0</v>
      </c>
      <c r="X51" s="133">
        <f t="shared" si="24"/>
        <v>4</v>
      </c>
      <c r="Y51" s="146" t="s">
        <v>261</v>
      </c>
      <c r="Z51" s="146" t="s">
        <v>262</v>
      </c>
      <c r="AA51" s="146" t="s">
        <v>210</v>
      </c>
      <c r="AB51" s="146" t="s">
        <v>210</v>
      </c>
      <c r="AC51" s="146" t="s">
        <v>210</v>
      </c>
      <c r="AD51" s="146" t="s">
        <v>263</v>
      </c>
      <c r="AE51" s="146" t="s">
        <v>210</v>
      </c>
    </row>
    <row r="52" spans="1:31" s="81" customFormat="1" ht="111" customHeight="1">
      <c r="A52" s="174" t="s">
        <v>227</v>
      </c>
      <c r="B52" s="174" t="s">
        <v>393</v>
      </c>
      <c r="C52" s="174" t="s">
        <v>465</v>
      </c>
      <c r="D52" s="174" t="s">
        <v>466</v>
      </c>
      <c r="E52" s="133" t="s">
        <v>207</v>
      </c>
      <c r="F52" s="146" t="s">
        <v>216</v>
      </c>
      <c r="G52" s="146" t="s">
        <v>42</v>
      </c>
      <c r="H52" s="146" t="s">
        <v>435</v>
      </c>
      <c r="I52" s="146" t="s">
        <v>260</v>
      </c>
      <c r="J52" s="146" t="s">
        <v>40</v>
      </c>
      <c r="K52" s="146" t="s">
        <v>313</v>
      </c>
      <c r="L52" s="146" t="s">
        <v>437</v>
      </c>
      <c r="M52" s="133">
        <v>2</v>
      </c>
      <c r="N52" s="133">
        <v>4</v>
      </c>
      <c r="O52" s="133">
        <f t="shared" si="19"/>
        <v>8</v>
      </c>
      <c r="P52" s="134" t="str">
        <f t="shared" si="20"/>
        <v>Medio (M)</v>
      </c>
      <c r="Q52" s="133">
        <v>25</v>
      </c>
      <c r="R52" s="133">
        <f t="shared" si="21"/>
        <v>200</v>
      </c>
      <c r="S52" s="134" t="str">
        <f t="shared" si="22"/>
        <v>II</v>
      </c>
      <c r="T52" s="150" t="str">
        <f t="shared" si="23"/>
        <v>NO ACEPTABLE O ACEPTABLE CON CONTROL ESPECÍFICO</v>
      </c>
      <c r="U52" s="133">
        <v>4</v>
      </c>
      <c r="V52" s="133">
        <v>0</v>
      </c>
      <c r="W52" s="133">
        <v>0</v>
      </c>
      <c r="X52" s="133">
        <f t="shared" si="24"/>
        <v>4</v>
      </c>
      <c r="Y52" s="146" t="s">
        <v>261</v>
      </c>
      <c r="Z52" s="146" t="s">
        <v>262</v>
      </c>
      <c r="AA52" s="146" t="s">
        <v>210</v>
      </c>
      <c r="AB52" s="146" t="s">
        <v>210</v>
      </c>
      <c r="AC52" s="146" t="s">
        <v>210</v>
      </c>
      <c r="AD52" s="146" t="s">
        <v>263</v>
      </c>
      <c r="AE52" s="146" t="s">
        <v>210</v>
      </c>
    </row>
    <row r="53" spans="1:31" s="81" customFormat="1" ht="111" customHeight="1">
      <c r="A53" s="174" t="s">
        <v>227</v>
      </c>
      <c r="B53" s="174" t="s">
        <v>393</v>
      </c>
      <c r="C53" s="174" t="s">
        <v>465</v>
      </c>
      <c r="D53" s="174" t="s">
        <v>466</v>
      </c>
      <c r="E53" s="133" t="s">
        <v>213</v>
      </c>
      <c r="F53" s="146" t="s">
        <v>405</v>
      </c>
      <c r="G53" s="146" t="s">
        <v>255</v>
      </c>
      <c r="H53" s="146" t="s">
        <v>285</v>
      </c>
      <c r="I53" s="146" t="s">
        <v>289</v>
      </c>
      <c r="J53" s="146" t="s">
        <v>40</v>
      </c>
      <c r="K53" s="146" t="s">
        <v>40</v>
      </c>
      <c r="L53" s="146" t="s">
        <v>404</v>
      </c>
      <c r="M53" s="133">
        <v>6</v>
      </c>
      <c r="N53" s="133">
        <v>3</v>
      </c>
      <c r="O53" s="133">
        <f t="shared" si="19"/>
        <v>18</v>
      </c>
      <c r="P53" s="134" t="str">
        <f t="shared" si="20"/>
        <v>Alto (a)</v>
      </c>
      <c r="Q53" s="133">
        <v>100</v>
      </c>
      <c r="R53" s="133">
        <f t="shared" si="21"/>
        <v>1800</v>
      </c>
      <c r="S53" s="134" t="str">
        <f t="shared" si="22"/>
        <v>I</v>
      </c>
      <c r="T53" s="150" t="str">
        <f t="shared" si="23"/>
        <v>NO ACEPTABLE</v>
      </c>
      <c r="U53" s="133">
        <v>4</v>
      </c>
      <c r="V53" s="133">
        <v>0</v>
      </c>
      <c r="W53" s="133">
        <v>0</v>
      </c>
      <c r="X53" s="133">
        <f t="shared" si="24"/>
        <v>4</v>
      </c>
      <c r="Y53" s="146" t="s">
        <v>292</v>
      </c>
      <c r="Z53" s="146" t="s">
        <v>293</v>
      </c>
      <c r="AA53" s="146" t="s">
        <v>210</v>
      </c>
      <c r="AB53" s="146" t="s">
        <v>210</v>
      </c>
      <c r="AC53" s="146" t="s">
        <v>294</v>
      </c>
      <c r="AD53" s="146" t="s">
        <v>295</v>
      </c>
      <c r="AE53" s="146" t="s">
        <v>210</v>
      </c>
    </row>
    <row r="54" spans="1:31" s="81" customFormat="1" ht="111" customHeight="1">
      <c r="A54" s="174" t="s">
        <v>227</v>
      </c>
      <c r="B54" s="174" t="s">
        <v>393</v>
      </c>
      <c r="C54" s="174" t="s">
        <v>465</v>
      </c>
      <c r="D54" s="174" t="s">
        <v>466</v>
      </c>
      <c r="E54" s="133" t="s">
        <v>207</v>
      </c>
      <c r="F54" s="147" t="s">
        <v>257</v>
      </c>
      <c r="G54" s="146" t="s">
        <v>255</v>
      </c>
      <c r="H54" s="146" t="s">
        <v>212</v>
      </c>
      <c r="I54" s="148" t="s">
        <v>256</v>
      </c>
      <c r="J54" s="146" t="s">
        <v>281</v>
      </c>
      <c r="K54" s="146" t="s">
        <v>438</v>
      </c>
      <c r="L54" s="146" t="s">
        <v>40</v>
      </c>
      <c r="M54" s="133">
        <v>2</v>
      </c>
      <c r="N54" s="133">
        <v>4</v>
      </c>
      <c r="O54" s="133">
        <f aca="true" t="shared" si="25" ref="O54:O65">+M54*N54</f>
        <v>8</v>
      </c>
      <c r="P54" s="134" t="str">
        <f aca="true" t="shared" si="26" ref="P54:P65">IF(O54&gt;=21,"Muy Alto (MA)",IF(O54&lt;6,"Bajo (B)",IF(AND(O54&gt;=9,O54&lt;21),"Alto (a)",IF(AND(O54&gt;=6,O54&lt;9),"Medio (M)"))))</f>
        <v>Medio (M)</v>
      </c>
      <c r="Q54" s="133">
        <v>25</v>
      </c>
      <c r="R54" s="133">
        <f aca="true" t="shared" si="27" ref="R54:R65">O54*Q54</f>
        <v>200</v>
      </c>
      <c r="S54" s="134" t="str">
        <f aca="true" t="shared" si="28" ref="S54:S65">IF(R54&gt;500,"I",IF(R54&lt;21,"IV",IF(AND(R54&gt;=121,R54&lt;=500),"II",IF(AND(R54&gt;=21,R54&lt;=120),"III"))))</f>
        <v>II</v>
      </c>
      <c r="T54" s="150" t="str">
        <f aca="true" t="shared" si="29" ref="T54:T65">IF(R54&gt;500,"NO ACEPTABLE",IF(R54&lt;21,"ACEPTABLE",IF(AND(R54&gt;=121,R54&lt;=500),"NO ACEPTABLE O ACEPTABLE CON CONTROL ESPECÍFICO",IF(AND(R54&gt;=21,R54&lt;=120),"MEJORABLE"))))</f>
        <v>NO ACEPTABLE O ACEPTABLE CON CONTROL ESPECÍFICO</v>
      </c>
      <c r="U54" s="133">
        <v>4</v>
      </c>
      <c r="V54" s="133">
        <v>0</v>
      </c>
      <c r="W54" s="133">
        <v>0</v>
      </c>
      <c r="X54" s="133">
        <f t="shared" si="24"/>
        <v>4</v>
      </c>
      <c r="Y54" s="146" t="s">
        <v>43</v>
      </c>
      <c r="Z54" s="146" t="s">
        <v>439</v>
      </c>
      <c r="AA54" s="146" t="s">
        <v>210</v>
      </c>
      <c r="AB54" s="146" t="s">
        <v>210</v>
      </c>
      <c r="AC54" s="146" t="s">
        <v>440</v>
      </c>
      <c r="AD54" s="146" t="s">
        <v>441</v>
      </c>
      <c r="AE54" s="146" t="s">
        <v>210</v>
      </c>
    </row>
    <row r="55" spans="1:32" ht="111" customHeight="1">
      <c r="A55" s="174" t="s">
        <v>227</v>
      </c>
      <c r="B55" s="174" t="s">
        <v>394</v>
      </c>
      <c r="C55" s="174" t="s">
        <v>380</v>
      </c>
      <c r="D55" s="174" t="s">
        <v>342</v>
      </c>
      <c r="E55" s="133" t="s">
        <v>207</v>
      </c>
      <c r="F55" s="146" t="s">
        <v>264</v>
      </c>
      <c r="G55" s="146" t="s">
        <v>39</v>
      </c>
      <c r="H55" s="146" t="s">
        <v>265</v>
      </c>
      <c r="I55" s="146" t="s">
        <v>208</v>
      </c>
      <c r="J55" s="146" t="s">
        <v>388</v>
      </c>
      <c r="K55" s="146" t="s">
        <v>222</v>
      </c>
      <c r="L55" s="146" t="s">
        <v>449</v>
      </c>
      <c r="M55" s="133">
        <v>2</v>
      </c>
      <c r="N55" s="133">
        <v>3</v>
      </c>
      <c r="O55" s="133">
        <f t="shared" si="25"/>
        <v>6</v>
      </c>
      <c r="P55" s="134" t="str">
        <f t="shared" si="26"/>
        <v>Medio (M)</v>
      </c>
      <c r="Q55" s="133">
        <v>25</v>
      </c>
      <c r="R55" s="133">
        <f t="shared" si="27"/>
        <v>150</v>
      </c>
      <c r="S55" s="134" t="str">
        <f t="shared" si="28"/>
        <v>II</v>
      </c>
      <c r="T55" s="150" t="str">
        <f t="shared" si="29"/>
        <v>NO ACEPTABLE O ACEPTABLE CON CONTROL ESPECÍFICO</v>
      </c>
      <c r="U55" s="133">
        <v>5</v>
      </c>
      <c r="V55" s="133">
        <v>1</v>
      </c>
      <c r="W55" s="133">
        <v>0</v>
      </c>
      <c r="X55" s="133">
        <f t="shared" si="24"/>
        <v>6</v>
      </c>
      <c r="Y55" s="146" t="s">
        <v>266</v>
      </c>
      <c r="Z55" s="146" t="s">
        <v>267</v>
      </c>
      <c r="AA55" s="146" t="s">
        <v>210</v>
      </c>
      <c r="AB55" s="146" t="s">
        <v>396</v>
      </c>
      <c r="AC55" s="146" t="s">
        <v>305</v>
      </c>
      <c r="AD55" s="146" t="s">
        <v>450</v>
      </c>
      <c r="AE55" s="146" t="s">
        <v>268</v>
      </c>
      <c r="AF55" s="82"/>
    </row>
    <row r="56" spans="1:32" ht="111" customHeight="1">
      <c r="A56" s="174" t="s">
        <v>227</v>
      </c>
      <c r="B56" s="174" t="s">
        <v>394</v>
      </c>
      <c r="C56" s="174" t="s">
        <v>380</v>
      </c>
      <c r="D56" s="174" t="s">
        <v>342</v>
      </c>
      <c r="E56" s="133" t="s">
        <v>207</v>
      </c>
      <c r="F56" s="146" t="s">
        <v>451</v>
      </c>
      <c r="G56" s="146" t="s">
        <v>39</v>
      </c>
      <c r="H56" s="146" t="s">
        <v>269</v>
      </c>
      <c r="I56" s="146" t="s">
        <v>270</v>
      </c>
      <c r="J56" s="146" t="s">
        <v>388</v>
      </c>
      <c r="K56" s="146" t="s">
        <v>222</v>
      </c>
      <c r="L56" s="146" t="s">
        <v>452</v>
      </c>
      <c r="M56" s="133">
        <v>2</v>
      </c>
      <c r="N56" s="133">
        <v>4</v>
      </c>
      <c r="O56" s="133">
        <f t="shared" si="25"/>
        <v>8</v>
      </c>
      <c r="P56" s="134" t="str">
        <f t="shared" si="26"/>
        <v>Medio (M)</v>
      </c>
      <c r="Q56" s="133">
        <v>25</v>
      </c>
      <c r="R56" s="133">
        <f t="shared" si="27"/>
        <v>200</v>
      </c>
      <c r="S56" s="134" t="str">
        <f t="shared" si="28"/>
        <v>II</v>
      </c>
      <c r="T56" s="150" t="str">
        <f t="shared" si="29"/>
        <v>NO ACEPTABLE O ACEPTABLE CON CONTROL ESPECÍFICO</v>
      </c>
      <c r="U56" s="133">
        <v>5</v>
      </c>
      <c r="V56" s="133">
        <v>1</v>
      </c>
      <c r="W56" s="133">
        <v>0</v>
      </c>
      <c r="X56" s="133">
        <f t="shared" si="24"/>
        <v>6</v>
      </c>
      <c r="Y56" s="146" t="s">
        <v>271</v>
      </c>
      <c r="Z56" s="146" t="s">
        <v>272</v>
      </c>
      <c r="AA56" s="146" t="s">
        <v>210</v>
      </c>
      <c r="AB56" s="146" t="s">
        <v>396</v>
      </c>
      <c r="AC56" s="146" t="s">
        <v>334</v>
      </c>
      <c r="AD56" s="146" t="s">
        <v>273</v>
      </c>
      <c r="AE56" s="146" t="s">
        <v>274</v>
      </c>
      <c r="AF56" s="82"/>
    </row>
    <row r="57" spans="1:32" ht="111" customHeight="1">
      <c r="A57" s="174" t="s">
        <v>227</v>
      </c>
      <c r="B57" s="174" t="s">
        <v>394</v>
      </c>
      <c r="C57" s="174" t="s">
        <v>380</v>
      </c>
      <c r="D57" s="174" t="s">
        <v>342</v>
      </c>
      <c r="E57" s="133" t="s">
        <v>207</v>
      </c>
      <c r="F57" s="146" t="s">
        <v>343</v>
      </c>
      <c r="G57" s="146" t="s">
        <v>42</v>
      </c>
      <c r="H57" s="146" t="s">
        <v>435</v>
      </c>
      <c r="I57" s="146" t="s">
        <v>260</v>
      </c>
      <c r="J57" s="146" t="s">
        <v>40</v>
      </c>
      <c r="K57" s="146" t="s">
        <v>335</v>
      </c>
      <c r="L57" s="146" t="s">
        <v>437</v>
      </c>
      <c r="M57" s="133">
        <v>2</v>
      </c>
      <c r="N57" s="133">
        <v>4</v>
      </c>
      <c r="O57" s="133">
        <f t="shared" si="25"/>
        <v>8</v>
      </c>
      <c r="P57" s="134" t="str">
        <f t="shared" si="26"/>
        <v>Medio (M)</v>
      </c>
      <c r="Q57" s="133">
        <v>25</v>
      </c>
      <c r="R57" s="133">
        <f t="shared" si="27"/>
        <v>200</v>
      </c>
      <c r="S57" s="134" t="str">
        <f t="shared" si="28"/>
        <v>II</v>
      </c>
      <c r="T57" s="150" t="str">
        <f t="shared" si="29"/>
        <v>NO ACEPTABLE O ACEPTABLE CON CONTROL ESPECÍFICO</v>
      </c>
      <c r="U57" s="133">
        <v>5</v>
      </c>
      <c r="V57" s="133">
        <v>1</v>
      </c>
      <c r="W57" s="133">
        <v>0</v>
      </c>
      <c r="X57" s="133">
        <f t="shared" si="24"/>
        <v>6</v>
      </c>
      <c r="Y57" s="146" t="s">
        <v>261</v>
      </c>
      <c r="Z57" s="146" t="s">
        <v>262</v>
      </c>
      <c r="AA57" s="146" t="s">
        <v>210</v>
      </c>
      <c r="AB57" s="146" t="s">
        <v>210</v>
      </c>
      <c r="AC57" s="146" t="s">
        <v>210</v>
      </c>
      <c r="AD57" s="146" t="s">
        <v>344</v>
      </c>
      <c r="AE57" s="146" t="s">
        <v>210</v>
      </c>
      <c r="AF57" s="82"/>
    </row>
    <row r="58" spans="1:31" ht="111" customHeight="1">
      <c r="A58" s="174" t="s">
        <v>227</v>
      </c>
      <c r="B58" s="174" t="s">
        <v>394</v>
      </c>
      <c r="C58" s="174" t="s">
        <v>380</v>
      </c>
      <c r="D58" s="174" t="s">
        <v>342</v>
      </c>
      <c r="E58" s="133" t="s">
        <v>207</v>
      </c>
      <c r="F58" s="147" t="s">
        <v>257</v>
      </c>
      <c r="G58" s="146" t="s">
        <v>337</v>
      </c>
      <c r="H58" s="146" t="s">
        <v>212</v>
      </c>
      <c r="I58" s="148" t="s">
        <v>256</v>
      </c>
      <c r="J58" s="146" t="s">
        <v>281</v>
      </c>
      <c r="K58" s="146" t="s">
        <v>438</v>
      </c>
      <c r="L58" s="146" t="s">
        <v>40</v>
      </c>
      <c r="M58" s="133">
        <v>2</v>
      </c>
      <c r="N58" s="133">
        <v>2</v>
      </c>
      <c r="O58" s="133">
        <f>+M58*N58</f>
        <v>4</v>
      </c>
      <c r="P58" s="134" t="str">
        <f>IF(O58&gt;=21,"Muy Alto (MA)",IF(O58&lt;6,"Bajo (B)",IF(AND(O58&gt;=9,O58&lt;21),"Alto (a)",IF(AND(O58&gt;=6,O58&lt;9),"Medio (M)"))))</f>
        <v>Bajo (B)</v>
      </c>
      <c r="Q58" s="133">
        <v>100</v>
      </c>
      <c r="R58" s="133">
        <f>O58*Q58</f>
        <v>400</v>
      </c>
      <c r="S58" s="134" t="str">
        <f>IF(R58&gt;500,"I",IF(R58&lt;21,"IV",IF(AND(R58&gt;=121,R58&lt;=500),"II",IF(AND(R58&gt;=21,R58&lt;=120),"III"))))</f>
        <v>II</v>
      </c>
      <c r="T58" s="150" t="str">
        <f>IF(R58&gt;500,"NO ACEPTABLE",IF(R58&lt;21,"ACEPTABLE",IF(AND(R58&gt;=121,R58&lt;=500),"NO ACEPTABLE O ACEPTABLE CON CONTROL ESPECÍFICO",IF(AND(R58&gt;=21,R58&lt;=120),"MEJORABLE"))))</f>
        <v>NO ACEPTABLE O ACEPTABLE CON CONTROL ESPECÍFICO</v>
      </c>
      <c r="U58" s="133">
        <v>5</v>
      </c>
      <c r="V58" s="133">
        <v>1</v>
      </c>
      <c r="W58" s="133">
        <v>0</v>
      </c>
      <c r="X58" s="133">
        <f>SUM(U58:W58)</f>
        <v>6</v>
      </c>
      <c r="Y58" s="146" t="s">
        <v>43</v>
      </c>
      <c r="Z58" s="146" t="s">
        <v>439</v>
      </c>
      <c r="AA58" s="146" t="s">
        <v>210</v>
      </c>
      <c r="AB58" s="146" t="s">
        <v>210</v>
      </c>
      <c r="AC58" s="146" t="s">
        <v>440</v>
      </c>
      <c r="AD58" s="146" t="s">
        <v>441</v>
      </c>
      <c r="AE58" s="146" t="s">
        <v>210</v>
      </c>
    </row>
    <row r="59" spans="1:32" ht="111" customHeight="1">
      <c r="A59" s="174" t="s">
        <v>227</v>
      </c>
      <c r="B59" s="174" t="s">
        <v>394</v>
      </c>
      <c r="C59" s="174" t="s">
        <v>380</v>
      </c>
      <c r="D59" s="174" t="s">
        <v>342</v>
      </c>
      <c r="E59" s="133" t="s">
        <v>207</v>
      </c>
      <c r="F59" s="149" t="s">
        <v>387</v>
      </c>
      <c r="G59" s="146" t="s">
        <v>337</v>
      </c>
      <c r="H59" s="146" t="s">
        <v>303</v>
      </c>
      <c r="I59" s="146" t="s">
        <v>231</v>
      </c>
      <c r="J59" s="146" t="s">
        <v>40</v>
      </c>
      <c r="K59" s="149" t="s">
        <v>386</v>
      </c>
      <c r="L59" s="146" t="s">
        <v>40</v>
      </c>
      <c r="M59" s="133">
        <v>0</v>
      </c>
      <c r="N59" s="133">
        <v>4</v>
      </c>
      <c r="O59" s="133">
        <f t="shared" si="25"/>
        <v>0</v>
      </c>
      <c r="P59" s="134" t="str">
        <f t="shared" si="26"/>
        <v>Bajo (B)</v>
      </c>
      <c r="Q59" s="133">
        <v>25</v>
      </c>
      <c r="R59" s="133">
        <f t="shared" si="27"/>
        <v>0</v>
      </c>
      <c r="S59" s="134" t="str">
        <f t="shared" si="28"/>
        <v>IV</v>
      </c>
      <c r="T59" s="150" t="str">
        <f t="shared" si="29"/>
        <v>ACEPTABLE</v>
      </c>
      <c r="U59" s="133">
        <v>5</v>
      </c>
      <c r="V59" s="133">
        <v>1</v>
      </c>
      <c r="W59" s="133">
        <v>0</v>
      </c>
      <c r="X59" s="133">
        <f t="shared" si="24"/>
        <v>6</v>
      </c>
      <c r="Y59" s="146" t="s">
        <v>296</v>
      </c>
      <c r="Z59" s="146" t="s">
        <v>433</v>
      </c>
      <c r="AA59" s="146" t="s">
        <v>210</v>
      </c>
      <c r="AB59" s="146" t="s">
        <v>210</v>
      </c>
      <c r="AC59" s="146" t="s">
        <v>210</v>
      </c>
      <c r="AD59" s="146" t="s">
        <v>442</v>
      </c>
      <c r="AE59" s="146" t="s">
        <v>210</v>
      </c>
      <c r="AF59" s="82"/>
    </row>
    <row r="60" spans="1:31" s="81" customFormat="1" ht="111" customHeight="1">
      <c r="A60" s="174" t="s">
        <v>227</v>
      </c>
      <c r="B60" s="174" t="s">
        <v>346</v>
      </c>
      <c r="C60" s="174" t="s">
        <v>381</v>
      </c>
      <c r="D60" s="174" t="s">
        <v>466</v>
      </c>
      <c r="E60" s="133" t="s">
        <v>207</v>
      </c>
      <c r="F60" s="146" t="s">
        <v>264</v>
      </c>
      <c r="G60" s="146" t="s">
        <v>39</v>
      </c>
      <c r="H60" s="146" t="s">
        <v>265</v>
      </c>
      <c r="I60" s="146" t="s">
        <v>208</v>
      </c>
      <c r="J60" s="146" t="s">
        <v>388</v>
      </c>
      <c r="K60" s="146" t="s">
        <v>222</v>
      </c>
      <c r="L60" s="146" t="s">
        <v>449</v>
      </c>
      <c r="M60" s="133">
        <v>2</v>
      </c>
      <c r="N60" s="133">
        <v>4</v>
      </c>
      <c r="O60" s="133">
        <f t="shared" si="25"/>
        <v>8</v>
      </c>
      <c r="P60" s="134" t="str">
        <f t="shared" si="26"/>
        <v>Medio (M)</v>
      </c>
      <c r="Q60" s="133">
        <v>25</v>
      </c>
      <c r="R60" s="133">
        <f t="shared" si="27"/>
        <v>200</v>
      </c>
      <c r="S60" s="134" t="str">
        <f t="shared" si="28"/>
        <v>II</v>
      </c>
      <c r="T60" s="150" t="str">
        <f t="shared" si="29"/>
        <v>NO ACEPTABLE O ACEPTABLE CON CONTROL ESPECÍFICO</v>
      </c>
      <c r="U60" s="133">
        <v>3</v>
      </c>
      <c r="V60" s="133">
        <v>1</v>
      </c>
      <c r="W60" s="133">
        <v>0</v>
      </c>
      <c r="X60" s="133">
        <f t="shared" si="24"/>
        <v>4</v>
      </c>
      <c r="Y60" s="146" t="s">
        <v>266</v>
      </c>
      <c r="Z60" s="146" t="s">
        <v>267</v>
      </c>
      <c r="AA60" s="146" t="s">
        <v>210</v>
      </c>
      <c r="AB60" s="146" t="s">
        <v>396</v>
      </c>
      <c r="AC60" s="146" t="s">
        <v>305</v>
      </c>
      <c r="AD60" s="146" t="s">
        <v>450</v>
      </c>
      <c r="AE60" s="146" t="s">
        <v>268</v>
      </c>
    </row>
    <row r="61" spans="1:31" s="81" customFormat="1" ht="111" customHeight="1">
      <c r="A61" s="174" t="s">
        <v>227</v>
      </c>
      <c r="B61" s="174" t="s">
        <v>346</v>
      </c>
      <c r="C61" s="174" t="s">
        <v>381</v>
      </c>
      <c r="D61" s="174" t="s">
        <v>466</v>
      </c>
      <c r="E61" s="133" t="s">
        <v>207</v>
      </c>
      <c r="F61" s="146" t="s">
        <v>455</v>
      </c>
      <c r="G61" s="146" t="s">
        <v>39</v>
      </c>
      <c r="H61" s="146" t="s">
        <v>269</v>
      </c>
      <c r="I61" s="146" t="s">
        <v>270</v>
      </c>
      <c r="J61" s="146" t="s">
        <v>388</v>
      </c>
      <c r="K61" s="146" t="s">
        <v>222</v>
      </c>
      <c r="L61" s="146" t="s">
        <v>452</v>
      </c>
      <c r="M61" s="133">
        <v>2</v>
      </c>
      <c r="N61" s="133">
        <v>4</v>
      </c>
      <c r="O61" s="133">
        <f t="shared" si="25"/>
        <v>8</v>
      </c>
      <c r="P61" s="134" t="str">
        <f t="shared" si="26"/>
        <v>Medio (M)</v>
      </c>
      <c r="Q61" s="133">
        <v>25</v>
      </c>
      <c r="R61" s="133">
        <f t="shared" si="27"/>
        <v>200</v>
      </c>
      <c r="S61" s="134" t="str">
        <f t="shared" si="28"/>
        <v>II</v>
      </c>
      <c r="T61" s="150" t="str">
        <f t="shared" si="29"/>
        <v>NO ACEPTABLE O ACEPTABLE CON CONTROL ESPECÍFICO</v>
      </c>
      <c r="U61" s="133">
        <v>3</v>
      </c>
      <c r="V61" s="133">
        <v>1</v>
      </c>
      <c r="W61" s="133">
        <v>0</v>
      </c>
      <c r="X61" s="133">
        <f t="shared" si="24"/>
        <v>4</v>
      </c>
      <c r="Y61" s="146" t="s">
        <v>271</v>
      </c>
      <c r="Z61" s="146" t="s">
        <v>272</v>
      </c>
      <c r="AA61" s="146" t="s">
        <v>210</v>
      </c>
      <c r="AB61" s="146" t="s">
        <v>396</v>
      </c>
      <c r="AC61" s="146" t="s">
        <v>334</v>
      </c>
      <c r="AD61" s="146" t="s">
        <v>273</v>
      </c>
      <c r="AE61" s="146" t="s">
        <v>274</v>
      </c>
    </row>
    <row r="62" spans="1:31" ht="111" customHeight="1">
      <c r="A62" s="174" t="s">
        <v>227</v>
      </c>
      <c r="B62" s="174" t="s">
        <v>346</v>
      </c>
      <c r="C62" s="174" t="s">
        <v>381</v>
      </c>
      <c r="D62" s="174" t="s">
        <v>466</v>
      </c>
      <c r="E62" s="133" t="s">
        <v>213</v>
      </c>
      <c r="F62" s="146" t="s">
        <v>417</v>
      </c>
      <c r="G62" s="146" t="s">
        <v>362</v>
      </c>
      <c r="H62" s="146" t="s">
        <v>415</v>
      </c>
      <c r="I62" s="146" t="s">
        <v>432</v>
      </c>
      <c r="J62" s="146" t="s">
        <v>40</v>
      </c>
      <c r="K62" s="146" t="s">
        <v>418</v>
      </c>
      <c r="L62" s="146" t="s">
        <v>40</v>
      </c>
      <c r="M62" s="133">
        <v>0</v>
      </c>
      <c r="N62" s="133">
        <v>4</v>
      </c>
      <c r="O62" s="133">
        <f t="shared" si="25"/>
        <v>0</v>
      </c>
      <c r="P62" s="134" t="str">
        <f t="shared" si="26"/>
        <v>Bajo (B)</v>
      </c>
      <c r="Q62" s="133">
        <v>25</v>
      </c>
      <c r="R62" s="133">
        <f t="shared" si="27"/>
        <v>0</v>
      </c>
      <c r="S62" s="134" t="str">
        <f t="shared" si="28"/>
        <v>IV</v>
      </c>
      <c r="T62" s="150" t="str">
        <f t="shared" si="29"/>
        <v>ACEPTABLE</v>
      </c>
      <c r="U62" s="133">
        <v>3</v>
      </c>
      <c r="V62" s="133">
        <v>1</v>
      </c>
      <c r="W62" s="133">
        <v>0</v>
      </c>
      <c r="X62" s="133">
        <f>SUM(U62:W62)</f>
        <v>4</v>
      </c>
      <c r="Y62" s="146" t="s">
        <v>416</v>
      </c>
      <c r="Z62" s="146" t="s">
        <v>433</v>
      </c>
      <c r="AA62" s="146" t="s">
        <v>210</v>
      </c>
      <c r="AB62" s="146" t="s">
        <v>210</v>
      </c>
      <c r="AC62" s="146" t="s">
        <v>210</v>
      </c>
      <c r="AD62" s="146" t="s">
        <v>434</v>
      </c>
      <c r="AE62" s="146" t="s">
        <v>210</v>
      </c>
    </row>
    <row r="63" spans="1:31" s="81" customFormat="1" ht="111" customHeight="1">
      <c r="A63" s="174" t="s">
        <v>227</v>
      </c>
      <c r="B63" s="174" t="s">
        <v>346</v>
      </c>
      <c r="C63" s="174" t="s">
        <v>381</v>
      </c>
      <c r="D63" s="174" t="s">
        <v>466</v>
      </c>
      <c r="E63" s="133" t="s">
        <v>207</v>
      </c>
      <c r="F63" s="146" t="s">
        <v>235</v>
      </c>
      <c r="G63" s="146" t="s">
        <v>42</v>
      </c>
      <c r="H63" s="146" t="s">
        <v>259</v>
      </c>
      <c r="I63" s="146" t="s">
        <v>260</v>
      </c>
      <c r="J63" s="146" t="s">
        <v>40</v>
      </c>
      <c r="K63" s="146" t="s">
        <v>313</v>
      </c>
      <c r="L63" s="146" t="s">
        <v>437</v>
      </c>
      <c r="M63" s="133">
        <v>2</v>
      </c>
      <c r="N63" s="133">
        <v>3</v>
      </c>
      <c r="O63" s="133">
        <f t="shared" si="25"/>
        <v>6</v>
      </c>
      <c r="P63" s="134" t="str">
        <f t="shared" si="26"/>
        <v>Medio (M)</v>
      </c>
      <c r="Q63" s="133">
        <v>25</v>
      </c>
      <c r="R63" s="133">
        <f t="shared" si="27"/>
        <v>150</v>
      </c>
      <c r="S63" s="134" t="str">
        <f t="shared" si="28"/>
        <v>II</v>
      </c>
      <c r="T63" s="150" t="str">
        <f t="shared" si="29"/>
        <v>NO ACEPTABLE O ACEPTABLE CON CONTROL ESPECÍFICO</v>
      </c>
      <c r="U63" s="133">
        <v>3</v>
      </c>
      <c r="V63" s="133">
        <v>1</v>
      </c>
      <c r="W63" s="133">
        <v>0</v>
      </c>
      <c r="X63" s="133">
        <f t="shared" si="24"/>
        <v>4</v>
      </c>
      <c r="Y63" s="146" t="s">
        <v>261</v>
      </c>
      <c r="Z63" s="146" t="s">
        <v>262</v>
      </c>
      <c r="AA63" s="146" t="s">
        <v>210</v>
      </c>
      <c r="AB63" s="146" t="s">
        <v>210</v>
      </c>
      <c r="AC63" s="146" t="s">
        <v>210</v>
      </c>
      <c r="AD63" s="146" t="s">
        <v>263</v>
      </c>
      <c r="AE63" s="146" t="s">
        <v>210</v>
      </c>
    </row>
    <row r="64" spans="1:31" s="81" customFormat="1" ht="111" customHeight="1">
      <c r="A64" s="174" t="s">
        <v>227</v>
      </c>
      <c r="B64" s="174" t="s">
        <v>346</v>
      </c>
      <c r="C64" s="174" t="s">
        <v>381</v>
      </c>
      <c r="D64" s="174" t="s">
        <v>466</v>
      </c>
      <c r="E64" s="133" t="s">
        <v>207</v>
      </c>
      <c r="F64" s="146" t="s">
        <v>216</v>
      </c>
      <c r="G64" s="146" t="s">
        <v>42</v>
      </c>
      <c r="H64" s="146" t="s">
        <v>435</v>
      </c>
      <c r="I64" s="146" t="s">
        <v>260</v>
      </c>
      <c r="J64" s="146" t="s">
        <v>40</v>
      </c>
      <c r="K64" s="146" t="s">
        <v>313</v>
      </c>
      <c r="L64" s="146" t="s">
        <v>437</v>
      </c>
      <c r="M64" s="133">
        <v>2</v>
      </c>
      <c r="N64" s="133">
        <v>4</v>
      </c>
      <c r="O64" s="133">
        <f t="shared" si="25"/>
        <v>8</v>
      </c>
      <c r="P64" s="134" t="str">
        <f t="shared" si="26"/>
        <v>Medio (M)</v>
      </c>
      <c r="Q64" s="133">
        <v>25</v>
      </c>
      <c r="R64" s="133">
        <f t="shared" si="27"/>
        <v>200</v>
      </c>
      <c r="S64" s="134" t="str">
        <f t="shared" si="28"/>
        <v>II</v>
      </c>
      <c r="T64" s="150" t="str">
        <f t="shared" si="29"/>
        <v>NO ACEPTABLE O ACEPTABLE CON CONTROL ESPECÍFICO</v>
      </c>
      <c r="U64" s="133">
        <v>3</v>
      </c>
      <c r="V64" s="133">
        <v>1</v>
      </c>
      <c r="W64" s="133">
        <v>0</v>
      </c>
      <c r="X64" s="133">
        <f t="shared" si="24"/>
        <v>4</v>
      </c>
      <c r="Y64" s="146" t="s">
        <v>261</v>
      </c>
      <c r="Z64" s="146" t="s">
        <v>262</v>
      </c>
      <c r="AA64" s="146" t="s">
        <v>210</v>
      </c>
      <c r="AB64" s="146" t="s">
        <v>210</v>
      </c>
      <c r="AC64" s="146" t="s">
        <v>210</v>
      </c>
      <c r="AD64" s="146" t="s">
        <v>263</v>
      </c>
      <c r="AE64" s="146" t="s">
        <v>210</v>
      </c>
    </row>
    <row r="65" spans="1:31" s="81" customFormat="1" ht="111" customHeight="1">
      <c r="A65" s="174" t="s">
        <v>227</v>
      </c>
      <c r="B65" s="174" t="s">
        <v>346</v>
      </c>
      <c r="C65" s="174" t="s">
        <v>381</v>
      </c>
      <c r="D65" s="174" t="s">
        <v>466</v>
      </c>
      <c r="E65" s="133" t="s">
        <v>38</v>
      </c>
      <c r="F65" s="146" t="s">
        <v>288</v>
      </c>
      <c r="G65" s="146" t="s">
        <v>255</v>
      </c>
      <c r="H65" s="146" t="s">
        <v>285</v>
      </c>
      <c r="I65" s="146" t="s">
        <v>289</v>
      </c>
      <c r="J65" s="146" t="s">
        <v>40</v>
      </c>
      <c r="K65" s="146" t="s">
        <v>467</v>
      </c>
      <c r="L65" s="146" t="s">
        <v>406</v>
      </c>
      <c r="M65" s="133">
        <v>2</v>
      </c>
      <c r="N65" s="133">
        <v>3</v>
      </c>
      <c r="O65" s="133">
        <f t="shared" si="25"/>
        <v>6</v>
      </c>
      <c r="P65" s="134" t="str">
        <f t="shared" si="26"/>
        <v>Medio (M)</v>
      </c>
      <c r="Q65" s="133">
        <v>25</v>
      </c>
      <c r="R65" s="133">
        <f t="shared" si="27"/>
        <v>150</v>
      </c>
      <c r="S65" s="134" t="str">
        <f t="shared" si="28"/>
        <v>II</v>
      </c>
      <c r="T65" s="150" t="str">
        <f t="shared" si="29"/>
        <v>NO ACEPTABLE O ACEPTABLE CON CONTROL ESPECÍFICO</v>
      </c>
      <c r="U65" s="133">
        <v>3</v>
      </c>
      <c r="V65" s="133">
        <v>1</v>
      </c>
      <c r="W65" s="133">
        <v>0</v>
      </c>
      <c r="X65" s="133">
        <f t="shared" si="24"/>
        <v>4</v>
      </c>
      <c r="Y65" s="146" t="s">
        <v>292</v>
      </c>
      <c r="Z65" s="146" t="s">
        <v>293</v>
      </c>
      <c r="AA65" s="146" t="s">
        <v>210</v>
      </c>
      <c r="AB65" s="146" t="s">
        <v>210</v>
      </c>
      <c r="AC65" s="146" t="s">
        <v>294</v>
      </c>
      <c r="AD65" s="146" t="s">
        <v>295</v>
      </c>
      <c r="AE65" s="146" t="s">
        <v>210</v>
      </c>
    </row>
    <row r="66" spans="1:32" ht="111" customHeight="1">
      <c r="A66" s="174" t="s">
        <v>227</v>
      </c>
      <c r="B66" s="174" t="s">
        <v>346</v>
      </c>
      <c r="C66" s="174" t="s">
        <v>381</v>
      </c>
      <c r="D66" s="174" t="s">
        <v>466</v>
      </c>
      <c r="E66" s="133" t="s">
        <v>207</v>
      </c>
      <c r="F66" s="149" t="s">
        <v>387</v>
      </c>
      <c r="G66" s="146" t="s">
        <v>337</v>
      </c>
      <c r="H66" s="146" t="s">
        <v>303</v>
      </c>
      <c r="I66" s="146" t="s">
        <v>231</v>
      </c>
      <c r="J66" s="146" t="s">
        <v>40</v>
      </c>
      <c r="K66" s="149" t="s">
        <v>386</v>
      </c>
      <c r="L66" s="146" t="s">
        <v>40</v>
      </c>
      <c r="M66" s="133">
        <v>0</v>
      </c>
      <c r="N66" s="133">
        <v>4</v>
      </c>
      <c r="O66" s="133">
        <f>+M66*N66</f>
        <v>0</v>
      </c>
      <c r="P66" s="134" t="str">
        <f>IF(O66&gt;=21,"Muy Alto (MA)",IF(O66&lt;6,"Bajo (B)",IF(AND(O66&gt;=9,O66&lt;21),"Alto (a)",IF(AND(O66&gt;=6,O66&lt;9),"Medio (M)"))))</f>
        <v>Bajo (B)</v>
      </c>
      <c r="Q66" s="133">
        <v>25</v>
      </c>
      <c r="R66" s="133">
        <f>O66*Q66</f>
        <v>0</v>
      </c>
      <c r="S66" s="134" t="str">
        <f>IF(R66&gt;500,"I",IF(R66&lt;21,"IV",IF(AND(R66&gt;=121,R66&lt;=500),"II",IF(AND(R66&gt;=21,R66&lt;=120),"III"))))</f>
        <v>IV</v>
      </c>
      <c r="T66" s="150" t="str">
        <f>IF(R66&gt;500,"NO ACEPTABLE",IF(R66&lt;21,"ACEPTABLE",IF(AND(R66&gt;=121,R66&lt;=500),"NO ACEPTABLE O ACEPTABLE CON CONTROL ESPECÍFICO",IF(AND(R66&gt;=21,R66&lt;=120),"MEJORABLE"))))</f>
        <v>ACEPTABLE</v>
      </c>
      <c r="U66" s="133">
        <v>3</v>
      </c>
      <c r="V66" s="133">
        <v>1</v>
      </c>
      <c r="W66" s="133">
        <v>0</v>
      </c>
      <c r="X66" s="133">
        <f>SUM(U66:W66)</f>
        <v>4</v>
      </c>
      <c r="Y66" s="146" t="s">
        <v>296</v>
      </c>
      <c r="Z66" s="146" t="s">
        <v>433</v>
      </c>
      <c r="AA66" s="146" t="s">
        <v>210</v>
      </c>
      <c r="AB66" s="146" t="s">
        <v>210</v>
      </c>
      <c r="AC66" s="146" t="s">
        <v>210</v>
      </c>
      <c r="AD66" s="146" t="s">
        <v>442</v>
      </c>
      <c r="AE66" s="146" t="s">
        <v>210</v>
      </c>
      <c r="AF66" s="82"/>
    </row>
    <row r="67" spans="1:31" s="81" customFormat="1" ht="111" customHeight="1">
      <c r="A67" s="174" t="s">
        <v>227</v>
      </c>
      <c r="B67" s="174" t="s">
        <v>346</v>
      </c>
      <c r="C67" s="174" t="s">
        <v>381</v>
      </c>
      <c r="D67" s="174" t="s">
        <v>466</v>
      </c>
      <c r="E67" s="133" t="s">
        <v>207</v>
      </c>
      <c r="F67" s="147" t="s">
        <v>257</v>
      </c>
      <c r="G67" s="146" t="s">
        <v>255</v>
      </c>
      <c r="H67" s="146" t="s">
        <v>212</v>
      </c>
      <c r="I67" s="148" t="s">
        <v>256</v>
      </c>
      <c r="J67" s="146" t="s">
        <v>281</v>
      </c>
      <c r="K67" s="146" t="s">
        <v>438</v>
      </c>
      <c r="L67" s="146" t="s">
        <v>40</v>
      </c>
      <c r="M67" s="133">
        <v>2</v>
      </c>
      <c r="N67" s="133">
        <v>4</v>
      </c>
      <c r="O67" s="133">
        <f>+M67*N67</f>
        <v>8</v>
      </c>
      <c r="P67" s="134" t="str">
        <f>IF(O67&gt;=21,"Muy Alto (MA)",IF(O67&lt;6,"Bajo (B)",IF(AND(O67&gt;=9,O67&lt;21),"Alto (a)",IF(AND(O67&gt;=6,O67&lt;9),"Medio (M)"))))</f>
        <v>Medio (M)</v>
      </c>
      <c r="Q67" s="133">
        <v>25</v>
      </c>
      <c r="R67" s="133">
        <f>O67*Q67</f>
        <v>200</v>
      </c>
      <c r="S67" s="134" t="str">
        <f>IF(R67&gt;500,"I",IF(R67&lt;21,"IV",IF(AND(R67&gt;=121,R67&lt;=500),"II",IF(AND(R67&gt;=21,R67&lt;=120),"III"))))</f>
        <v>II</v>
      </c>
      <c r="T67" s="150" t="str">
        <f>IF(R67&gt;500,"NO ACEPTABLE",IF(R67&lt;21,"ACEPTABLE",IF(AND(R67&gt;=121,R67&lt;=500),"NO ACEPTABLE O ACEPTABLE CON CONTROL ESPECÍFICO",IF(AND(R67&gt;=21,R67&lt;=120),"MEJORABLE"))))</f>
        <v>NO ACEPTABLE O ACEPTABLE CON CONTROL ESPECÍFICO</v>
      </c>
      <c r="U67" s="133">
        <v>3</v>
      </c>
      <c r="V67" s="133">
        <v>1</v>
      </c>
      <c r="W67" s="133">
        <v>0</v>
      </c>
      <c r="X67" s="133">
        <f t="shared" si="24"/>
        <v>4</v>
      </c>
      <c r="Y67" s="146" t="s">
        <v>43</v>
      </c>
      <c r="Z67" s="146" t="s">
        <v>439</v>
      </c>
      <c r="AA67" s="146" t="s">
        <v>210</v>
      </c>
      <c r="AB67" s="146" t="s">
        <v>210</v>
      </c>
      <c r="AC67" s="146" t="s">
        <v>440</v>
      </c>
      <c r="AD67" s="146" t="s">
        <v>441</v>
      </c>
      <c r="AE67" s="146" t="s">
        <v>210</v>
      </c>
    </row>
    <row r="68" spans="1:31" s="81" customFormat="1" ht="111" customHeight="1">
      <c r="A68" s="174" t="s">
        <v>227</v>
      </c>
      <c r="B68" s="174" t="s">
        <v>347</v>
      </c>
      <c r="C68" s="174" t="s">
        <v>468</v>
      </c>
      <c r="D68" s="174" t="s">
        <v>469</v>
      </c>
      <c r="E68" s="133" t="s">
        <v>207</v>
      </c>
      <c r="F68" s="146" t="s">
        <v>264</v>
      </c>
      <c r="G68" s="146" t="s">
        <v>39</v>
      </c>
      <c r="H68" s="146" t="s">
        <v>265</v>
      </c>
      <c r="I68" s="146" t="s">
        <v>208</v>
      </c>
      <c r="J68" s="146" t="s">
        <v>388</v>
      </c>
      <c r="K68" s="146" t="s">
        <v>222</v>
      </c>
      <c r="L68" s="146" t="s">
        <v>449</v>
      </c>
      <c r="M68" s="133">
        <v>2</v>
      </c>
      <c r="N68" s="133">
        <v>4</v>
      </c>
      <c r="O68" s="133">
        <f aca="true" t="shared" si="30" ref="O68:O88">+M68*N68</f>
        <v>8</v>
      </c>
      <c r="P68" s="134" t="str">
        <f aca="true" t="shared" si="31" ref="P68:P88">IF(O68&gt;=21,"Muy Alto (MA)",IF(O68&lt;6,"Bajo (B)",IF(AND(O68&gt;=9,O68&lt;21),"Alto (a)",IF(AND(O68&gt;=6,O68&lt;9),"Medio (M)"))))</f>
        <v>Medio (M)</v>
      </c>
      <c r="Q68" s="133">
        <v>25</v>
      </c>
      <c r="R68" s="133">
        <f aca="true" t="shared" si="32" ref="R68:R88">O68*Q68</f>
        <v>200</v>
      </c>
      <c r="S68" s="134" t="str">
        <f aca="true" t="shared" si="33" ref="S68:S88">IF(R68&gt;500,"I",IF(R68&lt;21,"IV",IF(AND(R68&gt;=121,R68&lt;=500),"II",IF(AND(R68&gt;=21,R68&lt;=120),"III"))))</f>
        <v>II</v>
      </c>
      <c r="T68" s="150" t="str">
        <f aca="true" t="shared" si="34" ref="T68:T88">IF(R68&gt;500,"NO ACEPTABLE",IF(R68&lt;21,"ACEPTABLE",IF(AND(R68&gt;=121,R68&lt;=500),"NO ACEPTABLE O ACEPTABLE CON CONTROL ESPECÍFICO",IF(AND(R68&gt;=21,R68&lt;=120),"MEJORABLE"))))</f>
        <v>NO ACEPTABLE O ACEPTABLE CON CONTROL ESPECÍFICO</v>
      </c>
      <c r="U68" s="133">
        <v>8</v>
      </c>
      <c r="V68" s="133">
        <v>2</v>
      </c>
      <c r="W68" s="133">
        <v>0</v>
      </c>
      <c r="X68" s="133">
        <f aca="true" t="shared" si="35" ref="X68:X74">SUM(U68:W68)</f>
        <v>10</v>
      </c>
      <c r="Y68" s="146" t="s">
        <v>266</v>
      </c>
      <c r="Z68" s="146" t="s">
        <v>267</v>
      </c>
      <c r="AA68" s="146" t="s">
        <v>210</v>
      </c>
      <c r="AB68" s="146" t="s">
        <v>396</v>
      </c>
      <c r="AC68" s="146" t="s">
        <v>305</v>
      </c>
      <c r="AD68" s="146" t="s">
        <v>450</v>
      </c>
      <c r="AE68" s="146" t="s">
        <v>268</v>
      </c>
    </row>
    <row r="69" spans="1:31" s="81" customFormat="1" ht="111" customHeight="1">
      <c r="A69" s="174" t="s">
        <v>227</v>
      </c>
      <c r="B69" s="174" t="s">
        <v>347</v>
      </c>
      <c r="C69" s="174" t="s">
        <v>468</v>
      </c>
      <c r="D69" s="174" t="s">
        <v>469</v>
      </c>
      <c r="E69" s="133" t="s">
        <v>207</v>
      </c>
      <c r="F69" s="146" t="s">
        <v>455</v>
      </c>
      <c r="G69" s="146" t="s">
        <v>39</v>
      </c>
      <c r="H69" s="146" t="s">
        <v>269</v>
      </c>
      <c r="I69" s="146" t="s">
        <v>270</v>
      </c>
      <c r="J69" s="146" t="s">
        <v>388</v>
      </c>
      <c r="K69" s="146" t="s">
        <v>222</v>
      </c>
      <c r="L69" s="146" t="s">
        <v>452</v>
      </c>
      <c r="M69" s="133">
        <v>2</v>
      </c>
      <c r="N69" s="133">
        <v>4</v>
      </c>
      <c r="O69" s="133">
        <f t="shared" si="30"/>
        <v>8</v>
      </c>
      <c r="P69" s="134" t="str">
        <f t="shared" si="31"/>
        <v>Medio (M)</v>
      </c>
      <c r="Q69" s="133">
        <v>25</v>
      </c>
      <c r="R69" s="133">
        <f t="shared" si="32"/>
        <v>200</v>
      </c>
      <c r="S69" s="134" t="str">
        <f t="shared" si="33"/>
        <v>II</v>
      </c>
      <c r="T69" s="150" t="str">
        <f t="shared" si="34"/>
        <v>NO ACEPTABLE O ACEPTABLE CON CONTROL ESPECÍFICO</v>
      </c>
      <c r="U69" s="133">
        <v>8</v>
      </c>
      <c r="V69" s="133">
        <v>2</v>
      </c>
      <c r="W69" s="133">
        <v>0</v>
      </c>
      <c r="X69" s="133">
        <f t="shared" si="35"/>
        <v>10</v>
      </c>
      <c r="Y69" s="146" t="s">
        <v>271</v>
      </c>
      <c r="Z69" s="146" t="s">
        <v>272</v>
      </c>
      <c r="AA69" s="146" t="s">
        <v>210</v>
      </c>
      <c r="AB69" s="146" t="s">
        <v>396</v>
      </c>
      <c r="AC69" s="146" t="s">
        <v>334</v>
      </c>
      <c r="AD69" s="146" t="s">
        <v>273</v>
      </c>
      <c r="AE69" s="146" t="s">
        <v>274</v>
      </c>
    </row>
    <row r="70" spans="1:32" ht="111" customHeight="1">
      <c r="A70" s="174" t="s">
        <v>227</v>
      </c>
      <c r="B70" s="174" t="s">
        <v>347</v>
      </c>
      <c r="C70" s="174" t="s">
        <v>468</v>
      </c>
      <c r="D70" s="174" t="s">
        <v>469</v>
      </c>
      <c r="E70" s="133" t="s">
        <v>207</v>
      </c>
      <c r="F70" s="149" t="s">
        <v>387</v>
      </c>
      <c r="G70" s="146" t="s">
        <v>337</v>
      </c>
      <c r="H70" s="146" t="s">
        <v>303</v>
      </c>
      <c r="I70" s="146" t="s">
        <v>231</v>
      </c>
      <c r="J70" s="146" t="s">
        <v>40</v>
      </c>
      <c r="K70" s="149" t="s">
        <v>386</v>
      </c>
      <c r="L70" s="146" t="s">
        <v>40</v>
      </c>
      <c r="M70" s="133">
        <v>0</v>
      </c>
      <c r="N70" s="133">
        <v>4</v>
      </c>
      <c r="O70" s="133">
        <f t="shared" si="30"/>
        <v>0</v>
      </c>
      <c r="P70" s="134" t="str">
        <f t="shared" si="31"/>
        <v>Bajo (B)</v>
      </c>
      <c r="Q70" s="133">
        <v>25</v>
      </c>
      <c r="R70" s="133">
        <f t="shared" si="32"/>
        <v>0</v>
      </c>
      <c r="S70" s="134" t="str">
        <f t="shared" si="33"/>
        <v>IV</v>
      </c>
      <c r="T70" s="150" t="str">
        <f t="shared" si="34"/>
        <v>ACEPTABLE</v>
      </c>
      <c r="U70" s="133">
        <v>8</v>
      </c>
      <c r="V70" s="133">
        <v>2</v>
      </c>
      <c r="W70" s="133">
        <v>0</v>
      </c>
      <c r="X70" s="133">
        <f t="shared" si="35"/>
        <v>10</v>
      </c>
      <c r="Y70" s="146" t="s">
        <v>296</v>
      </c>
      <c r="Z70" s="146" t="s">
        <v>433</v>
      </c>
      <c r="AA70" s="146" t="s">
        <v>210</v>
      </c>
      <c r="AB70" s="146" t="s">
        <v>210</v>
      </c>
      <c r="AC70" s="146" t="s">
        <v>210</v>
      </c>
      <c r="AD70" s="146" t="s">
        <v>442</v>
      </c>
      <c r="AE70" s="146" t="s">
        <v>210</v>
      </c>
      <c r="AF70" s="82"/>
    </row>
    <row r="71" spans="1:31" ht="111" customHeight="1">
      <c r="A71" s="174" t="s">
        <v>227</v>
      </c>
      <c r="B71" s="174" t="s">
        <v>347</v>
      </c>
      <c r="C71" s="174" t="s">
        <v>468</v>
      </c>
      <c r="D71" s="174" t="s">
        <v>469</v>
      </c>
      <c r="E71" s="133" t="s">
        <v>213</v>
      </c>
      <c r="F71" s="146" t="s">
        <v>417</v>
      </c>
      <c r="G71" s="146" t="s">
        <v>362</v>
      </c>
      <c r="H71" s="146" t="s">
        <v>415</v>
      </c>
      <c r="I71" s="146" t="s">
        <v>432</v>
      </c>
      <c r="J71" s="146" t="s">
        <v>40</v>
      </c>
      <c r="K71" s="146" t="s">
        <v>418</v>
      </c>
      <c r="L71" s="146" t="s">
        <v>40</v>
      </c>
      <c r="M71" s="133">
        <v>0</v>
      </c>
      <c r="N71" s="133">
        <v>4</v>
      </c>
      <c r="O71" s="133">
        <f t="shared" si="30"/>
        <v>0</v>
      </c>
      <c r="P71" s="134" t="str">
        <f t="shared" si="31"/>
        <v>Bajo (B)</v>
      </c>
      <c r="Q71" s="133">
        <v>25</v>
      </c>
      <c r="R71" s="133">
        <f t="shared" si="32"/>
        <v>0</v>
      </c>
      <c r="S71" s="134" t="str">
        <f t="shared" si="33"/>
        <v>IV</v>
      </c>
      <c r="T71" s="150" t="str">
        <f t="shared" si="34"/>
        <v>ACEPTABLE</v>
      </c>
      <c r="U71" s="133">
        <v>8</v>
      </c>
      <c r="V71" s="133">
        <v>2</v>
      </c>
      <c r="W71" s="133">
        <v>0</v>
      </c>
      <c r="X71" s="133">
        <f t="shared" si="35"/>
        <v>10</v>
      </c>
      <c r="Y71" s="146" t="s">
        <v>416</v>
      </c>
      <c r="Z71" s="146" t="s">
        <v>433</v>
      </c>
      <c r="AA71" s="146" t="s">
        <v>210</v>
      </c>
      <c r="AB71" s="146" t="s">
        <v>210</v>
      </c>
      <c r="AC71" s="146" t="s">
        <v>210</v>
      </c>
      <c r="AD71" s="146" t="s">
        <v>434</v>
      </c>
      <c r="AE71" s="146" t="s">
        <v>210</v>
      </c>
    </row>
    <row r="72" spans="1:31" s="81" customFormat="1" ht="111" customHeight="1">
      <c r="A72" s="174" t="s">
        <v>227</v>
      </c>
      <c r="B72" s="174" t="s">
        <v>347</v>
      </c>
      <c r="C72" s="174" t="s">
        <v>468</v>
      </c>
      <c r="D72" s="174" t="s">
        <v>469</v>
      </c>
      <c r="E72" s="133" t="s">
        <v>207</v>
      </c>
      <c r="F72" s="146" t="s">
        <v>216</v>
      </c>
      <c r="G72" s="146" t="s">
        <v>42</v>
      </c>
      <c r="H72" s="146" t="s">
        <v>259</v>
      </c>
      <c r="I72" s="146" t="s">
        <v>260</v>
      </c>
      <c r="J72" s="146" t="s">
        <v>40</v>
      </c>
      <c r="K72" s="146" t="s">
        <v>313</v>
      </c>
      <c r="L72" s="146" t="s">
        <v>437</v>
      </c>
      <c r="M72" s="133">
        <v>2</v>
      </c>
      <c r="N72" s="133">
        <v>3</v>
      </c>
      <c r="O72" s="133">
        <f t="shared" si="30"/>
        <v>6</v>
      </c>
      <c r="P72" s="134" t="str">
        <f t="shared" si="31"/>
        <v>Medio (M)</v>
      </c>
      <c r="Q72" s="133">
        <v>25</v>
      </c>
      <c r="R72" s="133">
        <f t="shared" si="32"/>
        <v>150</v>
      </c>
      <c r="S72" s="134" t="str">
        <f t="shared" si="33"/>
        <v>II</v>
      </c>
      <c r="T72" s="150" t="str">
        <f t="shared" si="34"/>
        <v>NO ACEPTABLE O ACEPTABLE CON CONTROL ESPECÍFICO</v>
      </c>
      <c r="U72" s="133">
        <v>8</v>
      </c>
      <c r="V72" s="133">
        <v>2</v>
      </c>
      <c r="W72" s="133">
        <v>0</v>
      </c>
      <c r="X72" s="133">
        <f t="shared" si="35"/>
        <v>10</v>
      </c>
      <c r="Y72" s="146" t="s">
        <v>261</v>
      </c>
      <c r="Z72" s="146" t="s">
        <v>262</v>
      </c>
      <c r="AA72" s="146" t="s">
        <v>210</v>
      </c>
      <c r="AB72" s="146" t="s">
        <v>210</v>
      </c>
      <c r="AC72" s="146" t="s">
        <v>210</v>
      </c>
      <c r="AD72" s="146" t="s">
        <v>217</v>
      </c>
      <c r="AE72" s="146" t="s">
        <v>210</v>
      </c>
    </row>
    <row r="73" spans="1:31" s="81" customFormat="1" ht="111" customHeight="1">
      <c r="A73" s="174" t="s">
        <v>227</v>
      </c>
      <c r="B73" s="174" t="s">
        <v>347</v>
      </c>
      <c r="C73" s="174" t="s">
        <v>468</v>
      </c>
      <c r="D73" s="174" t="s">
        <v>469</v>
      </c>
      <c r="E73" s="133" t="s">
        <v>213</v>
      </c>
      <c r="F73" s="146" t="s">
        <v>284</v>
      </c>
      <c r="G73" s="146" t="s">
        <v>255</v>
      </c>
      <c r="H73" s="146" t="s">
        <v>209</v>
      </c>
      <c r="I73" s="146" t="s">
        <v>289</v>
      </c>
      <c r="J73" s="146" t="s">
        <v>40</v>
      </c>
      <c r="K73" s="146" t="s">
        <v>407</v>
      </c>
      <c r="L73" s="146" t="s">
        <v>408</v>
      </c>
      <c r="M73" s="133">
        <v>2</v>
      </c>
      <c r="N73" s="133">
        <v>3</v>
      </c>
      <c r="O73" s="133">
        <f t="shared" si="30"/>
        <v>6</v>
      </c>
      <c r="P73" s="134" t="str">
        <f t="shared" si="31"/>
        <v>Medio (M)</v>
      </c>
      <c r="Q73" s="133">
        <v>25</v>
      </c>
      <c r="R73" s="133">
        <f t="shared" si="32"/>
        <v>150</v>
      </c>
      <c r="S73" s="134" t="str">
        <f t="shared" si="33"/>
        <v>II</v>
      </c>
      <c r="T73" s="150" t="str">
        <f t="shared" si="34"/>
        <v>NO ACEPTABLE O ACEPTABLE CON CONTROL ESPECÍFICO</v>
      </c>
      <c r="U73" s="133">
        <v>8</v>
      </c>
      <c r="V73" s="133">
        <v>2</v>
      </c>
      <c r="W73" s="133">
        <v>0</v>
      </c>
      <c r="X73" s="133">
        <f t="shared" si="35"/>
        <v>10</v>
      </c>
      <c r="Y73" s="146" t="s">
        <v>292</v>
      </c>
      <c r="Z73" s="146" t="s">
        <v>293</v>
      </c>
      <c r="AA73" s="146" t="s">
        <v>210</v>
      </c>
      <c r="AB73" s="146" t="s">
        <v>210</v>
      </c>
      <c r="AC73" s="146" t="s">
        <v>294</v>
      </c>
      <c r="AD73" s="146" t="s">
        <v>295</v>
      </c>
      <c r="AE73" s="146" t="s">
        <v>210</v>
      </c>
    </row>
    <row r="74" spans="1:31" s="81" customFormat="1" ht="111" customHeight="1">
      <c r="A74" s="174" t="s">
        <v>227</v>
      </c>
      <c r="B74" s="174" t="s">
        <v>347</v>
      </c>
      <c r="C74" s="174" t="s">
        <v>468</v>
      </c>
      <c r="D74" s="174" t="s">
        <v>469</v>
      </c>
      <c r="E74" s="133" t="s">
        <v>207</v>
      </c>
      <c r="F74" s="147" t="s">
        <v>257</v>
      </c>
      <c r="G74" s="146" t="s">
        <v>255</v>
      </c>
      <c r="H74" s="146" t="s">
        <v>212</v>
      </c>
      <c r="I74" s="148" t="s">
        <v>256</v>
      </c>
      <c r="J74" s="146" t="s">
        <v>281</v>
      </c>
      <c r="K74" s="146" t="s">
        <v>438</v>
      </c>
      <c r="L74" s="146" t="s">
        <v>40</v>
      </c>
      <c r="M74" s="133">
        <v>2</v>
      </c>
      <c r="N74" s="133">
        <v>2</v>
      </c>
      <c r="O74" s="133">
        <f t="shared" si="30"/>
        <v>4</v>
      </c>
      <c r="P74" s="134" t="str">
        <f t="shared" si="31"/>
        <v>Bajo (B)</v>
      </c>
      <c r="Q74" s="133">
        <v>100</v>
      </c>
      <c r="R74" s="133">
        <f t="shared" si="32"/>
        <v>400</v>
      </c>
      <c r="S74" s="134" t="str">
        <f t="shared" si="33"/>
        <v>II</v>
      </c>
      <c r="T74" s="150" t="str">
        <f t="shared" si="34"/>
        <v>NO ACEPTABLE O ACEPTABLE CON CONTROL ESPECÍFICO</v>
      </c>
      <c r="U74" s="133">
        <v>8</v>
      </c>
      <c r="V74" s="133">
        <v>2</v>
      </c>
      <c r="W74" s="133">
        <v>0</v>
      </c>
      <c r="X74" s="133">
        <f t="shared" si="35"/>
        <v>10</v>
      </c>
      <c r="Y74" s="146" t="s">
        <v>43</v>
      </c>
      <c r="Z74" s="146" t="s">
        <v>439</v>
      </c>
      <c r="AA74" s="146" t="s">
        <v>210</v>
      </c>
      <c r="AB74" s="146" t="s">
        <v>210</v>
      </c>
      <c r="AC74" s="146" t="s">
        <v>440</v>
      </c>
      <c r="AD74" s="146" t="s">
        <v>441</v>
      </c>
      <c r="AE74" s="146" t="s">
        <v>210</v>
      </c>
    </row>
    <row r="75" spans="1:31" s="81" customFormat="1" ht="111" customHeight="1">
      <c r="A75" s="174" t="s">
        <v>227</v>
      </c>
      <c r="B75" s="174" t="s">
        <v>351</v>
      </c>
      <c r="C75" s="174" t="s">
        <v>470</v>
      </c>
      <c r="D75" s="174" t="s">
        <v>471</v>
      </c>
      <c r="E75" s="133" t="s">
        <v>207</v>
      </c>
      <c r="F75" s="146" t="s">
        <v>264</v>
      </c>
      <c r="G75" s="146" t="s">
        <v>39</v>
      </c>
      <c r="H75" s="146" t="s">
        <v>265</v>
      </c>
      <c r="I75" s="146" t="s">
        <v>208</v>
      </c>
      <c r="J75" s="146" t="s">
        <v>388</v>
      </c>
      <c r="K75" s="146" t="s">
        <v>222</v>
      </c>
      <c r="L75" s="146" t="s">
        <v>449</v>
      </c>
      <c r="M75" s="133">
        <v>2</v>
      </c>
      <c r="N75" s="133">
        <v>4</v>
      </c>
      <c r="O75" s="133">
        <f t="shared" si="30"/>
        <v>8</v>
      </c>
      <c r="P75" s="134" t="str">
        <f t="shared" si="31"/>
        <v>Medio (M)</v>
      </c>
      <c r="Q75" s="133">
        <v>25</v>
      </c>
      <c r="R75" s="133">
        <f t="shared" si="32"/>
        <v>200</v>
      </c>
      <c r="S75" s="134" t="str">
        <f t="shared" si="33"/>
        <v>II</v>
      </c>
      <c r="T75" s="150" t="str">
        <f t="shared" si="34"/>
        <v>NO ACEPTABLE O ACEPTABLE CON CONTROL ESPECÍFICO</v>
      </c>
      <c r="U75" s="133">
        <v>23</v>
      </c>
      <c r="V75" s="133">
        <v>0</v>
      </c>
      <c r="W75" s="133">
        <v>0</v>
      </c>
      <c r="X75" s="133">
        <f>SUM(U75:W75)</f>
        <v>23</v>
      </c>
      <c r="Y75" s="146" t="s">
        <v>266</v>
      </c>
      <c r="Z75" s="146" t="s">
        <v>267</v>
      </c>
      <c r="AA75" s="146" t="s">
        <v>210</v>
      </c>
      <c r="AB75" s="146" t="s">
        <v>396</v>
      </c>
      <c r="AC75" s="146" t="s">
        <v>305</v>
      </c>
      <c r="AD75" s="146" t="s">
        <v>450</v>
      </c>
      <c r="AE75" s="146" t="s">
        <v>268</v>
      </c>
    </row>
    <row r="76" spans="1:31" s="81" customFormat="1" ht="111" customHeight="1">
      <c r="A76" s="174" t="s">
        <v>227</v>
      </c>
      <c r="B76" s="174" t="s">
        <v>351</v>
      </c>
      <c r="C76" s="174" t="s">
        <v>470</v>
      </c>
      <c r="D76" s="174" t="s">
        <v>471</v>
      </c>
      <c r="E76" s="133" t="s">
        <v>207</v>
      </c>
      <c r="F76" s="146" t="s">
        <v>455</v>
      </c>
      <c r="G76" s="146" t="s">
        <v>39</v>
      </c>
      <c r="H76" s="146" t="s">
        <v>269</v>
      </c>
      <c r="I76" s="146" t="s">
        <v>270</v>
      </c>
      <c r="J76" s="146" t="s">
        <v>388</v>
      </c>
      <c r="K76" s="146" t="s">
        <v>222</v>
      </c>
      <c r="L76" s="146" t="s">
        <v>452</v>
      </c>
      <c r="M76" s="133">
        <v>2</v>
      </c>
      <c r="N76" s="133">
        <v>4</v>
      </c>
      <c r="O76" s="133">
        <f t="shared" si="30"/>
        <v>8</v>
      </c>
      <c r="P76" s="134" t="str">
        <f t="shared" si="31"/>
        <v>Medio (M)</v>
      </c>
      <c r="Q76" s="133">
        <v>25</v>
      </c>
      <c r="R76" s="133">
        <f t="shared" si="32"/>
        <v>200</v>
      </c>
      <c r="S76" s="134" t="str">
        <f t="shared" si="33"/>
        <v>II</v>
      </c>
      <c r="T76" s="150" t="str">
        <f t="shared" si="34"/>
        <v>NO ACEPTABLE O ACEPTABLE CON CONTROL ESPECÍFICO</v>
      </c>
      <c r="U76" s="133">
        <v>23</v>
      </c>
      <c r="V76" s="133">
        <v>0</v>
      </c>
      <c r="W76" s="133">
        <v>0</v>
      </c>
      <c r="X76" s="133">
        <f aca="true" t="shared" si="36" ref="X76:X88">SUM(U76:W76)</f>
        <v>23</v>
      </c>
      <c r="Y76" s="146" t="s">
        <v>271</v>
      </c>
      <c r="Z76" s="146" t="s">
        <v>272</v>
      </c>
      <c r="AA76" s="146" t="s">
        <v>210</v>
      </c>
      <c r="AB76" s="146" t="s">
        <v>396</v>
      </c>
      <c r="AC76" s="146" t="s">
        <v>334</v>
      </c>
      <c r="AD76" s="146" t="s">
        <v>273</v>
      </c>
      <c r="AE76" s="146" t="s">
        <v>274</v>
      </c>
    </row>
    <row r="77" spans="1:31" s="81" customFormat="1" ht="111" customHeight="1">
      <c r="A77" s="174" t="s">
        <v>227</v>
      </c>
      <c r="B77" s="174" t="s">
        <v>351</v>
      </c>
      <c r="C77" s="174" t="s">
        <v>470</v>
      </c>
      <c r="D77" s="174" t="s">
        <v>471</v>
      </c>
      <c r="E77" s="133" t="s">
        <v>207</v>
      </c>
      <c r="F77" s="146" t="s">
        <v>236</v>
      </c>
      <c r="G77" s="146" t="s">
        <v>42</v>
      </c>
      <c r="H77" s="146" t="s">
        <v>259</v>
      </c>
      <c r="I77" s="146" t="s">
        <v>260</v>
      </c>
      <c r="J77" s="146" t="s">
        <v>40</v>
      </c>
      <c r="K77" s="146" t="s">
        <v>313</v>
      </c>
      <c r="L77" s="146" t="s">
        <v>437</v>
      </c>
      <c r="M77" s="133">
        <v>2</v>
      </c>
      <c r="N77" s="133">
        <v>4</v>
      </c>
      <c r="O77" s="133">
        <f t="shared" si="30"/>
        <v>8</v>
      </c>
      <c r="P77" s="134" t="str">
        <f t="shared" si="31"/>
        <v>Medio (M)</v>
      </c>
      <c r="Q77" s="133">
        <v>25</v>
      </c>
      <c r="R77" s="133">
        <f t="shared" si="32"/>
        <v>200</v>
      </c>
      <c r="S77" s="134" t="str">
        <f t="shared" si="33"/>
        <v>II</v>
      </c>
      <c r="T77" s="150" t="str">
        <f t="shared" si="34"/>
        <v>NO ACEPTABLE O ACEPTABLE CON CONTROL ESPECÍFICO</v>
      </c>
      <c r="U77" s="133">
        <v>23</v>
      </c>
      <c r="V77" s="133">
        <v>0</v>
      </c>
      <c r="W77" s="133">
        <v>0</v>
      </c>
      <c r="X77" s="133">
        <f t="shared" si="36"/>
        <v>23</v>
      </c>
      <c r="Y77" s="146" t="s">
        <v>261</v>
      </c>
      <c r="Z77" s="146" t="s">
        <v>262</v>
      </c>
      <c r="AA77" s="146" t="s">
        <v>210</v>
      </c>
      <c r="AB77" s="146" t="s">
        <v>210</v>
      </c>
      <c r="AC77" s="146" t="s">
        <v>210</v>
      </c>
      <c r="AD77" s="146" t="s">
        <v>217</v>
      </c>
      <c r="AE77" s="146" t="s">
        <v>210</v>
      </c>
    </row>
    <row r="78" spans="1:31" s="81" customFormat="1" ht="111" customHeight="1">
      <c r="A78" s="174" t="s">
        <v>227</v>
      </c>
      <c r="B78" s="174" t="s">
        <v>351</v>
      </c>
      <c r="C78" s="174" t="s">
        <v>470</v>
      </c>
      <c r="D78" s="174" t="s">
        <v>471</v>
      </c>
      <c r="E78" s="133" t="s">
        <v>207</v>
      </c>
      <c r="F78" s="146" t="s">
        <v>287</v>
      </c>
      <c r="G78" s="146" t="s">
        <v>255</v>
      </c>
      <c r="H78" s="146" t="s">
        <v>285</v>
      </c>
      <c r="I78" s="146" t="s">
        <v>289</v>
      </c>
      <c r="J78" s="146" t="s">
        <v>40</v>
      </c>
      <c r="K78" s="146" t="s">
        <v>472</v>
      </c>
      <c r="L78" s="146" t="s">
        <v>409</v>
      </c>
      <c r="M78" s="133">
        <v>6</v>
      </c>
      <c r="N78" s="133">
        <v>3</v>
      </c>
      <c r="O78" s="133">
        <f t="shared" si="30"/>
        <v>18</v>
      </c>
      <c r="P78" s="134" t="str">
        <f t="shared" si="31"/>
        <v>Alto (a)</v>
      </c>
      <c r="Q78" s="133">
        <v>100</v>
      </c>
      <c r="R78" s="133">
        <f t="shared" si="32"/>
        <v>1800</v>
      </c>
      <c r="S78" s="134" t="str">
        <f t="shared" si="33"/>
        <v>I</v>
      </c>
      <c r="T78" s="150" t="str">
        <f t="shared" si="34"/>
        <v>NO ACEPTABLE</v>
      </c>
      <c r="U78" s="133">
        <v>23</v>
      </c>
      <c r="V78" s="133">
        <v>0</v>
      </c>
      <c r="W78" s="133">
        <v>0</v>
      </c>
      <c r="X78" s="133">
        <f t="shared" si="36"/>
        <v>23</v>
      </c>
      <c r="Y78" s="146" t="s">
        <v>292</v>
      </c>
      <c r="Z78" s="146" t="s">
        <v>293</v>
      </c>
      <c r="AA78" s="146" t="s">
        <v>210</v>
      </c>
      <c r="AB78" s="146" t="s">
        <v>210</v>
      </c>
      <c r="AC78" s="146" t="s">
        <v>294</v>
      </c>
      <c r="AD78" s="146" t="s">
        <v>295</v>
      </c>
      <c r="AE78" s="146" t="s">
        <v>527</v>
      </c>
    </row>
    <row r="79" spans="1:31" ht="111" customHeight="1">
      <c r="A79" s="174" t="s">
        <v>227</v>
      </c>
      <c r="B79" s="174" t="s">
        <v>351</v>
      </c>
      <c r="C79" s="174" t="s">
        <v>470</v>
      </c>
      <c r="D79" s="174" t="s">
        <v>471</v>
      </c>
      <c r="E79" s="133" t="s">
        <v>213</v>
      </c>
      <c r="F79" s="146" t="s">
        <v>417</v>
      </c>
      <c r="G79" s="146" t="s">
        <v>362</v>
      </c>
      <c r="H79" s="146" t="s">
        <v>415</v>
      </c>
      <c r="I79" s="146" t="s">
        <v>432</v>
      </c>
      <c r="J79" s="146" t="s">
        <v>40</v>
      </c>
      <c r="K79" s="146" t="s">
        <v>418</v>
      </c>
      <c r="L79" s="146" t="s">
        <v>40</v>
      </c>
      <c r="M79" s="133">
        <v>0</v>
      </c>
      <c r="N79" s="133">
        <v>4</v>
      </c>
      <c r="O79" s="133">
        <f>+M79*N79</f>
        <v>0</v>
      </c>
      <c r="P79" s="134" t="str">
        <f>IF(O79&gt;=21,"Muy Alto (MA)",IF(O79&lt;6,"Bajo (B)",IF(AND(O79&gt;=9,O79&lt;21),"Alto (a)",IF(AND(O79&gt;=6,O79&lt;9),"Medio (M)"))))</f>
        <v>Bajo (B)</v>
      </c>
      <c r="Q79" s="133">
        <v>25</v>
      </c>
      <c r="R79" s="133">
        <f>O79*Q79</f>
        <v>0</v>
      </c>
      <c r="S79" s="134" t="str">
        <f>IF(R79&gt;500,"I",IF(R79&lt;21,"IV",IF(AND(R79&gt;=121,R79&lt;=500),"II",IF(AND(R79&gt;=21,R79&lt;=120),"III"))))</f>
        <v>IV</v>
      </c>
      <c r="T79" s="150" t="str">
        <f>IF(R79&gt;500,"NO ACEPTABLE",IF(R79&lt;21,"ACEPTABLE",IF(AND(R79&gt;=121,R79&lt;=500),"NO ACEPTABLE O ACEPTABLE CON CONTROL ESPECÍFICO",IF(AND(R79&gt;=21,R79&lt;=120),"MEJORABLE"))))</f>
        <v>ACEPTABLE</v>
      </c>
      <c r="U79" s="133">
        <v>23</v>
      </c>
      <c r="V79" s="133">
        <v>0</v>
      </c>
      <c r="W79" s="133">
        <v>0</v>
      </c>
      <c r="X79" s="133">
        <f t="shared" si="36"/>
        <v>23</v>
      </c>
      <c r="Y79" s="146" t="s">
        <v>416</v>
      </c>
      <c r="Z79" s="146" t="s">
        <v>433</v>
      </c>
      <c r="AA79" s="146" t="s">
        <v>210</v>
      </c>
      <c r="AB79" s="146" t="s">
        <v>210</v>
      </c>
      <c r="AC79" s="146" t="s">
        <v>210</v>
      </c>
      <c r="AD79" s="146" t="s">
        <v>528</v>
      </c>
      <c r="AE79" s="146" t="s">
        <v>210</v>
      </c>
    </row>
    <row r="80" spans="1:32" ht="111" customHeight="1">
      <c r="A80" s="174" t="s">
        <v>227</v>
      </c>
      <c r="B80" s="174" t="s">
        <v>351</v>
      </c>
      <c r="C80" s="174" t="s">
        <v>470</v>
      </c>
      <c r="D80" s="174" t="s">
        <v>471</v>
      </c>
      <c r="E80" s="133" t="s">
        <v>207</v>
      </c>
      <c r="F80" s="149" t="s">
        <v>387</v>
      </c>
      <c r="G80" s="146" t="s">
        <v>337</v>
      </c>
      <c r="H80" s="146" t="s">
        <v>303</v>
      </c>
      <c r="I80" s="146" t="s">
        <v>231</v>
      </c>
      <c r="J80" s="146" t="s">
        <v>40</v>
      </c>
      <c r="K80" s="149" t="s">
        <v>386</v>
      </c>
      <c r="L80" s="146" t="s">
        <v>40</v>
      </c>
      <c r="M80" s="133">
        <v>0</v>
      </c>
      <c r="N80" s="133">
        <v>4</v>
      </c>
      <c r="O80" s="133">
        <f>+M80*N80</f>
        <v>0</v>
      </c>
      <c r="P80" s="134" t="str">
        <f>IF(O80&gt;=21,"Muy Alto (MA)",IF(O80&lt;6,"Bajo (B)",IF(AND(O80&gt;=9,O80&lt;21),"Alto (a)",IF(AND(O80&gt;=6,O80&lt;9),"Medio (M)"))))</f>
        <v>Bajo (B)</v>
      </c>
      <c r="Q80" s="133">
        <v>25</v>
      </c>
      <c r="R80" s="133">
        <f>O80*Q80</f>
        <v>0</v>
      </c>
      <c r="S80" s="134" t="str">
        <f>IF(R80&gt;500,"I",IF(R80&lt;21,"IV",IF(AND(R80&gt;=121,R80&lt;=500),"II",IF(AND(R80&gt;=21,R80&lt;=120),"III"))))</f>
        <v>IV</v>
      </c>
      <c r="T80" s="150" t="str">
        <f>IF(R80&gt;500,"NO ACEPTABLE",IF(R80&lt;21,"ACEPTABLE",IF(AND(R80&gt;=121,R80&lt;=500),"NO ACEPTABLE O ACEPTABLE CON CONTROL ESPECÍFICO",IF(AND(R80&gt;=21,R80&lt;=120),"MEJORABLE"))))</f>
        <v>ACEPTABLE</v>
      </c>
      <c r="U80" s="133">
        <v>23</v>
      </c>
      <c r="V80" s="133">
        <v>0</v>
      </c>
      <c r="W80" s="133">
        <v>0</v>
      </c>
      <c r="X80" s="133">
        <f t="shared" si="36"/>
        <v>23</v>
      </c>
      <c r="Y80" s="146" t="s">
        <v>296</v>
      </c>
      <c r="Z80" s="146" t="s">
        <v>433</v>
      </c>
      <c r="AA80" s="146" t="s">
        <v>210</v>
      </c>
      <c r="AB80" s="146" t="s">
        <v>210</v>
      </c>
      <c r="AC80" s="146" t="s">
        <v>210</v>
      </c>
      <c r="AD80" s="146" t="s">
        <v>442</v>
      </c>
      <c r="AE80" s="146" t="s">
        <v>210</v>
      </c>
      <c r="AF80" s="82"/>
    </row>
    <row r="81" spans="1:31" ht="111" customHeight="1">
      <c r="A81" s="174" t="s">
        <v>227</v>
      </c>
      <c r="B81" s="174" t="s">
        <v>351</v>
      </c>
      <c r="C81" s="174" t="s">
        <v>470</v>
      </c>
      <c r="D81" s="174" t="s">
        <v>471</v>
      </c>
      <c r="E81" s="133" t="s">
        <v>207</v>
      </c>
      <c r="F81" s="147" t="s">
        <v>257</v>
      </c>
      <c r="G81" s="146" t="s">
        <v>255</v>
      </c>
      <c r="H81" s="146" t="s">
        <v>212</v>
      </c>
      <c r="I81" s="148" t="s">
        <v>256</v>
      </c>
      <c r="J81" s="146" t="s">
        <v>281</v>
      </c>
      <c r="K81" s="146" t="s">
        <v>438</v>
      </c>
      <c r="L81" s="146" t="s">
        <v>40</v>
      </c>
      <c r="M81" s="133">
        <v>2</v>
      </c>
      <c r="N81" s="133">
        <v>2</v>
      </c>
      <c r="O81" s="133">
        <f>+M81*N81</f>
        <v>4</v>
      </c>
      <c r="P81" s="134" t="str">
        <f>IF(O81&gt;=21,"Muy Alto (MA)",IF(O81&lt;6,"Bajo (B)",IF(AND(O81&gt;=9,O81&lt;21),"Alto (a)",IF(AND(O81&gt;=6,O81&lt;9),"Medio (M)"))))</f>
        <v>Bajo (B)</v>
      </c>
      <c r="Q81" s="133">
        <v>100</v>
      </c>
      <c r="R81" s="133">
        <f>O81*Q81</f>
        <v>400</v>
      </c>
      <c r="S81" s="134" t="str">
        <f>IF(R81&gt;500,"I",IF(R81&lt;21,"IV",IF(AND(R81&gt;=121,R81&lt;=500),"II",IF(AND(R81&gt;=21,R81&lt;=120),"III"))))</f>
        <v>II</v>
      </c>
      <c r="T81" s="150" t="str">
        <f>IF(R81&gt;500,"NO ACEPTABLE",IF(R81&lt;21,"ACEPTABLE",IF(AND(R81&gt;=121,R81&lt;=500),"NO ACEPTABLE O ACEPTABLE CON CONTROL ESPECÍFICO",IF(AND(R81&gt;=21,R81&lt;=120),"MEJORABLE"))))</f>
        <v>NO ACEPTABLE O ACEPTABLE CON CONTROL ESPECÍFICO</v>
      </c>
      <c r="U81" s="133">
        <v>23</v>
      </c>
      <c r="V81" s="133">
        <v>0</v>
      </c>
      <c r="W81" s="133">
        <v>0</v>
      </c>
      <c r="X81" s="133">
        <f t="shared" si="36"/>
        <v>23</v>
      </c>
      <c r="Y81" s="146" t="s">
        <v>43</v>
      </c>
      <c r="Z81" s="146" t="s">
        <v>439</v>
      </c>
      <c r="AA81" s="146" t="s">
        <v>210</v>
      </c>
      <c r="AB81" s="146" t="s">
        <v>210</v>
      </c>
      <c r="AC81" s="146" t="s">
        <v>440</v>
      </c>
      <c r="AD81" s="146" t="s">
        <v>441</v>
      </c>
      <c r="AE81" s="146" t="s">
        <v>210</v>
      </c>
    </row>
    <row r="82" spans="1:32" ht="111" customHeight="1">
      <c r="A82" s="174" t="s">
        <v>227</v>
      </c>
      <c r="B82" s="174" t="s">
        <v>350</v>
      </c>
      <c r="C82" s="174" t="s">
        <v>473</v>
      </c>
      <c r="D82" s="174" t="s">
        <v>474</v>
      </c>
      <c r="E82" s="133" t="s">
        <v>207</v>
      </c>
      <c r="F82" s="146" t="s">
        <v>264</v>
      </c>
      <c r="G82" s="146" t="s">
        <v>39</v>
      </c>
      <c r="H82" s="146" t="s">
        <v>265</v>
      </c>
      <c r="I82" s="146" t="s">
        <v>208</v>
      </c>
      <c r="J82" s="146" t="s">
        <v>388</v>
      </c>
      <c r="K82" s="146" t="s">
        <v>222</v>
      </c>
      <c r="L82" s="146" t="s">
        <v>449</v>
      </c>
      <c r="M82" s="133">
        <v>2</v>
      </c>
      <c r="N82" s="133">
        <v>4</v>
      </c>
      <c r="O82" s="133">
        <f t="shared" si="30"/>
        <v>8</v>
      </c>
      <c r="P82" s="134" t="str">
        <f t="shared" si="31"/>
        <v>Medio (M)</v>
      </c>
      <c r="Q82" s="133">
        <v>10</v>
      </c>
      <c r="R82" s="133">
        <f t="shared" si="32"/>
        <v>80</v>
      </c>
      <c r="S82" s="134" t="str">
        <f t="shared" si="33"/>
        <v>III</v>
      </c>
      <c r="T82" s="150" t="str">
        <f t="shared" si="34"/>
        <v>MEJORABLE</v>
      </c>
      <c r="U82" s="133">
        <v>3</v>
      </c>
      <c r="V82" s="133">
        <v>0</v>
      </c>
      <c r="W82" s="133">
        <v>0</v>
      </c>
      <c r="X82" s="133">
        <f t="shared" si="36"/>
        <v>3</v>
      </c>
      <c r="Y82" s="146" t="s">
        <v>266</v>
      </c>
      <c r="Z82" s="146" t="s">
        <v>267</v>
      </c>
      <c r="AA82" s="146" t="s">
        <v>210</v>
      </c>
      <c r="AB82" s="146" t="s">
        <v>396</v>
      </c>
      <c r="AC82" s="146" t="s">
        <v>305</v>
      </c>
      <c r="AD82" s="146" t="s">
        <v>450</v>
      </c>
      <c r="AE82" s="146" t="s">
        <v>268</v>
      </c>
      <c r="AF82" s="82"/>
    </row>
    <row r="83" spans="1:32" ht="111" customHeight="1">
      <c r="A83" s="174" t="s">
        <v>227</v>
      </c>
      <c r="B83" s="174" t="s">
        <v>350</v>
      </c>
      <c r="C83" s="174" t="s">
        <v>473</v>
      </c>
      <c r="D83" s="174" t="s">
        <v>474</v>
      </c>
      <c r="E83" s="133" t="s">
        <v>207</v>
      </c>
      <c r="F83" s="146" t="s">
        <v>451</v>
      </c>
      <c r="G83" s="146" t="s">
        <v>39</v>
      </c>
      <c r="H83" s="146" t="s">
        <v>269</v>
      </c>
      <c r="I83" s="146" t="s">
        <v>270</v>
      </c>
      <c r="J83" s="146" t="s">
        <v>388</v>
      </c>
      <c r="K83" s="146" t="s">
        <v>222</v>
      </c>
      <c r="L83" s="146" t="s">
        <v>452</v>
      </c>
      <c r="M83" s="133">
        <v>2</v>
      </c>
      <c r="N83" s="133">
        <v>4</v>
      </c>
      <c r="O83" s="133">
        <f t="shared" si="30"/>
        <v>8</v>
      </c>
      <c r="P83" s="134" t="str">
        <f t="shared" si="31"/>
        <v>Medio (M)</v>
      </c>
      <c r="Q83" s="133">
        <v>10</v>
      </c>
      <c r="R83" s="133">
        <f t="shared" si="32"/>
        <v>80</v>
      </c>
      <c r="S83" s="134" t="str">
        <f t="shared" si="33"/>
        <v>III</v>
      </c>
      <c r="T83" s="150" t="str">
        <f t="shared" si="34"/>
        <v>MEJORABLE</v>
      </c>
      <c r="U83" s="133">
        <v>3</v>
      </c>
      <c r="V83" s="133">
        <v>0</v>
      </c>
      <c r="W83" s="133">
        <v>0</v>
      </c>
      <c r="X83" s="133">
        <f t="shared" si="36"/>
        <v>3</v>
      </c>
      <c r="Y83" s="146" t="s">
        <v>271</v>
      </c>
      <c r="Z83" s="146" t="s">
        <v>272</v>
      </c>
      <c r="AA83" s="146" t="s">
        <v>210</v>
      </c>
      <c r="AB83" s="146" t="s">
        <v>396</v>
      </c>
      <c r="AC83" s="146" t="s">
        <v>334</v>
      </c>
      <c r="AD83" s="146" t="s">
        <v>273</v>
      </c>
      <c r="AE83" s="146" t="s">
        <v>274</v>
      </c>
      <c r="AF83" s="82"/>
    </row>
    <row r="84" spans="1:32" ht="111" customHeight="1">
      <c r="A84" s="174" t="s">
        <v>227</v>
      </c>
      <c r="B84" s="174" t="s">
        <v>350</v>
      </c>
      <c r="C84" s="174" t="s">
        <v>473</v>
      </c>
      <c r="D84" s="174" t="s">
        <v>474</v>
      </c>
      <c r="E84" s="133" t="s">
        <v>207</v>
      </c>
      <c r="F84" s="146" t="s">
        <v>233</v>
      </c>
      <c r="G84" s="146" t="s">
        <v>42</v>
      </c>
      <c r="H84" s="146" t="s">
        <v>435</v>
      </c>
      <c r="I84" s="146" t="s">
        <v>260</v>
      </c>
      <c r="J84" s="146" t="s">
        <v>40</v>
      </c>
      <c r="K84" s="146" t="s">
        <v>335</v>
      </c>
      <c r="L84" s="146" t="s">
        <v>437</v>
      </c>
      <c r="M84" s="133">
        <v>2</v>
      </c>
      <c r="N84" s="133">
        <v>4</v>
      </c>
      <c r="O84" s="133">
        <f t="shared" si="30"/>
        <v>8</v>
      </c>
      <c r="P84" s="134" t="str">
        <f t="shared" si="31"/>
        <v>Medio (M)</v>
      </c>
      <c r="Q84" s="133">
        <v>10</v>
      </c>
      <c r="R84" s="133">
        <f t="shared" si="32"/>
        <v>80</v>
      </c>
      <c r="S84" s="134" t="str">
        <f t="shared" si="33"/>
        <v>III</v>
      </c>
      <c r="T84" s="150" t="str">
        <f t="shared" si="34"/>
        <v>MEJORABLE</v>
      </c>
      <c r="U84" s="133">
        <v>3</v>
      </c>
      <c r="V84" s="133">
        <v>0</v>
      </c>
      <c r="W84" s="133">
        <v>0</v>
      </c>
      <c r="X84" s="133">
        <f t="shared" si="36"/>
        <v>3</v>
      </c>
      <c r="Y84" s="146" t="s">
        <v>261</v>
      </c>
      <c r="Z84" s="146" t="s">
        <v>262</v>
      </c>
      <c r="AA84" s="146" t="s">
        <v>210</v>
      </c>
      <c r="AB84" s="146" t="s">
        <v>210</v>
      </c>
      <c r="AC84" s="146" t="s">
        <v>210</v>
      </c>
      <c r="AD84" s="146" t="s">
        <v>344</v>
      </c>
      <c r="AE84" s="146" t="s">
        <v>210</v>
      </c>
      <c r="AF84" s="82"/>
    </row>
    <row r="85" spans="1:32" ht="111" customHeight="1">
      <c r="A85" s="174" t="s">
        <v>227</v>
      </c>
      <c r="B85" s="174" t="s">
        <v>350</v>
      </c>
      <c r="C85" s="174" t="s">
        <v>473</v>
      </c>
      <c r="D85" s="174" t="s">
        <v>474</v>
      </c>
      <c r="E85" s="133" t="s">
        <v>207</v>
      </c>
      <c r="F85" s="146" t="s">
        <v>348</v>
      </c>
      <c r="G85" s="146" t="s">
        <v>337</v>
      </c>
      <c r="H85" s="146" t="s">
        <v>345</v>
      </c>
      <c r="I85" s="146" t="s">
        <v>289</v>
      </c>
      <c r="J85" s="146" t="s">
        <v>40</v>
      </c>
      <c r="K85" s="146" t="s">
        <v>411</v>
      </c>
      <c r="L85" s="146" t="s">
        <v>349</v>
      </c>
      <c r="M85" s="133">
        <v>2</v>
      </c>
      <c r="N85" s="133">
        <v>3</v>
      </c>
      <c r="O85" s="133">
        <f t="shared" si="30"/>
        <v>6</v>
      </c>
      <c r="P85" s="134" t="str">
        <f t="shared" si="31"/>
        <v>Medio (M)</v>
      </c>
      <c r="Q85" s="133">
        <v>10</v>
      </c>
      <c r="R85" s="133">
        <f t="shared" si="32"/>
        <v>60</v>
      </c>
      <c r="S85" s="134" t="str">
        <f t="shared" si="33"/>
        <v>III</v>
      </c>
      <c r="T85" s="150" t="str">
        <f t="shared" si="34"/>
        <v>MEJORABLE</v>
      </c>
      <c r="U85" s="133">
        <v>3</v>
      </c>
      <c r="V85" s="133">
        <v>0</v>
      </c>
      <c r="W85" s="133">
        <v>0</v>
      </c>
      <c r="X85" s="133">
        <f t="shared" si="36"/>
        <v>3</v>
      </c>
      <c r="Y85" s="146" t="s">
        <v>292</v>
      </c>
      <c r="Z85" s="146" t="s">
        <v>293</v>
      </c>
      <c r="AA85" s="146" t="s">
        <v>210</v>
      </c>
      <c r="AB85" s="146" t="s">
        <v>210</v>
      </c>
      <c r="AC85" s="146" t="s">
        <v>294</v>
      </c>
      <c r="AD85" s="146" t="s">
        <v>295</v>
      </c>
      <c r="AE85" s="146" t="s">
        <v>210</v>
      </c>
      <c r="AF85" s="82"/>
    </row>
    <row r="86" spans="1:31" ht="111" customHeight="1">
      <c r="A86" s="174" t="s">
        <v>227</v>
      </c>
      <c r="B86" s="174" t="s">
        <v>350</v>
      </c>
      <c r="C86" s="174" t="s">
        <v>473</v>
      </c>
      <c r="D86" s="174" t="s">
        <v>474</v>
      </c>
      <c r="E86" s="133" t="s">
        <v>207</v>
      </c>
      <c r="F86" s="147" t="s">
        <v>257</v>
      </c>
      <c r="G86" s="146" t="s">
        <v>337</v>
      </c>
      <c r="H86" s="146" t="s">
        <v>212</v>
      </c>
      <c r="I86" s="148" t="s">
        <v>256</v>
      </c>
      <c r="J86" s="146" t="s">
        <v>281</v>
      </c>
      <c r="K86" s="146" t="s">
        <v>438</v>
      </c>
      <c r="L86" s="146" t="s">
        <v>40</v>
      </c>
      <c r="M86" s="133">
        <v>2</v>
      </c>
      <c r="N86" s="133">
        <v>3</v>
      </c>
      <c r="O86" s="133">
        <f>+M86*N86</f>
        <v>6</v>
      </c>
      <c r="P86" s="134" t="str">
        <f>IF(O86&gt;=21,"Muy Alto (MA)",IF(O86&lt;6,"Bajo (B)",IF(AND(O86&gt;=9,O86&lt;21),"Alto (a)",IF(AND(O86&gt;=6,O86&lt;9),"Medio (M)"))))</f>
        <v>Medio (M)</v>
      </c>
      <c r="Q86" s="133">
        <v>10</v>
      </c>
      <c r="R86" s="133">
        <f>O86*Q86</f>
        <v>60</v>
      </c>
      <c r="S86" s="134" t="str">
        <f>IF(R86&gt;500,"I",IF(R86&lt;21,"IV",IF(AND(R86&gt;=121,R86&lt;=500),"II",IF(AND(R86&gt;=21,R86&lt;=120),"III"))))</f>
        <v>III</v>
      </c>
      <c r="T86" s="150" t="str">
        <f>IF(R86&gt;500,"NO ACEPTABLE",IF(R86&lt;21,"ACEPTABLE",IF(AND(R86&gt;=121,R86&lt;=500),"NO ACEPTABLE O ACEPTABLE CON CONTROL ESPECÍFICO",IF(AND(R86&gt;=21,R86&lt;=120),"MEJORABLE"))))</f>
        <v>MEJORABLE</v>
      </c>
      <c r="U86" s="133">
        <v>3</v>
      </c>
      <c r="V86" s="133">
        <v>0</v>
      </c>
      <c r="W86" s="133">
        <v>0</v>
      </c>
      <c r="X86" s="133">
        <f>SUM(U86:W86)</f>
        <v>3</v>
      </c>
      <c r="Y86" s="146" t="s">
        <v>43</v>
      </c>
      <c r="Z86" s="146" t="s">
        <v>439</v>
      </c>
      <c r="AA86" s="146" t="s">
        <v>210</v>
      </c>
      <c r="AB86" s="146" t="s">
        <v>210</v>
      </c>
      <c r="AC86" s="146" t="s">
        <v>440</v>
      </c>
      <c r="AD86" s="146" t="s">
        <v>441</v>
      </c>
      <c r="AE86" s="146" t="s">
        <v>210</v>
      </c>
    </row>
    <row r="87" spans="1:31" ht="111" customHeight="1">
      <c r="A87" s="174" t="s">
        <v>227</v>
      </c>
      <c r="B87" s="174" t="s">
        <v>350</v>
      </c>
      <c r="C87" s="174" t="s">
        <v>473</v>
      </c>
      <c r="D87" s="174" t="s">
        <v>474</v>
      </c>
      <c r="E87" s="133" t="s">
        <v>213</v>
      </c>
      <c r="F87" s="146" t="s">
        <v>417</v>
      </c>
      <c r="G87" s="146" t="s">
        <v>362</v>
      </c>
      <c r="H87" s="146" t="s">
        <v>415</v>
      </c>
      <c r="I87" s="146" t="s">
        <v>432</v>
      </c>
      <c r="J87" s="146" t="s">
        <v>40</v>
      </c>
      <c r="K87" s="146" t="s">
        <v>418</v>
      </c>
      <c r="L87" s="146" t="s">
        <v>40</v>
      </c>
      <c r="M87" s="133">
        <v>0</v>
      </c>
      <c r="N87" s="133">
        <v>4</v>
      </c>
      <c r="O87" s="133">
        <f>+M87*N87</f>
        <v>0</v>
      </c>
      <c r="P87" s="134" t="str">
        <f>IF(O87&gt;=21,"Muy Alto (MA)",IF(O87&lt;6,"Bajo (B)",IF(AND(O87&gt;=9,O87&lt;21),"Alto (a)",IF(AND(O87&gt;=6,O87&lt;9),"Medio (M)"))))</f>
        <v>Bajo (B)</v>
      </c>
      <c r="Q87" s="133">
        <v>10</v>
      </c>
      <c r="R87" s="133">
        <f>O87*Q87</f>
        <v>0</v>
      </c>
      <c r="S87" s="134" t="str">
        <f>IF(R87&gt;500,"I",IF(R87&lt;21,"IV",IF(AND(R87&gt;=121,R87&lt;=500),"II",IF(AND(R87&gt;=21,R87&lt;=120),"III"))))</f>
        <v>IV</v>
      </c>
      <c r="T87" s="150" t="str">
        <f>IF(R87&gt;500,"NO ACEPTABLE",IF(R87&lt;21,"ACEPTABLE",IF(AND(R87&gt;=121,R87&lt;=500),"NO ACEPTABLE O ACEPTABLE CON CONTROL ESPECÍFICO",IF(AND(R87&gt;=21,R87&lt;=120),"MEJORABLE"))))</f>
        <v>ACEPTABLE</v>
      </c>
      <c r="U87" s="133">
        <v>3</v>
      </c>
      <c r="V87" s="133">
        <v>0</v>
      </c>
      <c r="W87" s="133">
        <v>0</v>
      </c>
      <c r="X87" s="133">
        <f>SUM(U87:W87)</f>
        <v>3</v>
      </c>
      <c r="Y87" s="146" t="s">
        <v>416</v>
      </c>
      <c r="Z87" s="146" t="s">
        <v>433</v>
      </c>
      <c r="AA87" s="146" t="s">
        <v>210</v>
      </c>
      <c r="AB87" s="146" t="s">
        <v>210</v>
      </c>
      <c r="AC87" s="146" t="s">
        <v>210</v>
      </c>
      <c r="AD87" s="146" t="s">
        <v>434</v>
      </c>
      <c r="AE87" s="146" t="s">
        <v>210</v>
      </c>
    </row>
    <row r="88" spans="1:32" ht="111" customHeight="1">
      <c r="A88" s="174" t="s">
        <v>227</v>
      </c>
      <c r="B88" s="174" t="s">
        <v>350</v>
      </c>
      <c r="C88" s="174" t="s">
        <v>473</v>
      </c>
      <c r="D88" s="174" t="s">
        <v>474</v>
      </c>
      <c r="E88" s="133" t="s">
        <v>207</v>
      </c>
      <c r="F88" s="149" t="s">
        <v>387</v>
      </c>
      <c r="G88" s="146" t="s">
        <v>337</v>
      </c>
      <c r="H88" s="146" t="s">
        <v>303</v>
      </c>
      <c r="I88" s="146" t="s">
        <v>232</v>
      </c>
      <c r="J88" s="146" t="s">
        <v>40</v>
      </c>
      <c r="K88" s="149" t="s">
        <v>386</v>
      </c>
      <c r="L88" s="146" t="s">
        <v>40</v>
      </c>
      <c r="M88" s="133">
        <v>2</v>
      </c>
      <c r="N88" s="133">
        <v>4</v>
      </c>
      <c r="O88" s="133">
        <f t="shared" si="30"/>
        <v>8</v>
      </c>
      <c r="P88" s="134" t="str">
        <f t="shared" si="31"/>
        <v>Medio (M)</v>
      </c>
      <c r="Q88" s="133">
        <v>10</v>
      </c>
      <c r="R88" s="133">
        <f t="shared" si="32"/>
        <v>80</v>
      </c>
      <c r="S88" s="134" t="str">
        <f t="shared" si="33"/>
        <v>III</v>
      </c>
      <c r="T88" s="150" t="str">
        <f t="shared" si="34"/>
        <v>MEJORABLE</v>
      </c>
      <c r="U88" s="133">
        <v>3</v>
      </c>
      <c r="V88" s="133">
        <v>0</v>
      </c>
      <c r="W88" s="133">
        <v>0</v>
      </c>
      <c r="X88" s="133">
        <f t="shared" si="36"/>
        <v>3</v>
      </c>
      <c r="Y88" s="146" t="s">
        <v>296</v>
      </c>
      <c r="Z88" s="146" t="s">
        <v>433</v>
      </c>
      <c r="AA88" s="146" t="s">
        <v>210</v>
      </c>
      <c r="AB88" s="146" t="s">
        <v>210</v>
      </c>
      <c r="AC88" s="146" t="s">
        <v>210</v>
      </c>
      <c r="AD88" s="146" t="s">
        <v>442</v>
      </c>
      <c r="AE88" s="146" t="s">
        <v>210</v>
      </c>
      <c r="AF88" s="82"/>
    </row>
    <row r="89" spans="1:31" s="81" customFormat="1" ht="111" customHeight="1">
      <c r="A89" s="174" t="s">
        <v>227</v>
      </c>
      <c r="B89" s="174" t="s">
        <v>352</v>
      </c>
      <c r="C89" s="174" t="s">
        <v>382</v>
      </c>
      <c r="D89" s="174" t="s">
        <v>475</v>
      </c>
      <c r="E89" s="133" t="s">
        <v>207</v>
      </c>
      <c r="F89" s="146" t="s">
        <v>264</v>
      </c>
      <c r="G89" s="146" t="s">
        <v>39</v>
      </c>
      <c r="H89" s="146" t="s">
        <v>265</v>
      </c>
      <c r="I89" s="146" t="s">
        <v>208</v>
      </c>
      <c r="J89" s="146" t="s">
        <v>388</v>
      </c>
      <c r="K89" s="146" t="s">
        <v>222</v>
      </c>
      <c r="L89" s="146" t="s">
        <v>449</v>
      </c>
      <c r="M89" s="133">
        <v>2</v>
      </c>
      <c r="N89" s="133">
        <v>4</v>
      </c>
      <c r="O89" s="133">
        <f aca="true" t="shared" si="37" ref="O89:O95">+M89*N89</f>
        <v>8</v>
      </c>
      <c r="P89" s="134" t="str">
        <f aca="true" t="shared" si="38" ref="P89:P95">IF(O89&gt;=21,"Muy Alto (MA)",IF(O89&lt;6,"Bajo (B)",IF(AND(O89&gt;=9,O89&lt;21),"Alto (a)",IF(AND(O89&gt;=6,O89&lt;9),"Medio (M)"))))</f>
        <v>Medio (M)</v>
      </c>
      <c r="Q89" s="133">
        <v>25</v>
      </c>
      <c r="R89" s="133">
        <f aca="true" t="shared" si="39" ref="R89:R95">O89*Q89</f>
        <v>200</v>
      </c>
      <c r="S89" s="134" t="str">
        <f aca="true" t="shared" si="40" ref="S89:S95">IF(R89&gt;500,"I",IF(R89&lt;21,"IV",IF(AND(R89&gt;=121,R89&lt;=500),"II",IF(AND(R89&gt;=21,R89&lt;=120),"III"))))</f>
        <v>II</v>
      </c>
      <c r="T89" s="150" t="str">
        <f aca="true" t="shared" si="41" ref="T89:T95">IF(R89&gt;500,"NO ACEPTABLE",IF(R89&lt;21,"ACEPTABLE",IF(AND(R89&gt;=121,R89&lt;=500),"NO ACEPTABLE O ACEPTABLE CON CONTROL ESPECÍFICO",IF(AND(R89&gt;=21,R89&lt;=120),"MEJORABLE"))))</f>
        <v>NO ACEPTABLE O ACEPTABLE CON CONTROL ESPECÍFICO</v>
      </c>
      <c r="U89" s="133">
        <v>10</v>
      </c>
      <c r="V89" s="133">
        <v>0</v>
      </c>
      <c r="W89" s="133">
        <v>0</v>
      </c>
      <c r="X89" s="133">
        <f aca="true" t="shared" si="42" ref="X89:X110">SUM(U89:W89)</f>
        <v>10</v>
      </c>
      <c r="Y89" s="146" t="s">
        <v>266</v>
      </c>
      <c r="Z89" s="146" t="s">
        <v>267</v>
      </c>
      <c r="AA89" s="146" t="s">
        <v>210</v>
      </c>
      <c r="AB89" s="146" t="s">
        <v>396</v>
      </c>
      <c r="AC89" s="146" t="s">
        <v>305</v>
      </c>
      <c r="AD89" s="146" t="s">
        <v>450</v>
      </c>
      <c r="AE89" s="146" t="s">
        <v>268</v>
      </c>
    </row>
    <row r="90" spans="1:31" s="81" customFormat="1" ht="111" customHeight="1">
      <c r="A90" s="174" t="s">
        <v>227</v>
      </c>
      <c r="B90" s="174" t="s">
        <v>352</v>
      </c>
      <c r="C90" s="174" t="s">
        <v>382</v>
      </c>
      <c r="D90" s="174" t="s">
        <v>475</v>
      </c>
      <c r="E90" s="133" t="s">
        <v>207</v>
      </c>
      <c r="F90" s="146" t="s">
        <v>455</v>
      </c>
      <c r="G90" s="146" t="s">
        <v>39</v>
      </c>
      <c r="H90" s="146" t="s">
        <v>269</v>
      </c>
      <c r="I90" s="146" t="s">
        <v>270</v>
      </c>
      <c r="J90" s="146" t="s">
        <v>388</v>
      </c>
      <c r="K90" s="146" t="s">
        <v>222</v>
      </c>
      <c r="L90" s="146" t="s">
        <v>452</v>
      </c>
      <c r="M90" s="133">
        <v>2</v>
      </c>
      <c r="N90" s="133">
        <v>4</v>
      </c>
      <c r="O90" s="133">
        <f t="shared" si="37"/>
        <v>8</v>
      </c>
      <c r="P90" s="134" t="str">
        <f t="shared" si="38"/>
        <v>Medio (M)</v>
      </c>
      <c r="Q90" s="133">
        <v>25</v>
      </c>
      <c r="R90" s="133">
        <f t="shared" si="39"/>
        <v>200</v>
      </c>
      <c r="S90" s="134" t="str">
        <f t="shared" si="40"/>
        <v>II</v>
      </c>
      <c r="T90" s="150" t="str">
        <f t="shared" si="41"/>
        <v>NO ACEPTABLE O ACEPTABLE CON CONTROL ESPECÍFICO</v>
      </c>
      <c r="U90" s="133">
        <v>10</v>
      </c>
      <c r="V90" s="133">
        <v>0</v>
      </c>
      <c r="W90" s="133">
        <v>0</v>
      </c>
      <c r="X90" s="133">
        <f t="shared" si="42"/>
        <v>10</v>
      </c>
      <c r="Y90" s="146" t="s">
        <v>271</v>
      </c>
      <c r="Z90" s="146" t="s">
        <v>272</v>
      </c>
      <c r="AA90" s="146" t="s">
        <v>210</v>
      </c>
      <c r="AB90" s="146" t="s">
        <v>396</v>
      </c>
      <c r="AC90" s="146" t="s">
        <v>334</v>
      </c>
      <c r="AD90" s="146" t="s">
        <v>273</v>
      </c>
      <c r="AE90" s="146" t="s">
        <v>274</v>
      </c>
    </row>
    <row r="91" spans="1:31" s="81" customFormat="1" ht="111" customHeight="1">
      <c r="A91" s="174" t="s">
        <v>227</v>
      </c>
      <c r="B91" s="174" t="s">
        <v>352</v>
      </c>
      <c r="C91" s="174" t="s">
        <v>382</v>
      </c>
      <c r="D91" s="174" t="s">
        <v>475</v>
      </c>
      <c r="E91" s="133" t="s">
        <v>207</v>
      </c>
      <c r="F91" s="146" t="s">
        <v>233</v>
      </c>
      <c r="G91" s="146" t="s">
        <v>42</v>
      </c>
      <c r="H91" s="146" t="s">
        <v>435</v>
      </c>
      <c r="I91" s="146" t="s">
        <v>260</v>
      </c>
      <c r="J91" s="146" t="s">
        <v>40</v>
      </c>
      <c r="K91" s="146" t="s">
        <v>313</v>
      </c>
      <c r="L91" s="146" t="s">
        <v>437</v>
      </c>
      <c r="M91" s="133">
        <v>0</v>
      </c>
      <c r="N91" s="133">
        <v>3</v>
      </c>
      <c r="O91" s="133">
        <f t="shared" si="37"/>
        <v>0</v>
      </c>
      <c r="P91" s="134" t="str">
        <f t="shared" si="38"/>
        <v>Bajo (B)</v>
      </c>
      <c r="Q91" s="133">
        <v>25</v>
      </c>
      <c r="R91" s="133">
        <f t="shared" si="39"/>
        <v>0</v>
      </c>
      <c r="S91" s="134" t="str">
        <f t="shared" si="40"/>
        <v>IV</v>
      </c>
      <c r="T91" s="150" t="str">
        <f t="shared" si="41"/>
        <v>ACEPTABLE</v>
      </c>
      <c r="U91" s="133">
        <v>10</v>
      </c>
      <c r="V91" s="133">
        <v>0</v>
      </c>
      <c r="W91" s="133">
        <v>0</v>
      </c>
      <c r="X91" s="133">
        <f t="shared" si="42"/>
        <v>10</v>
      </c>
      <c r="Y91" s="146" t="s">
        <v>261</v>
      </c>
      <c r="Z91" s="146" t="s">
        <v>262</v>
      </c>
      <c r="AA91" s="146" t="s">
        <v>210</v>
      </c>
      <c r="AB91" s="146" t="s">
        <v>210</v>
      </c>
      <c r="AC91" s="146" t="s">
        <v>210</v>
      </c>
      <c r="AD91" s="146" t="s">
        <v>263</v>
      </c>
      <c r="AE91" s="146" t="s">
        <v>210</v>
      </c>
    </row>
    <row r="92" spans="1:31" s="81" customFormat="1" ht="111" customHeight="1">
      <c r="A92" s="174" t="s">
        <v>227</v>
      </c>
      <c r="B92" s="174" t="s">
        <v>352</v>
      </c>
      <c r="C92" s="174" t="s">
        <v>382</v>
      </c>
      <c r="D92" s="174" t="s">
        <v>475</v>
      </c>
      <c r="E92" s="133" t="s">
        <v>207</v>
      </c>
      <c r="F92" s="146" t="s">
        <v>286</v>
      </c>
      <c r="G92" s="146" t="s">
        <v>255</v>
      </c>
      <c r="H92" s="146" t="s">
        <v>285</v>
      </c>
      <c r="I92" s="146" t="s">
        <v>289</v>
      </c>
      <c r="J92" s="146" t="s">
        <v>40</v>
      </c>
      <c r="K92" s="146" t="s">
        <v>410</v>
      </c>
      <c r="L92" s="146" t="s">
        <v>476</v>
      </c>
      <c r="M92" s="133">
        <v>6</v>
      </c>
      <c r="N92" s="133">
        <v>3</v>
      </c>
      <c r="O92" s="133">
        <f t="shared" si="37"/>
        <v>18</v>
      </c>
      <c r="P92" s="134" t="str">
        <f t="shared" si="38"/>
        <v>Alto (a)</v>
      </c>
      <c r="Q92" s="133">
        <v>100</v>
      </c>
      <c r="R92" s="133">
        <f t="shared" si="39"/>
        <v>1800</v>
      </c>
      <c r="S92" s="134" t="str">
        <f t="shared" si="40"/>
        <v>I</v>
      </c>
      <c r="T92" s="150" t="str">
        <f t="shared" si="41"/>
        <v>NO ACEPTABLE</v>
      </c>
      <c r="U92" s="133">
        <v>10</v>
      </c>
      <c r="V92" s="133">
        <v>0</v>
      </c>
      <c r="W92" s="133">
        <v>0</v>
      </c>
      <c r="X92" s="133">
        <f t="shared" si="42"/>
        <v>10</v>
      </c>
      <c r="Y92" s="146" t="s">
        <v>292</v>
      </c>
      <c r="Z92" s="146" t="s">
        <v>293</v>
      </c>
      <c r="AA92" s="146" t="s">
        <v>210</v>
      </c>
      <c r="AB92" s="146" t="s">
        <v>210</v>
      </c>
      <c r="AC92" s="146" t="s">
        <v>294</v>
      </c>
      <c r="AD92" s="146" t="s">
        <v>295</v>
      </c>
      <c r="AE92" s="146" t="s">
        <v>210</v>
      </c>
    </row>
    <row r="93" spans="1:31" ht="111" customHeight="1">
      <c r="A93" s="174" t="s">
        <v>227</v>
      </c>
      <c r="B93" s="174" t="s">
        <v>352</v>
      </c>
      <c r="C93" s="174" t="s">
        <v>382</v>
      </c>
      <c r="D93" s="174" t="s">
        <v>475</v>
      </c>
      <c r="E93" s="133" t="s">
        <v>213</v>
      </c>
      <c r="F93" s="146" t="s">
        <v>417</v>
      </c>
      <c r="G93" s="146" t="s">
        <v>362</v>
      </c>
      <c r="H93" s="146" t="s">
        <v>415</v>
      </c>
      <c r="I93" s="146" t="s">
        <v>432</v>
      </c>
      <c r="J93" s="146" t="s">
        <v>40</v>
      </c>
      <c r="K93" s="146" t="s">
        <v>418</v>
      </c>
      <c r="L93" s="146" t="s">
        <v>40</v>
      </c>
      <c r="M93" s="133">
        <v>0</v>
      </c>
      <c r="N93" s="133">
        <v>4</v>
      </c>
      <c r="O93" s="133">
        <f t="shared" si="37"/>
        <v>0</v>
      </c>
      <c r="P93" s="134" t="str">
        <f t="shared" si="38"/>
        <v>Bajo (B)</v>
      </c>
      <c r="Q93" s="133">
        <v>25</v>
      </c>
      <c r="R93" s="133">
        <f t="shared" si="39"/>
        <v>0</v>
      </c>
      <c r="S93" s="134" t="str">
        <f t="shared" si="40"/>
        <v>IV</v>
      </c>
      <c r="T93" s="150" t="str">
        <f t="shared" si="41"/>
        <v>ACEPTABLE</v>
      </c>
      <c r="U93" s="133">
        <v>10</v>
      </c>
      <c r="V93" s="133">
        <v>0</v>
      </c>
      <c r="W93" s="133">
        <v>0</v>
      </c>
      <c r="X93" s="133">
        <f t="shared" si="42"/>
        <v>10</v>
      </c>
      <c r="Y93" s="146" t="s">
        <v>416</v>
      </c>
      <c r="Z93" s="146" t="s">
        <v>433</v>
      </c>
      <c r="AA93" s="146" t="s">
        <v>210</v>
      </c>
      <c r="AB93" s="146" t="s">
        <v>210</v>
      </c>
      <c r="AC93" s="146" t="s">
        <v>210</v>
      </c>
      <c r="AD93" s="146" t="s">
        <v>434</v>
      </c>
      <c r="AE93" s="146" t="s">
        <v>210</v>
      </c>
    </row>
    <row r="94" spans="1:31" ht="111" customHeight="1">
      <c r="A94" s="174" t="s">
        <v>227</v>
      </c>
      <c r="B94" s="174" t="s">
        <v>352</v>
      </c>
      <c r="C94" s="174" t="s">
        <v>382</v>
      </c>
      <c r="D94" s="174" t="s">
        <v>475</v>
      </c>
      <c r="E94" s="133" t="s">
        <v>207</v>
      </c>
      <c r="F94" s="147" t="s">
        <v>257</v>
      </c>
      <c r="G94" s="146" t="s">
        <v>255</v>
      </c>
      <c r="H94" s="146" t="s">
        <v>212</v>
      </c>
      <c r="I94" s="148" t="s">
        <v>256</v>
      </c>
      <c r="J94" s="146" t="s">
        <v>281</v>
      </c>
      <c r="K94" s="146" t="s">
        <v>438</v>
      </c>
      <c r="L94" s="146" t="s">
        <v>40</v>
      </c>
      <c r="M94" s="133">
        <v>2</v>
      </c>
      <c r="N94" s="133">
        <v>2</v>
      </c>
      <c r="O94" s="133">
        <f t="shared" si="37"/>
        <v>4</v>
      </c>
      <c r="P94" s="134" t="str">
        <f t="shared" si="38"/>
        <v>Bajo (B)</v>
      </c>
      <c r="Q94" s="133">
        <v>100</v>
      </c>
      <c r="R94" s="133">
        <f t="shared" si="39"/>
        <v>400</v>
      </c>
      <c r="S94" s="134" t="str">
        <f t="shared" si="40"/>
        <v>II</v>
      </c>
      <c r="T94" s="150" t="str">
        <f t="shared" si="41"/>
        <v>NO ACEPTABLE O ACEPTABLE CON CONTROL ESPECÍFICO</v>
      </c>
      <c r="U94" s="133">
        <v>10</v>
      </c>
      <c r="V94" s="133">
        <v>0</v>
      </c>
      <c r="W94" s="133">
        <v>0</v>
      </c>
      <c r="X94" s="133">
        <f t="shared" si="42"/>
        <v>10</v>
      </c>
      <c r="Y94" s="146" t="s">
        <v>43</v>
      </c>
      <c r="Z94" s="146" t="s">
        <v>439</v>
      </c>
      <c r="AA94" s="146" t="s">
        <v>210</v>
      </c>
      <c r="AB94" s="146" t="s">
        <v>210</v>
      </c>
      <c r="AC94" s="146" t="s">
        <v>440</v>
      </c>
      <c r="AD94" s="146" t="s">
        <v>441</v>
      </c>
      <c r="AE94" s="146" t="s">
        <v>210</v>
      </c>
    </row>
    <row r="95" spans="1:32" ht="111" customHeight="1">
      <c r="A95" s="174" t="s">
        <v>227</v>
      </c>
      <c r="B95" s="174" t="s">
        <v>352</v>
      </c>
      <c r="C95" s="174" t="s">
        <v>382</v>
      </c>
      <c r="D95" s="174" t="s">
        <v>475</v>
      </c>
      <c r="E95" s="133" t="s">
        <v>207</v>
      </c>
      <c r="F95" s="149" t="s">
        <v>387</v>
      </c>
      <c r="G95" s="146" t="s">
        <v>337</v>
      </c>
      <c r="H95" s="146" t="s">
        <v>303</v>
      </c>
      <c r="I95" s="146" t="s">
        <v>231</v>
      </c>
      <c r="J95" s="146" t="s">
        <v>40</v>
      </c>
      <c r="K95" s="149" t="s">
        <v>386</v>
      </c>
      <c r="L95" s="146" t="s">
        <v>40</v>
      </c>
      <c r="M95" s="133">
        <v>0</v>
      </c>
      <c r="N95" s="133">
        <v>4</v>
      </c>
      <c r="O95" s="133">
        <f t="shared" si="37"/>
        <v>0</v>
      </c>
      <c r="P95" s="134" t="str">
        <f t="shared" si="38"/>
        <v>Bajo (B)</v>
      </c>
      <c r="Q95" s="133">
        <v>25</v>
      </c>
      <c r="R95" s="133">
        <f t="shared" si="39"/>
        <v>0</v>
      </c>
      <c r="S95" s="134" t="str">
        <f t="shared" si="40"/>
        <v>IV</v>
      </c>
      <c r="T95" s="150" t="str">
        <f t="shared" si="41"/>
        <v>ACEPTABLE</v>
      </c>
      <c r="U95" s="133">
        <v>10</v>
      </c>
      <c r="V95" s="133">
        <v>0</v>
      </c>
      <c r="W95" s="133">
        <v>0</v>
      </c>
      <c r="X95" s="133">
        <f t="shared" si="42"/>
        <v>10</v>
      </c>
      <c r="Y95" s="146" t="s">
        <v>296</v>
      </c>
      <c r="Z95" s="146" t="s">
        <v>433</v>
      </c>
      <c r="AA95" s="146" t="s">
        <v>210</v>
      </c>
      <c r="AB95" s="146" t="s">
        <v>210</v>
      </c>
      <c r="AC95" s="146" t="s">
        <v>210</v>
      </c>
      <c r="AD95" s="146" t="s">
        <v>442</v>
      </c>
      <c r="AE95" s="146" t="s">
        <v>210</v>
      </c>
      <c r="AF95" s="82"/>
    </row>
    <row r="96" spans="1:31" ht="111" customHeight="1">
      <c r="A96" s="174" t="s">
        <v>227</v>
      </c>
      <c r="B96" s="174" t="s">
        <v>367</v>
      </c>
      <c r="C96" s="174" t="s">
        <v>353</v>
      </c>
      <c r="D96" s="174" t="s">
        <v>354</v>
      </c>
      <c r="E96" s="133" t="s">
        <v>207</v>
      </c>
      <c r="F96" s="146" t="s">
        <v>264</v>
      </c>
      <c r="G96" s="146" t="s">
        <v>39</v>
      </c>
      <c r="H96" s="146" t="s">
        <v>265</v>
      </c>
      <c r="I96" s="146" t="s">
        <v>208</v>
      </c>
      <c r="J96" s="146" t="s">
        <v>388</v>
      </c>
      <c r="K96" s="146" t="s">
        <v>222</v>
      </c>
      <c r="L96" s="146" t="s">
        <v>449</v>
      </c>
      <c r="M96" s="133">
        <v>6</v>
      </c>
      <c r="N96" s="133">
        <v>3</v>
      </c>
      <c r="O96" s="133">
        <f aca="true" t="shared" si="43" ref="O96:O105">+M96*N96</f>
        <v>18</v>
      </c>
      <c r="P96" s="134" t="str">
        <f aca="true" t="shared" si="44" ref="P96:P105">IF(O96&gt;=21,"Muy Alto (MA)",IF(O96&lt;6,"Bajo (B)",IF(AND(O96&gt;=9,O96&lt;21),"Alto (a)",IF(AND(O96&gt;=6,O96&lt;9),"Medio (M)"))))</f>
        <v>Alto (a)</v>
      </c>
      <c r="Q96" s="133">
        <v>25</v>
      </c>
      <c r="R96" s="133">
        <f aca="true" t="shared" si="45" ref="R96:R105">O96*Q96</f>
        <v>450</v>
      </c>
      <c r="S96" s="134" t="str">
        <f aca="true" t="shared" si="46" ref="S96:S105">IF(R96&gt;500,"I",IF(R96&lt;21,"IV",IF(AND(R96&gt;=121,R96&lt;=500),"II",IF(AND(R96&gt;=21,R96&lt;=120),"III"))))</f>
        <v>II</v>
      </c>
      <c r="T96" s="150" t="str">
        <f aca="true" t="shared" si="47" ref="T96:T105">IF(R96&gt;500,"NO ACEPTABLE",IF(R96&lt;21,"ACEPTABLE",IF(AND(R96&gt;=121,R96&lt;=500),"NO ACEPTABLE O ACEPTABLE CON CONTROL ESPECÍFICO",IF(AND(R96&gt;=21,R96&lt;=120),"MEJORABLE"))))</f>
        <v>NO ACEPTABLE O ACEPTABLE CON CONTROL ESPECÍFICO</v>
      </c>
      <c r="U96" s="133">
        <v>20</v>
      </c>
      <c r="V96" s="133">
        <v>2</v>
      </c>
      <c r="W96" s="133">
        <v>0</v>
      </c>
      <c r="X96" s="133">
        <f t="shared" si="42"/>
        <v>22</v>
      </c>
      <c r="Y96" s="146" t="s">
        <v>266</v>
      </c>
      <c r="Z96" s="146" t="s">
        <v>272</v>
      </c>
      <c r="AA96" s="146" t="s">
        <v>210</v>
      </c>
      <c r="AB96" s="146" t="s">
        <v>396</v>
      </c>
      <c r="AC96" s="146" t="s">
        <v>305</v>
      </c>
      <c r="AD96" s="146" t="s">
        <v>450</v>
      </c>
      <c r="AE96" s="146" t="s">
        <v>268</v>
      </c>
    </row>
    <row r="97" spans="1:31" ht="111" customHeight="1">
      <c r="A97" s="174" t="s">
        <v>227</v>
      </c>
      <c r="B97" s="174" t="s">
        <v>367</v>
      </c>
      <c r="C97" s="174" t="s">
        <v>353</v>
      </c>
      <c r="D97" s="174" t="s">
        <v>354</v>
      </c>
      <c r="E97" s="133" t="s">
        <v>207</v>
      </c>
      <c r="F97" s="146" t="s">
        <v>451</v>
      </c>
      <c r="G97" s="146" t="s">
        <v>39</v>
      </c>
      <c r="H97" s="146" t="s">
        <v>333</v>
      </c>
      <c r="I97" s="146" t="s">
        <v>270</v>
      </c>
      <c r="J97" s="146" t="s">
        <v>388</v>
      </c>
      <c r="K97" s="146" t="s">
        <v>222</v>
      </c>
      <c r="L97" s="146" t="s">
        <v>452</v>
      </c>
      <c r="M97" s="133">
        <v>6</v>
      </c>
      <c r="N97" s="133">
        <v>3</v>
      </c>
      <c r="O97" s="133">
        <f t="shared" si="43"/>
        <v>18</v>
      </c>
      <c r="P97" s="134" t="str">
        <f t="shared" si="44"/>
        <v>Alto (a)</v>
      </c>
      <c r="Q97" s="133">
        <v>25</v>
      </c>
      <c r="R97" s="133">
        <f t="shared" si="45"/>
        <v>450</v>
      </c>
      <c r="S97" s="134" t="str">
        <f t="shared" si="46"/>
        <v>II</v>
      </c>
      <c r="T97" s="150" t="str">
        <f t="shared" si="47"/>
        <v>NO ACEPTABLE O ACEPTABLE CON CONTROL ESPECÍFICO</v>
      </c>
      <c r="U97" s="133">
        <v>20</v>
      </c>
      <c r="V97" s="133">
        <v>2</v>
      </c>
      <c r="W97" s="133">
        <v>0</v>
      </c>
      <c r="X97" s="133">
        <f t="shared" si="42"/>
        <v>22</v>
      </c>
      <c r="Y97" s="146" t="s">
        <v>271</v>
      </c>
      <c r="Z97" s="146" t="s">
        <v>272</v>
      </c>
      <c r="AA97" s="146" t="s">
        <v>210</v>
      </c>
      <c r="AB97" s="146" t="s">
        <v>396</v>
      </c>
      <c r="AC97" s="146" t="s">
        <v>334</v>
      </c>
      <c r="AD97" s="146" t="s">
        <v>273</v>
      </c>
      <c r="AE97" s="146" t="s">
        <v>274</v>
      </c>
    </row>
    <row r="98" spans="1:31" ht="111" customHeight="1">
      <c r="A98" s="174" t="s">
        <v>227</v>
      </c>
      <c r="B98" s="174" t="s">
        <v>367</v>
      </c>
      <c r="C98" s="174" t="s">
        <v>353</v>
      </c>
      <c r="D98" s="174" t="s">
        <v>354</v>
      </c>
      <c r="E98" s="133" t="s">
        <v>207</v>
      </c>
      <c r="F98" s="146" t="s">
        <v>355</v>
      </c>
      <c r="G98" s="146" t="s">
        <v>337</v>
      </c>
      <c r="H98" s="146" t="s">
        <v>356</v>
      </c>
      <c r="I98" s="146" t="s">
        <v>231</v>
      </c>
      <c r="J98" s="146" t="s">
        <v>40</v>
      </c>
      <c r="K98" s="146" t="s">
        <v>40</v>
      </c>
      <c r="L98" s="146" t="s">
        <v>357</v>
      </c>
      <c r="M98" s="133">
        <v>2</v>
      </c>
      <c r="N98" s="133">
        <v>4</v>
      </c>
      <c r="O98" s="133">
        <f t="shared" si="43"/>
        <v>8</v>
      </c>
      <c r="P98" s="134" t="str">
        <f t="shared" si="44"/>
        <v>Medio (M)</v>
      </c>
      <c r="Q98" s="133">
        <v>25</v>
      </c>
      <c r="R98" s="133">
        <f t="shared" si="45"/>
        <v>200</v>
      </c>
      <c r="S98" s="134" t="str">
        <f t="shared" si="46"/>
        <v>II</v>
      </c>
      <c r="T98" s="150" t="str">
        <f t="shared" si="47"/>
        <v>NO ACEPTABLE O ACEPTABLE CON CONTROL ESPECÍFICO</v>
      </c>
      <c r="U98" s="133">
        <v>20</v>
      </c>
      <c r="V98" s="133">
        <v>2</v>
      </c>
      <c r="W98" s="133">
        <v>0</v>
      </c>
      <c r="X98" s="133">
        <f t="shared" si="42"/>
        <v>22</v>
      </c>
      <c r="Y98" s="146" t="s">
        <v>296</v>
      </c>
      <c r="Z98" s="146" t="s">
        <v>477</v>
      </c>
      <c r="AA98" s="146" t="s">
        <v>210</v>
      </c>
      <c r="AB98" s="146" t="s">
        <v>210</v>
      </c>
      <c r="AC98" s="146" t="s">
        <v>358</v>
      </c>
      <c r="AD98" s="146" t="s">
        <v>359</v>
      </c>
      <c r="AE98" s="146" t="s">
        <v>210</v>
      </c>
    </row>
    <row r="99" spans="1:31" ht="111" customHeight="1">
      <c r="A99" s="174" t="s">
        <v>227</v>
      </c>
      <c r="B99" s="174" t="s">
        <v>367</v>
      </c>
      <c r="C99" s="174" t="s">
        <v>353</v>
      </c>
      <c r="D99" s="174" t="s">
        <v>354</v>
      </c>
      <c r="E99" s="133" t="s">
        <v>213</v>
      </c>
      <c r="F99" s="146" t="s">
        <v>417</v>
      </c>
      <c r="G99" s="146" t="s">
        <v>362</v>
      </c>
      <c r="H99" s="146" t="s">
        <v>415</v>
      </c>
      <c r="I99" s="146" t="s">
        <v>432</v>
      </c>
      <c r="J99" s="146" t="s">
        <v>40</v>
      </c>
      <c r="K99" s="146" t="s">
        <v>418</v>
      </c>
      <c r="L99" s="146" t="s">
        <v>40</v>
      </c>
      <c r="M99" s="133">
        <v>0</v>
      </c>
      <c r="N99" s="133">
        <v>4</v>
      </c>
      <c r="O99" s="133">
        <f t="shared" si="43"/>
        <v>0</v>
      </c>
      <c r="P99" s="134" t="str">
        <f t="shared" si="44"/>
        <v>Bajo (B)</v>
      </c>
      <c r="Q99" s="133">
        <v>25</v>
      </c>
      <c r="R99" s="133">
        <f t="shared" si="45"/>
        <v>0</v>
      </c>
      <c r="S99" s="134" t="str">
        <f t="shared" si="46"/>
        <v>IV</v>
      </c>
      <c r="T99" s="150" t="str">
        <f t="shared" si="47"/>
        <v>ACEPTABLE</v>
      </c>
      <c r="U99" s="133">
        <v>20</v>
      </c>
      <c r="V99" s="133">
        <v>2</v>
      </c>
      <c r="W99" s="133">
        <v>0</v>
      </c>
      <c r="X99" s="133">
        <f>SUM(U99:W99)</f>
        <v>22</v>
      </c>
      <c r="Y99" s="146" t="s">
        <v>416</v>
      </c>
      <c r="Z99" s="146" t="s">
        <v>433</v>
      </c>
      <c r="AA99" s="146" t="s">
        <v>210</v>
      </c>
      <c r="AB99" s="146" t="s">
        <v>210</v>
      </c>
      <c r="AC99" s="146" t="s">
        <v>210</v>
      </c>
      <c r="AD99" s="146" t="s">
        <v>434</v>
      </c>
      <c r="AE99" s="146" t="s">
        <v>210</v>
      </c>
    </row>
    <row r="100" spans="1:31" ht="111" customHeight="1">
      <c r="A100" s="174" t="s">
        <v>227</v>
      </c>
      <c r="B100" s="174" t="s">
        <v>367</v>
      </c>
      <c r="C100" s="174" t="s">
        <v>353</v>
      </c>
      <c r="D100" s="174" t="s">
        <v>354</v>
      </c>
      <c r="E100" s="133" t="s">
        <v>207</v>
      </c>
      <c r="F100" s="146" t="s">
        <v>360</v>
      </c>
      <c r="G100" s="146" t="s">
        <v>42</v>
      </c>
      <c r="H100" s="146" t="s">
        <v>435</v>
      </c>
      <c r="I100" s="146" t="s">
        <v>260</v>
      </c>
      <c r="J100" s="146" t="s">
        <v>436</v>
      </c>
      <c r="K100" s="146" t="s">
        <v>335</v>
      </c>
      <c r="L100" s="146" t="s">
        <v>437</v>
      </c>
      <c r="M100" s="133">
        <v>6</v>
      </c>
      <c r="N100" s="133">
        <v>3</v>
      </c>
      <c r="O100" s="133">
        <f t="shared" si="43"/>
        <v>18</v>
      </c>
      <c r="P100" s="134" t="str">
        <f t="shared" si="44"/>
        <v>Alto (a)</v>
      </c>
      <c r="Q100" s="133">
        <v>25</v>
      </c>
      <c r="R100" s="133">
        <f t="shared" si="45"/>
        <v>450</v>
      </c>
      <c r="S100" s="134" t="str">
        <f t="shared" si="46"/>
        <v>II</v>
      </c>
      <c r="T100" s="150" t="str">
        <f t="shared" si="47"/>
        <v>NO ACEPTABLE O ACEPTABLE CON CONTROL ESPECÍFICO</v>
      </c>
      <c r="U100" s="133">
        <v>20</v>
      </c>
      <c r="V100" s="133">
        <v>2</v>
      </c>
      <c r="W100" s="133">
        <v>0</v>
      </c>
      <c r="X100" s="133">
        <f t="shared" si="42"/>
        <v>22</v>
      </c>
      <c r="Y100" s="146" t="s">
        <v>261</v>
      </c>
      <c r="Z100" s="146" t="s">
        <v>262</v>
      </c>
      <c r="AA100" s="146" t="s">
        <v>210</v>
      </c>
      <c r="AB100" s="146" t="s">
        <v>210</v>
      </c>
      <c r="AC100" s="146" t="s">
        <v>210</v>
      </c>
      <c r="AD100" s="146" t="s">
        <v>217</v>
      </c>
      <c r="AE100" s="146" t="s">
        <v>210</v>
      </c>
    </row>
    <row r="101" spans="1:31" ht="111" customHeight="1">
      <c r="A101" s="174" t="s">
        <v>227</v>
      </c>
      <c r="B101" s="174" t="s">
        <v>367</v>
      </c>
      <c r="C101" s="174" t="s">
        <v>353</v>
      </c>
      <c r="D101" s="174" t="s">
        <v>354</v>
      </c>
      <c r="E101" s="133" t="s">
        <v>213</v>
      </c>
      <c r="F101" s="146" t="s">
        <v>361</v>
      </c>
      <c r="G101" s="146" t="s">
        <v>337</v>
      </c>
      <c r="H101" s="146" t="s">
        <v>285</v>
      </c>
      <c r="I101" s="146" t="s">
        <v>289</v>
      </c>
      <c r="J101" s="146" t="s">
        <v>40</v>
      </c>
      <c r="K101" s="146" t="s">
        <v>478</v>
      </c>
      <c r="L101" s="146" t="s">
        <v>290</v>
      </c>
      <c r="M101" s="133">
        <v>6</v>
      </c>
      <c r="N101" s="133">
        <v>3</v>
      </c>
      <c r="O101" s="133">
        <f t="shared" si="43"/>
        <v>18</v>
      </c>
      <c r="P101" s="134" t="str">
        <f t="shared" si="44"/>
        <v>Alto (a)</v>
      </c>
      <c r="Q101" s="133">
        <v>100</v>
      </c>
      <c r="R101" s="133">
        <f t="shared" si="45"/>
        <v>1800</v>
      </c>
      <c r="S101" s="134" t="str">
        <f t="shared" si="46"/>
        <v>I</v>
      </c>
      <c r="T101" s="150" t="str">
        <f t="shared" si="47"/>
        <v>NO ACEPTABLE</v>
      </c>
      <c r="U101" s="133">
        <v>20</v>
      </c>
      <c r="V101" s="133">
        <v>2</v>
      </c>
      <c r="W101" s="133">
        <v>0</v>
      </c>
      <c r="X101" s="133">
        <f t="shared" si="42"/>
        <v>22</v>
      </c>
      <c r="Y101" s="146" t="s">
        <v>292</v>
      </c>
      <c r="Z101" s="146" t="s">
        <v>293</v>
      </c>
      <c r="AA101" s="146" t="s">
        <v>210</v>
      </c>
      <c r="AB101" s="146" t="s">
        <v>210</v>
      </c>
      <c r="AC101" s="146" t="s">
        <v>340</v>
      </c>
      <c r="AD101" s="146" t="s">
        <v>295</v>
      </c>
      <c r="AE101" s="146" t="s">
        <v>210</v>
      </c>
    </row>
    <row r="102" spans="1:31" ht="111" customHeight="1">
      <c r="A102" s="174" t="s">
        <v>227</v>
      </c>
      <c r="B102" s="174" t="s">
        <v>367</v>
      </c>
      <c r="C102" s="174" t="s">
        <v>353</v>
      </c>
      <c r="D102" s="174" t="s">
        <v>354</v>
      </c>
      <c r="E102" s="133" t="s">
        <v>207</v>
      </c>
      <c r="F102" s="147" t="s">
        <v>257</v>
      </c>
      <c r="G102" s="146" t="s">
        <v>337</v>
      </c>
      <c r="H102" s="146" t="s">
        <v>212</v>
      </c>
      <c r="I102" s="148" t="s">
        <v>256</v>
      </c>
      <c r="J102" s="146" t="s">
        <v>281</v>
      </c>
      <c r="K102" s="146" t="s">
        <v>438</v>
      </c>
      <c r="L102" s="146" t="s">
        <v>40</v>
      </c>
      <c r="M102" s="133">
        <v>2</v>
      </c>
      <c r="N102" s="133">
        <v>2</v>
      </c>
      <c r="O102" s="133">
        <f t="shared" si="43"/>
        <v>4</v>
      </c>
      <c r="P102" s="134" t="str">
        <f t="shared" si="44"/>
        <v>Bajo (B)</v>
      </c>
      <c r="Q102" s="133">
        <v>100</v>
      </c>
      <c r="R102" s="133">
        <f t="shared" si="45"/>
        <v>400</v>
      </c>
      <c r="S102" s="134" t="str">
        <f t="shared" si="46"/>
        <v>II</v>
      </c>
      <c r="T102" s="150" t="str">
        <f t="shared" si="47"/>
        <v>NO ACEPTABLE O ACEPTABLE CON CONTROL ESPECÍFICO</v>
      </c>
      <c r="U102" s="133">
        <v>20</v>
      </c>
      <c r="V102" s="133">
        <v>2</v>
      </c>
      <c r="W102" s="133">
        <v>0</v>
      </c>
      <c r="X102" s="133">
        <f t="shared" si="42"/>
        <v>22</v>
      </c>
      <c r="Y102" s="146" t="s">
        <v>43</v>
      </c>
      <c r="Z102" s="146" t="s">
        <v>439</v>
      </c>
      <c r="AA102" s="146" t="s">
        <v>210</v>
      </c>
      <c r="AB102" s="146" t="s">
        <v>210</v>
      </c>
      <c r="AC102" s="146" t="s">
        <v>440</v>
      </c>
      <c r="AD102" s="146" t="s">
        <v>441</v>
      </c>
      <c r="AE102" s="146" t="s">
        <v>210</v>
      </c>
    </row>
    <row r="103" spans="1:31" ht="111" customHeight="1">
      <c r="A103" s="174" t="s">
        <v>227</v>
      </c>
      <c r="B103" s="174" t="s">
        <v>367</v>
      </c>
      <c r="C103" s="174" t="s">
        <v>353</v>
      </c>
      <c r="D103" s="174" t="s">
        <v>354</v>
      </c>
      <c r="E103" s="133" t="s">
        <v>207</v>
      </c>
      <c r="F103" s="149" t="s">
        <v>387</v>
      </c>
      <c r="G103" s="146" t="s">
        <v>362</v>
      </c>
      <c r="H103" s="146" t="s">
        <v>303</v>
      </c>
      <c r="I103" s="146" t="s">
        <v>231</v>
      </c>
      <c r="J103" s="146" t="s">
        <v>40</v>
      </c>
      <c r="K103" s="149" t="s">
        <v>386</v>
      </c>
      <c r="L103" s="146" t="s">
        <v>40</v>
      </c>
      <c r="M103" s="133">
        <v>0</v>
      </c>
      <c r="N103" s="133">
        <v>4</v>
      </c>
      <c r="O103" s="133">
        <f t="shared" si="43"/>
        <v>0</v>
      </c>
      <c r="P103" s="134" t="str">
        <f t="shared" si="44"/>
        <v>Bajo (B)</v>
      </c>
      <c r="Q103" s="133">
        <v>25</v>
      </c>
      <c r="R103" s="133">
        <f t="shared" si="45"/>
        <v>0</v>
      </c>
      <c r="S103" s="134" t="str">
        <f t="shared" si="46"/>
        <v>IV</v>
      </c>
      <c r="T103" s="150" t="str">
        <f t="shared" si="47"/>
        <v>ACEPTABLE</v>
      </c>
      <c r="U103" s="133">
        <v>20</v>
      </c>
      <c r="V103" s="133">
        <v>2</v>
      </c>
      <c r="W103" s="133">
        <v>0</v>
      </c>
      <c r="X103" s="133">
        <f t="shared" si="42"/>
        <v>22</v>
      </c>
      <c r="Y103" s="146" t="s">
        <v>296</v>
      </c>
      <c r="Z103" s="146" t="s">
        <v>433</v>
      </c>
      <c r="AA103" s="146" t="s">
        <v>210</v>
      </c>
      <c r="AB103" s="146" t="s">
        <v>210</v>
      </c>
      <c r="AC103" s="146" t="s">
        <v>210</v>
      </c>
      <c r="AD103" s="146" t="s">
        <v>442</v>
      </c>
      <c r="AE103" s="146" t="s">
        <v>210</v>
      </c>
    </row>
    <row r="104" spans="1:31" s="81" customFormat="1" ht="111" customHeight="1">
      <c r="A104" s="174" t="s">
        <v>227</v>
      </c>
      <c r="B104" s="174" t="s">
        <v>420</v>
      </c>
      <c r="C104" s="174" t="s">
        <v>479</v>
      </c>
      <c r="D104" s="174" t="s">
        <v>251</v>
      </c>
      <c r="E104" s="133" t="s">
        <v>207</v>
      </c>
      <c r="F104" s="146" t="s">
        <v>264</v>
      </c>
      <c r="G104" s="146" t="s">
        <v>39</v>
      </c>
      <c r="H104" s="146" t="s">
        <v>265</v>
      </c>
      <c r="I104" s="146" t="s">
        <v>208</v>
      </c>
      <c r="J104" s="146" t="s">
        <v>388</v>
      </c>
      <c r="K104" s="146" t="s">
        <v>222</v>
      </c>
      <c r="L104" s="146" t="s">
        <v>449</v>
      </c>
      <c r="M104" s="133">
        <v>2</v>
      </c>
      <c r="N104" s="133">
        <v>4</v>
      </c>
      <c r="O104" s="133">
        <f t="shared" si="43"/>
        <v>8</v>
      </c>
      <c r="P104" s="134" t="str">
        <f t="shared" si="44"/>
        <v>Medio (M)</v>
      </c>
      <c r="Q104" s="133">
        <v>25</v>
      </c>
      <c r="R104" s="133">
        <f t="shared" si="45"/>
        <v>200</v>
      </c>
      <c r="S104" s="134" t="str">
        <f t="shared" si="46"/>
        <v>II</v>
      </c>
      <c r="T104" s="150" t="str">
        <f t="shared" si="47"/>
        <v>NO ACEPTABLE O ACEPTABLE CON CONTROL ESPECÍFICO</v>
      </c>
      <c r="U104" s="133">
        <v>9</v>
      </c>
      <c r="V104" s="133">
        <v>12</v>
      </c>
      <c r="W104" s="133">
        <v>0</v>
      </c>
      <c r="X104" s="133">
        <f t="shared" si="42"/>
        <v>21</v>
      </c>
      <c r="Y104" s="146" t="s">
        <v>266</v>
      </c>
      <c r="Z104" s="146" t="s">
        <v>267</v>
      </c>
      <c r="AA104" s="146" t="s">
        <v>210</v>
      </c>
      <c r="AB104" s="146" t="s">
        <v>396</v>
      </c>
      <c r="AC104" s="146" t="s">
        <v>305</v>
      </c>
      <c r="AD104" s="146" t="s">
        <v>450</v>
      </c>
      <c r="AE104" s="146" t="s">
        <v>268</v>
      </c>
    </row>
    <row r="105" spans="1:31" s="81" customFormat="1" ht="111" customHeight="1">
      <c r="A105" s="174" t="s">
        <v>227</v>
      </c>
      <c r="B105" s="174" t="s">
        <v>420</v>
      </c>
      <c r="C105" s="174" t="s">
        <v>479</v>
      </c>
      <c r="D105" s="174" t="s">
        <v>251</v>
      </c>
      <c r="E105" s="133" t="s">
        <v>207</v>
      </c>
      <c r="F105" s="146" t="s">
        <v>455</v>
      </c>
      <c r="G105" s="146" t="s">
        <v>39</v>
      </c>
      <c r="H105" s="146" t="s">
        <v>269</v>
      </c>
      <c r="I105" s="146" t="s">
        <v>270</v>
      </c>
      <c r="J105" s="146" t="s">
        <v>388</v>
      </c>
      <c r="K105" s="146" t="s">
        <v>222</v>
      </c>
      <c r="L105" s="146" t="s">
        <v>452</v>
      </c>
      <c r="M105" s="133">
        <v>2</v>
      </c>
      <c r="N105" s="133">
        <v>4</v>
      </c>
      <c r="O105" s="133">
        <f t="shared" si="43"/>
        <v>8</v>
      </c>
      <c r="P105" s="134" t="str">
        <f t="shared" si="44"/>
        <v>Medio (M)</v>
      </c>
      <c r="Q105" s="133">
        <v>25</v>
      </c>
      <c r="R105" s="133">
        <f t="shared" si="45"/>
        <v>200</v>
      </c>
      <c r="S105" s="134" t="str">
        <f t="shared" si="46"/>
        <v>II</v>
      </c>
      <c r="T105" s="150" t="str">
        <f t="shared" si="47"/>
        <v>NO ACEPTABLE O ACEPTABLE CON CONTROL ESPECÍFICO</v>
      </c>
      <c r="U105" s="133">
        <v>9</v>
      </c>
      <c r="V105" s="133">
        <v>12</v>
      </c>
      <c r="W105" s="133">
        <v>0</v>
      </c>
      <c r="X105" s="133">
        <f t="shared" si="42"/>
        <v>21</v>
      </c>
      <c r="Y105" s="146" t="s">
        <v>271</v>
      </c>
      <c r="Z105" s="146" t="s">
        <v>272</v>
      </c>
      <c r="AA105" s="146" t="s">
        <v>210</v>
      </c>
      <c r="AB105" s="146" t="s">
        <v>396</v>
      </c>
      <c r="AC105" s="146" t="s">
        <v>334</v>
      </c>
      <c r="AD105" s="146" t="s">
        <v>273</v>
      </c>
      <c r="AE105" s="146" t="s">
        <v>274</v>
      </c>
    </row>
    <row r="106" spans="1:31" s="81" customFormat="1" ht="111" customHeight="1">
      <c r="A106" s="174" t="s">
        <v>227</v>
      </c>
      <c r="B106" s="174" t="s">
        <v>420</v>
      </c>
      <c r="C106" s="174" t="s">
        <v>479</v>
      </c>
      <c r="D106" s="174" t="s">
        <v>251</v>
      </c>
      <c r="E106" s="133" t="s">
        <v>207</v>
      </c>
      <c r="F106" s="146" t="s">
        <v>230</v>
      </c>
      <c r="G106" s="146" t="s">
        <v>42</v>
      </c>
      <c r="H106" s="146" t="s">
        <v>435</v>
      </c>
      <c r="I106" s="146" t="s">
        <v>260</v>
      </c>
      <c r="J106" s="146" t="s">
        <v>40</v>
      </c>
      <c r="K106" s="146" t="s">
        <v>313</v>
      </c>
      <c r="L106" s="146" t="s">
        <v>437</v>
      </c>
      <c r="M106" s="133">
        <v>6</v>
      </c>
      <c r="N106" s="133">
        <v>3</v>
      </c>
      <c r="O106" s="133">
        <f>+M106*N106</f>
        <v>18</v>
      </c>
      <c r="P106" s="134" t="str">
        <f>IF(O106&gt;=21,"Muy Alto (MA)",IF(O106&lt;6,"Bajo (B)",IF(AND(O106&gt;=9,O106&lt;21),"Alto (a)",IF(AND(O106&gt;=6,O106&lt;9),"Medio (M)"))))</f>
        <v>Alto (a)</v>
      </c>
      <c r="Q106" s="133">
        <v>25</v>
      </c>
      <c r="R106" s="133">
        <f>O106*Q106</f>
        <v>450</v>
      </c>
      <c r="S106" s="134" t="str">
        <f>IF(R106&gt;500,"I",IF(R106&lt;21,"IV",IF(AND(R106&gt;=121,R106&lt;=500),"II",IF(AND(R106&gt;=21,R106&lt;=120),"III"))))</f>
        <v>II</v>
      </c>
      <c r="T106" s="150" t="str">
        <f>IF(R106&gt;500,"NO ACEPTABLE",IF(R106&lt;21,"ACEPTABLE",IF(AND(R106&gt;=121,R106&lt;=500),"NO ACEPTABLE O ACEPTABLE CON CONTROL ESPECÍFICO",IF(AND(R106&gt;=21,R106&lt;=120),"MEJORABLE"))))</f>
        <v>NO ACEPTABLE O ACEPTABLE CON CONTROL ESPECÍFICO</v>
      </c>
      <c r="U106" s="133">
        <v>9</v>
      </c>
      <c r="V106" s="133">
        <v>12</v>
      </c>
      <c r="W106" s="133">
        <v>0</v>
      </c>
      <c r="X106" s="133">
        <f t="shared" si="42"/>
        <v>21</v>
      </c>
      <c r="Y106" s="146" t="s">
        <v>261</v>
      </c>
      <c r="Z106" s="146" t="s">
        <v>262</v>
      </c>
      <c r="AA106" s="146" t="s">
        <v>210</v>
      </c>
      <c r="AB106" s="146" t="s">
        <v>210</v>
      </c>
      <c r="AC106" s="146" t="s">
        <v>210</v>
      </c>
      <c r="AD106" s="146" t="s">
        <v>263</v>
      </c>
      <c r="AE106" s="146" t="s">
        <v>210</v>
      </c>
    </row>
    <row r="107" spans="1:31" ht="111" customHeight="1">
      <c r="A107" s="174" t="s">
        <v>227</v>
      </c>
      <c r="B107" s="174" t="s">
        <v>420</v>
      </c>
      <c r="C107" s="174" t="s">
        <v>479</v>
      </c>
      <c r="D107" s="174" t="s">
        <v>251</v>
      </c>
      <c r="E107" s="133" t="s">
        <v>207</v>
      </c>
      <c r="F107" s="147" t="s">
        <v>257</v>
      </c>
      <c r="G107" s="146" t="s">
        <v>255</v>
      </c>
      <c r="H107" s="146" t="s">
        <v>212</v>
      </c>
      <c r="I107" s="148" t="s">
        <v>256</v>
      </c>
      <c r="J107" s="146" t="s">
        <v>281</v>
      </c>
      <c r="K107" s="146" t="s">
        <v>438</v>
      </c>
      <c r="L107" s="146" t="s">
        <v>40</v>
      </c>
      <c r="M107" s="133">
        <v>2</v>
      </c>
      <c r="N107" s="133">
        <v>2</v>
      </c>
      <c r="O107" s="133">
        <f>+M107*N107</f>
        <v>4</v>
      </c>
      <c r="P107" s="134" t="str">
        <f>IF(O107&gt;=21,"Muy Alto (MA)",IF(O107&lt;6,"Bajo (B)",IF(AND(O107&gt;=9,O107&lt;21),"Alto (a)",IF(AND(O107&gt;=6,O107&lt;9),"Medio (M)"))))</f>
        <v>Bajo (B)</v>
      </c>
      <c r="Q107" s="133">
        <v>100</v>
      </c>
      <c r="R107" s="133">
        <f>O107*Q107</f>
        <v>400</v>
      </c>
      <c r="S107" s="134" t="str">
        <f>IF(R107&gt;500,"I",IF(R107&lt;21,"IV",IF(AND(R107&gt;=121,R107&lt;=500),"II",IF(AND(R107&gt;=21,R107&lt;=120),"III"))))</f>
        <v>II</v>
      </c>
      <c r="T107" s="150" t="str">
        <f>IF(R107&gt;500,"NO ACEPTABLE",IF(R107&lt;21,"ACEPTABLE",IF(AND(R107&gt;=121,R107&lt;=500),"NO ACEPTABLE O ACEPTABLE CON CONTROL ESPECÍFICO",IF(AND(R107&gt;=21,R107&lt;=120),"MEJORABLE"))))</f>
        <v>NO ACEPTABLE O ACEPTABLE CON CONTROL ESPECÍFICO</v>
      </c>
      <c r="U107" s="133">
        <v>9</v>
      </c>
      <c r="V107" s="133">
        <v>12</v>
      </c>
      <c r="W107" s="133">
        <v>0</v>
      </c>
      <c r="X107" s="133">
        <f t="shared" si="42"/>
        <v>21</v>
      </c>
      <c r="Y107" s="146" t="s">
        <v>43</v>
      </c>
      <c r="Z107" s="146" t="s">
        <v>439</v>
      </c>
      <c r="AA107" s="146" t="s">
        <v>210</v>
      </c>
      <c r="AB107" s="146" t="s">
        <v>210</v>
      </c>
      <c r="AC107" s="146" t="s">
        <v>440</v>
      </c>
      <c r="AD107" s="146" t="s">
        <v>441</v>
      </c>
      <c r="AE107" s="146" t="s">
        <v>210</v>
      </c>
    </row>
    <row r="108" spans="1:31" s="81" customFormat="1" ht="111" customHeight="1">
      <c r="A108" s="174" t="s">
        <v>227</v>
      </c>
      <c r="B108" s="174" t="s">
        <v>420</v>
      </c>
      <c r="C108" s="174" t="s">
        <v>479</v>
      </c>
      <c r="D108" s="174" t="s">
        <v>251</v>
      </c>
      <c r="E108" s="133" t="s">
        <v>207</v>
      </c>
      <c r="F108" s="146" t="s">
        <v>230</v>
      </c>
      <c r="G108" s="146" t="s">
        <v>255</v>
      </c>
      <c r="H108" s="146" t="s">
        <v>285</v>
      </c>
      <c r="I108" s="146" t="s">
        <v>289</v>
      </c>
      <c r="J108" s="146" t="s">
        <v>40</v>
      </c>
      <c r="K108" s="146" t="s">
        <v>480</v>
      </c>
      <c r="L108" s="146" t="s">
        <v>291</v>
      </c>
      <c r="M108" s="133">
        <v>6</v>
      </c>
      <c r="N108" s="133">
        <v>3</v>
      </c>
      <c r="O108" s="133">
        <f>+M108*N108</f>
        <v>18</v>
      </c>
      <c r="P108" s="134" t="str">
        <f>IF(O108&gt;=21,"Muy Alto (MA)",IF(O108&lt;6,"Bajo (B)",IF(AND(O108&gt;=9,O108&lt;21),"Alto (a)",IF(AND(O108&gt;=6,O108&lt;9),"Medio (M)"))))</f>
        <v>Alto (a)</v>
      </c>
      <c r="Q108" s="133">
        <v>100</v>
      </c>
      <c r="R108" s="133">
        <f>O108*Q108</f>
        <v>1800</v>
      </c>
      <c r="S108" s="134" t="str">
        <f>IF(R108&gt;500,"I",IF(R108&lt;21,"IV",IF(AND(R108&gt;=121,R108&lt;=500),"II",IF(AND(R108&gt;=21,R108&lt;=120),"III"))))</f>
        <v>I</v>
      </c>
      <c r="T108" s="150" t="str">
        <f>IF(R108&gt;500,"NO ACEPTABLE",IF(R108&lt;21,"ACEPTABLE",IF(AND(R108&gt;=121,R108&lt;=500),"NO ACEPTABLE O ACEPTABLE CON CONTROL ESPECÍFICO",IF(AND(R108&gt;=21,R108&lt;=120),"MEJORABLE"))))</f>
        <v>NO ACEPTABLE</v>
      </c>
      <c r="U108" s="133">
        <v>9</v>
      </c>
      <c r="V108" s="133">
        <v>12</v>
      </c>
      <c r="W108" s="133">
        <v>0</v>
      </c>
      <c r="X108" s="133">
        <f t="shared" si="42"/>
        <v>21</v>
      </c>
      <c r="Y108" s="146" t="s">
        <v>292</v>
      </c>
      <c r="Z108" s="146" t="s">
        <v>293</v>
      </c>
      <c r="AA108" s="146" t="s">
        <v>210</v>
      </c>
      <c r="AB108" s="146" t="s">
        <v>210</v>
      </c>
      <c r="AC108" s="146" t="s">
        <v>294</v>
      </c>
      <c r="AD108" s="146" t="s">
        <v>295</v>
      </c>
      <c r="AE108" s="146" t="s">
        <v>210</v>
      </c>
    </row>
    <row r="109" spans="1:32" ht="111" customHeight="1">
      <c r="A109" s="174" t="s">
        <v>227</v>
      </c>
      <c r="B109" s="174" t="s">
        <v>420</v>
      </c>
      <c r="C109" s="174" t="s">
        <v>479</v>
      </c>
      <c r="D109" s="174" t="s">
        <v>251</v>
      </c>
      <c r="E109" s="133" t="s">
        <v>207</v>
      </c>
      <c r="F109" s="149" t="s">
        <v>387</v>
      </c>
      <c r="G109" s="146" t="s">
        <v>337</v>
      </c>
      <c r="H109" s="146" t="s">
        <v>303</v>
      </c>
      <c r="I109" s="146" t="s">
        <v>231</v>
      </c>
      <c r="J109" s="146" t="s">
        <v>40</v>
      </c>
      <c r="K109" s="149" t="s">
        <v>386</v>
      </c>
      <c r="L109" s="146" t="s">
        <v>40</v>
      </c>
      <c r="M109" s="133">
        <v>2</v>
      </c>
      <c r="N109" s="133">
        <v>4</v>
      </c>
      <c r="O109" s="133">
        <f>+M109*N109</f>
        <v>8</v>
      </c>
      <c r="P109" s="134" t="str">
        <f>IF(O109&gt;=21,"Muy Alto (MA)",IF(O109&lt;6,"Bajo (B)",IF(AND(O109&gt;=9,O109&lt;21),"Alto (a)",IF(AND(O109&gt;=6,O109&lt;9),"Medio (M)"))))</f>
        <v>Medio (M)</v>
      </c>
      <c r="Q109" s="133">
        <v>25</v>
      </c>
      <c r="R109" s="133">
        <f>O109*Q109</f>
        <v>200</v>
      </c>
      <c r="S109" s="134" t="str">
        <f>IF(R109&gt;500,"I",IF(R109&lt;21,"IV",IF(AND(R109&gt;=121,R109&lt;=500),"II",IF(AND(R109&gt;=21,R109&lt;=120),"III"))))</f>
        <v>II</v>
      </c>
      <c r="T109" s="150" t="str">
        <f>IF(R109&gt;500,"NO ACEPTABLE",IF(R109&lt;21,"ACEPTABLE",IF(AND(R109&gt;=121,R109&lt;=500),"NO ACEPTABLE O ACEPTABLE CON CONTROL ESPECÍFICO",IF(AND(R109&gt;=21,R109&lt;=120),"MEJORABLE"))))</f>
        <v>NO ACEPTABLE O ACEPTABLE CON CONTROL ESPECÍFICO</v>
      </c>
      <c r="U109" s="133">
        <v>9</v>
      </c>
      <c r="V109" s="133">
        <v>12</v>
      </c>
      <c r="W109" s="133">
        <v>0</v>
      </c>
      <c r="X109" s="133">
        <f>SUM(U109:W109)</f>
        <v>21</v>
      </c>
      <c r="Y109" s="146" t="s">
        <v>296</v>
      </c>
      <c r="Z109" s="146" t="s">
        <v>433</v>
      </c>
      <c r="AA109" s="146" t="s">
        <v>210</v>
      </c>
      <c r="AB109" s="146" t="s">
        <v>210</v>
      </c>
      <c r="AC109" s="146" t="s">
        <v>210</v>
      </c>
      <c r="AD109" s="146" t="s">
        <v>442</v>
      </c>
      <c r="AE109" s="146" t="s">
        <v>210</v>
      </c>
      <c r="AF109" s="82"/>
    </row>
    <row r="110" spans="1:31" ht="111" customHeight="1">
      <c r="A110" s="174" t="s">
        <v>227</v>
      </c>
      <c r="B110" s="174" t="s">
        <v>364</v>
      </c>
      <c r="C110" s="174" t="s">
        <v>383</v>
      </c>
      <c r="D110" s="174" t="s">
        <v>363</v>
      </c>
      <c r="E110" s="133" t="s">
        <v>207</v>
      </c>
      <c r="F110" s="146" t="s">
        <v>264</v>
      </c>
      <c r="G110" s="146" t="s">
        <v>39</v>
      </c>
      <c r="H110" s="146" t="s">
        <v>265</v>
      </c>
      <c r="I110" s="146" t="s">
        <v>208</v>
      </c>
      <c r="J110" s="146" t="s">
        <v>388</v>
      </c>
      <c r="K110" s="146" t="s">
        <v>222</v>
      </c>
      <c r="L110" s="146" t="s">
        <v>449</v>
      </c>
      <c r="M110" s="133">
        <v>2</v>
      </c>
      <c r="N110" s="133">
        <v>4</v>
      </c>
      <c r="O110" s="133">
        <f aca="true" t="shared" si="48" ref="O110:O120">+M110*N110</f>
        <v>8</v>
      </c>
      <c r="P110" s="134" t="str">
        <f aca="true" t="shared" si="49" ref="P110:P120">IF(O110&gt;=21,"Muy Alto (MA)",IF(O110&lt;6,"Bajo (B)",IF(AND(O110&gt;=9,O110&lt;21),"Alto (a)",IF(AND(O110&gt;=6,O110&lt;9),"Medio (M)"))))</f>
        <v>Medio (M)</v>
      </c>
      <c r="Q110" s="133">
        <v>25</v>
      </c>
      <c r="R110" s="133">
        <f aca="true" t="shared" si="50" ref="R110:R120">O110*Q110</f>
        <v>200</v>
      </c>
      <c r="S110" s="134" t="str">
        <f aca="true" t="shared" si="51" ref="S110:S120">IF(R110&gt;500,"I",IF(R110&lt;21,"IV",IF(AND(R110&gt;=121,R110&lt;=500),"II",IF(AND(R110&gt;=21,R110&lt;=120),"III"))))</f>
        <v>II</v>
      </c>
      <c r="T110" s="150" t="str">
        <f aca="true" t="shared" si="52" ref="T110:T120">IF(R110&gt;500,"NO ACEPTABLE",IF(R110&lt;21,"ACEPTABLE",IF(AND(R110&gt;=121,R110&lt;=500),"NO ACEPTABLE O ACEPTABLE CON CONTROL ESPECÍFICO",IF(AND(R110&gt;=21,R110&lt;=120),"MEJORABLE"))))</f>
        <v>NO ACEPTABLE O ACEPTABLE CON CONTROL ESPECÍFICO</v>
      </c>
      <c r="U110" s="133">
        <v>2</v>
      </c>
      <c r="V110" s="133">
        <v>0</v>
      </c>
      <c r="W110" s="133">
        <v>0</v>
      </c>
      <c r="X110" s="133">
        <f t="shared" si="42"/>
        <v>2</v>
      </c>
      <c r="Y110" s="146" t="s">
        <v>266</v>
      </c>
      <c r="Z110" s="146" t="s">
        <v>267</v>
      </c>
      <c r="AA110" s="146" t="s">
        <v>210</v>
      </c>
      <c r="AB110" s="146" t="s">
        <v>396</v>
      </c>
      <c r="AC110" s="146" t="s">
        <v>305</v>
      </c>
      <c r="AD110" s="146" t="s">
        <v>450</v>
      </c>
      <c r="AE110" s="146" t="s">
        <v>268</v>
      </c>
    </row>
    <row r="111" spans="1:31" ht="111" customHeight="1">
      <c r="A111" s="174" t="s">
        <v>227</v>
      </c>
      <c r="B111" s="174" t="s">
        <v>364</v>
      </c>
      <c r="C111" s="174" t="s">
        <v>383</v>
      </c>
      <c r="D111" s="174" t="s">
        <v>363</v>
      </c>
      <c r="E111" s="133" t="s">
        <v>207</v>
      </c>
      <c r="F111" s="146" t="s">
        <v>451</v>
      </c>
      <c r="G111" s="146" t="s">
        <v>39</v>
      </c>
      <c r="H111" s="146" t="s">
        <v>333</v>
      </c>
      <c r="I111" s="146" t="s">
        <v>270</v>
      </c>
      <c r="J111" s="146" t="s">
        <v>388</v>
      </c>
      <c r="K111" s="146" t="s">
        <v>222</v>
      </c>
      <c r="L111" s="146" t="s">
        <v>452</v>
      </c>
      <c r="M111" s="133">
        <v>2</v>
      </c>
      <c r="N111" s="133">
        <v>3</v>
      </c>
      <c r="O111" s="133">
        <f t="shared" si="48"/>
        <v>6</v>
      </c>
      <c r="P111" s="134" t="str">
        <f t="shared" si="49"/>
        <v>Medio (M)</v>
      </c>
      <c r="Q111" s="133">
        <v>25</v>
      </c>
      <c r="R111" s="133">
        <f t="shared" si="50"/>
        <v>150</v>
      </c>
      <c r="S111" s="134" t="str">
        <f t="shared" si="51"/>
        <v>II</v>
      </c>
      <c r="T111" s="150" t="str">
        <f t="shared" si="52"/>
        <v>NO ACEPTABLE O ACEPTABLE CON CONTROL ESPECÍFICO</v>
      </c>
      <c r="U111" s="133">
        <v>2</v>
      </c>
      <c r="V111" s="133">
        <v>0</v>
      </c>
      <c r="W111" s="133">
        <v>0</v>
      </c>
      <c r="X111" s="133">
        <f>SUM(U111:W111)</f>
        <v>2</v>
      </c>
      <c r="Y111" s="146" t="s">
        <v>271</v>
      </c>
      <c r="Z111" s="146" t="s">
        <v>272</v>
      </c>
      <c r="AA111" s="146" t="s">
        <v>210</v>
      </c>
      <c r="AB111" s="146" t="s">
        <v>396</v>
      </c>
      <c r="AC111" s="146" t="s">
        <v>334</v>
      </c>
      <c r="AD111" s="146" t="s">
        <v>273</v>
      </c>
      <c r="AE111" s="146" t="s">
        <v>274</v>
      </c>
    </row>
    <row r="112" spans="1:31" ht="111" customHeight="1">
      <c r="A112" s="174" t="s">
        <v>227</v>
      </c>
      <c r="B112" s="174" t="s">
        <v>364</v>
      </c>
      <c r="C112" s="174" t="s">
        <v>383</v>
      </c>
      <c r="D112" s="174" t="s">
        <v>363</v>
      </c>
      <c r="E112" s="133" t="s">
        <v>207</v>
      </c>
      <c r="F112" s="147" t="s">
        <v>257</v>
      </c>
      <c r="G112" s="146" t="s">
        <v>337</v>
      </c>
      <c r="H112" s="146" t="s">
        <v>212</v>
      </c>
      <c r="I112" s="148" t="s">
        <v>256</v>
      </c>
      <c r="J112" s="146" t="s">
        <v>281</v>
      </c>
      <c r="K112" s="146" t="s">
        <v>438</v>
      </c>
      <c r="L112" s="146" t="s">
        <v>40</v>
      </c>
      <c r="M112" s="133">
        <v>2</v>
      </c>
      <c r="N112" s="133">
        <v>3</v>
      </c>
      <c r="O112" s="133">
        <f>+M112*N112</f>
        <v>6</v>
      </c>
      <c r="P112" s="134" t="str">
        <f>IF(O112&gt;=21,"Muy Alto (MA)",IF(O112&lt;6,"Bajo (B)",IF(AND(O112&gt;=9,O112&lt;21),"Alto (a)",IF(AND(O112&gt;=6,O112&lt;9),"Medio (M)"))))</f>
        <v>Medio (M)</v>
      </c>
      <c r="Q112" s="133">
        <v>25</v>
      </c>
      <c r="R112" s="133">
        <f>O112*Q112</f>
        <v>150</v>
      </c>
      <c r="S112" s="134" t="str">
        <f>IF(R112&gt;500,"I",IF(R112&lt;21,"IV",IF(AND(R112&gt;=121,R112&lt;=500),"II",IF(AND(R112&gt;=21,R112&lt;=120),"III"))))</f>
        <v>II</v>
      </c>
      <c r="T112" s="150" t="str">
        <f>IF(R112&gt;500,"NO ACEPTABLE",IF(R112&lt;21,"ACEPTABLE",IF(AND(R112&gt;=121,R112&lt;=500),"NO ACEPTABLE O ACEPTABLE CON CONTROL ESPECÍFICO",IF(AND(R112&gt;=21,R112&lt;=120),"MEJORABLE"))))</f>
        <v>NO ACEPTABLE O ACEPTABLE CON CONTROL ESPECÍFICO</v>
      </c>
      <c r="U112" s="133">
        <v>2</v>
      </c>
      <c r="V112" s="133">
        <v>0</v>
      </c>
      <c r="W112" s="133">
        <v>0</v>
      </c>
      <c r="X112" s="133">
        <f>SUM(U112:W112)</f>
        <v>2</v>
      </c>
      <c r="Y112" s="146" t="s">
        <v>43</v>
      </c>
      <c r="Z112" s="146" t="s">
        <v>439</v>
      </c>
      <c r="AA112" s="146" t="s">
        <v>210</v>
      </c>
      <c r="AB112" s="146" t="s">
        <v>210</v>
      </c>
      <c r="AC112" s="146" t="s">
        <v>440</v>
      </c>
      <c r="AD112" s="146" t="s">
        <v>441</v>
      </c>
      <c r="AE112" s="146" t="s">
        <v>210</v>
      </c>
    </row>
    <row r="113" spans="1:31" ht="111" customHeight="1">
      <c r="A113" s="174" t="s">
        <v>227</v>
      </c>
      <c r="B113" s="174" t="s">
        <v>364</v>
      </c>
      <c r="C113" s="174" t="s">
        <v>383</v>
      </c>
      <c r="D113" s="174" t="s">
        <v>363</v>
      </c>
      <c r="E113" s="133" t="s">
        <v>207</v>
      </c>
      <c r="F113" s="146" t="s">
        <v>216</v>
      </c>
      <c r="G113" s="146" t="s">
        <v>42</v>
      </c>
      <c r="H113" s="146" t="s">
        <v>435</v>
      </c>
      <c r="I113" s="146" t="s">
        <v>260</v>
      </c>
      <c r="J113" s="146" t="s">
        <v>40</v>
      </c>
      <c r="K113" s="146" t="s">
        <v>335</v>
      </c>
      <c r="L113" s="146" t="s">
        <v>437</v>
      </c>
      <c r="M113" s="133">
        <v>0</v>
      </c>
      <c r="N113" s="133">
        <v>3</v>
      </c>
      <c r="O113" s="133">
        <f t="shared" si="48"/>
        <v>0</v>
      </c>
      <c r="P113" s="134" t="str">
        <f t="shared" si="49"/>
        <v>Bajo (B)</v>
      </c>
      <c r="Q113" s="133">
        <v>25</v>
      </c>
      <c r="R113" s="133">
        <f t="shared" si="50"/>
        <v>0</v>
      </c>
      <c r="S113" s="134" t="str">
        <f t="shared" si="51"/>
        <v>IV</v>
      </c>
      <c r="T113" s="150" t="str">
        <f t="shared" si="52"/>
        <v>ACEPTABLE</v>
      </c>
      <c r="U113" s="133">
        <v>2</v>
      </c>
      <c r="V113" s="133">
        <v>0</v>
      </c>
      <c r="W113" s="133">
        <v>0</v>
      </c>
      <c r="X113" s="133">
        <f>SUM(U113:W113)</f>
        <v>2</v>
      </c>
      <c r="Y113" s="146" t="s">
        <v>261</v>
      </c>
      <c r="Z113" s="146" t="s">
        <v>262</v>
      </c>
      <c r="AA113" s="146" t="s">
        <v>210</v>
      </c>
      <c r="AB113" s="146" t="s">
        <v>210</v>
      </c>
      <c r="AC113" s="146" t="s">
        <v>210</v>
      </c>
      <c r="AD113" s="146" t="s">
        <v>344</v>
      </c>
      <c r="AE113" s="146" t="s">
        <v>210</v>
      </c>
    </row>
    <row r="114" spans="1:31" ht="111" customHeight="1">
      <c r="A114" s="174" t="s">
        <v>227</v>
      </c>
      <c r="B114" s="174" t="s">
        <v>364</v>
      </c>
      <c r="C114" s="174" t="s">
        <v>383</v>
      </c>
      <c r="D114" s="174" t="s">
        <v>363</v>
      </c>
      <c r="E114" s="133" t="s">
        <v>38</v>
      </c>
      <c r="F114" s="146" t="s">
        <v>481</v>
      </c>
      <c r="G114" s="146" t="s">
        <v>337</v>
      </c>
      <c r="H114" s="146" t="s">
        <v>345</v>
      </c>
      <c r="I114" s="146" t="s">
        <v>289</v>
      </c>
      <c r="J114" s="146" t="s">
        <v>40</v>
      </c>
      <c r="K114" s="146" t="s">
        <v>482</v>
      </c>
      <c r="L114" s="146" t="s">
        <v>349</v>
      </c>
      <c r="M114" s="133">
        <v>2</v>
      </c>
      <c r="N114" s="133">
        <v>3</v>
      </c>
      <c r="O114" s="133">
        <f t="shared" si="48"/>
        <v>6</v>
      </c>
      <c r="P114" s="134" t="str">
        <f t="shared" si="49"/>
        <v>Medio (M)</v>
      </c>
      <c r="Q114" s="133">
        <v>100</v>
      </c>
      <c r="R114" s="133">
        <f t="shared" si="50"/>
        <v>600</v>
      </c>
      <c r="S114" s="134" t="str">
        <f t="shared" si="51"/>
        <v>I</v>
      </c>
      <c r="T114" s="150" t="str">
        <f t="shared" si="52"/>
        <v>NO ACEPTABLE</v>
      </c>
      <c r="U114" s="133">
        <v>2</v>
      </c>
      <c r="V114" s="133">
        <v>0</v>
      </c>
      <c r="W114" s="133">
        <v>0</v>
      </c>
      <c r="X114" s="133">
        <f>SUM(U114:W114)</f>
        <v>2</v>
      </c>
      <c r="Y114" s="146" t="s">
        <v>292</v>
      </c>
      <c r="Z114" s="146" t="s">
        <v>293</v>
      </c>
      <c r="AA114" s="146" t="s">
        <v>210</v>
      </c>
      <c r="AB114" s="146" t="s">
        <v>210</v>
      </c>
      <c r="AC114" s="146" t="s">
        <v>294</v>
      </c>
      <c r="AD114" s="146" t="s">
        <v>295</v>
      </c>
      <c r="AE114" s="146" t="s">
        <v>210</v>
      </c>
    </row>
    <row r="115" spans="1:31" ht="111" customHeight="1">
      <c r="A115" s="174" t="s">
        <v>227</v>
      </c>
      <c r="B115" s="174" t="s">
        <v>364</v>
      </c>
      <c r="C115" s="174" t="s">
        <v>383</v>
      </c>
      <c r="D115" s="174" t="s">
        <v>363</v>
      </c>
      <c r="E115" s="133" t="s">
        <v>207</v>
      </c>
      <c r="F115" s="149" t="s">
        <v>387</v>
      </c>
      <c r="G115" s="146" t="s">
        <v>337</v>
      </c>
      <c r="H115" s="146" t="s">
        <v>303</v>
      </c>
      <c r="I115" s="146" t="s">
        <v>232</v>
      </c>
      <c r="J115" s="146" t="s">
        <v>40</v>
      </c>
      <c r="K115" s="149" t="s">
        <v>386</v>
      </c>
      <c r="L115" s="146" t="s">
        <v>40</v>
      </c>
      <c r="M115" s="133">
        <v>0</v>
      </c>
      <c r="N115" s="133">
        <v>4</v>
      </c>
      <c r="O115" s="133">
        <f t="shared" si="48"/>
        <v>0</v>
      </c>
      <c r="P115" s="134" t="str">
        <f t="shared" si="49"/>
        <v>Bajo (B)</v>
      </c>
      <c r="Q115" s="133">
        <v>25</v>
      </c>
      <c r="R115" s="133">
        <f t="shared" si="50"/>
        <v>0</v>
      </c>
      <c r="S115" s="134" t="str">
        <f t="shared" si="51"/>
        <v>IV</v>
      </c>
      <c r="T115" s="150" t="str">
        <f t="shared" si="52"/>
        <v>ACEPTABLE</v>
      </c>
      <c r="U115" s="133">
        <v>2</v>
      </c>
      <c r="V115" s="133">
        <v>0</v>
      </c>
      <c r="W115" s="133">
        <v>0</v>
      </c>
      <c r="X115" s="133">
        <f>SUM(U115:W115)</f>
        <v>2</v>
      </c>
      <c r="Y115" s="146" t="s">
        <v>296</v>
      </c>
      <c r="Z115" s="146" t="s">
        <v>433</v>
      </c>
      <c r="AA115" s="146" t="s">
        <v>210</v>
      </c>
      <c r="AB115" s="146" t="s">
        <v>210</v>
      </c>
      <c r="AC115" s="146" t="s">
        <v>210</v>
      </c>
      <c r="AD115" s="146" t="s">
        <v>442</v>
      </c>
      <c r="AE115" s="146" t="s">
        <v>210</v>
      </c>
    </row>
    <row r="116" spans="1:31" s="81" customFormat="1" ht="111" customHeight="1">
      <c r="A116" s="174" t="s">
        <v>227</v>
      </c>
      <c r="B116" s="174" t="s">
        <v>241</v>
      </c>
      <c r="C116" s="174" t="s">
        <v>483</v>
      </c>
      <c r="D116" s="174" t="s">
        <v>247</v>
      </c>
      <c r="E116" s="133" t="s">
        <v>207</v>
      </c>
      <c r="F116" s="146" t="s">
        <v>308</v>
      </c>
      <c r="G116" s="146" t="s">
        <v>39</v>
      </c>
      <c r="H116" s="146" t="s">
        <v>275</v>
      </c>
      <c r="I116" s="146" t="s">
        <v>270</v>
      </c>
      <c r="J116" s="146" t="s">
        <v>40</v>
      </c>
      <c r="K116" s="146" t="s">
        <v>222</v>
      </c>
      <c r="L116" s="146" t="s">
        <v>456</v>
      </c>
      <c r="M116" s="133">
        <v>2</v>
      </c>
      <c r="N116" s="133">
        <v>2</v>
      </c>
      <c r="O116" s="133">
        <f t="shared" si="48"/>
        <v>4</v>
      </c>
      <c r="P116" s="134" t="str">
        <f t="shared" si="49"/>
        <v>Bajo (B)</v>
      </c>
      <c r="Q116" s="133">
        <v>25</v>
      </c>
      <c r="R116" s="133">
        <f t="shared" si="50"/>
        <v>100</v>
      </c>
      <c r="S116" s="134" t="str">
        <f t="shared" si="51"/>
        <v>III</v>
      </c>
      <c r="T116" s="150" t="str">
        <f t="shared" si="52"/>
        <v>MEJORABLE</v>
      </c>
      <c r="U116" s="133">
        <v>2</v>
      </c>
      <c r="V116" s="133">
        <v>1</v>
      </c>
      <c r="W116" s="133">
        <v>0</v>
      </c>
      <c r="X116" s="133">
        <f aca="true" t="shared" si="53" ref="X116:X126">SUM(U116:W116)</f>
        <v>3</v>
      </c>
      <c r="Y116" s="146" t="s">
        <v>271</v>
      </c>
      <c r="Z116" s="146" t="s">
        <v>276</v>
      </c>
      <c r="AA116" s="146" t="s">
        <v>210</v>
      </c>
      <c r="AB116" s="146" t="s">
        <v>396</v>
      </c>
      <c r="AC116" s="146" t="s">
        <v>239</v>
      </c>
      <c r="AD116" s="151" t="s">
        <v>309</v>
      </c>
      <c r="AE116" s="146" t="s">
        <v>484</v>
      </c>
    </row>
    <row r="117" spans="1:31" s="81" customFormat="1" ht="111" customHeight="1">
      <c r="A117" s="174" t="s">
        <v>227</v>
      </c>
      <c r="B117" s="174" t="s">
        <v>241</v>
      </c>
      <c r="C117" s="174" t="s">
        <v>483</v>
      </c>
      <c r="D117" s="174" t="s">
        <v>247</v>
      </c>
      <c r="E117" s="133" t="s">
        <v>207</v>
      </c>
      <c r="F117" s="146" t="s">
        <v>216</v>
      </c>
      <c r="G117" s="146" t="s">
        <v>42</v>
      </c>
      <c r="H117" s="146" t="s">
        <v>435</v>
      </c>
      <c r="I117" s="146" t="s">
        <v>260</v>
      </c>
      <c r="J117" s="146" t="s">
        <v>40</v>
      </c>
      <c r="K117" s="146" t="s">
        <v>313</v>
      </c>
      <c r="L117" s="146" t="s">
        <v>437</v>
      </c>
      <c r="M117" s="133">
        <v>2</v>
      </c>
      <c r="N117" s="133">
        <v>3</v>
      </c>
      <c r="O117" s="133">
        <f t="shared" si="48"/>
        <v>6</v>
      </c>
      <c r="P117" s="134" t="str">
        <f t="shared" si="49"/>
        <v>Medio (M)</v>
      </c>
      <c r="Q117" s="133">
        <v>25</v>
      </c>
      <c r="R117" s="133">
        <f t="shared" si="50"/>
        <v>150</v>
      </c>
      <c r="S117" s="134" t="str">
        <f t="shared" si="51"/>
        <v>II</v>
      </c>
      <c r="T117" s="150" t="str">
        <f t="shared" si="52"/>
        <v>NO ACEPTABLE O ACEPTABLE CON CONTROL ESPECÍFICO</v>
      </c>
      <c r="U117" s="133">
        <v>2</v>
      </c>
      <c r="V117" s="133">
        <v>1</v>
      </c>
      <c r="W117" s="133">
        <v>0</v>
      </c>
      <c r="X117" s="133">
        <f t="shared" si="53"/>
        <v>3</v>
      </c>
      <c r="Y117" s="146" t="s">
        <v>261</v>
      </c>
      <c r="Z117" s="146" t="s">
        <v>262</v>
      </c>
      <c r="AA117" s="146" t="s">
        <v>210</v>
      </c>
      <c r="AB117" s="146" t="s">
        <v>210</v>
      </c>
      <c r="AC117" s="146" t="s">
        <v>210</v>
      </c>
      <c r="AD117" s="146" t="s">
        <v>263</v>
      </c>
      <c r="AE117" s="146" t="s">
        <v>210</v>
      </c>
    </row>
    <row r="118" spans="1:31" s="81" customFormat="1" ht="111" customHeight="1">
      <c r="A118" s="174" t="s">
        <v>227</v>
      </c>
      <c r="B118" s="174" t="s">
        <v>241</v>
      </c>
      <c r="C118" s="174" t="s">
        <v>483</v>
      </c>
      <c r="D118" s="174" t="s">
        <v>247</v>
      </c>
      <c r="E118" s="133" t="s">
        <v>207</v>
      </c>
      <c r="F118" s="149" t="s">
        <v>387</v>
      </c>
      <c r="G118" s="146" t="s">
        <v>255</v>
      </c>
      <c r="H118" s="146" t="s">
        <v>303</v>
      </c>
      <c r="I118" s="146" t="s">
        <v>232</v>
      </c>
      <c r="J118" s="146" t="s">
        <v>40</v>
      </c>
      <c r="K118" s="149" t="s">
        <v>386</v>
      </c>
      <c r="L118" s="146" t="s">
        <v>40</v>
      </c>
      <c r="M118" s="133">
        <v>0</v>
      </c>
      <c r="N118" s="133">
        <v>4</v>
      </c>
      <c r="O118" s="133">
        <f t="shared" si="48"/>
        <v>0</v>
      </c>
      <c r="P118" s="134" t="str">
        <f t="shared" si="49"/>
        <v>Bajo (B)</v>
      </c>
      <c r="Q118" s="133">
        <v>25</v>
      </c>
      <c r="R118" s="133">
        <f t="shared" si="50"/>
        <v>0</v>
      </c>
      <c r="S118" s="134" t="str">
        <f t="shared" si="51"/>
        <v>IV</v>
      </c>
      <c r="T118" s="150" t="str">
        <f t="shared" si="52"/>
        <v>ACEPTABLE</v>
      </c>
      <c r="U118" s="133">
        <v>2</v>
      </c>
      <c r="V118" s="133">
        <v>1</v>
      </c>
      <c r="W118" s="133">
        <v>0</v>
      </c>
      <c r="X118" s="133">
        <f t="shared" si="53"/>
        <v>3</v>
      </c>
      <c r="Y118" s="146" t="s">
        <v>296</v>
      </c>
      <c r="Z118" s="146" t="s">
        <v>433</v>
      </c>
      <c r="AA118" s="146" t="s">
        <v>210</v>
      </c>
      <c r="AB118" s="146" t="s">
        <v>210</v>
      </c>
      <c r="AC118" s="146" t="s">
        <v>210</v>
      </c>
      <c r="AD118" s="146" t="s">
        <v>442</v>
      </c>
      <c r="AE118" s="146" t="s">
        <v>210</v>
      </c>
    </row>
    <row r="119" spans="1:31" s="81" customFormat="1" ht="111" customHeight="1">
      <c r="A119" s="174" t="s">
        <v>227</v>
      </c>
      <c r="B119" s="174" t="s">
        <v>241</v>
      </c>
      <c r="C119" s="174" t="s">
        <v>483</v>
      </c>
      <c r="D119" s="174" t="s">
        <v>247</v>
      </c>
      <c r="E119" s="133" t="s">
        <v>207</v>
      </c>
      <c r="F119" s="146" t="s">
        <v>320</v>
      </c>
      <c r="G119" s="146" t="s">
        <v>46</v>
      </c>
      <c r="H119" s="146" t="s">
        <v>319</v>
      </c>
      <c r="I119" s="146" t="s">
        <v>321</v>
      </c>
      <c r="J119" s="146" t="s">
        <v>40</v>
      </c>
      <c r="K119" s="146" t="s">
        <v>485</v>
      </c>
      <c r="L119" s="146" t="s">
        <v>40</v>
      </c>
      <c r="M119" s="133">
        <v>2</v>
      </c>
      <c r="N119" s="133">
        <v>2</v>
      </c>
      <c r="O119" s="133">
        <f t="shared" si="48"/>
        <v>4</v>
      </c>
      <c r="P119" s="134" t="str">
        <f t="shared" si="49"/>
        <v>Bajo (B)</v>
      </c>
      <c r="Q119" s="133">
        <v>25</v>
      </c>
      <c r="R119" s="133">
        <f t="shared" si="50"/>
        <v>100</v>
      </c>
      <c r="S119" s="134" t="str">
        <f t="shared" si="51"/>
        <v>III</v>
      </c>
      <c r="T119" s="150" t="str">
        <f t="shared" si="52"/>
        <v>MEJORABLE</v>
      </c>
      <c r="U119" s="133">
        <v>2</v>
      </c>
      <c r="V119" s="133">
        <v>1</v>
      </c>
      <c r="W119" s="133">
        <v>0</v>
      </c>
      <c r="X119" s="133">
        <f t="shared" si="53"/>
        <v>3</v>
      </c>
      <c r="Y119" s="146" t="s">
        <v>486</v>
      </c>
      <c r="Z119" s="146" t="s">
        <v>322</v>
      </c>
      <c r="AA119" s="146" t="s">
        <v>210</v>
      </c>
      <c r="AB119" s="146" t="s">
        <v>210</v>
      </c>
      <c r="AC119" s="146" t="s">
        <v>323</v>
      </c>
      <c r="AD119" s="146" t="s">
        <v>324</v>
      </c>
      <c r="AE119" s="146" t="s">
        <v>325</v>
      </c>
    </row>
    <row r="120" spans="1:31" s="81" customFormat="1" ht="111" customHeight="1">
      <c r="A120" s="174" t="s">
        <v>227</v>
      </c>
      <c r="B120" s="174" t="s">
        <v>241</v>
      </c>
      <c r="C120" s="174" t="s">
        <v>483</v>
      </c>
      <c r="D120" s="174" t="s">
        <v>247</v>
      </c>
      <c r="E120" s="133" t="s">
        <v>38</v>
      </c>
      <c r="F120" s="146" t="s">
        <v>228</v>
      </c>
      <c r="G120" s="146" t="s">
        <v>255</v>
      </c>
      <c r="H120" s="146" t="s">
        <v>223</v>
      </c>
      <c r="I120" s="146" t="s">
        <v>224</v>
      </c>
      <c r="J120" s="146" t="s">
        <v>40</v>
      </c>
      <c r="K120" s="146" t="s">
        <v>40</v>
      </c>
      <c r="L120" s="146" t="s">
        <v>40</v>
      </c>
      <c r="M120" s="133">
        <v>2</v>
      </c>
      <c r="N120" s="133">
        <v>3</v>
      </c>
      <c r="O120" s="133">
        <f t="shared" si="48"/>
        <v>6</v>
      </c>
      <c r="P120" s="134" t="str">
        <f t="shared" si="49"/>
        <v>Medio (M)</v>
      </c>
      <c r="Q120" s="133">
        <v>25</v>
      </c>
      <c r="R120" s="133">
        <f t="shared" si="50"/>
        <v>150</v>
      </c>
      <c r="S120" s="134" t="str">
        <f t="shared" si="51"/>
        <v>II</v>
      </c>
      <c r="T120" s="150" t="str">
        <f t="shared" si="52"/>
        <v>NO ACEPTABLE O ACEPTABLE CON CONTROL ESPECÍFICO</v>
      </c>
      <c r="U120" s="133">
        <v>2</v>
      </c>
      <c r="V120" s="133">
        <v>1</v>
      </c>
      <c r="W120" s="133">
        <v>0</v>
      </c>
      <c r="X120" s="133">
        <f t="shared" si="53"/>
        <v>3</v>
      </c>
      <c r="Y120" s="146" t="s">
        <v>314</v>
      </c>
      <c r="Z120" s="146" t="s">
        <v>315</v>
      </c>
      <c r="AA120" s="146" t="s">
        <v>210</v>
      </c>
      <c r="AB120" s="146" t="s">
        <v>210</v>
      </c>
      <c r="AC120" s="146" t="s">
        <v>210</v>
      </c>
      <c r="AD120" s="146" t="s">
        <v>316</v>
      </c>
      <c r="AE120" s="146" t="s">
        <v>318</v>
      </c>
    </row>
    <row r="121" spans="1:31" s="81" customFormat="1" ht="111" customHeight="1">
      <c r="A121" s="174" t="s">
        <v>227</v>
      </c>
      <c r="B121" s="174" t="s">
        <v>241</v>
      </c>
      <c r="C121" s="174" t="s">
        <v>483</v>
      </c>
      <c r="D121" s="174" t="s">
        <v>247</v>
      </c>
      <c r="E121" s="133" t="s">
        <v>207</v>
      </c>
      <c r="F121" s="147" t="s">
        <v>257</v>
      </c>
      <c r="G121" s="146" t="s">
        <v>255</v>
      </c>
      <c r="H121" s="146" t="s">
        <v>212</v>
      </c>
      <c r="I121" s="148" t="s">
        <v>256</v>
      </c>
      <c r="J121" s="146" t="s">
        <v>281</v>
      </c>
      <c r="K121" s="146" t="s">
        <v>438</v>
      </c>
      <c r="L121" s="146" t="s">
        <v>40</v>
      </c>
      <c r="M121" s="133">
        <v>2</v>
      </c>
      <c r="N121" s="133">
        <v>4</v>
      </c>
      <c r="O121" s="133">
        <f aca="true" t="shared" si="54" ref="O121:O147">+M121*N121</f>
        <v>8</v>
      </c>
      <c r="P121" s="134" t="str">
        <f>IF(O121&gt;=21,"Muy Alto (MA)",IF(O121&lt;6,"Bajo (B)",IF(AND(O121&gt;=9,O121&lt;21),"Alto (a)",IF(AND(O121&gt;=6,O121&lt;9),"Medio (M)"))))</f>
        <v>Medio (M)</v>
      </c>
      <c r="Q121" s="133">
        <v>100</v>
      </c>
      <c r="R121" s="133">
        <f>O121*Q121</f>
        <v>800</v>
      </c>
      <c r="S121" s="134" t="str">
        <f aca="true" t="shared" si="55" ref="S121:S134">IF(R121&gt;500,"I",IF(R121&lt;21,"IV",IF(AND(R121&gt;=121,R121&lt;=500),"II",IF(AND(R121&gt;=21,R121&lt;=120),"III"))))</f>
        <v>I</v>
      </c>
      <c r="T121" s="150" t="str">
        <f>IF(R121&gt;500,"NO ACEPTABLE",IF(R121&lt;21,"ACEPTABLE",IF(AND(R121&gt;=121,R121&lt;=500),"NO ACEPTABLE O ACEPTABLE CON CONTROL ESPECÍFICO",IF(AND(R121&gt;=21,R121&lt;=120),"MEJORABLE"))))</f>
        <v>NO ACEPTABLE</v>
      </c>
      <c r="U121" s="133">
        <v>2</v>
      </c>
      <c r="V121" s="133">
        <v>1</v>
      </c>
      <c r="W121" s="133">
        <v>0</v>
      </c>
      <c r="X121" s="133">
        <f t="shared" si="53"/>
        <v>3</v>
      </c>
      <c r="Y121" s="146" t="s">
        <v>43</v>
      </c>
      <c r="Z121" s="146" t="s">
        <v>439</v>
      </c>
      <c r="AA121" s="146" t="s">
        <v>210</v>
      </c>
      <c r="AB121" s="146" t="s">
        <v>210</v>
      </c>
      <c r="AC121" s="146" t="s">
        <v>440</v>
      </c>
      <c r="AD121" s="146" t="s">
        <v>441</v>
      </c>
      <c r="AE121" s="146" t="s">
        <v>210</v>
      </c>
    </row>
    <row r="122" spans="1:31" s="81" customFormat="1" ht="111" customHeight="1">
      <c r="A122" s="174" t="s">
        <v>227</v>
      </c>
      <c r="B122" s="174" t="s">
        <v>487</v>
      </c>
      <c r="C122" s="174" t="s">
        <v>488</v>
      </c>
      <c r="D122" s="174" t="s">
        <v>246</v>
      </c>
      <c r="E122" s="133" t="s">
        <v>207</v>
      </c>
      <c r="F122" s="146" t="s">
        <v>237</v>
      </c>
      <c r="G122" s="146" t="s">
        <v>39</v>
      </c>
      <c r="H122" s="146" t="s">
        <v>265</v>
      </c>
      <c r="I122" s="146" t="s">
        <v>208</v>
      </c>
      <c r="J122" s="146" t="s">
        <v>388</v>
      </c>
      <c r="K122" s="146" t="s">
        <v>222</v>
      </c>
      <c r="L122" s="146" t="s">
        <v>449</v>
      </c>
      <c r="M122" s="133">
        <v>2</v>
      </c>
      <c r="N122" s="133">
        <v>4</v>
      </c>
      <c r="O122" s="133">
        <f t="shared" si="54"/>
        <v>8</v>
      </c>
      <c r="P122" s="134" t="str">
        <f>IF(O122&gt;=21,"Muy Alto (MA)",IF(O122&lt;6,"Bajo (B)",IF(AND(O122&gt;=9,O122&lt;21),"Alto (a)",IF(AND(O122&gt;=6,O122&lt;9),"Medio (M)"))))</f>
        <v>Medio (M)</v>
      </c>
      <c r="Q122" s="133">
        <v>25</v>
      </c>
      <c r="R122" s="133">
        <f>O122*Q122</f>
        <v>200</v>
      </c>
      <c r="S122" s="134" t="str">
        <f t="shared" si="55"/>
        <v>II</v>
      </c>
      <c r="T122" s="150" t="str">
        <f>IF(R122&gt;500,"NO ACEPTABLE",IF(R122&lt;21,"ACEPTABLE",IF(AND(R122&gt;=121,R122&lt;=500),"NO ACEPTABLE O ACEPTABLE CON CONTROL ESPECÍFICO",IF(AND(R122&gt;=21,R122&lt;=120),"MEJORABLE"))))</f>
        <v>NO ACEPTABLE O ACEPTABLE CON CONTROL ESPECÍFICO</v>
      </c>
      <c r="U122" s="133">
        <v>2</v>
      </c>
      <c r="V122" s="133">
        <v>0</v>
      </c>
      <c r="W122" s="133">
        <v>0</v>
      </c>
      <c r="X122" s="133">
        <f t="shared" si="53"/>
        <v>2</v>
      </c>
      <c r="Y122" s="146" t="s">
        <v>266</v>
      </c>
      <c r="Z122" s="146" t="s">
        <v>267</v>
      </c>
      <c r="AA122" s="146" t="s">
        <v>210</v>
      </c>
      <c r="AB122" s="146" t="s">
        <v>396</v>
      </c>
      <c r="AC122" s="146" t="s">
        <v>305</v>
      </c>
      <c r="AD122" s="146" t="s">
        <v>450</v>
      </c>
      <c r="AE122" s="146" t="s">
        <v>268</v>
      </c>
    </row>
    <row r="123" spans="1:31" s="81" customFormat="1" ht="111" customHeight="1">
      <c r="A123" s="174" t="s">
        <v>227</v>
      </c>
      <c r="B123" s="174" t="s">
        <v>487</v>
      </c>
      <c r="C123" s="174" t="s">
        <v>488</v>
      </c>
      <c r="D123" s="174" t="s">
        <v>246</v>
      </c>
      <c r="E123" s="133" t="s">
        <v>207</v>
      </c>
      <c r="F123" s="146" t="s">
        <v>455</v>
      </c>
      <c r="G123" s="146" t="s">
        <v>39</v>
      </c>
      <c r="H123" s="146" t="s">
        <v>269</v>
      </c>
      <c r="I123" s="146" t="s">
        <v>270</v>
      </c>
      <c r="J123" s="146" t="s">
        <v>388</v>
      </c>
      <c r="K123" s="146" t="s">
        <v>222</v>
      </c>
      <c r="L123" s="146" t="s">
        <v>452</v>
      </c>
      <c r="M123" s="133">
        <v>2</v>
      </c>
      <c r="N123" s="133">
        <v>4</v>
      </c>
      <c r="O123" s="133">
        <f t="shared" si="54"/>
        <v>8</v>
      </c>
      <c r="P123" s="134" t="str">
        <f>IF(O123&gt;=21,"Muy Alto (MA)",IF(O123&lt;6,"Bajo (B)",IF(AND(O123&gt;=9,O123&lt;21),"Alto (a)",IF(AND(O123&gt;=6,O123&lt;9),"Medio (M)"))))</f>
        <v>Medio (M)</v>
      </c>
      <c r="Q123" s="133">
        <v>25</v>
      </c>
      <c r="R123" s="133">
        <f>O123*Q123</f>
        <v>200</v>
      </c>
      <c r="S123" s="134" t="str">
        <f t="shared" si="55"/>
        <v>II</v>
      </c>
      <c r="T123" s="150" t="str">
        <f>IF(R123&gt;500,"NO ACEPTABLE",IF(R123&lt;21,"ACEPTABLE",IF(AND(R123&gt;=121,R123&lt;=500),"NO ACEPTABLE O ACEPTABLE CON CONTROL ESPECÍFICO",IF(AND(R123&gt;=21,R123&lt;=120),"MEJORABLE"))))</f>
        <v>NO ACEPTABLE O ACEPTABLE CON CONTROL ESPECÍFICO</v>
      </c>
      <c r="U123" s="133">
        <v>2</v>
      </c>
      <c r="V123" s="133">
        <v>0</v>
      </c>
      <c r="W123" s="133">
        <v>0</v>
      </c>
      <c r="X123" s="133">
        <f t="shared" si="53"/>
        <v>2</v>
      </c>
      <c r="Y123" s="146" t="s">
        <v>271</v>
      </c>
      <c r="Z123" s="146" t="s">
        <v>272</v>
      </c>
      <c r="AA123" s="146" t="s">
        <v>210</v>
      </c>
      <c r="AB123" s="146" t="s">
        <v>396</v>
      </c>
      <c r="AC123" s="146" t="s">
        <v>334</v>
      </c>
      <c r="AD123" s="146" t="s">
        <v>273</v>
      </c>
      <c r="AE123" s="146" t="s">
        <v>274</v>
      </c>
    </row>
    <row r="124" spans="1:31" s="81" customFormat="1" ht="111" customHeight="1">
      <c r="A124" s="174" t="s">
        <v>227</v>
      </c>
      <c r="B124" s="174" t="s">
        <v>487</v>
      </c>
      <c r="C124" s="174" t="s">
        <v>488</v>
      </c>
      <c r="D124" s="174" t="s">
        <v>246</v>
      </c>
      <c r="E124" s="133" t="s">
        <v>207</v>
      </c>
      <c r="F124" s="146" t="s">
        <v>225</v>
      </c>
      <c r="G124" s="146" t="s">
        <v>42</v>
      </c>
      <c r="H124" s="146" t="s">
        <v>259</v>
      </c>
      <c r="I124" s="146" t="s">
        <v>260</v>
      </c>
      <c r="J124" s="146" t="s">
        <v>40</v>
      </c>
      <c r="K124" s="146" t="s">
        <v>313</v>
      </c>
      <c r="L124" s="146" t="s">
        <v>395</v>
      </c>
      <c r="M124" s="133">
        <v>2</v>
      </c>
      <c r="N124" s="133">
        <v>3</v>
      </c>
      <c r="O124" s="133">
        <f t="shared" si="54"/>
        <v>6</v>
      </c>
      <c r="P124" s="134" t="str">
        <f>IF(O124&gt;=21,"Muy Alto (MA)",IF(O124&lt;6,"Bajo (B)",IF(AND(O124&gt;=9,O124&lt;21),"Alto (a)",IF(AND(O124&gt;=6,O124&lt;9),"Medio (M)"))))</f>
        <v>Medio (M)</v>
      </c>
      <c r="Q124" s="133">
        <v>25</v>
      </c>
      <c r="R124" s="133">
        <f>O124*Q124</f>
        <v>150</v>
      </c>
      <c r="S124" s="134" t="str">
        <f t="shared" si="55"/>
        <v>II</v>
      </c>
      <c r="T124" s="150" t="str">
        <f>IF(R124&gt;500,"NO ACEPTABLE",IF(R124&lt;21,"ACEPTABLE",IF(AND(R124&gt;=121,R124&lt;=500),"NO ACEPTABLE O ACEPTABLE CON CONTROL ESPECÍFICO",IF(AND(R124&gt;=21,R124&lt;=120),"MEJORABLE"))))</f>
        <v>NO ACEPTABLE O ACEPTABLE CON CONTROL ESPECÍFICO</v>
      </c>
      <c r="U124" s="133">
        <v>2</v>
      </c>
      <c r="V124" s="133">
        <v>0</v>
      </c>
      <c r="W124" s="133">
        <v>0</v>
      </c>
      <c r="X124" s="133">
        <f t="shared" si="53"/>
        <v>2</v>
      </c>
      <c r="Y124" s="146" t="s">
        <v>261</v>
      </c>
      <c r="Z124" s="146" t="s">
        <v>262</v>
      </c>
      <c r="AA124" s="146" t="s">
        <v>210</v>
      </c>
      <c r="AB124" s="146" t="s">
        <v>210</v>
      </c>
      <c r="AC124" s="146" t="s">
        <v>210</v>
      </c>
      <c r="AD124" s="146" t="s">
        <v>217</v>
      </c>
      <c r="AE124" s="146" t="s">
        <v>210</v>
      </c>
    </row>
    <row r="125" spans="1:31" s="81" customFormat="1" ht="111" customHeight="1">
      <c r="A125" s="174" t="s">
        <v>227</v>
      </c>
      <c r="B125" s="174" t="s">
        <v>487</v>
      </c>
      <c r="C125" s="174" t="s">
        <v>488</v>
      </c>
      <c r="D125" s="174" t="s">
        <v>246</v>
      </c>
      <c r="E125" s="133" t="s">
        <v>207</v>
      </c>
      <c r="F125" s="146" t="s">
        <v>283</v>
      </c>
      <c r="G125" s="146" t="s">
        <v>255</v>
      </c>
      <c r="H125" s="146" t="s">
        <v>209</v>
      </c>
      <c r="I125" s="146" t="s">
        <v>289</v>
      </c>
      <c r="J125" s="146" t="s">
        <v>414</v>
      </c>
      <c r="K125" s="146" t="s">
        <v>413</v>
      </c>
      <c r="L125" s="146" t="s">
        <v>40</v>
      </c>
      <c r="M125" s="133">
        <v>2</v>
      </c>
      <c r="N125" s="133">
        <v>3</v>
      </c>
      <c r="O125" s="133">
        <f t="shared" si="54"/>
        <v>6</v>
      </c>
      <c r="P125" s="134" t="str">
        <f>IF(O125&gt;=21,"Muy Alto (MA)",IF(O125&lt;6,"Bajo (B)",IF(AND(O125&gt;=9,O125&lt;21),"Alto (a)",IF(AND(O125&gt;=6,O125&lt;9),"Medio (M)"))))</f>
        <v>Medio (M)</v>
      </c>
      <c r="Q125" s="133">
        <v>25</v>
      </c>
      <c r="R125" s="133">
        <f>O125*Q125</f>
        <v>150</v>
      </c>
      <c r="S125" s="134" t="str">
        <f t="shared" si="55"/>
        <v>II</v>
      </c>
      <c r="T125" s="150" t="str">
        <f>IF(R125&gt;500,"NO ACEPTABLE",IF(R125&lt;21,"ACEPTABLE",IF(AND(R125&gt;=121,R125&lt;=500),"NO ACEPTABLE O ACEPTABLE CON CONTROL ESPECÍFICO",IF(AND(R125&gt;=21,R125&lt;=120),"MEJORABLE"))))</f>
        <v>NO ACEPTABLE O ACEPTABLE CON CONTROL ESPECÍFICO</v>
      </c>
      <c r="U125" s="133">
        <v>2</v>
      </c>
      <c r="V125" s="133">
        <v>0</v>
      </c>
      <c r="W125" s="133">
        <v>0</v>
      </c>
      <c r="X125" s="133">
        <f t="shared" si="53"/>
        <v>2</v>
      </c>
      <c r="Y125" s="146" t="s">
        <v>292</v>
      </c>
      <c r="Z125" s="146" t="s">
        <v>293</v>
      </c>
      <c r="AA125" s="146" t="s">
        <v>210</v>
      </c>
      <c r="AB125" s="146" t="s">
        <v>210</v>
      </c>
      <c r="AC125" s="146" t="s">
        <v>294</v>
      </c>
      <c r="AD125" s="146" t="s">
        <v>295</v>
      </c>
      <c r="AE125" s="146" t="s">
        <v>210</v>
      </c>
    </row>
    <row r="126" spans="1:31" ht="111" customHeight="1">
      <c r="A126" s="174" t="s">
        <v>227</v>
      </c>
      <c r="B126" s="174" t="s">
        <v>487</v>
      </c>
      <c r="C126" s="174" t="s">
        <v>488</v>
      </c>
      <c r="D126" s="174" t="s">
        <v>246</v>
      </c>
      <c r="E126" s="133" t="s">
        <v>207</v>
      </c>
      <c r="F126" s="147" t="s">
        <v>257</v>
      </c>
      <c r="G126" s="146" t="s">
        <v>255</v>
      </c>
      <c r="H126" s="146" t="s">
        <v>212</v>
      </c>
      <c r="I126" s="148" t="s">
        <v>256</v>
      </c>
      <c r="J126" s="146" t="s">
        <v>281</v>
      </c>
      <c r="K126" s="146" t="s">
        <v>438</v>
      </c>
      <c r="L126" s="146" t="s">
        <v>40</v>
      </c>
      <c r="M126" s="133">
        <v>2</v>
      </c>
      <c r="N126" s="133">
        <v>2</v>
      </c>
      <c r="O126" s="133">
        <f t="shared" si="54"/>
        <v>4</v>
      </c>
      <c r="P126" s="134" t="str">
        <f aca="true" t="shared" si="56" ref="P126:P131">IF(O126&gt;=21,"Muy Alto (MA)",IF(O126&lt;6,"Bajo (B)",IF(AND(O126&gt;=9,O126&lt;21),"Alto (a)",IF(AND(O126&gt;=6,O126&lt;9),"Medio (M)"))))</f>
        <v>Bajo (B)</v>
      </c>
      <c r="Q126" s="133">
        <v>100</v>
      </c>
      <c r="R126" s="133">
        <f aca="true" t="shared" si="57" ref="R126:R131">O126*Q126</f>
        <v>400</v>
      </c>
      <c r="S126" s="134" t="str">
        <f t="shared" si="55"/>
        <v>II</v>
      </c>
      <c r="T126" s="150" t="str">
        <f>IF(R126&gt;500,"NO ACEPTABLE",IF(R126&lt;21,"ACEPTABLE",IF(AND(R126&gt;=121,R126&lt;=500),"NO ACEPTABLE O ACEPTABLE CON CONTROL ESPECÍFICO",IF(AND(R126&gt;=21,R126&lt;=120),"MEJORABLE"))))</f>
        <v>NO ACEPTABLE O ACEPTABLE CON CONTROL ESPECÍFICO</v>
      </c>
      <c r="U126" s="133">
        <v>2</v>
      </c>
      <c r="V126" s="133">
        <v>0</v>
      </c>
      <c r="W126" s="133">
        <v>0</v>
      </c>
      <c r="X126" s="133">
        <f t="shared" si="53"/>
        <v>2</v>
      </c>
      <c r="Y126" s="146" t="s">
        <v>43</v>
      </c>
      <c r="Z126" s="146" t="s">
        <v>439</v>
      </c>
      <c r="AA126" s="146" t="s">
        <v>210</v>
      </c>
      <c r="AB126" s="146" t="s">
        <v>210</v>
      </c>
      <c r="AC126" s="146" t="s">
        <v>440</v>
      </c>
      <c r="AD126" s="146" t="s">
        <v>441</v>
      </c>
      <c r="AE126" s="146" t="s">
        <v>210</v>
      </c>
    </row>
    <row r="127" spans="1:31" s="81" customFormat="1" ht="111" customHeight="1">
      <c r="A127" s="174" t="s">
        <v>227</v>
      </c>
      <c r="B127" s="174" t="s">
        <v>487</v>
      </c>
      <c r="C127" s="174" t="s">
        <v>488</v>
      </c>
      <c r="D127" s="174" t="s">
        <v>246</v>
      </c>
      <c r="E127" s="133" t="s">
        <v>38</v>
      </c>
      <c r="F127" s="149" t="s">
        <v>387</v>
      </c>
      <c r="G127" s="146" t="s">
        <v>255</v>
      </c>
      <c r="H127" s="146" t="s">
        <v>238</v>
      </c>
      <c r="I127" s="146" t="s">
        <v>232</v>
      </c>
      <c r="J127" s="146" t="s">
        <v>40</v>
      </c>
      <c r="K127" s="149" t="s">
        <v>386</v>
      </c>
      <c r="L127" s="146" t="s">
        <v>40</v>
      </c>
      <c r="M127" s="133">
        <v>0</v>
      </c>
      <c r="N127" s="133">
        <v>3</v>
      </c>
      <c r="O127" s="133">
        <f t="shared" si="54"/>
        <v>0</v>
      </c>
      <c r="P127" s="134" t="str">
        <f t="shared" si="56"/>
        <v>Bajo (B)</v>
      </c>
      <c r="Q127" s="133">
        <v>25</v>
      </c>
      <c r="R127" s="133">
        <f t="shared" si="57"/>
        <v>0</v>
      </c>
      <c r="S127" s="134" t="str">
        <f t="shared" si="55"/>
        <v>IV</v>
      </c>
      <c r="T127" s="146" t="str">
        <f>+IF(S127="I","No Aceptable",IF(S127="II","No Aceptable o Aceptable con control especifico",IF(S127="III","Mejorable",IF(S127="IV","Aceptable"))))</f>
        <v>Aceptable</v>
      </c>
      <c r="U127" s="133">
        <v>2</v>
      </c>
      <c r="V127" s="133">
        <v>0</v>
      </c>
      <c r="W127" s="133">
        <v>0</v>
      </c>
      <c r="X127" s="133">
        <f>SUM(U127:W127)</f>
        <v>2</v>
      </c>
      <c r="Y127" s="146" t="s">
        <v>296</v>
      </c>
      <c r="Z127" s="146" t="s">
        <v>433</v>
      </c>
      <c r="AA127" s="146" t="s">
        <v>210</v>
      </c>
      <c r="AB127" s="146" t="s">
        <v>210</v>
      </c>
      <c r="AC127" s="146" t="s">
        <v>210</v>
      </c>
      <c r="AD127" s="146" t="s">
        <v>442</v>
      </c>
      <c r="AE127" s="146" t="s">
        <v>210</v>
      </c>
    </row>
    <row r="128" spans="1:31" s="81" customFormat="1" ht="111" customHeight="1">
      <c r="A128" s="174" t="s">
        <v>227</v>
      </c>
      <c r="B128" s="174" t="s">
        <v>280</v>
      </c>
      <c r="C128" s="174" t="s">
        <v>384</v>
      </c>
      <c r="D128" s="174" t="s">
        <v>331</v>
      </c>
      <c r="E128" s="133" t="s">
        <v>207</v>
      </c>
      <c r="F128" s="146" t="s">
        <v>264</v>
      </c>
      <c r="G128" s="146" t="s">
        <v>39</v>
      </c>
      <c r="H128" s="146" t="s">
        <v>265</v>
      </c>
      <c r="I128" s="146" t="s">
        <v>208</v>
      </c>
      <c r="J128" s="146" t="s">
        <v>388</v>
      </c>
      <c r="K128" s="146" t="s">
        <v>222</v>
      </c>
      <c r="L128" s="146" t="s">
        <v>449</v>
      </c>
      <c r="M128" s="133">
        <v>2</v>
      </c>
      <c r="N128" s="133">
        <v>4</v>
      </c>
      <c r="O128" s="133">
        <f t="shared" si="54"/>
        <v>8</v>
      </c>
      <c r="P128" s="134" t="str">
        <f t="shared" si="56"/>
        <v>Medio (M)</v>
      </c>
      <c r="Q128" s="133">
        <v>25</v>
      </c>
      <c r="R128" s="133">
        <f t="shared" si="57"/>
        <v>200</v>
      </c>
      <c r="S128" s="134" t="str">
        <f t="shared" si="55"/>
        <v>II</v>
      </c>
      <c r="T128" s="150" t="str">
        <f>IF(R128&gt;500,"NO ACEPTABLE",IF(R128&lt;21,"ACEPTABLE",IF(AND(R128&gt;=121,R128&lt;=500),"NO ACEPTABLE O ACEPTABLE CON CONTROL ESPECÍFICO",IF(AND(R128&gt;=21,R128&lt;=120),"MEJORABLE"))))</f>
        <v>NO ACEPTABLE O ACEPTABLE CON CONTROL ESPECÍFICO</v>
      </c>
      <c r="U128" s="133">
        <v>0</v>
      </c>
      <c r="V128" s="133">
        <v>1</v>
      </c>
      <c r="W128" s="133">
        <v>0</v>
      </c>
      <c r="X128" s="133">
        <f>SUM(U128:W128)</f>
        <v>1</v>
      </c>
      <c r="Y128" s="146" t="s">
        <v>266</v>
      </c>
      <c r="Z128" s="146" t="s">
        <v>267</v>
      </c>
      <c r="AA128" s="146" t="s">
        <v>210</v>
      </c>
      <c r="AB128" s="146" t="s">
        <v>396</v>
      </c>
      <c r="AC128" s="146" t="s">
        <v>305</v>
      </c>
      <c r="AD128" s="146" t="s">
        <v>450</v>
      </c>
      <c r="AE128" s="146" t="s">
        <v>268</v>
      </c>
    </row>
    <row r="129" spans="1:31" s="81" customFormat="1" ht="111" customHeight="1">
      <c r="A129" s="174" t="s">
        <v>227</v>
      </c>
      <c r="B129" s="174" t="s">
        <v>280</v>
      </c>
      <c r="C129" s="174" t="s">
        <v>384</v>
      </c>
      <c r="D129" s="174" t="s">
        <v>331</v>
      </c>
      <c r="E129" s="133" t="s">
        <v>207</v>
      </c>
      <c r="F129" s="146" t="s">
        <v>455</v>
      </c>
      <c r="G129" s="146" t="s">
        <v>39</v>
      </c>
      <c r="H129" s="146" t="s">
        <v>269</v>
      </c>
      <c r="I129" s="146" t="s">
        <v>270</v>
      </c>
      <c r="J129" s="146" t="s">
        <v>388</v>
      </c>
      <c r="K129" s="146" t="s">
        <v>222</v>
      </c>
      <c r="L129" s="146" t="s">
        <v>452</v>
      </c>
      <c r="M129" s="133">
        <v>2</v>
      </c>
      <c r="N129" s="133">
        <v>4</v>
      </c>
      <c r="O129" s="133">
        <f t="shared" si="54"/>
        <v>8</v>
      </c>
      <c r="P129" s="134" t="str">
        <f t="shared" si="56"/>
        <v>Medio (M)</v>
      </c>
      <c r="Q129" s="133">
        <v>25</v>
      </c>
      <c r="R129" s="133">
        <f t="shared" si="57"/>
        <v>200</v>
      </c>
      <c r="S129" s="134" t="str">
        <f t="shared" si="55"/>
        <v>II</v>
      </c>
      <c r="T129" s="150" t="str">
        <f>IF(R129&gt;500,"NO ACEPTABLE",IF(R129&lt;21,"ACEPTABLE",IF(AND(R129&gt;=121,R129&lt;=500),"NO ACEPTABLE O ACEPTABLE CON CONTROL ESPECÍFICO",IF(AND(R129&gt;=21,R129&lt;=120),"MEJORABLE"))))</f>
        <v>NO ACEPTABLE O ACEPTABLE CON CONTROL ESPECÍFICO</v>
      </c>
      <c r="U129" s="133">
        <v>0</v>
      </c>
      <c r="V129" s="133">
        <v>1</v>
      </c>
      <c r="W129" s="133">
        <v>0</v>
      </c>
      <c r="X129" s="133">
        <f>SUM(U129:W129)</f>
        <v>1</v>
      </c>
      <c r="Y129" s="146" t="s">
        <v>271</v>
      </c>
      <c r="Z129" s="146" t="s">
        <v>272</v>
      </c>
      <c r="AA129" s="146" t="s">
        <v>210</v>
      </c>
      <c r="AB129" s="146" t="s">
        <v>396</v>
      </c>
      <c r="AC129" s="146" t="s">
        <v>334</v>
      </c>
      <c r="AD129" s="146" t="s">
        <v>273</v>
      </c>
      <c r="AE129" s="146" t="s">
        <v>274</v>
      </c>
    </row>
    <row r="130" spans="1:31" s="81" customFormat="1" ht="111" customHeight="1">
      <c r="A130" s="174" t="s">
        <v>227</v>
      </c>
      <c r="B130" s="174" t="s">
        <v>280</v>
      </c>
      <c r="C130" s="174" t="s">
        <v>384</v>
      </c>
      <c r="D130" s="174" t="s">
        <v>331</v>
      </c>
      <c r="E130" s="133" t="s">
        <v>207</v>
      </c>
      <c r="F130" s="146" t="s">
        <v>258</v>
      </c>
      <c r="G130" s="146" t="s">
        <v>42</v>
      </c>
      <c r="H130" s="146" t="s">
        <v>259</v>
      </c>
      <c r="I130" s="146" t="s">
        <v>260</v>
      </c>
      <c r="J130" s="146" t="s">
        <v>40</v>
      </c>
      <c r="K130" s="146" t="s">
        <v>313</v>
      </c>
      <c r="L130" s="146" t="s">
        <v>395</v>
      </c>
      <c r="M130" s="133">
        <v>2</v>
      </c>
      <c r="N130" s="133">
        <v>3</v>
      </c>
      <c r="O130" s="133">
        <f t="shared" si="54"/>
        <v>6</v>
      </c>
      <c r="P130" s="134" t="str">
        <f t="shared" si="56"/>
        <v>Medio (M)</v>
      </c>
      <c r="Q130" s="133">
        <v>25</v>
      </c>
      <c r="R130" s="133">
        <f t="shared" si="57"/>
        <v>150</v>
      </c>
      <c r="S130" s="134" t="str">
        <f t="shared" si="55"/>
        <v>II</v>
      </c>
      <c r="T130" s="150" t="str">
        <f>IF(R130&gt;500,"NO ACEPTABLE",IF(R130&lt;21,"ACEPTABLE",IF(AND(R130&gt;=121,R130&lt;=500),"NO ACEPTABLE O ACEPTABLE CON CONTROL ESPECÍFICO",IF(AND(R130&gt;=21,R130&lt;=120),"MEJORABLE"))))</f>
        <v>NO ACEPTABLE O ACEPTABLE CON CONTROL ESPECÍFICO</v>
      </c>
      <c r="U130" s="133">
        <v>0</v>
      </c>
      <c r="V130" s="133">
        <v>1</v>
      </c>
      <c r="W130" s="133">
        <v>0</v>
      </c>
      <c r="X130" s="133">
        <f>SUM(U130:W130)</f>
        <v>1</v>
      </c>
      <c r="Y130" s="146" t="s">
        <v>261</v>
      </c>
      <c r="Z130" s="146" t="s">
        <v>262</v>
      </c>
      <c r="AA130" s="146" t="s">
        <v>210</v>
      </c>
      <c r="AB130" s="146" t="s">
        <v>210</v>
      </c>
      <c r="AC130" s="146" t="s">
        <v>210</v>
      </c>
      <c r="AD130" s="146" t="s">
        <v>217</v>
      </c>
      <c r="AE130" s="146" t="s">
        <v>210</v>
      </c>
    </row>
    <row r="131" spans="1:31" s="81" customFormat="1" ht="111" customHeight="1">
      <c r="A131" s="174" t="s">
        <v>227</v>
      </c>
      <c r="B131" s="174" t="s">
        <v>280</v>
      </c>
      <c r="C131" s="174" t="s">
        <v>384</v>
      </c>
      <c r="D131" s="174" t="s">
        <v>331</v>
      </c>
      <c r="E131" s="133" t="s">
        <v>207</v>
      </c>
      <c r="F131" s="146" t="s">
        <v>283</v>
      </c>
      <c r="G131" s="146" t="s">
        <v>255</v>
      </c>
      <c r="H131" s="146" t="s">
        <v>209</v>
      </c>
      <c r="I131" s="146" t="s">
        <v>289</v>
      </c>
      <c r="J131" s="146" t="s">
        <v>40</v>
      </c>
      <c r="K131" s="146" t="s">
        <v>412</v>
      </c>
      <c r="L131" s="146" t="s">
        <v>40</v>
      </c>
      <c r="M131" s="133">
        <v>2</v>
      </c>
      <c r="N131" s="133">
        <v>3</v>
      </c>
      <c r="O131" s="133">
        <f t="shared" si="54"/>
        <v>6</v>
      </c>
      <c r="P131" s="134" t="str">
        <f t="shared" si="56"/>
        <v>Medio (M)</v>
      </c>
      <c r="Q131" s="133">
        <v>60</v>
      </c>
      <c r="R131" s="133">
        <f t="shared" si="57"/>
        <v>360</v>
      </c>
      <c r="S131" s="134" t="str">
        <f t="shared" si="55"/>
        <v>II</v>
      </c>
      <c r="T131" s="150" t="str">
        <f>IF(R131&gt;500,"NO ACEPTABLE",IF(R131&lt;21,"ACEPTABLE",IF(AND(R131&gt;=121,R131&lt;=500),"NO ACEPTABLE O ACEPTABLE CON CONTROL ESPECÍFICO",IF(AND(R131&gt;=21,R131&lt;=120),"MEJORABLE"))))</f>
        <v>NO ACEPTABLE O ACEPTABLE CON CONTROL ESPECÍFICO</v>
      </c>
      <c r="U131" s="133">
        <v>0</v>
      </c>
      <c r="V131" s="133">
        <v>1</v>
      </c>
      <c r="W131" s="133">
        <v>0</v>
      </c>
      <c r="X131" s="133">
        <f>SUM(U131:W131)</f>
        <v>1</v>
      </c>
      <c r="Y131" s="146" t="s">
        <v>292</v>
      </c>
      <c r="Z131" s="146" t="s">
        <v>293</v>
      </c>
      <c r="AA131" s="146" t="s">
        <v>210</v>
      </c>
      <c r="AB131" s="146" t="s">
        <v>210</v>
      </c>
      <c r="AC131" s="146" t="s">
        <v>294</v>
      </c>
      <c r="AD131" s="146" t="s">
        <v>295</v>
      </c>
      <c r="AE131" s="146" t="s">
        <v>210</v>
      </c>
    </row>
    <row r="132" spans="1:31" s="81" customFormat="1" ht="111" customHeight="1">
      <c r="A132" s="174" t="s">
        <v>227</v>
      </c>
      <c r="B132" s="174" t="s">
        <v>280</v>
      </c>
      <c r="C132" s="174" t="s">
        <v>384</v>
      </c>
      <c r="D132" s="174" t="s">
        <v>331</v>
      </c>
      <c r="E132" s="133" t="s">
        <v>38</v>
      </c>
      <c r="F132" s="149" t="s">
        <v>387</v>
      </c>
      <c r="G132" s="146" t="s">
        <v>255</v>
      </c>
      <c r="H132" s="146" t="s">
        <v>238</v>
      </c>
      <c r="I132" s="146" t="s">
        <v>232</v>
      </c>
      <c r="J132" s="146" t="s">
        <v>40</v>
      </c>
      <c r="K132" s="149" t="s">
        <v>386</v>
      </c>
      <c r="L132" s="146" t="s">
        <v>40</v>
      </c>
      <c r="M132" s="133">
        <v>0</v>
      </c>
      <c r="N132" s="133">
        <v>3</v>
      </c>
      <c r="O132" s="133">
        <f t="shared" si="54"/>
        <v>0</v>
      </c>
      <c r="P132" s="134" t="str">
        <f>IF(O132&gt;=21,"Muy Alto (MA)",IF(O132&lt;6,"Bajo (B)",IF(AND(O132&gt;=9,O132&lt;21),"Alto (a)",IF(AND(O132&gt;=6,O132&lt;9),"Medio (M)"))))</f>
        <v>Bajo (B)</v>
      </c>
      <c r="Q132" s="133">
        <v>25</v>
      </c>
      <c r="R132" s="133">
        <f>O132*Q132</f>
        <v>0</v>
      </c>
      <c r="S132" s="134" t="str">
        <f t="shared" si="55"/>
        <v>IV</v>
      </c>
      <c r="T132" s="150" t="str">
        <f aca="true" t="shared" si="58" ref="T132:T138">IF(R132&gt;500,"NO ACEPTABLE",IF(R132&lt;21,"ACEPTABLE",IF(AND(R132&gt;=121,R132&lt;=500),"NO ACEPTABLE O ACEPTABLE CON CONTROL ESPECÍFICO",IF(AND(R132&gt;=21,R132&lt;=120),"MEJORABLE"))))</f>
        <v>ACEPTABLE</v>
      </c>
      <c r="U132" s="133">
        <v>0</v>
      </c>
      <c r="V132" s="133">
        <v>1</v>
      </c>
      <c r="W132" s="133">
        <v>0</v>
      </c>
      <c r="X132" s="133">
        <f>SUM(U132:W132)</f>
        <v>1</v>
      </c>
      <c r="Y132" s="146" t="s">
        <v>296</v>
      </c>
      <c r="Z132" s="146" t="s">
        <v>433</v>
      </c>
      <c r="AA132" s="146" t="s">
        <v>210</v>
      </c>
      <c r="AB132" s="146" t="s">
        <v>210</v>
      </c>
      <c r="AC132" s="146" t="s">
        <v>210</v>
      </c>
      <c r="AD132" s="146" t="s">
        <v>442</v>
      </c>
      <c r="AE132" s="146" t="s">
        <v>210</v>
      </c>
    </row>
    <row r="133" spans="1:32" ht="111" customHeight="1">
      <c r="A133" s="174" t="s">
        <v>227</v>
      </c>
      <c r="B133" s="174" t="s">
        <v>280</v>
      </c>
      <c r="C133" s="174" t="s">
        <v>384</v>
      </c>
      <c r="D133" s="174" t="s">
        <v>331</v>
      </c>
      <c r="E133" s="133" t="s">
        <v>207</v>
      </c>
      <c r="F133" s="149" t="s">
        <v>387</v>
      </c>
      <c r="G133" s="146" t="s">
        <v>337</v>
      </c>
      <c r="H133" s="146" t="s">
        <v>303</v>
      </c>
      <c r="I133" s="146" t="s">
        <v>231</v>
      </c>
      <c r="J133" s="146" t="s">
        <v>40</v>
      </c>
      <c r="K133" s="149" t="s">
        <v>386</v>
      </c>
      <c r="L133" s="146" t="s">
        <v>40</v>
      </c>
      <c r="M133" s="133">
        <v>2</v>
      </c>
      <c r="N133" s="133">
        <v>4</v>
      </c>
      <c r="O133" s="133">
        <f t="shared" si="54"/>
        <v>8</v>
      </c>
      <c r="P133" s="134" t="str">
        <f>IF(O133&gt;=21,"Muy Alto (MA)",IF(O133&lt;6,"Bajo (B)",IF(AND(O133&gt;=9,O133&lt;21),"Alto (a)",IF(AND(O133&gt;=6,O133&lt;9),"Medio (M)"))))</f>
        <v>Medio (M)</v>
      </c>
      <c r="Q133" s="133">
        <v>25</v>
      </c>
      <c r="R133" s="133">
        <f>O133*Q133</f>
        <v>200</v>
      </c>
      <c r="S133" s="134" t="str">
        <f t="shared" si="55"/>
        <v>II</v>
      </c>
      <c r="T133" s="150" t="str">
        <f t="shared" si="58"/>
        <v>NO ACEPTABLE O ACEPTABLE CON CONTROL ESPECÍFICO</v>
      </c>
      <c r="U133" s="133">
        <v>0</v>
      </c>
      <c r="V133" s="133">
        <v>1</v>
      </c>
      <c r="W133" s="133">
        <v>0</v>
      </c>
      <c r="X133" s="133">
        <f>SUM(U133:W133)</f>
        <v>1</v>
      </c>
      <c r="Y133" s="146" t="s">
        <v>296</v>
      </c>
      <c r="Z133" s="146" t="s">
        <v>433</v>
      </c>
      <c r="AA133" s="146" t="s">
        <v>210</v>
      </c>
      <c r="AB133" s="146" t="s">
        <v>210</v>
      </c>
      <c r="AC133" s="146" t="s">
        <v>210</v>
      </c>
      <c r="AD133" s="146" t="s">
        <v>442</v>
      </c>
      <c r="AE133" s="146" t="s">
        <v>210</v>
      </c>
      <c r="AF133" s="82"/>
    </row>
    <row r="134" spans="1:31" ht="111" customHeight="1">
      <c r="A134" s="174" t="s">
        <v>227</v>
      </c>
      <c r="B134" s="174" t="s">
        <v>280</v>
      </c>
      <c r="C134" s="174" t="s">
        <v>384</v>
      </c>
      <c r="D134" s="174" t="s">
        <v>331</v>
      </c>
      <c r="E134" s="133" t="s">
        <v>207</v>
      </c>
      <c r="F134" s="147" t="s">
        <v>257</v>
      </c>
      <c r="G134" s="146" t="s">
        <v>255</v>
      </c>
      <c r="H134" s="146" t="s">
        <v>212</v>
      </c>
      <c r="I134" s="148" t="s">
        <v>256</v>
      </c>
      <c r="J134" s="146" t="s">
        <v>281</v>
      </c>
      <c r="K134" s="146" t="s">
        <v>438</v>
      </c>
      <c r="L134" s="146" t="s">
        <v>40</v>
      </c>
      <c r="M134" s="133">
        <v>2</v>
      </c>
      <c r="N134" s="133">
        <v>2</v>
      </c>
      <c r="O134" s="133">
        <f t="shared" si="54"/>
        <v>4</v>
      </c>
      <c r="P134" s="134" t="str">
        <f>IF(O134&gt;=21,"Muy Alto (MA)",IF(O134&lt;6,"Bajo (B)",IF(AND(O134&gt;=9,O134&lt;21),"Alto (a)",IF(AND(O134&gt;=6,O134&lt;9),"Medio (M)"))))</f>
        <v>Bajo (B)</v>
      </c>
      <c r="Q134" s="133">
        <v>100</v>
      </c>
      <c r="R134" s="133">
        <f>O134*Q134</f>
        <v>400</v>
      </c>
      <c r="S134" s="134" t="str">
        <f t="shared" si="55"/>
        <v>II</v>
      </c>
      <c r="T134" s="150" t="str">
        <f t="shared" si="58"/>
        <v>NO ACEPTABLE O ACEPTABLE CON CONTROL ESPECÍFICO</v>
      </c>
      <c r="U134" s="133">
        <v>0</v>
      </c>
      <c r="V134" s="133">
        <v>1</v>
      </c>
      <c r="W134" s="133">
        <v>0</v>
      </c>
      <c r="X134" s="133">
        <f>SUM(U134:W134)</f>
        <v>1</v>
      </c>
      <c r="Y134" s="146" t="s">
        <v>43</v>
      </c>
      <c r="Z134" s="146" t="s">
        <v>439</v>
      </c>
      <c r="AA134" s="146" t="s">
        <v>210</v>
      </c>
      <c r="AB134" s="146" t="s">
        <v>210</v>
      </c>
      <c r="AC134" s="146" t="s">
        <v>440</v>
      </c>
      <c r="AD134" s="146" t="s">
        <v>441</v>
      </c>
      <c r="AE134" s="146" t="s">
        <v>210</v>
      </c>
    </row>
    <row r="135" spans="1:31" s="81" customFormat="1" ht="111" customHeight="1">
      <c r="A135" s="174" t="s">
        <v>227</v>
      </c>
      <c r="B135" s="174" t="s">
        <v>240</v>
      </c>
      <c r="C135" s="174" t="s">
        <v>489</v>
      </c>
      <c r="D135" s="174" t="s">
        <v>282</v>
      </c>
      <c r="E135" s="133" t="s">
        <v>207</v>
      </c>
      <c r="F135" s="146" t="s">
        <v>264</v>
      </c>
      <c r="G135" s="146" t="s">
        <v>39</v>
      </c>
      <c r="H135" s="146" t="s">
        <v>265</v>
      </c>
      <c r="I135" s="146" t="s">
        <v>208</v>
      </c>
      <c r="J135" s="146" t="s">
        <v>388</v>
      </c>
      <c r="K135" s="146" t="s">
        <v>222</v>
      </c>
      <c r="L135" s="146" t="s">
        <v>449</v>
      </c>
      <c r="M135" s="133">
        <v>2</v>
      </c>
      <c r="N135" s="133">
        <v>4</v>
      </c>
      <c r="O135" s="133">
        <f t="shared" si="54"/>
        <v>8</v>
      </c>
      <c r="P135" s="134" t="str">
        <f>IF(O135&gt;=21,"Muy Alto (MA)",IF(O135&lt;6,"Bajo (B)",IF(AND(O135&gt;=9,O135&lt;21),"Alto (a)",IF(AND(O135&gt;=6,O135&lt;9),"Medio (M)"))))</f>
        <v>Medio (M)</v>
      </c>
      <c r="Q135" s="133">
        <v>25</v>
      </c>
      <c r="R135" s="133">
        <f>O135*Q135</f>
        <v>200</v>
      </c>
      <c r="S135" s="134" t="str">
        <f>IF(R135&gt;500,"I",IF(R135&lt;21,"IV",IF(AND(R135&gt;=121,R135&lt;=500),"II",IF(AND(R135&gt;=21,R135&lt;=120),"III"))))</f>
        <v>II</v>
      </c>
      <c r="T135" s="150" t="str">
        <f t="shared" si="58"/>
        <v>NO ACEPTABLE O ACEPTABLE CON CONTROL ESPECÍFICO</v>
      </c>
      <c r="U135" s="133">
        <v>5</v>
      </c>
      <c r="V135" s="133">
        <v>2</v>
      </c>
      <c r="W135" s="133">
        <v>0</v>
      </c>
      <c r="X135" s="133">
        <f>SUM(U135:W135)</f>
        <v>7</v>
      </c>
      <c r="Y135" s="146" t="s">
        <v>266</v>
      </c>
      <c r="Z135" s="146" t="s">
        <v>267</v>
      </c>
      <c r="AA135" s="146" t="s">
        <v>210</v>
      </c>
      <c r="AB135" s="146" t="s">
        <v>396</v>
      </c>
      <c r="AC135" s="146" t="s">
        <v>305</v>
      </c>
      <c r="AD135" s="146" t="s">
        <v>450</v>
      </c>
      <c r="AE135" s="146" t="s">
        <v>268</v>
      </c>
    </row>
    <row r="136" spans="1:31" s="81" customFormat="1" ht="111" customHeight="1">
      <c r="A136" s="174" t="s">
        <v>227</v>
      </c>
      <c r="B136" s="174" t="s">
        <v>240</v>
      </c>
      <c r="C136" s="174" t="s">
        <v>489</v>
      </c>
      <c r="D136" s="174" t="s">
        <v>282</v>
      </c>
      <c r="E136" s="133" t="s">
        <v>207</v>
      </c>
      <c r="F136" s="146" t="s">
        <v>455</v>
      </c>
      <c r="G136" s="146" t="s">
        <v>39</v>
      </c>
      <c r="H136" s="146" t="s">
        <v>269</v>
      </c>
      <c r="I136" s="146" t="s">
        <v>270</v>
      </c>
      <c r="J136" s="146" t="s">
        <v>388</v>
      </c>
      <c r="K136" s="146" t="s">
        <v>222</v>
      </c>
      <c r="L136" s="146" t="s">
        <v>452</v>
      </c>
      <c r="M136" s="133">
        <v>2</v>
      </c>
      <c r="N136" s="133">
        <v>4</v>
      </c>
      <c r="O136" s="133">
        <f t="shared" si="54"/>
        <v>8</v>
      </c>
      <c r="P136" s="134" t="str">
        <f>IF(O136&gt;=21,"Muy Alto (MA)",IF(O136&lt;6,"Bajo (B)",IF(AND(O136&gt;=9,O136&lt;21),"Alto (a)",IF(AND(O136&gt;=6,O136&lt;9),"Medio (M)"))))</f>
        <v>Medio (M)</v>
      </c>
      <c r="Q136" s="133">
        <v>25</v>
      </c>
      <c r="R136" s="133">
        <f>O136*Q136</f>
        <v>200</v>
      </c>
      <c r="S136" s="134" t="str">
        <f>IF(R136&gt;500,"I",IF(R136&lt;21,"IV",IF(AND(R136&gt;=121,R136&lt;=500),"II",IF(AND(R136&gt;=21,R136&lt;=120),"III"))))</f>
        <v>II</v>
      </c>
      <c r="T136" s="150" t="str">
        <f t="shared" si="58"/>
        <v>NO ACEPTABLE O ACEPTABLE CON CONTROL ESPECÍFICO</v>
      </c>
      <c r="U136" s="133">
        <v>5</v>
      </c>
      <c r="V136" s="133">
        <v>2</v>
      </c>
      <c r="W136" s="133">
        <v>0</v>
      </c>
      <c r="X136" s="133">
        <f aca="true" t="shared" si="59" ref="X136:X142">SUM(U136:W136)</f>
        <v>7</v>
      </c>
      <c r="Y136" s="146" t="s">
        <v>271</v>
      </c>
      <c r="Z136" s="146" t="s">
        <v>272</v>
      </c>
      <c r="AA136" s="146" t="s">
        <v>210</v>
      </c>
      <c r="AB136" s="146" t="s">
        <v>396</v>
      </c>
      <c r="AC136" s="146" t="s">
        <v>517</v>
      </c>
      <c r="AD136" s="146" t="s">
        <v>273</v>
      </c>
      <c r="AE136" s="146" t="s">
        <v>274</v>
      </c>
    </row>
    <row r="137" spans="1:31" s="81" customFormat="1" ht="111" customHeight="1">
      <c r="A137" s="174" t="s">
        <v>227</v>
      </c>
      <c r="B137" s="174" t="s">
        <v>240</v>
      </c>
      <c r="C137" s="174" t="s">
        <v>489</v>
      </c>
      <c r="D137" s="174" t="s">
        <v>282</v>
      </c>
      <c r="E137" s="133" t="s">
        <v>38</v>
      </c>
      <c r="F137" s="146" t="s">
        <v>307</v>
      </c>
      <c r="G137" s="146" t="s">
        <v>39</v>
      </c>
      <c r="H137" s="146" t="s">
        <v>275</v>
      </c>
      <c r="I137" s="146" t="s">
        <v>270</v>
      </c>
      <c r="J137" s="146" t="s">
        <v>40</v>
      </c>
      <c r="K137" s="146" t="s">
        <v>222</v>
      </c>
      <c r="L137" s="146" t="s">
        <v>456</v>
      </c>
      <c r="M137" s="133">
        <v>2</v>
      </c>
      <c r="N137" s="133">
        <v>4</v>
      </c>
      <c r="O137" s="133">
        <f t="shared" si="54"/>
        <v>8</v>
      </c>
      <c r="P137" s="134" t="str">
        <f>IF(O137&gt;=21,"Muy Alto (MA)",IF(O137&lt;6,"Bajo (B)",IF(AND(O137&gt;=9,O137&lt;21),"Alto (a)",IF(AND(O137&gt;=6,O137&lt;9),"Medio (M)"))))</f>
        <v>Medio (M)</v>
      </c>
      <c r="Q137" s="133">
        <v>10</v>
      </c>
      <c r="R137" s="133">
        <f>O137*Q137</f>
        <v>80</v>
      </c>
      <c r="S137" s="134" t="str">
        <f>IF(R137&gt;500,"I",IF(R137&lt;21,"IV",IF(AND(R137&gt;=121,R137&lt;=500),"II",IF(AND(R137&gt;=21,R137&lt;=120),"III"))))</f>
        <v>III</v>
      </c>
      <c r="T137" s="150" t="str">
        <f t="shared" si="58"/>
        <v>MEJORABLE</v>
      </c>
      <c r="U137" s="133">
        <v>5</v>
      </c>
      <c r="V137" s="133">
        <v>2</v>
      </c>
      <c r="W137" s="133">
        <v>0</v>
      </c>
      <c r="X137" s="133">
        <f t="shared" si="59"/>
        <v>7</v>
      </c>
      <c r="Y137" s="146" t="s">
        <v>271</v>
      </c>
      <c r="Z137" s="146" t="s">
        <v>276</v>
      </c>
      <c r="AA137" s="146" t="s">
        <v>210</v>
      </c>
      <c r="AB137" s="146" t="s">
        <v>396</v>
      </c>
      <c r="AC137" s="146" t="s">
        <v>310</v>
      </c>
      <c r="AD137" s="151" t="s">
        <v>309</v>
      </c>
      <c r="AE137" s="146" t="s">
        <v>484</v>
      </c>
    </row>
    <row r="138" spans="1:31" s="81" customFormat="1" ht="111" customHeight="1">
      <c r="A138" s="174" t="s">
        <v>227</v>
      </c>
      <c r="B138" s="174" t="s">
        <v>240</v>
      </c>
      <c r="C138" s="174" t="s">
        <v>489</v>
      </c>
      <c r="D138" s="174" t="s">
        <v>282</v>
      </c>
      <c r="E138" s="133" t="s">
        <v>207</v>
      </c>
      <c r="F138" s="146" t="s">
        <v>216</v>
      </c>
      <c r="G138" s="146" t="s">
        <v>42</v>
      </c>
      <c r="H138" s="146" t="s">
        <v>435</v>
      </c>
      <c r="I138" s="146" t="s">
        <v>260</v>
      </c>
      <c r="J138" s="146" t="s">
        <v>40</v>
      </c>
      <c r="K138" s="146" t="s">
        <v>313</v>
      </c>
      <c r="L138" s="146" t="s">
        <v>437</v>
      </c>
      <c r="M138" s="133">
        <v>6</v>
      </c>
      <c r="N138" s="133">
        <v>3</v>
      </c>
      <c r="O138" s="133">
        <f t="shared" si="54"/>
        <v>18</v>
      </c>
      <c r="P138" s="134" t="str">
        <f>IF(O138&gt;=21,"Muy Alto (MA)",IF(O138&lt;6,"Bajo (B)",IF(AND(O138&gt;=9,O138&lt;21),"Alto (a)",IF(AND(O138&gt;=6,O138&lt;9),"Medio (M)"))))</f>
        <v>Alto (a)</v>
      </c>
      <c r="Q138" s="133">
        <v>25</v>
      </c>
      <c r="R138" s="133">
        <f>O138*Q138</f>
        <v>450</v>
      </c>
      <c r="S138" s="134" t="str">
        <f>IF(R138&gt;500,"I",IF(R138&lt;21,"IV",IF(AND(R138&gt;=121,R138&lt;=500),"II",IF(AND(R138&gt;=21,R138&lt;=120),"III"))))</f>
        <v>II</v>
      </c>
      <c r="T138" s="150" t="str">
        <f t="shared" si="58"/>
        <v>NO ACEPTABLE O ACEPTABLE CON CONTROL ESPECÍFICO</v>
      </c>
      <c r="U138" s="133">
        <v>5</v>
      </c>
      <c r="V138" s="133">
        <v>2</v>
      </c>
      <c r="W138" s="133">
        <v>0</v>
      </c>
      <c r="X138" s="133">
        <f t="shared" si="59"/>
        <v>7</v>
      </c>
      <c r="Y138" s="146" t="s">
        <v>261</v>
      </c>
      <c r="Z138" s="146" t="s">
        <v>262</v>
      </c>
      <c r="AA138" s="146" t="s">
        <v>210</v>
      </c>
      <c r="AB138" s="146" t="s">
        <v>210</v>
      </c>
      <c r="AC138" s="146" t="s">
        <v>210</v>
      </c>
      <c r="AD138" s="146" t="s">
        <v>217</v>
      </c>
      <c r="AE138" s="146" t="s">
        <v>210</v>
      </c>
    </row>
    <row r="139" spans="1:31" s="81" customFormat="1" ht="111" customHeight="1">
      <c r="A139" s="174" t="s">
        <v>227</v>
      </c>
      <c r="B139" s="174" t="s">
        <v>240</v>
      </c>
      <c r="C139" s="174" t="s">
        <v>489</v>
      </c>
      <c r="D139" s="174" t="s">
        <v>282</v>
      </c>
      <c r="E139" s="133" t="s">
        <v>207</v>
      </c>
      <c r="F139" s="149" t="s">
        <v>387</v>
      </c>
      <c r="G139" s="146" t="s">
        <v>255</v>
      </c>
      <c r="H139" s="146" t="s">
        <v>238</v>
      </c>
      <c r="I139" s="146" t="s">
        <v>232</v>
      </c>
      <c r="J139" s="146" t="s">
        <v>40</v>
      </c>
      <c r="K139" s="149" t="s">
        <v>386</v>
      </c>
      <c r="L139" s="146" t="s">
        <v>40</v>
      </c>
      <c r="M139" s="133">
        <v>2</v>
      </c>
      <c r="N139" s="133">
        <v>4</v>
      </c>
      <c r="O139" s="133">
        <f t="shared" si="54"/>
        <v>8</v>
      </c>
      <c r="P139" s="134" t="str">
        <f>IF(O139&gt;=21,"Muy Alto (MA)",IF(O139&lt;6,"Bajo (B)",IF(AND(O139&gt;=9,O139&lt;21),"Alto (a)",IF(AND(O139&gt;=6,O139&lt;9),"Medio (M)"))))</f>
        <v>Medio (M)</v>
      </c>
      <c r="Q139" s="133">
        <v>25</v>
      </c>
      <c r="R139" s="133">
        <f>O139*Q139</f>
        <v>200</v>
      </c>
      <c r="S139" s="134" t="str">
        <f>IF(R139&gt;500,"I",IF(R139&lt;21,"IV",IF(AND(R139&gt;=121,R139&lt;=500),"II",IF(AND(R139&gt;=21,R139&lt;=120),"III"))))</f>
        <v>II</v>
      </c>
      <c r="T139" s="146" t="str">
        <f>+IF(S139="I","No Aceptable",IF(S139="II","No Aceptable o Aceptable con control especifico",IF(S139="III","Mejorable",IF(S139="IV","Aceptable"))))</f>
        <v>No Aceptable o Aceptable con control especifico</v>
      </c>
      <c r="U139" s="133">
        <v>5</v>
      </c>
      <c r="V139" s="133">
        <v>2</v>
      </c>
      <c r="W139" s="133">
        <v>0</v>
      </c>
      <c r="X139" s="133">
        <f t="shared" si="59"/>
        <v>7</v>
      </c>
      <c r="Y139" s="146" t="s">
        <v>296</v>
      </c>
      <c r="Z139" s="146" t="s">
        <v>433</v>
      </c>
      <c r="AA139" s="146" t="s">
        <v>210</v>
      </c>
      <c r="AB139" s="146" t="s">
        <v>210</v>
      </c>
      <c r="AC139" s="146" t="s">
        <v>210</v>
      </c>
      <c r="AD139" s="146" t="s">
        <v>442</v>
      </c>
      <c r="AE139" s="146" t="s">
        <v>210</v>
      </c>
    </row>
    <row r="140" spans="1:31" s="81" customFormat="1" ht="111" customHeight="1">
      <c r="A140" s="174" t="s">
        <v>227</v>
      </c>
      <c r="B140" s="174" t="s">
        <v>240</v>
      </c>
      <c r="C140" s="174" t="s">
        <v>489</v>
      </c>
      <c r="D140" s="174" t="s">
        <v>282</v>
      </c>
      <c r="E140" s="133" t="s">
        <v>207</v>
      </c>
      <c r="F140" s="149" t="s">
        <v>523</v>
      </c>
      <c r="G140" s="146" t="s">
        <v>44</v>
      </c>
      <c r="H140" s="146" t="s">
        <v>519</v>
      </c>
      <c r="I140" s="146" t="s">
        <v>520</v>
      </c>
      <c r="J140" s="146" t="s">
        <v>40</v>
      </c>
      <c r="K140" s="146" t="s">
        <v>40</v>
      </c>
      <c r="L140" s="146" t="s">
        <v>521</v>
      </c>
      <c r="M140" s="133">
        <v>6</v>
      </c>
      <c r="N140" s="133">
        <v>3</v>
      </c>
      <c r="O140" s="133">
        <f>+M140*N140</f>
        <v>18</v>
      </c>
      <c r="P140" s="134" t="str">
        <f>IF(O140&gt;=21,"Muy Alto (MA)",IF(O140&lt;6,"Bajo (B)",IF(AND(O140&gt;=9,O140&lt;21),"Alto (a)",IF(AND(O140&gt;=6,O140&lt;9),"Medio (M)"))))</f>
        <v>Alto (a)</v>
      </c>
      <c r="Q140" s="133">
        <v>25</v>
      </c>
      <c r="R140" s="133">
        <f>O140*Q140</f>
        <v>450</v>
      </c>
      <c r="S140" s="134" t="str">
        <f>IF(R140&gt;500,"I",IF(R140&lt;21,"IV",IF(AND(R140&gt;=121,R140&lt;=500),"II",IF(AND(R140&gt;=21,R140&lt;=120),"III"))))</f>
        <v>II</v>
      </c>
      <c r="T140" s="146" t="str">
        <f>+IF(S140="I","No Aceptable",IF(S140="II","No Aceptable o Aceptable con control especifico",IF(S140="III","Mejorable",IF(S140="IV","Aceptable"))))</f>
        <v>No Aceptable o Aceptable con control especifico</v>
      </c>
      <c r="U140" s="133">
        <v>5</v>
      </c>
      <c r="V140" s="133">
        <v>2</v>
      </c>
      <c r="W140" s="133">
        <v>0</v>
      </c>
      <c r="X140" s="133">
        <f t="shared" si="59"/>
        <v>7</v>
      </c>
      <c r="Y140" s="146" t="s">
        <v>522</v>
      </c>
      <c r="Z140" s="152" t="s">
        <v>524</v>
      </c>
      <c r="AA140" s="146" t="s">
        <v>210</v>
      </c>
      <c r="AB140" s="146" t="s">
        <v>210</v>
      </c>
      <c r="AC140" s="146" t="s">
        <v>210</v>
      </c>
      <c r="AD140" s="152" t="s">
        <v>525</v>
      </c>
      <c r="AE140" s="152" t="s">
        <v>526</v>
      </c>
    </row>
    <row r="141" spans="1:31" s="81" customFormat="1" ht="111" customHeight="1">
      <c r="A141" s="174" t="s">
        <v>227</v>
      </c>
      <c r="B141" s="174" t="s">
        <v>240</v>
      </c>
      <c r="C141" s="174" t="s">
        <v>489</v>
      </c>
      <c r="D141" s="174" t="s">
        <v>282</v>
      </c>
      <c r="E141" s="133" t="s">
        <v>38</v>
      </c>
      <c r="F141" s="146" t="s">
        <v>229</v>
      </c>
      <c r="G141" s="146" t="s">
        <v>255</v>
      </c>
      <c r="H141" s="146" t="s">
        <v>223</v>
      </c>
      <c r="I141" s="146" t="s">
        <v>224</v>
      </c>
      <c r="J141" s="146" t="s">
        <v>40</v>
      </c>
      <c r="K141" s="146" t="s">
        <v>40</v>
      </c>
      <c r="L141" s="146" t="s">
        <v>40</v>
      </c>
      <c r="M141" s="133">
        <v>2</v>
      </c>
      <c r="N141" s="133">
        <v>3</v>
      </c>
      <c r="O141" s="133">
        <f t="shared" si="54"/>
        <v>6</v>
      </c>
      <c r="P141" s="134" t="str">
        <f aca="true" t="shared" si="60" ref="P141:P147">IF(O141&gt;=21,"Muy Alto (MA)",IF(O141&lt;6,"Bajo (B)",IF(AND(O141&gt;=9,O141&lt;21),"Alto (a)",IF(AND(O141&gt;=6,O141&lt;9),"Medio (M)"))))</f>
        <v>Medio (M)</v>
      </c>
      <c r="Q141" s="133">
        <v>25</v>
      </c>
      <c r="R141" s="133">
        <f aca="true" t="shared" si="61" ref="R141:R147">O141*Q141</f>
        <v>150</v>
      </c>
      <c r="S141" s="134" t="str">
        <f aca="true" t="shared" si="62" ref="S141:S147">IF(R141&gt;500,"I",IF(R141&lt;21,"IV",IF(AND(R141&gt;=121,R141&lt;=500),"II",IF(AND(R141&gt;=21,R141&lt;=120),"III"))))</f>
        <v>II</v>
      </c>
      <c r="T141" s="150" t="str">
        <f aca="true" t="shared" si="63" ref="T141:T147">IF(R141&gt;500,"NO ACEPTABLE",IF(R141&lt;21,"ACEPTABLE",IF(AND(R141&gt;=121,R141&lt;=500),"NO ACEPTABLE O ACEPTABLE CON CONTROL ESPECÍFICO",IF(AND(R141&gt;=21,R141&lt;=120),"MEJORABLE"))))</f>
        <v>NO ACEPTABLE O ACEPTABLE CON CONTROL ESPECÍFICO</v>
      </c>
      <c r="U141" s="133">
        <v>5</v>
      </c>
      <c r="V141" s="133">
        <v>2</v>
      </c>
      <c r="W141" s="133">
        <v>0</v>
      </c>
      <c r="X141" s="133">
        <f t="shared" si="59"/>
        <v>7</v>
      </c>
      <c r="Y141" s="146" t="s">
        <v>314</v>
      </c>
      <c r="Z141" s="146" t="s">
        <v>315</v>
      </c>
      <c r="AA141" s="146" t="s">
        <v>210</v>
      </c>
      <c r="AB141" s="146" t="s">
        <v>210</v>
      </c>
      <c r="AC141" s="146" t="s">
        <v>210</v>
      </c>
      <c r="AD141" s="146" t="s">
        <v>316</v>
      </c>
      <c r="AE141" s="146" t="s">
        <v>317</v>
      </c>
    </row>
    <row r="142" spans="1:31" s="81" customFormat="1" ht="111" customHeight="1">
      <c r="A142" s="174" t="s">
        <v>227</v>
      </c>
      <c r="B142" s="174" t="s">
        <v>240</v>
      </c>
      <c r="C142" s="174" t="s">
        <v>489</v>
      </c>
      <c r="D142" s="174" t="s">
        <v>282</v>
      </c>
      <c r="E142" s="133" t="s">
        <v>207</v>
      </c>
      <c r="F142" s="147" t="s">
        <v>257</v>
      </c>
      <c r="G142" s="146" t="s">
        <v>255</v>
      </c>
      <c r="H142" s="146" t="s">
        <v>212</v>
      </c>
      <c r="I142" s="148" t="s">
        <v>256</v>
      </c>
      <c r="J142" s="146" t="s">
        <v>281</v>
      </c>
      <c r="K142" s="146" t="s">
        <v>438</v>
      </c>
      <c r="L142" s="146" t="s">
        <v>40</v>
      </c>
      <c r="M142" s="133">
        <v>2</v>
      </c>
      <c r="N142" s="133">
        <v>4</v>
      </c>
      <c r="O142" s="133">
        <f t="shared" si="54"/>
        <v>8</v>
      </c>
      <c r="P142" s="134" t="str">
        <f t="shared" si="60"/>
        <v>Medio (M)</v>
      </c>
      <c r="Q142" s="133">
        <v>25</v>
      </c>
      <c r="R142" s="133">
        <f t="shared" si="61"/>
        <v>200</v>
      </c>
      <c r="S142" s="134" t="str">
        <f t="shared" si="62"/>
        <v>II</v>
      </c>
      <c r="T142" s="150" t="str">
        <f t="shared" si="63"/>
        <v>NO ACEPTABLE O ACEPTABLE CON CONTROL ESPECÍFICO</v>
      </c>
      <c r="U142" s="133">
        <v>5</v>
      </c>
      <c r="V142" s="133">
        <v>2</v>
      </c>
      <c r="W142" s="133">
        <v>0</v>
      </c>
      <c r="X142" s="133">
        <f t="shared" si="59"/>
        <v>7</v>
      </c>
      <c r="Y142" s="146" t="s">
        <v>43</v>
      </c>
      <c r="Z142" s="146" t="s">
        <v>439</v>
      </c>
      <c r="AA142" s="146" t="s">
        <v>210</v>
      </c>
      <c r="AB142" s="146" t="s">
        <v>210</v>
      </c>
      <c r="AC142" s="146" t="s">
        <v>440</v>
      </c>
      <c r="AD142" s="146" t="s">
        <v>518</v>
      </c>
      <c r="AE142" s="146" t="s">
        <v>210</v>
      </c>
    </row>
    <row r="143" spans="1:32" ht="111" customHeight="1">
      <c r="A143" s="174" t="s">
        <v>227</v>
      </c>
      <c r="B143" s="174" t="s">
        <v>374</v>
      </c>
      <c r="C143" s="174" t="s">
        <v>368</v>
      </c>
      <c r="D143" s="174" t="s">
        <v>369</v>
      </c>
      <c r="E143" s="133" t="s">
        <v>207</v>
      </c>
      <c r="F143" s="146" t="s">
        <v>370</v>
      </c>
      <c r="G143" s="146" t="s">
        <v>337</v>
      </c>
      <c r="H143" s="146" t="s">
        <v>515</v>
      </c>
      <c r="I143" s="146" t="s">
        <v>371</v>
      </c>
      <c r="J143" s="146" t="s">
        <v>40</v>
      </c>
      <c r="K143" s="146" t="s">
        <v>40</v>
      </c>
      <c r="L143" s="146" t="s">
        <v>372</v>
      </c>
      <c r="M143" s="133">
        <v>2</v>
      </c>
      <c r="N143" s="133">
        <v>4</v>
      </c>
      <c r="O143" s="133">
        <f t="shared" si="54"/>
        <v>8</v>
      </c>
      <c r="P143" s="134" t="str">
        <f t="shared" si="60"/>
        <v>Medio (M)</v>
      </c>
      <c r="Q143" s="133">
        <v>25</v>
      </c>
      <c r="R143" s="133">
        <f t="shared" si="61"/>
        <v>200</v>
      </c>
      <c r="S143" s="134" t="str">
        <f t="shared" si="62"/>
        <v>II</v>
      </c>
      <c r="T143" s="150" t="str">
        <f t="shared" si="63"/>
        <v>NO ACEPTABLE O ACEPTABLE CON CONTROL ESPECÍFICO</v>
      </c>
      <c r="U143" s="133">
        <v>0</v>
      </c>
      <c r="V143" s="133">
        <v>0</v>
      </c>
      <c r="W143" s="133">
        <v>4</v>
      </c>
      <c r="X143" s="133">
        <f>SUM(U143:W143)</f>
        <v>4</v>
      </c>
      <c r="Y143" s="175" t="s">
        <v>428</v>
      </c>
      <c r="Z143" s="175" t="s">
        <v>429</v>
      </c>
      <c r="AA143" s="146" t="s">
        <v>210</v>
      </c>
      <c r="AB143" s="146" t="s">
        <v>210</v>
      </c>
      <c r="AC143" s="146" t="s">
        <v>210</v>
      </c>
      <c r="AD143" s="146" t="s">
        <v>373</v>
      </c>
      <c r="AE143" s="146" t="s">
        <v>210</v>
      </c>
      <c r="AF143" s="82"/>
    </row>
    <row r="144" spans="1:31" ht="111" customHeight="1">
      <c r="A144" s="174" t="s">
        <v>227</v>
      </c>
      <c r="B144" s="174" t="s">
        <v>374</v>
      </c>
      <c r="C144" s="174" t="s">
        <v>368</v>
      </c>
      <c r="D144" s="174" t="s">
        <v>369</v>
      </c>
      <c r="E144" s="133" t="s">
        <v>207</v>
      </c>
      <c r="F144" s="147" t="s">
        <v>490</v>
      </c>
      <c r="G144" s="146" t="s">
        <v>337</v>
      </c>
      <c r="H144" s="146" t="s">
        <v>212</v>
      </c>
      <c r="I144" s="148" t="s">
        <v>256</v>
      </c>
      <c r="J144" s="146" t="s">
        <v>281</v>
      </c>
      <c r="K144" s="146" t="s">
        <v>438</v>
      </c>
      <c r="L144" s="146" t="s">
        <v>40</v>
      </c>
      <c r="M144" s="133">
        <v>2</v>
      </c>
      <c r="N144" s="133">
        <v>2</v>
      </c>
      <c r="O144" s="133">
        <f t="shared" si="54"/>
        <v>4</v>
      </c>
      <c r="P144" s="134" t="str">
        <f t="shared" si="60"/>
        <v>Bajo (B)</v>
      </c>
      <c r="Q144" s="133">
        <v>100</v>
      </c>
      <c r="R144" s="133">
        <f t="shared" si="61"/>
        <v>400</v>
      </c>
      <c r="S144" s="134" t="str">
        <f t="shared" si="62"/>
        <v>II</v>
      </c>
      <c r="T144" s="150" t="str">
        <f t="shared" si="63"/>
        <v>NO ACEPTABLE O ACEPTABLE CON CONTROL ESPECÍFICO</v>
      </c>
      <c r="U144" s="133">
        <v>0</v>
      </c>
      <c r="V144" s="133">
        <v>0</v>
      </c>
      <c r="W144" s="133">
        <v>4</v>
      </c>
      <c r="X144" s="133">
        <f>SUM(U144:W144)</f>
        <v>4</v>
      </c>
      <c r="Y144" s="146" t="s">
        <v>43</v>
      </c>
      <c r="Z144" s="146" t="s">
        <v>439</v>
      </c>
      <c r="AA144" s="146" t="s">
        <v>210</v>
      </c>
      <c r="AB144" s="146" t="s">
        <v>210</v>
      </c>
      <c r="AC144" s="146" t="s">
        <v>440</v>
      </c>
      <c r="AD144" s="146" t="s">
        <v>441</v>
      </c>
      <c r="AE144" s="146" t="s">
        <v>210</v>
      </c>
    </row>
    <row r="145" spans="1:31" s="81" customFormat="1" ht="111" customHeight="1">
      <c r="A145" s="174" t="s">
        <v>227</v>
      </c>
      <c r="B145" s="174" t="s">
        <v>374</v>
      </c>
      <c r="C145" s="174" t="s">
        <v>368</v>
      </c>
      <c r="D145" s="174" t="s">
        <v>369</v>
      </c>
      <c r="E145" s="133" t="s">
        <v>207</v>
      </c>
      <c r="F145" s="149" t="s">
        <v>491</v>
      </c>
      <c r="G145" s="146" t="s">
        <v>255</v>
      </c>
      <c r="H145" s="146" t="s">
        <v>238</v>
      </c>
      <c r="I145" s="146" t="s">
        <v>232</v>
      </c>
      <c r="J145" s="146" t="s">
        <v>40</v>
      </c>
      <c r="K145" s="149" t="s">
        <v>386</v>
      </c>
      <c r="L145" s="146" t="s">
        <v>40</v>
      </c>
      <c r="M145" s="133">
        <v>2</v>
      </c>
      <c r="N145" s="133">
        <v>4</v>
      </c>
      <c r="O145" s="133">
        <f>+M145*N145</f>
        <v>8</v>
      </c>
      <c r="P145" s="134" t="str">
        <f t="shared" si="60"/>
        <v>Medio (M)</v>
      </c>
      <c r="Q145" s="133">
        <v>25</v>
      </c>
      <c r="R145" s="133">
        <f t="shared" si="61"/>
        <v>200</v>
      </c>
      <c r="S145" s="134" t="str">
        <f t="shared" si="62"/>
        <v>II</v>
      </c>
      <c r="T145" s="146" t="str">
        <f>+IF(S145="I","No Aceptable",IF(S145="II","No Aceptable o Aceptable con control especifico",IF(S145="III","Mejorable",IF(S145="IV","Aceptable"))))</f>
        <v>No Aceptable o Aceptable con control especifico</v>
      </c>
      <c r="U145" s="133">
        <v>0</v>
      </c>
      <c r="V145" s="133">
        <v>0</v>
      </c>
      <c r="W145" s="133">
        <v>4</v>
      </c>
      <c r="X145" s="133">
        <f>SUM(U145:W145)</f>
        <v>4</v>
      </c>
      <c r="Y145" s="146" t="s">
        <v>296</v>
      </c>
      <c r="Z145" s="146" t="s">
        <v>433</v>
      </c>
      <c r="AA145" s="146" t="s">
        <v>210</v>
      </c>
      <c r="AB145" s="146" t="s">
        <v>210</v>
      </c>
      <c r="AC145" s="146" t="s">
        <v>210</v>
      </c>
      <c r="AD145" s="146" t="s">
        <v>442</v>
      </c>
      <c r="AE145" s="146" t="s">
        <v>210</v>
      </c>
    </row>
    <row r="146" spans="1:31" s="84" customFormat="1" ht="111" customHeight="1">
      <c r="A146" s="174" t="s">
        <v>227</v>
      </c>
      <c r="B146" s="174" t="s">
        <v>374</v>
      </c>
      <c r="C146" s="174" t="s">
        <v>368</v>
      </c>
      <c r="D146" s="174" t="s">
        <v>369</v>
      </c>
      <c r="E146" s="133" t="s">
        <v>207</v>
      </c>
      <c r="F146" s="146" t="s">
        <v>426</v>
      </c>
      <c r="G146" s="146" t="s">
        <v>46</v>
      </c>
      <c r="H146" s="146" t="s">
        <v>71</v>
      </c>
      <c r="I146" s="146" t="s">
        <v>321</v>
      </c>
      <c r="J146" s="146" t="s">
        <v>423</v>
      </c>
      <c r="K146" s="146" t="s">
        <v>423</v>
      </c>
      <c r="L146" s="146" t="s">
        <v>424</v>
      </c>
      <c r="M146" s="133">
        <v>2</v>
      </c>
      <c r="N146" s="133">
        <v>4</v>
      </c>
      <c r="O146" s="133">
        <f>+M146*N146</f>
        <v>8</v>
      </c>
      <c r="P146" s="176" t="str">
        <f>IF(O146&gt;=21,"Muy Alto (MA)",IF(O146&lt;6,"Bajo (B)",IF(AND(O146&gt;=9,O146&lt;21),"Alto (a)",IF(AND(O146&gt;=6,O146&lt;9),"Medio (M)"))))</f>
        <v>Medio (M)</v>
      </c>
      <c r="Q146" s="133">
        <v>25</v>
      </c>
      <c r="R146" s="133">
        <f>O146*Q146</f>
        <v>200</v>
      </c>
      <c r="S146" s="176" t="str">
        <f>IF(R146&gt;500,"I",IF(R146&lt;21,"IV",IF(AND(R146&gt;=121,R146&lt;=500),"II",IF(AND(R146&gt;=21,R146&lt;=120),"III"))))</f>
        <v>II</v>
      </c>
      <c r="T146" s="177" t="str">
        <f>IF(R146&gt;500,"NO ACEPTABLE",IF(R146&lt;21,"ACEPTABLE",IF(AND(R146&gt;=121,R146&lt;=500),"NO ACEPTABLE O ACEPTABLE CON CONTROL ESPECÍFICO",IF(AND(R146&gt;=21,R146&lt;=120),"MEJORABLE"))))</f>
        <v>NO ACEPTABLE O ACEPTABLE CON CONTROL ESPECÍFICO</v>
      </c>
      <c r="U146" s="133"/>
      <c r="V146" s="133"/>
      <c r="W146" s="133">
        <v>4</v>
      </c>
      <c r="X146" s="133">
        <f>SUM(U146:W146)</f>
        <v>4</v>
      </c>
      <c r="Y146" s="146" t="s">
        <v>486</v>
      </c>
      <c r="Z146" s="146" t="s">
        <v>322</v>
      </c>
      <c r="AA146" s="146" t="s">
        <v>210</v>
      </c>
      <c r="AB146" s="146" t="s">
        <v>492</v>
      </c>
      <c r="AC146" s="146" t="s">
        <v>425</v>
      </c>
      <c r="AD146" s="146" t="s">
        <v>324</v>
      </c>
      <c r="AE146" s="146" t="s">
        <v>493</v>
      </c>
    </row>
    <row r="147" spans="1:31" s="81" customFormat="1" ht="112.5" customHeight="1">
      <c r="A147" s="174" t="s">
        <v>227</v>
      </c>
      <c r="B147" s="174" t="s">
        <v>242</v>
      </c>
      <c r="C147" s="174" t="s">
        <v>430</v>
      </c>
      <c r="D147" s="174" t="s">
        <v>431</v>
      </c>
      <c r="E147" s="133" t="s">
        <v>38</v>
      </c>
      <c r="F147" s="146" t="s">
        <v>494</v>
      </c>
      <c r="G147" s="146" t="s">
        <v>255</v>
      </c>
      <c r="H147" s="146" t="s">
        <v>212</v>
      </c>
      <c r="I147" s="148" t="s">
        <v>256</v>
      </c>
      <c r="J147" s="146" t="s">
        <v>281</v>
      </c>
      <c r="K147" s="146" t="s">
        <v>438</v>
      </c>
      <c r="L147" s="146" t="s">
        <v>40</v>
      </c>
      <c r="M147" s="133">
        <v>2</v>
      </c>
      <c r="N147" s="133">
        <v>3</v>
      </c>
      <c r="O147" s="133">
        <f t="shared" si="54"/>
        <v>6</v>
      </c>
      <c r="P147" s="134" t="str">
        <f t="shared" si="60"/>
        <v>Medio (M)</v>
      </c>
      <c r="Q147" s="133">
        <v>100</v>
      </c>
      <c r="R147" s="133">
        <f t="shared" si="61"/>
        <v>600</v>
      </c>
      <c r="S147" s="134" t="str">
        <f t="shared" si="62"/>
        <v>I</v>
      </c>
      <c r="T147" s="150" t="str">
        <f t="shared" si="63"/>
        <v>NO ACEPTABLE</v>
      </c>
      <c r="U147" s="133">
        <v>176</v>
      </c>
      <c r="V147" s="133">
        <v>37</v>
      </c>
      <c r="W147" s="133">
        <v>6</v>
      </c>
      <c r="X147" s="133">
        <f>SUM(U147:W147)</f>
        <v>219</v>
      </c>
      <c r="Y147" s="146" t="s">
        <v>43</v>
      </c>
      <c r="Z147" s="146" t="s">
        <v>439</v>
      </c>
      <c r="AA147" s="146" t="s">
        <v>210</v>
      </c>
      <c r="AB147" s="146" t="s">
        <v>210</v>
      </c>
      <c r="AC147" s="146" t="s">
        <v>495</v>
      </c>
      <c r="AD147" s="146" t="s">
        <v>441</v>
      </c>
      <c r="AE147" s="146" t="s">
        <v>210</v>
      </c>
    </row>
    <row r="148" spans="1:31" s="81" customFormat="1" ht="111" customHeight="1">
      <c r="A148" s="174" t="s">
        <v>227</v>
      </c>
      <c r="B148" s="174" t="s">
        <v>242</v>
      </c>
      <c r="C148" s="174" t="s">
        <v>430</v>
      </c>
      <c r="D148" s="174" t="s">
        <v>431</v>
      </c>
      <c r="E148" s="133" t="s">
        <v>207</v>
      </c>
      <c r="F148" s="146" t="s">
        <v>397</v>
      </c>
      <c r="G148" s="146" t="s">
        <v>255</v>
      </c>
      <c r="H148" s="146" t="s">
        <v>398</v>
      </c>
      <c r="I148" s="146" t="s">
        <v>232</v>
      </c>
      <c r="J148" s="146" t="s">
        <v>40</v>
      </c>
      <c r="K148" s="149" t="s">
        <v>399</v>
      </c>
      <c r="L148" s="146" t="s">
        <v>40</v>
      </c>
      <c r="M148" s="133">
        <v>2</v>
      </c>
      <c r="N148" s="133">
        <v>4</v>
      </c>
      <c r="O148" s="133">
        <f aca="true" t="shared" si="64" ref="O148:O155">+M148*N148</f>
        <v>8</v>
      </c>
      <c r="P148" s="134" t="str">
        <f aca="true" t="shared" si="65" ref="P148:P155">IF(O148&gt;=21,"Muy Alto (MA)",IF(O148&lt;6,"Bajo (B)",IF(AND(O148&gt;=9,O148&lt;21),"Alto (a)",IF(AND(O148&gt;=6,O148&lt;9),"Medio (M)"))))</f>
        <v>Medio (M)</v>
      </c>
      <c r="Q148" s="133">
        <v>25</v>
      </c>
      <c r="R148" s="133">
        <f aca="true" t="shared" si="66" ref="R148:R155">O148*Q148</f>
        <v>200</v>
      </c>
      <c r="S148" s="134" t="str">
        <f aca="true" t="shared" si="67" ref="S148:S155">IF(R148&gt;500,"I",IF(R148&lt;21,"IV",IF(AND(R148&gt;=121,R148&lt;=500),"II",IF(AND(R148&gt;=21,R148&lt;=120),"III"))))</f>
        <v>II</v>
      </c>
      <c r="T148" s="150" t="str">
        <f aca="true" t="shared" si="68" ref="T148:T155">IF(R148&gt;500,"NO ACEPTABLE",IF(R148&lt;21,"ACEPTABLE",IF(AND(R148&gt;=121,R148&lt;=500),"NO ACEPTABLE O ACEPTABLE CON CONTROL ESPECÍFICO",IF(AND(R148&gt;=21,R148&lt;=120),"MEJORABLE"))))</f>
        <v>NO ACEPTABLE O ACEPTABLE CON CONTROL ESPECÍFICO</v>
      </c>
      <c r="U148" s="133">
        <v>176</v>
      </c>
      <c r="V148" s="133">
        <v>37</v>
      </c>
      <c r="W148" s="133">
        <v>6</v>
      </c>
      <c r="X148" s="133">
        <f aca="true" t="shared" si="69" ref="X148:X204">SUM(U148:W148)</f>
        <v>219</v>
      </c>
      <c r="Y148" s="146" t="s">
        <v>496</v>
      </c>
      <c r="Z148" s="146" t="s">
        <v>497</v>
      </c>
      <c r="AA148" s="146" t="s">
        <v>210</v>
      </c>
      <c r="AB148" s="146" t="s">
        <v>210</v>
      </c>
      <c r="AC148" s="146" t="s">
        <v>400</v>
      </c>
      <c r="AD148" s="151" t="s">
        <v>498</v>
      </c>
      <c r="AE148" s="146" t="s">
        <v>210</v>
      </c>
    </row>
    <row r="149" spans="1:31" s="81" customFormat="1" ht="111" customHeight="1">
      <c r="A149" s="174" t="s">
        <v>227</v>
      </c>
      <c r="B149" s="174" t="s">
        <v>242</v>
      </c>
      <c r="C149" s="174" t="s">
        <v>430</v>
      </c>
      <c r="D149" s="174" t="s">
        <v>431</v>
      </c>
      <c r="E149" s="133" t="s">
        <v>38</v>
      </c>
      <c r="F149" s="146" t="s">
        <v>499</v>
      </c>
      <c r="G149" s="146" t="s">
        <v>255</v>
      </c>
      <c r="H149" s="146" t="s">
        <v>47</v>
      </c>
      <c r="I149" s="146" t="s">
        <v>232</v>
      </c>
      <c r="J149" s="146" t="s">
        <v>40</v>
      </c>
      <c r="K149" s="146" t="s">
        <v>40</v>
      </c>
      <c r="L149" s="146" t="s">
        <v>299</v>
      </c>
      <c r="M149" s="133">
        <v>2</v>
      </c>
      <c r="N149" s="133">
        <v>4</v>
      </c>
      <c r="O149" s="133">
        <f t="shared" si="64"/>
        <v>8</v>
      </c>
      <c r="P149" s="134" t="str">
        <f t="shared" si="65"/>
        <v>Medio (M)</v>
      </c>
      <c r="Q149" s="133">
        <v>25</v>
      </c>
      <c r="R149" s="133">
        <f t="shared" si="66"/>
        <v>200</v>
      </c>
      <c r="S149" s="134" t="str">
        <f t="shared" si="67"/>
        <v>II</v>
      </c>
      <c r="T149" s="150" t="str">
        <f t="shared" si="68"/>
        <v>NO ACEPTABLE O ACEPTABLE CON CONTROL ESPECÍFICO</v>
      </c>
      <c r="U149" s="133">
        <v>176</v>
      </c>
      <c r="V149" s="133">
        <v>37</v>
      </c>
      <c r="W149" s="133">
        <v>6</v>
      </c>
      <c r="X149" s="133">
        <f t="shared" si="69"/>
        <v>219</v>
      </c>
      <c r="Y149" s="146" t="s">
        <v>297</v>
      </c>
      <c r="Z149" s="146" t="s">
        <v>500</v>
      </c>
      <c r="AA149" s="146" t="s">
        <v>210</v>
      </c>
      <c r="AB149" s="146" t="s">
        <v>210</v>
      </c>
      <c r="AC149" s="146" t="s">
        <v>300</v>
      </c>
      <c r="AD149" s="146" t="s">
        <v>501</v>
      </c>
      <c r="AE149" s="146" t="s">
        <v>210</v>
      </c>
    </row>
    <row r="150" spans="1:31" s="81" customFormat="1" ht="111" customHeight="1">
      <c r="A150" s="174" t="s">
        <v>227</v>
      </c>
      <c r="B150" s="174" t="s">
        <v>242</v>
      </c>
      <c r="C150" s="174" t="s">
        <v>430</v>
      </c>
      <c r="D150" s="174" t="s">
        <v>431</v>
      </c>
      <c r="E150" s="133" t="s">
        <v>38</v>
      </c>
      <c r="F150" s="146" t="s">
        <v>421</v>
      </c>
      <c r="G150" s="146" t="s">
        <v>255</v>
      </c>
      <c r="H150" s="146" t="s">
        <v>234</v>
      </c>
      <c r="I150" s="146" t="s">
        <v>502</v>
      </c>
      <c r="J150" s="146" t="s">
        <v>40</v>
      </c>
      <c r="K150" s="146" t="s">
        <v>503</v>
      </c>
      <c r="L150" s="146" t="s">
        <v>504</v>
      </c>
      <c r="M150" s="133">
        <v>2</v>
      </c>
      <c r="N150" s="133">
        <v>2</v>
      </c>
      <c r="O150" s="133">
        <f t="shared" si="64"/>
        <v>4</v>
      </c>
      <c r="P150" s="134" t="str">
        <f t="shared" si="65"/>
        <v>Bajo (B)</v>
      </c>
      <c r="Q150" s="133">
        <v>100</v>
      </c>
      <c r="R150" s="133">
        <f t="shared" si="66"/>
        <v>400</v>
      </c>
      <c r="S150" s="134" t="str">
        <f t="shared" si="67"/>
        <v>II</v>
      </c>
      <c r="T150" s="150" t="str">
        <f t="shared" si="68"/>
        <v>NO ACEPTABLE O ACEPTABLE CON CONTROL ESPECÍFICO</v>
      </c>
      <c r="U150" s="133">
        <v>176</v>
      </c>
      <c r="V150" s="133">
        <v>37</v>
      </c>
      <c r="W150" s="133">
        <v>6</v>
      </c>
      <c r="X150" s="133">
        <f t="shared" si="69"/>
        <v>219</v>
      </c>
      <c r="Y150" s="146" t="s">
        <v>43</v>
      </c>
      <c r="Z150" s="146" t="s">
        <v>327</v>
      </c>
      <c r="AA150" s="146" t="s">
        <v>210</v>
      </c>
      <c r="AB150" s="146" t="s">
        <v>210</v>
      </c>
      <c r="AC150" s="146" t="s">
        <v>505</v>
      </c>
      <c r="AD150" s="146" t="s">
        <v>506</v>
      </c>
      <c r="AE150" s="146" t="s">
        <v>507</v>
      </c>
    </row>
    <row r="151" spans="1:31" s="81" customFormat="1" ht="111" customHeight="1">
      <c r="A151" s="174" t="s">
        <v>227</v>
      </c>
      <c r="B151" s="174" t="s">
        <v>242</v>
      </c>
      <c r="C151" s="174" t="s">
        <v>430</v>
      </c>
      <c r="D151" s="174" t="s">
        <v>431</v>
      </c>
      <c r="E151" s="133" t="s">
        <v>38</v>
      </c>
      <c r="F151" s="146" t="s">
        <v>443</v>
      </c>
      <c r="G151" s="146" t="s">
        <v>44</v>
      </c>
      <c r="H151" s="146" t="s">
        <v>252</v>
      </c>
      <c r="I151" s="146" t="s">
        <v>444</v>
      </c>
      <c r="J151" s="146" t="s">
        <v>40</v>
      </c>
      <c r="K151" s="146" t="s">
        <v>445</v>
      </c>
      <c r="L151" s="146" t="s">
        <v>446</v>
      </c>
      <c r="M151" s="133">
        <v>2</v>
      </c>
      <c r="N151" s="133">
        <v>3</v>
      </c>
      <c r="O151" s="133">
        <f>+M151*N151</f>
        <v>6</v>
      </c>
      <c r="P151" s="134" t="str">
        <f>IF(O151&gt;=21,"Muy Alto (MA)",IF(O151&lt;6,"Bajo (B)",IF(AND(O151&gt;=9,O151&lt;21),"Alto (a)",IF(AND(O151&gt;=6,O151&lt;9),"Medio (M)"))))</f>
        <v>Medio (M)</v>
      </c>
      <c r="Q151" s="133">
        <v>100</v>
      </c>
      <c r="R151" s="133">
        <f>O151*Q151</f>
        <v>600</v>
      </c>
      <c r="S151" s="134" t="str">
        <f>IF(R151&gt;500,"I",IF(R151&lt;21,"IV",IF(AND(R151&gt;=121,R151&lt;=500),"II",IF(AND(R151&gt;=21,R151&lt;=120),"III"))))</f>
        <v>I</v>
      </c>
      <c r="T151" s="150" t="str">
        <f>IF(R151&gt;500,"NO ACEPTABLE",IF(R151&lt;21,"ACEPTABLE",IF(AND(R151&gt;=121,R151&lt;=500),"NO ACEPTABLE O ACEPTABLE CON CONTROL ESPECÍFICO",IF(AND(R151&gt;=21,R151&lt;=120),"MEJORABLE"))))</f>
        <v>NO ACEPTABLE</v>
      </c>
      <c r="U151" s="133">
        <v>176</v>
      </c>
      <c r="V151" s="133">
        <v>37</v>
      </c>
      <c r="W151" s="133">
        <v>6</v>
      </c>
      <c r="X151" s="133">
        <f t="shared" si="69"/>
        <v>219</v>
      </c>
      <c r="Y151" s="146" t="s">
        <v>253</v>
      </c>
      <c r="Z151" s="148" t="s">
        <v>254</v>
      </c>
      <c r="AA151" s="146" t="s">
        <v>210</v>
      </c>
      <c r="AB151" s="146" t="s">
        <v>210</v>
      </c>
      <c r="AC151" s="146" t="s">
        <v>210</v>
      </c>
      <c r="AD151" s="146" t="s">
        <v>279</v>
      </c>
      <c r="AE151" s="146" t="s">
        <v>447</v>
      </c>
    </row>
    <row r="152" spans="1:31" s="81" customFormat="1" ht="111" customHeight="1">
      <c r="A152" s="174" t="s">
        <v>227</v>
      </c>
      <c r="B152" s="174" t="s">
        <v>242</v>
      </c>
      <c r="C152" s="174" t="s">
        <v>430</v>
      </c>
      <c r="D152" s="174" t="s">
        <v>431</v>
      </c>
      <c r="E152" s="133" t="s">
        <v>38</v>
      </c>
      <c r="F152" s="146" t="s">
        <v>298</v>
      </c>
      <c r="G152" s="146" t="s">
        <v>255</v>
      </c>
      <c r="H152" s="146" t="s">
        <v>47</v>
      </c>
      <c r="I152" s="146" t="s">
        <v>232</v>
      </c>
      <c r="J152" s="146" t="s">
        <v>40</v>
      </c>
      <c r="K152" s="146" t="s">
        <v>508</v>
      </c>
      <c r="L152" s="146" t="s">
        <v>299</v>
      </c>
      <c r="M152" s="133">
        <v>6</v>
      </c>
      <c r="N152" s="133">
        <v>3</v>
      </c>
      <c r="O152" s="133">
        <f t="shared" si="64"/>
        <v>18</v>
      </c>
      <c r="P152" s="134" t="str">
        <f t="shared" si="65"/>
        <v>Alto (a)</v>
      </c>
      <c r="Q152" s="133">
        <v>25</v>
      </c>
      <c r="R152" s="133">
        <f t="shared" si="66"/>
        <v>450</v>
      </c>
      <c r="S152" s="134" t="str">
        <f t="shared" si="67"/>
        <v>II</v>
      </c>
      <c r="T152" s="150" t="str">
        <f t="shared" si="68"/>
        <v>NO ACEPTABLE O ACEPTABLE CON CONTROL ESPECÍFICO</v>
      </c>
      <c r="U152" s="133">
        <v>176</v>
      </c>
      <c r="V152" s="133">
        <v>37</v>
      </c>
      <c r="W152" s="133">
        <v>6</v>
      </c>
      <c r="X152" s="133">
        <f t="shared" si="69"/>
        <v>219</v>
      </c>
      <c r="Y152" s="146" t="s">
        <v>297</v>
      </c>
      <c r="Z152" s="146" t="s">
        <v>500</v>
      </c>
      <c r="AA152" s="146" t="s">
        <v>210</v>
      </c>
      <c r="AB152" s="146" t="s">
        <v>210</v>
      </c>
      <c r="AC152" s="146" t="s">
        <v>301</v>
      </c>
      <c r="AD152" s="146" t="s">
        <v>501</v>
      </c>
      <c r="AE152" s="146" t="s">
        <v>302</v>
      </c>
    </row>
    <row r="153" spans="1:32" ht="111" customHeight="1">
      <c r="A153" s="174" t="s">
        <v>227</v>
      </c>
      <c r="B153" s="174" t="s">
        <v>242</v>
      </c>
      <c r="C153" s="174" t="s">
        <v>430</v>
      </c>
      <c r="D153" s="174" t="s">
        <v>431</v>
      </c>
      <c r="E153" s="133" t="s">
        <v>207</v>
      </c>
      <c r="F153" s="146" t="s">
        <v>391</v>
      </c>
      <c r="G153" s="146" t="s">
        <v>337</v>
      </c>
      <c r="H153" s="146" t="s">
        <v>47</v>
      </c>
      <c r="I153" s="146" t="s">
        <v>509</v>
      </c>
      <c r="J153" s="146" t="s">
        <v>40</v>
      </c>
      <c r="K153" s="146" t="s">
        <v>40</v>
      </c>
      <c r="L153" s="146" t="s">
        <v>40</v>
      </c>
      <c r="M153" s="133">
        <v>6</v>
      </c>
      <c r="N153" s="133">
        <v>3</v>
      </c>
      <c r="O153" s="133">
        <f t="shared" si="64"/>
        <v>18</v>
      </c>
      <c r="P153" s="134" t="str">
        <f t="shared" si="65"/>
        <v>Alto (a)</v>
      </c>
      <c r="Q153" s="133">
        <v>25</v>
      </c>
      <c r="R153" s="133">
        <f t="shared" si="66"/>
        <v>450</v>
      </c>
      <c r="S153" s="134" t="str">
        <f t="shared" si="67"/>
        <v>II</v>
      </c>
      <c r="T153" s="150" t="str">
        <f t="shared" si="68"/>
        <v>NO ACEPTABLE O ACEPTABLE CON CONTROL ESPECÍFICO</v>
      </c>
      <c r="U153" s="133">
        <v>176</v>
      </c>
      <c r="V153" s="133">
        <v>37</v>
      </c>
      <c r="W153" s="133">
        <v>6</v>
      </c>
      <c r="X153" s="133">
        <f t="shared" si="69"/>
        <v>219</v>
      </c>
      <c r="Y153" s="146" t="s">
        <v>392</v>
      </c>
      <c r="Z153" s="146" t="s">
        <v>510</v>
      </c>
      <c r="AA153" s="146" t="s">
        <v>210</v>
      </c>
      <c r="AB153" s="146" t="s">
        <v>210</v>
      </c>
      <c r="AC153" s="146" t="s">
        <v>389</v>
      </c>
      <c r="AD153" s="146" t="s">
        <v>390</v>
      </c>
      <c r="AE153" s="146" t="s">
        <v>210</v>
      </c>
      <c r="AF153" s="82"/>
    </row>
    <row r="154" spans="1:31" s="83" customFormat="1" ht="111" customHeight="1">
      <c r="A154" s="174" t="s">
        <v>227</v>
      </c>
      <c r="B154" s="174" t="s">
        <v>242</v>
      </c>
      <c r="C154" s="174" t="s">
        <v>430</v>
      </c>
      <c r="D154" s="174" t="s">
        <v>431</v>
      </c>
      <c r="E154" s="133" t="s">
        <v>207</v>
      </c>
      <c r="F154" s="146" t="s">
        <v>243</v>
      </c>
      <c r="G154" s="146" t="s">
        <v>255</v>
      </c>
      <c r="H154" s="146" t="s">
        <v>223</v>
      </c>
      <c r="I154" s="146" t="s">
        <v>224</v>
      </c>
      <c r="J154" s="146" t="s">
        <v>40</v>
      </c>
      <c r="K154" s="146" t="s">
        <v>40</v>
      </c>
      <c r="L154" s="146" t="s">
        <v>40</v>
      </c>
      <c r="M154" s="133">
        <v>2</v>
      </c>
      <c r="N154" s="133">
        <v>3</v>
      </c>
      <c r="O154" s="133">
        <f t="shared" si="64"/>
        <v>6</v>
      </c>
      <c r="P154" s="134" t="str">
        <f t="shared" si="65"/>
        <v>Medio (M)</v>
      </c>
      <c r="Q154" s="133">
        <v>10</v>
      </c>
      <c r="R154" s="133">
        <f t="shared" si="66"/>
        <v>60</v>
      </c>
      <c r="S154" s="134" t="str">
        <f t="shared" si="67"/>
        <v>III</v>
      </c>
      <c r="T154" s="150" t="str">
        <f t="shared" si="68"/>
        <v>MEJORABLE</v>
      </c>
      <c r="U154" s="133">
        <v>176</v>
      </c>
      <c r="V154" s="133">
        <v>37</v>
      </c>
      <c r="W154" s="133">
        <v>6</v>
      </c>
      <c r="X154" s="133">
        <f t="shared" si="69"/>
        <v>219</v>
      </c>
      <c r="Y154" s="146" t="s">
        <v>314</v>
      </c>
      <c r="Z154" s="146" t="s">
        <v>315</v>
      </c>
      <c r="AA154" s="146" t="s">
        <v>210</v>
      </c>
      <c r="AB154" s="146" t="s">
        <v>210</v>
      </c>
      <c r="AC154" s="146" t="s">
        <v>210</v>
      </c>
      <c r="AD154" s="146" t="s">
        <v>316</v>
      </c>
      <c r="AE154" s="146" t="s">
        <v>210</v>
      </c>
    </row>
    <row r="155" spans="1:32" ht="111" customHeight="1">
      <c r="A155" s="174" t="s">
        <v>227</v>
      </c>
      <c r="B155" s="174" t="s">
        <v>242</v>
      </c>
      <c r="C155" s="174" t="s">
        <v>430</v>
      </c>
      <c r="D155" s="174" t="s">
        <v>431</v>
      </c>
      <c r="E155" s="133" t="s">
        <v>207</v>
      </c>
      <c r="F155" s="149" t="s">
        <v>511</v>
      </c>
      <c r="G155" s="146" t="s">
        <v>337</v>
      </c>
      <c r="H155" s="146" t="s">
        <v>303</v>
      </c>
      <c r="I155" s="146" t="s">
        <v>231</v>
      </c>
      <c r="J155" s="146" t="s">
        <v>40</v>
      </c>
      <c r="K155" s="149" t="s">
        <v>386</v>
      </c>
      <c r="L155" s="146" t="s">
        <v>40</v>
      </c>
      <c r="M155" s="133">
        <v>2</v>
      </c>
      <c r="N155" s="133">
        <v>2</v>
      </c>
      <c r="O155" s="133">
        <f t="shared" si="64"/>
        <v>4</v>
      </c>
      <c r="P155" s="134" t="str">
        <f t="shared" si="65"/>
        <v>Bajo (B)</v>
      </c>
      <c r="Q155" s="133">
        <v>25</v>
      </c>
      <c r="R155" s="133">
        <f t="shared" si="66"/>
        <v>100</v>
      </c>
      <c r="S155" s="134" t="str">
        <f t="shared" si="67"/>
        <v>III</v>
      </c>
      <c r="T155" s="150" t="str">
        <f t="shared" si="68"/>
        <v>MEJORABLE</v>
      </c>
      <c r="U155" s="133">
        <v>176</v>
      </c>
      <c r="V155" s="133">
        <v>37</v>
      </c>
      <c r="W155" s="133">
        <v>6</v>
      </c>
      <c r="X155" s="133">
        <f t="shared" si="69"/>
        <v>219</v>
      </c>
      <c r="Y155" s="146" t="s">
        <v>296</v>
      </c>
      <c r="Z155" s="146" t="s">
        <v>433</v>
      </c>
      <c r="AA155" s="146" t="s">
        <v>210</v>
      </c>
      <c r="AB155" s="146" t="s">
        <v>210</v>
      </c>
      <c r="AC155" s="146" t="s">
        <v>210</v>
      </c>
      <c r="AD155" s="146" t="s">
        <v>512</v>
      </c>
      <c r="AE155" s="146" t="s">
        <v>210</v>
      </c>
      <c r="AF155" s="82"/>
    </row>
    <row r="156" spans="1:31" s="81" customFormat="1" ht="111" customHeight="1">
      <c r="A156" s="174" t="s">
        <v>227</v>
      </c>
      <c r="B156" s="174" t="s">
        <v>242</v>
      </c>
      <c r="C156" s="174" t="s">
        <v>430</v>
      </c>
      <c r="D156" s="174" t="s">
        <v>431</v>
      </c>
      <c r="E156" s="133" t="s">
        <v>38</v>
      </c>
      <c r="F156" s="146" t="s">
        <v>422</v>
      </c>
      <c r="G156" s="146" t="s">
        <v>255</v>
      </c>
      <c r="H156" s="146" t="s">
        <v>328</v>
      </c>
      <c r="I156" s="146" t="s">
        <v>277</v>
      </c>
      <c r="J156" s="146" t="s">
        <v>40</v>
      </c>
      <c r="K156" s="146" t="s">
        <v>513</v>
      </c>
      <c r="L156" s="146" t="s">
        <v>329</v>
      </c>
      <c r="M156" s="133">
        <v>2</v>
      </c>
      <c r="N156" s="133">
        <v>2</v>
      </c>
      <c r="O156" s="133">
        <f>+M156*N156</f>
        <v>4</v>
      </c>
      <c r="P156" s="134" t="str">
        <f>IF(O156&gt;=21,"Muy Alto (MA)",IF(O156&lt;6,"Bajo (B)",IF(AND(O156&gt;=9,O156&lt;21),"Alto (a)",IF(AND(O156&gt;=6,O156&lt;9),"Medio (M)"))))</f>
        <v>Bajo (B)</v>
      </c>
      <c r="Q156" s="133">
        <v>25</v>
      </c>
      <c r="R156" s="133">
        <f>O156*Q156</f>
        <v>100</v>
      </c>
      <c r="S156" s="134" t="str">
        <f>IF(R156&gt;500,"I",IF(R156&lt;21,"IV",IF(AND(R156&gt;=121,R156&lt;=500),"II",IF(AND(R156&gt;=21,R156&lt;=120),"III"))))</f>
        <v>III</v>
      </c>
      <c r="T156" s="150" t="str">
        <f>IF(R156&gt;500,"NO ACEPTABLE",IF(R156&lt;21,"ACEPTABLE",IF(AND(R156&gt;=121,R156&lt;=500),"NO ACEPTABLE O ACEPTABLE CON CONTROL ESPECÍFICO",IF(AND(R156&gt;=21,R156&lt;=120),"MEJORABLE"))))</f>
        <v>MEJORABLE</v>
      </c>
      <c r="U156" s="133">
        <v>176</v>
      </c>
      <c r="V156" s="133">
        <v>37</v>
      </c>
      <c r="W156" s="133">
        <v>6</v>
      </c>
      <c r="X156" s="133">
        <f t="shared" si="69"/>
        <v>219</v>
      </c>
      <c r="Y156" s="146" t="s">
        <v>502</v>
      </c>
      <c r="Z156" s="146" t="s">
        <v>278</v>
      </c>
      <c r="AA156" s="146" t="s">
        <v>210</v>
      </c>
      <c r="AB156" s="146" t="s">
        <v>210</v>
      </c>
      <c r="AC156" s="146" t="s">
        <v>210</v>
      </c>
      <c r="AD156" s="146" t="s">
        <v>330</v>
      </c>
      <c r="AE156" s="146" t="s">
        <v>507</v>
      </c>
    </row>
    <row r="157" spans="1:33" ht="111" customHeight="1">
      <c r="A157" s="174" t="s">
        <v>227</v>
      </c>
      <c r="B157" s="152" t="s">
        <v>685</v>
      </c>
      <c r="C157" s="152" t="s">
        <v>686</v>
      </c>
      <c r="D157" s="152" t="s">
        <v>529</v>
      </c>
      <c r="E157" s="152" t="s">
        <v>207</v>
      </c>
      <c r="F157" s="152" t="s">
        <v>530</v>
      </c>
      <c r="G157" s="152" t="s">
        <v>39</v>
      </c>
      <c r="H157" s="152" t="s">
        <v>531</v>
      </c>
      <c r="I157" s="152" t="s">
        <v>532</v>
      </c>
      <c r="J157" s="152" t="s">
        <v>40</v>
      </c>
      <c r="K157" s="152" t="s">
        <v>222</v>
      </c>
      <c r="L157" s="152" t="s">
        <v>533</v>
      </c>
      <c r="M157" s="133">
        <v>6</v>
      </c>
      <c r="N157" s="133">
        <v>3</v>
      </c>
      <c r="O157" s="133">
        <v>18</v>
      </c>
      <c r="P157" s="134" t="s">
        <v>108</v>
      </c>
      <c r="Q157" s="133">
        <v>25</v>
      </c>
      <c r="R157" s="133">
        <v>450</v>
      </c>
      <c r="S157" s="134" t="str">
        <f aca="true" t="shared" si="70" ref="S157:S204">IF(R157&gt;500,"I",IF(R157&lt;21,"IV",IF(AND(R157&gt;=121,R157&lt;=500),"II",IF(AND(R157&gt;=21,R157&lt;=120),"III"))))</f>
        <v>II</v>
      </c>
      <c r="T157" s="152" t="s">
        <v>534</v>
      </c>
      <c r="U157" s="133">
        <v>2</v>
      </c>
      <c r="V157" s="133">
        <v>0</v>
      </c>
      <c r="W157" s="133">
        <v>0</v>
      </c>
      <c r="X157" s="133">
        <f t="shared" si="69"/>
        <v>2</v>
      </c>
      <c r="Y157" s="152" t="s">
        <v>535</v>
      </c>
      <c r="Z157" s="152"/>
      <c r="AA157" s="152" t="s">
        <v>536</v>
      </c>
      <c r="AB157" s="152" t="s">
        <v>536</v>
      </c>
      <c r="AC157" s="152" t="s">
        <v>537</v>
      </c>
      <c r="AD157" s="152" t="s">
        <v>538</v>
      </c>
      <c r="AE157" s="152" t="s">
        <v>536</v>
      </c>
      <c r="AF157" s="81"/>
      <c r="AG157" s="81"/>
    </row>
    <row r="158" spans="1:33" ht="111" customHeight="1">
      <c r="A158" s="174" t="s">
        <v>227</v>
      </c>
      <c r="B158" s="152" t="s">
        <v>685</v>
      </c>
      <c r="C158" s="152" t="s">
        <v>686</v>
      </c>
      <c r="D158" s="152" t="s">
        <v>529</v>
      </c>
      <c r="E158" s="152" t="s">
        <v>207</v>
      </c>
      <c r="F158" s="152" t="s">
        <v>539</v>
      </c>
      <c r="G158" s="152" t="s">
        <v>39</v>
      </c>
      <c r="H158" s="152" t="s">
        <v>540</v>
      </c>
      <c r="I158" s="152" t="s">
        <v>208</v>
      </c>
      <c r="J158" s="152" t="s">
        <v>40</v>
      </c>
      <c r="K158" s="152" t="s">
        <v>40</v>
      </c>
      <c r="L158" s="152" t="s">
        <v>533</v>
      </c>
      <c r="M158" s="133">
        <v>6</v>
      </c>
      <c r="N158" s="133">
        <v>3</v>
      </c>
      <c r="O158" s="133">
        <v>18</v>
      </c>
      <c r="P158" s="134" t="s">
        <v>108</v>
      </c>
      <c r="Q158" s="133">
        <v>25</v>
      </c>
      <c r="R158" s="133">
        <v>450</v>
      </c>
      <c r="S158" s="134" t="str">
        <f t="shared" si="70"/>
        <v>II</v>
      </c>
      <c r="T158" s="152" t="s">
        <v>534</v>
      </c>
      <c r="U158" s="133">
        <v>2</v>
      </c>
      <c r="V158" s="133">
        <v>0</v>
      </c>
      <c r="W158" s="133">
        <v>0</v>
      </c>
      <c r="X158" s="133">
        <f aca="true" t="shared" si="71" ref="X158:X164">SUM(U158:W158)</f>
        <v>2</v>
      </c>
      <c r="Y158" s="152" t="s">
        <v>535</v>
      </c>
      <c r="Z158" s="152" t="s">
        <v>541</v>
      </c>
      <c r="AA158" s="152" t="s">
        <v>210</v>
      </c>
      <c r="AB158" s="152" t="s">
        <v>210</v>
      </c>
      <c r="AC158" s="152" t="s">
        <v>210</v>
      </c>
      <c r="AD158" s="152" t="s">
        <v>542</v>
      </c>
      <c r="AE158" s="152" t="s">
        <v>210</v>
      </c>
      <c r="AF158" s="81"/>
      <c r="AG158" s="81"/>
    </row>
    <row r="159" spans="1:33" ht="111" customHeight="1">
      <c r="A159" s="174" t="s">
        <v>227</v>
      </c>
      <c r="B159" s="152" t="s">
        <v>685</v>
      </c>
      <c r="C159" s="152" t="s">
        <v>686</v>
      </c>
      <c r="D159" s="152" t="s">
        <v>529</v>
      </c>
      <c r="E159" s="152" t="s">
        <v>207</v>
      </c>
      <c r="F159" s="152" t="s">
        <v>543</v>
      </c>
      <c r="G159" s="152" t="s">
        <v>42</v>
      </c>
      <c r="H159" s="152" t="s">
        <v>42</v>
      </c>
      <c r="I159" s="152" t="s">
        <v>544</v>
      </c>
      <c r="J159" s="152" t="s">
        <v>40</v>
      </c>
      <c r="K159" s="152" t="s">
        <v>40</v>
      </c>
      <c r="L159" s="152" t="s">
        <v>545</v>
      </c>
      <c r="M159" s="133">
        <v>6</v>
      </c>
      <c r="N159" s="133">
        <v>3</v>
      </c>
      <c r="O159" s="133">
        <v>18</v>
      </c>
      <c r="P159" s="134" t="s">
        <v>108</v>
      </c>
      <c r="Q159" s="133">
        <v>25</v>
      </c>
      <c r="R159" s="133">
        <v>450</v>
      </c>
      <c r="S159" s="134" t="str">
        <f t="shared" si="70"/>
        <v>II</v>
      </c>
      <c r="T159" s="152" t="s">
        <v>534</v>
      </c>
      <c r="U159" s="133">
        <v>2</v>
      </c>
      <c r="V159" s="133">
        <v>0</v>
      </c>
      <c r="W159" s="133">
        <v>0</v>
      </c>
      <c r="X159" s="133">
        <f t="shared" si="71"/>
        <v>2</v>
      </c>
      <c r="Y159" s="152"/>
      <c r="Z159" s="152" t="s">
        <v>546</v>
      </c>
      <c r="AA159" s="152" t="s">
        <v>536</v>
      </c>
      <c r="AB159" s="152"/>
      <c r="AC159" s="152" t="s">
        <v>536</v>
      </c>
      <c r="AD159" s="152" t="s">
        <v>547</v>
      </c>
      <c r="AE159" s="152" t="s">
        <v>536</v>
      </c>
      <c r="AF159" s="81"/>
      <c r="AG159" s="81"/>
    </row>
    <row r="160" spans="1:33" ht="111" customHeight="1">
      <c r="A160" s="174" t="s">
        <v>227</v>
      </c>
      <c r="B160" s="152" t="s">
        <v>685</v>
      </c>
      <c r="C160" s="152" t="s">
        <v>686</v>
      </c>
      <c r="D160" s="152" t="s">
        <v>529</v>
      </c>
      <c r="E160" s="152" t="s">
        <v>207</v>
      </c>
      <c r="F160" s="152" t="s">
        <v>548</v>
      </c>
      <c r="G160" s="153" t="s">
        <v>362</v>
      </c>
      <c r="H160" s="152" t="s">
        <v>549</v>
      </c>
      <c r="I160" s="152" t="s">
        <v>550</v>
      </c>
      <c r="J160" s="152" t="s">
        <v>40</v>
      </c>
      <c r="K160" s="152" t="s">
        <v>40</v>
      </c>
      <c r="L160" s="152" t="s">
        <v>551</v>
      </c>
      <c r="M160" s="133">
        <v>6</v>
      </c>
      <c r="N160" s="133">
        <v>4</v>
      </c>
      <c r="O160" s="133">
        <v>24</v>
      </c>
      <c r="P160" s="134" t="s">
        <v>106</v>
      </c>
      <c r="Q160" s="133">
        <v>100</v>
      </c>
      <c r="R160" s="133">
        <v>2400</v>
      </c>
      <c r="S160" s="134" t="str">
        <f t="shared" si="70"/>
        <v>I</v>
      </c>
      <c r="T160" s="152" t="s">
        <v>200</v>
      </c>
      <c r="U160" s="133">
        <v>2</v>
      </c>
      <c r="V160" s="133">
        <v>0</v>
      </c>
      <c r="W160" s="133">
        <v>0</v>
      </c>
      <c r="X160" s="133">
        <f t="shared" si="71"/>
        <v>2</v>
      </c>
      <c r="Y160" s="152" t="s">
        <v>43</v>
      </c>
      <c r="Z160" s="152" t="s">
        <v>552</v>
      </c>
      <c r="AA160" s="152" t="s">
        <v>210</v>
      </c>
      <c r="AB160" s="152" t="s">
        <v>210</v>
      </c>
      <c r="AC160" s="152" t="s">
        <v>553</v>
      </c>
      <c r="AD160" s="152" t="s">
        <v>554</v>
      </c>
      <c r="AE160" s="152" t="s">
        <v>210</v>
      </c>
      <c r="AF160" s="81"/>
      <c r="AG160" s="81"/>
    </row>
    <row r="161" spans="1:33" ht="111" customHeight="1">
      <c r="A161" s="174" t="s">
        <v>227</v>
      </c>
      <c r="B161" s="152" t="s">
        <v>685</v>
      </c>
      <c r="C161" s="152" t="s">
        <v>686</v>
      </c>
      <c r="D161" s="152" t="s">
        <v>529</v>
      </c>
      <c r="E161" s="152" t="s">
        <v>207</v>
      </c>
      <c r="F161" s="152" t="s">
        <v>555</v>
      </c>
      <c r="G161" s="153" t="s">
        <v>362</v>
      </c>
      <c r="H161" s="152" t="s">
        <v>556</v>
      </c>
      <c r="I161" s="152" t="s">
        <v>557</v>
      </c>
      <c r="J161" s="152" t="s">
        <v>40</v>
      </c>
      <c r="K161" s="152" t="s">
        <v>40</v>
      </c>
      <c r="L161" s="152" t="s">
        <v>40</v>
      </c>
      <c r="M161" s="133">
        <v>6</v>
      </c>
      <c r="N161" s="133">
        <v>3</v>
      </c>
      <c r="O161" s="133">
        <v>18</v>
      </c>
      <c r="P161" s="134" t="s">
        <v>108</v>
      </c>
      <c r="Q161" s="133">
        <v>25</v>
      </c>
      <c r="R161" s="133">
        <v>450</v>
      </c>
      <c r="S161" s="134" t="str">
        <f t="shared" si="70"/>
        <v>II</v>
      </c>
      <c r="T161" s="152" t="s">
        <v>534</v>
      </c>
      <c r="U161" s="133">
        <v>2</v>
      </c>
      <c r="V161" s="133">
        <v>0</v>
      </c>
      <c r="W161" s="133">
        <v>0</v>
      </c>
      <c r="X161" s="133">
        <f t="shared" si="71"/>
        <v>2</v>
      </c>
      <c r="Y161" s="152" t="s">
        <v>558</v>
      </c>
      <c r="Z161" s="152" t="s">
        <v>559</v>
      </c>
      <c r="AA161" s="152" t="s">
        <v>210</v>
      </c>
      <c r="AB161" s="152" t="s">
        <v>210</v>
      </c>
      <c r="AC161" s="152" t="s">
        <v>210</v>
      </c>
      <c r="AD161" s="152" t="s">
        <v>560</v>
      </c>
      <c r="AE161" s="152" t="s">
        <v>561</v>
      </c>
      <c r="AF161" s="81"/>
      <c r="AG161" s="81"/>
    </row>
    <row r="162" spans="1:33" ht="111" customHeight="1">
      <c r="A162" s="174" t="s">
        <v>227</v>
      </c>
      <c r="B162" s="152" t="s">
        <v>685</v>
      </c>
      <c r="C162" s="152" t="s">
        <v>686</v>
      </c>
      <c r="D162" s="152" t="s">
        <v>529</v>
      </c>
      <c r="E162" s="152" t="s">
        <v>207</v>
      </c>
      <c r="F162" s="152" t="s">
        <v>562</v>
      </c>
      <c r="G162" s="152" t="s">
        <v>44</v>
      </c>
      <c r="H162" s="152" t="s">
        <v>563</v>
      </c>
      <c r="I162" s="152" t="s">
        <v>564</v>
      </c>
      <c r="J162" s="152" t="s">
        <v>40</v>
      </c>
      <c r="K162" s="152" t="s">
        <v>565</v>
      </c>
      <c r="L162" s="152" t="s">
        <v>40</v>
      </c>
      <c r="M162" s="133">
        <v>6</v>
      </c>
      <c r="N162" s="133">
        <v>3</v>
      </c>
      <c r="O162" s="133">
        <v>18</v>
      </c>
      <c r="P162" s="134" t="s">
        <v>108</v>
      </c>
      <c r="Q162" s="133">
        <v>25</v>
      </c>
      <c r="R162" s="133">
        <v>450</v>
      </c>
      <c r="S162" s="134" t="str">
        <f t="shared" si="70"/>
        <v>II</v>
      </c>
      <c r="T162" s="152" t="s">
        <v>534</v>
      </c>
      <c r="U162" s="133">
        <v>2</v>
      </c>
      <c r="V162" s="133">
        <v>0</v>
      </c>
      <c r="W162" s="133">
        <v>0</v>
      </c>
      <c r="X162" s="133">
        <f t="shared" si="71"/>
        <v>2</v>
      </c>
      <c r="Y162" s="152" t="s">
        <v>535</v>
      </c>
      <c r="Z162" s="152" t="s">
        <v>566</v>
      </c>
      <c r="AA162" s="152" t="s">
        <v>210</v>
      </c>
      <c r="AB162" s="152" t="s">
        <v>210</v>
      </c>
      <c r="AC162" s="152" t="s">
        <v>567</v>
      </c>
      <c r="AD162" s="152" t="s">
        <v>568</v>
      </c>
      <c r="AE162" s="152" t="s">
        <v>569</v>
      </c>
      <c r="AF162" s="81"/>
      <c r="AG162" s="81"/>
    </row>
    <row r="163" spans="1:33" ht="111" customHeight="1">
      <c r="A163" s="174" t="s">
        <v>227</v>
      </c>
      <c r="B163" s="152" t="s">
        <v>685</v>
      </c>
      <c r="C163" s="152" t="s">
        <v>686</v>
      </c>
      <c r="D163" s="152" t="s">
        <v>529</v>
      </c>
      <c r="E163" s="152" t="s">
        <v>207</v>
      </c>
      <c r="F163" s="152" t="s">
        <v>570</v>
      </c>
      <c r="G163" s="153" t="s">
        <v>362</v>
      </c>
      <c r="H163" s="152" t="s">
        <v>212</v>
      </c>
      <c r="I163" s="152" t="s">
        <v>571</v>
      </c>
      <c r="J163" s="152" t="s">
        <v>40</v>
      </c>
      <c r="K163" s="152" t="s">
        <v>40</v>
      </c>
      <c r="L163" s="152" t="s">
        <v>40</v>
      </c>
      <c r="M163" s="133">
        <v>6</v>
      </c>
      <c r="N163" s="133">
        <v>3</v>
      </c>
      <c r="O163" s="133">
        <v>18</v>
      </c>
      <c r="P163" s="134" t="s">
        <v>108</v>
      </c>
      <c r="Q163" s="133">
        <v>60</v>
      </c>
      <c r="R163" s="133">
        <v>1080</v>
      </c>
      <c r="S163" s="134" t="str">
        <f t="shared" si="70"/>
        <v>I</v>
      </c>
      <c r="T163" s="152" t="s">
        <v>200</v>
      </c>
      <c r="U163" s="133">
        <v>2</v>
      </c>
      <c r="V163" s="133">
        <v>0</v>
      </c>
      <c r="W163" s="133">
        <v>0</v>
      </c>
      <c r="X163" s="133">
        <f t="shared" si="71"/>
        <v>2</v>
      </c>
      <c r="Y163" s="152" t="s">
        <v>43</v>
      </c>
      <c r="Z163" s="152" t="s">
        <v>572</v>
      </c>
      <c r="AA163" s="152" t="s">
        <v>210</v>
      </c>
      <c r="AB163" s="152" t="s">
        <v>210</v>
      </c>
      <c r="AC163" s="152" t="s">
        <v>573</v>
      </c>
      <c r="AD163" s="152" t="s">
        <v>574</v>
      </c>
      <c r="AE163" s="152" t="s">
        <v>210</v>
      </c>
      <c r="AF163" s="81"/>
      <c r="AG163" s="81"/>
    </row>
    <row r="164" spans="1:33" ht="111" customHeight="1">
      <c r="A164" s="174" t="s">
        <v>227</v>
      </c>
      <c r="B164" s="152" t="s">
        <v>685</v>
      </c>
      <c r="C164" s="152" t="s">
        <v>686</v>
      </c>
      <c r="D164" s="152" t="s">
        <v>529</v>
      </c>
      <c r="E164" s="152" t="s">
        <v>207</v>
      </c>
      <c r="F164" s="152" t="s">
        <v>575</v>
      </c>
      <c r="G164" s="153" t="s">
        <v>362</v>
      </c>
      <c r="H164" s="152" t="s">
        <v>234</v>
      </c>
      <c r="I164" s="152" t="s">
        <v>576</v>
      </c>
      <c r="J164" s="152" t="s">
        <v>40</v>
      </c>
      <c r="K164" s="152" t="s">
        <v>577</v>
      </c>
      <c r="L164" s="152" t="s">
        <v>40</v>
      </c>
      <c r="M164" s="133">
        <v>6</v>
      </c>
      <c r="N164" s="133">
        <v>3</v>
      </c>
      <c r="O164" s="133">
        <v>18</v>
      </c>
      <c r="P164" s="134" t="s">
        <v>108</v>
      </c>
      <c r="Q164" s="133">
        <v>25</v>
      </c>
      <c r="R164" s="133">
        <v>450</v>
      </c>
      <c r="S164" s="134" t="str">
        <f t="shared" si="70"/>
        <v>II</v>
      </c>
      <c r="T164" s="152" t="s">
        <v>534</v>
      </c>
      <c r="U164" s="133">
        <v>2</v>
      </c>
      <c r="V164" s="133">
        <v>0</v>
      </c>
      <c r="W164" s="133">
        <v>0</v>
      </c>
      <c r="X164" s="133">
        <f t="shared" si="71"/>
        <v>2</v>
      </c>
      <c r="Y164" s="152" t="s">
        <v>43</v>
      </c>
      <c r="Z164" s="154" t="s">
        <v>578</v>
      </c>
      <c r="AA164" s="152" t="s">
        <v>210</v>
      </c>
      <c r="AB164" s="152" t="s">
        <v>210</v>
      </c>
      <c r="AC164" s="152" t="s">
        <v>579</v>
      </c>
      <c r="AD164" s="152" t="s">
        <v>580</v>
      </c>
      <c r="AE164" s="152" t="s">
        <v>210</v>
      </c>
      <c r="AF164" s="81"/>
      <c r="AG164" s="81"/>
    </row>
    <row r="165" spans="1:33" ht="111" customHeight="1">
      <c r="A165" s="174" t="s">
        <v>227</v>
      </c>
      <c r="B165" s="152" t="s">
        <v>685</v>
      </c>
      <c r="C165" s="152" t="s">
        <v>686</v>
      </c>
      <c r="D165" s="173" t="s">
        <v>581</v>
      </c>
      <c r="E165" s="178" t="s">
        <v>582</v>
      </c>
      <c r="F165" s="155" t="s">
        <v>583</v>
      </c>
      <c r="G165" s="153" t="s">
        <v>362</v>
      </c>
      <c r="H165" s="156" t="s">
        <v>584</v>
      </c>
      <c r="I165" s="157" t="s">
        <v>585</v>
      </c>
      <c r="J165" s="157"/>
      <c r="K165" s="157" t="s">
        <v>586</v>
      </c>
      <c r="L165" s="157" t="s">
        <v>587</v>
      </c>
      <c r="M165" s="158">
        <v>2</v>
      </c>
      <c r="N165" s="158">
        <v>3</v>
      </c>
      <c r="O165" s="159">
        <v>6</v>
      </c>
      <c r="P165" s="159" t="s">
        <v>110</v>
      </c>
      <c r="Q165" s="158">
        <v>60</v>
      </c>
      <c r="R165" s="159">
        <v>360</v>
      </c>
      <c r="S165" s="134" t="str">
        <f t="shared" si="70"/>
        <v>II</v>
      </c>
      <c r="T165" s="157" t="s">
        <v>534</v>
      </c>
      <c r="U165" s="133">
        <v>2</v>
      </c>
      <c r="V165" s="133">
        <v>0</v>
      </c>
      <c r="W165" s="133">
        <v>0</v>
      </c>
      <c r="X165" s="133">
        <f aca="true" t="shared" si="72" ref="X165:X186">SUM(U165:W165)</f>
        <v>2</v>
      </c>
      <c r="Y165" s="157" t="s">
        <v>588</v>
      </c>
      <c r="Z165" s="157" t="s">
        <v>589</v>
      </c>
      <c r="AA165" s="157"/>
      <c r="AB165" s="157"/>
      <c r="AC165" s="157"/>
      <c r="AD165" s="157" t="s">
        <v>590</v>
      </c>
      <c r="AE165" s="157" t="s">
        <v>591</v>
      </c>
      <c r="AF165" s="81"/>
      <c r="AG165" s="81"/>
    </row>
    <row r="166" spans="1:33" ht="111" customHeight="1">
      <c r="A166" s="174" t="s">
        <v>227</v>
      </c>
      <c r="B166" s="152" t="s">
        <v>685</v>
      </c>
      <c r="C166" s="152" t="s">
        <v>686</v>
      </c>
      <c r="D166" s="173" t="s">
        <v>581</v>
      </c>
      <c r="E166" s="178" t="s">
        <v>582</v>
      </c>
      <c r="F166" s="160" t="s">
        <v>592</v>
      </c>
      <c r="G166" s="153" t="s">
        <v>362</v>
      </c>
      <c r="H166" s="160" t="s">
        <v>593</v>
      </c>
      <c r="I166" s="157" t="s">
        <v>594</v>
      </c>
      <c r="J166" s="157"/>
      <c r="K166" s="157"/>
      <c r="L166" s="157" t="s">
        <v>595</v>
      </c>
      <c r="M166" s="158">
        <v>2</v>
      </c>
      <c r="N166" s="158">
        <v>4</v>
      </c>
      <c r="O166" s="159">
        <v>8</v>
      </c>
      <c r="P166" s="159" t="s">
        <v>110</v>
      </c>
      <c r="Q166" s="158">
        <v>60</v>
      </c>
      <c r="R166" s="159">
        <v>480</v>
      </c>
      <c r="S166" s="134" t="str">
        <f t="shared" si="70"/>
        <v>II</v>
      </c>
      <c r="T166" s="157" t="s">
        <v>534</v>
      </c>
      <c r="U166" s="133">
        <v>2</v>
      </c>
      <c r="V166" s="133">
        <v>0</v>
      </c>
      <c r="W166" s="133">
        <v>0</v>
      </c>
      <c r="X166" s="133">
        <f t="shared" si="72"/>
        <v>2</v>
      </c>
      <c r="Y166" s="157" t="s">
        <v>588</v>
      </c>
      <c r="Z166" s="157" t="s">
        <v>589</v>
      </c>
      <c r="AA166" s="161"/>
      <c r="AB166" s="161"/>
      <c r="AC166" s="157"/>
      <c r="AD166" s="157" t="s">
        <v>595</v>
      </c>
      <c r="AE166" s="157" t="s">
        <v>591</v>
      </c>
      <c r="AF166" s="81"/>
      <c r="AG166" s="81"/>
    </row>
    <row r="167" spans="1:33" ht="111" customHeight="1">
      <c r="A167" s="174" t="s">
        <v>227</v>
      </c>
      <c r="B167" s="152" t="s">
        <v>685</v>
      </c>
      <c r="C167" s="152" t="s">
        <v>686</v>
      </c>
      <c r="D167" s="173" t="s">
        <v>581</v>
      </c>
      <c r="E167" s="178" t="s">
        <v>582</v>
      </c>
      <c r="F167" s="155" t="s">
        <v>596</v>
      </c>
      <c r="G167" s="153" t="s">
        <v>362</v>
      </c>
      <c r="H167" s="156" t="s">
        <v>597</v>
      </c>
      <c r="I167" s="157" t="s">
        <v>594</v>
      </c>
      <c r="J167" s="157"/>
      <c r="K167" s="157"/>
      <c r="L167" s="157" t="s">
        <v>595</v>
      </c>
      <c r="M167" s="158">
        <v>2</v>
      </c>
      <c r="N167" s="158">
        <v>3</v>
      </c>
      <c r="O167" s="159">
        <v>6</v>
      </c>
      <c r="P167" s="159" t="s">
        <v>110</v>
      </c>
      <c r="Q167" s="158">
        <v>60</v>
      </c>
      <c r="R167" s="159">
        <v>360</v>
      </c>
      <c r="S167" s="134" t="str">
        <f t="shared" si="70"/>
        <v>II</v>
      </c>
      <c r="T167" s="157" t="s">
        <v>534</v>
      </c>
      <c r="U167" s="133">
        <v>2</v>
      </c>
      <c r="V167" s="133">
        <v>0</v>
      </c>
      <c r="W167" s="133">
        <v>0</v>
      </c>
      <c r="X167" s="133">
        <f t="shared" si="72"/>
        <v>2</v>
      </c>
      <c r="Y167" s="157" t="s">
        <v>588</v>
      </c>
      <c r="Z167" s="157" t="s">
        <v>589</v>
      </c>
      <c r="AA167" s="161"/>
      <c r="AB167" s="161"/>
      <c r="AC167" s="157"/>
      <c r="AD167" s="157" t="s">
        <v>598</v>
      </c>
      <c r="AE167" s="157" t="s">
        <v>591</v>
      </c>
      <c r="AF167" s="81"/>
      <c r="AG167" s="81"/>
    </row>
    <row r="168" spans="1:33" ht="111" customHeight="1">
      <c r="A168" s="174" t="s">
        <v>227</v>
      </c>
      <c r="B168" s="152" t="s">
        <v>685</v>
      </c>
      <c r="C168" s="152" t="s">
        <v>686</v>
      </c>
      <c r="D168" s="173" t="s">
        <v>581</v>
      </c>
      <c r="E168" s="178" t="s">
        <v>582</v>
      </c>
      <c r="F168" s="155" t="s">
        <v>599</v>
      </c>
      <c r="G168" s="153" t="s">
        <v>362</v>
      </c>
      <c r="H168" s="156" t="s">
        <v>600</v>
      </c>
      <c r="I168" s="155" t="s">
        <v>601</v>
      </c>
      <c r="J168" s="157"/>
      <c r="K168" s="157"/>
      <c r="L168" s="157" t="s">
        <v>595</v>
      </c>
      <c r="M168" s="158">
        <v>2</v>
      </c>
      <c r="N168" s="158">
        <v>3</v>
      </c>
      <c r="O168" s="159">
        <v>6</v>
      </c>
      <c r="P168" s="159" t="s">
        <v>110</v>
      </c>
      <c r="Q168" s="158">
        <v>60</v>
      </c>
      <c r="R168" s="159">
        <v>360</v>
      </c>
      <c r="S168" s="134" t="str">
        <f t="shared" si="70"/>
        <v>II</v>
      </c>
      <c r="T168" s="157" t="s">
        <v>534</v>
      </c>
      <c r="U168" s="133">
        <v>2</v>
      </c>
      <c r="V168" s="133">
        <v>0</v>
      </c>
      <c r="W168" s="133">
        <v>0</v>
      </c>
      <c r="X168" s="133">
        <f t="shared" si="72"/>
        <v>2</v>
      </c>
      <c r="Y168" s="157" t="s">
        <v>588</v>
      </c>
      <c r="Z168" s="157" t="s">
        <v>589</v>
      </c>
      <c r="AA168" s="161"/>
      <c r="AB168" s="161"/>
      <c r="AC168" s="157"/>
      <c r="AD168" s="157" t="s">
        <v>602</v>
      </c>
      <c r="AE168" s="157" t="s">
        <v>591</v>
      </c>
      <c r="AF168" s="81"/>
      <c r="AG168" s="81"/>
    </row>
    <row r="169" spans="1:33" ht="111" customHeight="1">
      <c r="A169" s="174" t="s">
        <v>227</v>
      </c>
      <c r="B169" s="152" t="s">
        <v>685</v>
      </c>
      <c r="C169" s="152" t="s">
        <v>686</v>
      </c>
      <c r="D169" s="173" t="s">
        <v>581</v>
      </c>
      <c r="E169" s="178" t="s">
        <v>582</v>
      </c>
      <c r="F169" s="155" t="s">
        <v>603</v>
      </c>
      <c r="G169" s="153" t="s">
        <v>362</v>
      </c>
      <c r="H169" s="156" t="s">
        <v>604</v>
      </c>
      <c r="I169" s="157" t="s">
        <v>605</v>
      </c>
      <c r="J169" s="157"/>
      <c r="K169" s="157"/>
      <c r="L169" s="157" t="s">
        <v>595</v>
      </c>
      <c r="M169" s="158">
        <v>2</v>
      </c>
      <c r="N169" s="158">
        <v>3</v>
      </c>
      <c r="O169" s="159">
        <v>6</v>
      </c>
      <c r="P169" s="159" t="s">
        <v>110</v>
      </c>
      <c r="Q169" s="158">
        <v>60</v>
      </c>
      <c r="R169" s="159">
        <v>360</v>
      </c>
      <c r="S169" s="134" t="str">
        <f t="shared" si="70"/>
        <v>II</v>
      </c>
      <c r="T169" s="157" t="s">
        <v>534</v>
      </c>
      <c r="U169" s="133">
        <v>2</v>
      </c>
      <c r="V169" s="133">
        <v>0</v>
      </c>
      <c r="W169" s="133">
        <v>0</v>
      </c>
      <c r="X169" s="133">
        <f t="shared" si="72"/>
        <v>2</v>
      </c>
      <c r="Y169" s="157" t="s">
        <v>588</v>
      </c>
      <c r="Z169" s="157" t="s">
        <v>589</v>
      </c>
      <c r="AA169" s="161"/>
      <c r="AB169" s="161"/>
      <c r="AC169" s="157"/>
      <c r="AD169" s="157" t="s">
        <v>606</v>
      </c>
      <c r="AE169" s="157" t="s">
        <v>591</v>
      </c>
      <c r="AF169" s="81"/>
      <c r="AG169" s="81"/>
    </row>
    <row r="170" spans="1:33" ht="111" customHeight="1">
      <c r="A170" s="174" t="s">
        <v>227</v>
      </c>
      <c r="B170" s="152" t="s">
        <v>685</v>
      </c>
      <c r="C170" s="152" t="s">
        <v>686</v>
      </c>
      <c r="D170" s="173" t="s">
        <v>581</v>
      </c>
      <c r="E170" s="178" t="s">
        <v>582</v>
      </c>
      <c r="F170" s="155" t="s">
        <v>607</v>
      </c>
      <c r="G170" s="153" t="s">
        <v>362</v>
      </c>
      <c r="H170" s="156" t="s">
        <v>608</v>
      </c>
      <c r="I170" s="157" t="s">
        <v>609</v>
      </c>
      <c r="J170" s="157"/>
      <c r="K170" s="157"/>
      <c r="L170" s="157" t="s">
        <v>595</v>
      </c>
      <c r="M170" s="158">
        <v>2</v>
      </c>
      <c r="N170" s="158">
        <v>3</v>
      </c>
      <c r="O170" s="159">
        <v>6</v>
      </c>
      <c r="P170" s="159" t="s">
        <v>110</v>
      </c>
      <c r="Q170" s="158">
        <v>60</v>
      </c>
      <c r="R170" s="159">
        <v>360</v>
      </c>
      <c r="S170" s="134" t="str">
        <f t="shared" si="70"/>
        <v>II</v>
      </c>
      <c r="T170" s="157" t="s">
        <v>534</v>
      </c>
      <c r="U170" s="133">
        <v>2</v>
      </c>
      <c r="V170" s="133">
        <v>0</v>
      </c>
      <c r="W170" s="133">
        <v>0</v>
      </c>
      <c r="X170" s="133">
        <f t="shared" si="72"/>
        <v>2</v>
      </c>
      <c r="Y170" s="157" t="s">
        <v>588</v>
      </c>
      <c r="Z170" s="157" t="s">
        <v>589</v>
      </c>
      <c r="AA170" s="161"/>
      <c r="AB170" s="161"/>
      <c r="AC170" s="157"/>
      <c r="AD170" s="157" t="s">
        <v>606</v>
      </c>
      <c r="AE170" s="157" t="s">
        <v>591</v>
      </c>
      <c r="AF170" s="81"/>
      <c r="AG170" s="81"/>
    </row>
    <row r="171" spans="1:33" ht="111" customHeight="1">
      <c r="A171" s="174" t="s">
        <v>227</v>
      </c>
      <c r="B171" s="152" t="s">
        <v>685</v>
      </c>
      <c r="C171" s="152" t="s">
        <v>686</v>
      </c>
      <c r="D171" s="173" t="s">
        <v>581</v>
      </c>
      <c r="E171" s="178" t="s">
        <v>582</v>
      </c>
      <c r="F171" s="156" t="s">
        <v>610</v>
      </c>
      <c r="G171" s="153" t="s">
        <v>362</v>
      </c>
      <c r="H171" s="156" t="s">
        <v>611</v>
      </c>
      <c r="I171" s="157" t="s">
        <v>594</v>
      </c>
      <c r="J171" s="155"/>
      <c r="K171" s="155"/>
      <c r="L171" s="157"/>
      <c r="M171" s="158">
        <v>2</v>
      </c>
      <c r="N171" s="162">
        <v>2</v>
      </c>
      <c r="O171" s="159">
        <v>4</v>
      </c>
      <c r="P171" s="159" t="s">
        <v>112</v>
      </c>
      <c r="Q171" s="162">
        <v>60</v>
      </c>
      <c r="R171" s="159">
        <v>240</v>
      </c>
      <c r="S171" s="134" t="str">
        <f t="shared" si="70"/>
        <v>II</v>
      </c>
      <c r="T171" s="157" t="s">
        <v>534</v>
      </c>
      <c r="U171" s="133">
        <v>2</v>
      </c>
      <c r="V171" s="133">
        <v>0</v>
      </c>
      <c r="W171" s="133">
        <v>0</v>
      </c>
      <c r="X171" s="133">
        <f t="shared" si="72"/>
        <v>2</v>
      </c>
      <c r="Y171" s="157" t="s">
        <v>588</v>
      </c>
      <c r="Z171" s="157" t="s">
        <v>589</v>
      </c>
      <c r="AA171" s="161"/>
      <c r="AB171" s="161"/>
      <c r="AC171" s="155"/>
      <c r="AD171" s="157" t="s">
        <v>612</v>
      </c>
      <c r="AE171" s="157" t="s">
        <v>591</v>
      </c>
      <c r="AF171" s="81"/>
      <c r="AG171" s="81"/>
    </row>
    <row r="172" spans="1:33" ht="111" customHeight="1">
      <c r="A172" s="174" t="s">
        <v>227</v>
      </c>
      <c r="B172" s="152" t="s">
        <v>685</v>
      </c>
      <c r="C172" s="152" t="s">
        <v>686</v>
      </c>
      <c r="D172" s="173" t="s">
        <v>581</v>
      </c>
      <c r="E172" s="178" t="s">
        <v>582</v>
      </c>
      <c r="F172" s="155" t="s">
        <v>613</v>
      </c>
      <c r="G172" s="153" t="s">
        <v>362</v>
      </c>
      <c r="H172" s="155" t="s">
        <v>614</v>
      </c>
      <c r="I172" s="155" t="s">
        <v>615</v>
      </c>
      <c r="J172" s="155"/>
      <c r="K172" s="155"/>
      <c r="L172" s="157"/>
      <c r="M172" s="158">
        <v>2</v>
      </c>
      <c r="N172" s="158">
        <v>2</v>
      </c>
      <c r="O172" s="159">
        <v>4</v>
      </c>
      <c r="P172" s="159" t="s">
        <v>112</v>
      </c>
      <c r="Q172" s="158">
        <v>60</v>
      </c>
      <c r="R172" s="159">
        <v>240</v>
      </c>
      <c r="S172" s="134" t="str">
        <f t="shared" si="70"/>
        <v>II</v>
      </c>
      <c r="T172" s="157" t="s">
        <v>534</v>
      </c>
      <c r="U172" s="133">
        <v>2</v>
      </c>
      <c r="V172" s="133">
        <v>0</v>
      </c>
      <c r="W172" s="133">
        <v>0</v>
      </c>
      <c r="X172" s="133">
        <f t="shared" si="72"/>
        <v>2</v>
      </c>
      <c r="Y172" s="157" t="s">
        <v>588</v>
      </c>
      <c r="Z172" s="157" t="s">
        <v>589</v>
      </c>
      <c r="AA172" s="161"/>
      <c r="AB172" s="161"/>
      <c r="AC172" s="155"/>
      <c r="AD172" s="157" t="s">
        <v>616</v>
      </c>
      <c r="AE172" s="157" t="s">
        <v>591</v>
      </c>
      <c r="AF172" s="81"/>
      <c r="AG172" s="81"/>
    </row>
    <row r="173" spans="1:33" ht="111" customHeight="1">
      <c r="A173" s="174" t="s">
        <v>227</v>
      </c>
      <c r="B173" s="152" t="s">
        <v>685</v>
      </c>
      <c r="C173" s="152" t="s">
        <v>686</v>
      </c>
      <c r="D173" s="173" t="s">
        <v>581</v>
      </c>
      <c r="E173" s="178" t="s">
        <v>582</v>
      </c>
      <c r="F173" s="155" t="s">
        <v>617</v>
      </c>
      <c r="G173" s="153" t="s">
        <v>362</v>
      </c>
      <c r="H173" s="156" t="s">
        <v>618</v>
      </c>
      <c r="I173" s="155" t="s">
        <v>615</v>
      </c>
      <c r="J173" s="155"/>
      <c r="K173" s="155"/>
      <c r="L173" s="157"/>
      <c r="M173" s="158">
        <v>2</v>
      </c>
      <c r="N173" s="158">
        <v>2</v>
      </c>
      <c r="O173" s="159">
        <v>4</v>
      </c>
      <c r="P173" s="159" t="s">
        <v>112</v>
      </c>
      <c r="Q173" s="158">
        <v>60</v>
      </c>
      <c r="R173" s="159">
        <v>240</v>
      </c>
      <c r="S173" s="134" t="str">
        <f t="shared" si="70"/>
        <v>II</v>
      </c>
      <c r="T173" s="157" t="s">
        <v>534</v>
      </c>
      <c r="U173" s="133">
        <v>2</v>
      </c>
      <c r="V173" s="133">
        <v>0</v>
      </c>
      <c r="W173" s="133">
        <v>0</v>
      </c>
      <c r="X173" s="133">
        <f t="shared" si="72"/>
        <v>2</v>
      </c>
      <c r="Y173" s="157" t="s">
        <v>588</v>
      </c>
      <c r="Z173" s="157" t="s">
        <v>589</v>
      </c>
      <c r="AA173" s="161"/>
      <c r="AB173" s="161"/>
      <c r="AC173" s="155"/>
      <c r="AD173" s="157" t="s">
        <v>619</v>
      </c>
      <c r="AE173" s="157" t="s">
        <v>591</v>
      </c>
      <c r="AF173" s="81"/>
      <c r="AG173" s="81"/>
    </row>
    <row r="174" spans="1:33" ht="111" customHeight="1">
      <c r="A174" s="174" t="s">
        <v>227</v>
      </c>
      <c r="B174" s="152" t="s">
        <v>685</v>
      </c>
      <c r="C174" s="152" t="s">
        <v>686</v>
      </c>
      <c r="D174" s="173" t="s">
        <v>581</v>
      </c>
      <c r="E174" s="178" t="s">
        <v>582</v>
      </c>
      <c r="F174" s="155" t="s">
        <v>620</v>
      </c>
      <c r="G174" s="153" t="s">
        <v>362</v>
      </c>
      <c r="H174" s="160" t="s">
        <v>621</v>
      </c>
      <c r="I174" s="157" t="s">
        <v>594</v>
      </c>
      <c r="J174" s="155"/>
      <c r="K174" s="155"/>
      <c r="L174" s="157" t="s">
        <v>595</v>
      </c>
      <c r="M174" s="158">
        <v>2</v>
      </c>
      <c r="N174" s="158">
        <v>2</v>
      </c>
      <c r="O174" s="159">
        <v>4</v>
      </c>
      <c r="P174" s="159" t="s">
        <v>112</v>
      </c>
      <c r="Q174" s="158">
        <v>60</v>
      </c>
      <c r="R174" s="159">
        <v>240</v>
      </c>
      <c r="S174" s="134" t="str">
        <f t="shared" si="70"/>
        <v>II</v>
      </c>
      <c r="T174" s="157" t="s">
        <v>534</v>
      </c>
      <c r="U174" s="133">
        <v>2</v>
      </c>
      <c r="V174" s="133">
        <v>0</v>
      </c>
      <c r="W174" s="133">
        <v>0</v>
      </c>
      <c r="X174" s="133">
        <f t="shared" si="72"/>
        <v>2</v>
      </c>
      <c r="Y174" s="157" t="s">
        <v>588</v>
      </c>
      <c r="Z174" s="157" t="s">
        <v>589</v>
      </c>
      <c r="AA174" s="161"/>
      <c r="AB174" s="161"/>
      <c r="AC174" s="155"/>
      <c r="AD174" s="157" t="s">
        <v>622</v>
      </c>
      <c r="AE174" s="157" t="s">
        <v>591</v>
      </c>
      <c r="AF174" s="81"/>
      <c r="AG174" s="81"/>
    </row>
    <row r="175" spans="1:33" ht="111" customHeight="1">
      <c r="A175" s="174" t="s">
        <v>227</v>
      </c>
      <c r="B175" s="152" t="s">
        <v>685</v>
      </c>
      <c r="C175" s="152" t="s">
        <v>686</v>
      </c>
      <c r="D175" s="173" t="s">
        <v>581</v>
      </c>
      <c r="E175" s="178" t="s">
        <v>582</v>
      </c>
      <c r="F175" s="155" t="s">
        <v>623</v>
      </c>
      <c r="G175" s="153" t="s">
        <v>362</v>
      </c>
      <c r="H175" s="155" t="s">
        <v>624</v>
      </c>
      <c r="I175" s="157" t="s">
        <v>594</v>
      </c>
      <c r="J175" s="155"/>
      <c r="K175" s="155"/>
      <c r="L175" s="157" t="s">
        <v>595</v>
      </c>
      <c r="M175" s="158">
        <v>2</v>
      </c>
      <c r="N175" s="158">
        <v>2</v>
      </c>
      <c r="O175" s="159">
        <v>4</v>
      </c>
      <c r="P175" s="159" t="s">
        <v>112</v>
      </c>
      <c r="Q175" s="158">
        <v>60</v>
      </c>
      <c r="R175" s="159">
        <v>240</v>
      </c>
      <c r="S175" s="134" t="str">
        <f t="shared" si="70"/>
        <v>II</v>
      </c>
      <c r="T175" s="157" t="s">
        <v>534</v>
      </c>
      <c r="U175" s="133">
        <v>2</v>
      </c>
      <c r="V175" s="133">
        <v>0</v>
      </c>
      <c r="W175" s="133">
        <v>0</v>
      </c>
      <c r="X175" s="133">
        <f t="shared" si="72"/>
        <v>2</v>
      </c>
      <c r="Y175" s="157" t="s">
        <v>588</v>
      </c>
      <c r="Z175" s="157" t="s">
        <v>589</v>
      </c>
      <c r="AA175" s="161"/>
      <c r="AB175" s="161"/>
      <c r="AC175" s="155"/>
      <c r="AD175" s="157" t="s">
        <v>622</v>
      </c>
      <c r="AE175" s="157" t="s">
        <v>591</v>
      </c>
      <c r="AF175" s="81"/>
      <c r="AG175" s="81"/>
    </row>
    <row r="176" spans="1:33" ht="111" customHeight="1">
      <c r="A176" s="174" t="s">
        <v>227</v>
      </c>
      <c r="B176" s="152" t="s">
        <v>685</v>
      </c>
      <c r="C176" s="152" t="s">
        <v>686</v>
      </c>
      <c r="D176" s="173" t="s">
        <v>581</v>
      </c>
      <c r="E176" s="178" t="s">
        <v>582</v>
      </c>
      <c r="F176" s="155" t="s">
        <v>625</v>
      </c>
      <c r="G176" s="153" t="s">
        <v>362</v>
      </c>
      <c r="H176" s="156" t="s">
        <v>626</v>
      </c>
      <c r="I176" s="157" t="s">
        <v>594</v>
      </c>
      <c r="J176" s="155" t="s">
        <v>627</v>
      </c>
      <c r="K176" s="155"/>
      <c r="L176" s="157"/>
      <c r="M176" s="158">
        <v>2</v>
      </c>
      <c r="N176" s="163">
        <v>2</v>
      </c>
      <c r="O176" s="159">
        <v>4</v>
      </c>
      <c r="P176" s="159" t="s">
        <v>112</v>
      </c>
      <c r="Q176" s="162">
        <v>60</v>
      </c>
      <c r="R176" s="159">
        <v>240</v>
      </c>
      <c r="S176" s="134" t="str">
        <f t="shared" si="70"/>
        <v>II</v>
      </c>
      <c r="T176" s="157" t="s">
        <v>534</v>
      </c>
      <c r="U176" s="133">
        <v>2</v>
      </c>
      <c r="V176" s="133">
        <v>0</v>
      </c>
      <c r="W176" s="133">
        <v>0</v>
      </c>
      <c r="X176" s="133">
        <f t="shared" si="72"/>
        <v>2</v>
      </c>
      <c r="Y176" s="157" t="s">
        <v>588</v>
      </c>
      <c r="Z176" s="157" t="s">
        <v>589</v>
      </c>
      <c r="AA176" s="161"/>
      <c r="AB176" s="161"/>
      <c r="AC176" s="155" t="s">
        <v>627</v>
      </c>
      <c r="AD176" s="157" t="s">
        <v>628</v>
      </c>
      <c r="AE176" s="157" t="s">
        <v>591</v>
      </c>
      <c r="AF176" s="81"/>
      <c r="AG176" s="81"/>
    </row>
    <row r="177" spans="1:33" ht="111" customHeight="1">
      <c r="A177" s="174" t="s">
        <v>227</v>
      </c>
      <c r="B177" s="152" t="s">
        <v>685</v>
      </c>
      <c r="C177" s="152" t="s">
        <v>686</v>
      </c>
      <c r="D177" s="173" t="s">
        <v>581</v>
      </c>
      <c r="E177" s="178" t="s">
        <v>582</v>
      </c>
      <c r="F177" s="155" t="s">
        <v>629</v>
      </c>
      <c r="G177" s="153" t="s">
        <v>362</v>
      </c>
      <c r="H177" s="156" t="s">
        <v>630</v>
      </c>
      <c r="I177" s="157" t="s">
        <v>631</v>
      </c>
      <c r="J177" s="155" t="s">
        <v>627</v>
      </c>
      <c r="K177" s="155"/>
      <c r="L177" s="157"/>
      <c r="M177" s="158">
        <v>2</v>
      </c>
      <c r="N177" s="158">
        <v>2</v>
      </c>
      <c r="O177" s="159">
        <v>4</v>
      </c>
      <c r="P177" s="159" t="s">
        <v>112</v>
      </c>
      <c r="Q177" s="158">
        <v>60</v>
      </c>
      <c r="R177" s="159">
        <v>240</v>
      </c>
      <c r="S177" s="134" t="str">
        <f t="shared" si="70"/>
        <v>II</v>
      </c>
      <c r="T177" s="157" t="s">
        <v>534</v>
      </c>
      <c r="U177" s="133">
        <v>2</v>
      </c>
      <c r="V177" s="133">
        <v>0</v>
      </c>
      <c r="W177" s="133">
        <v>0</v>
      </c>
      <c r="X177" s="133">
        <f t="shared" si="72"/>
        <v>2</v>
      </c>
      <c r="Y177" s="157" t="s">
        <v>588</v>
      </c>
      <c r="Z177" s="157" t="s">
        <v>589</v>
      </c>
      <c r="AA177" s="161"/>
      <c r="AB177" s="161"/>
      <c r="AC177" s="155" t="s">
        <v>627</v>
      </c>
      <c r="AD177" s="155" t="s">
        <v>632</v>
      </c>
      <c r="AE177" s="157" t="s">
        <v>591</v>
      </c>
      <c r="AF177" s="81"/>
      <c r="AG177" s="81"/>
    </row>
    <row r="178" spans="1:33" ht="111" customHeight="1">
      <c r="A178" s="174" t="s">
        <v>227</v>
      </c>
      <c r="B178" s="152" t="s">
        <v>685</v>
      </c>
      <c r="C178" s="152" t="s">
        <v>686</v>
      </c>
      <c r="D178" s="173" t="s">
        <v>581</v>
      </c>
      <c r="E178" s="178" t="s">
        <v>582</v>
      </c>
      <c r="F178" s="155" t="s">
        <v>633</v>
      </c>
      <c r="G178" s="153" t="s">
        <v>362</v>
      </c>
      <c r="H178" s="156" t="s">
        <v>634</v>
      </c>
      <c r="I178" s="157" t="s">
        <v>635</v>
      </c>
      <c r="J178" s="155" t="s">
        <v>627</v>
      </c>
      <c r="K178" s="157"/>
      <c r="L178" s="157"/>
      <c r="M178" s="158">
        <v>2</v>
      </c>
      <c r="N178" s="158">
        <v>2</v>
      </c>
      <c r="O178" s="159">
        <v>4</v>
      </c>
      <c r="P178" s="159" t="s">
        <v>112</v>
      </c>
      <c r="Q178" s="158">
        <v>60</v>
      </c>
      <c r="R178" s="159">
        <v>240</v>
      </c>
      <c r="S178" s="134" t="str">
        <f t="shared" si="70"/>
        <v>II</v>
      </c>
      <c r="T178" s="157" t="s">
        <v>534</v>
      </c>
      <c r="U178" s="133">
        <v>2</v>
      </c>
      <c r="V178" s="133">
        <v>0</v>
      </c>
      <c r="W178" s="133">
        <v>0</v>
      </c>
      <c r="X178" s="133">
        <f t="shared" si="72"/>
        <v>2</v>
      </c>
      <c r="Y178" s="157" t="s">
        <v>588</v>
      </c>
      <c r="Z178" s="157" t="s">
        <v>589</v>
      </c>
      <c r="AA178" s="161"/>
      <c r="AB178" s="161"/>
      <c r="AC178" s="155" t="s">
        <v>627</v>
      </c>
      <c r="AD178" s="155" t="s">
        <v>632</v>
      </c>
      <c r="AE178" s="157" t="s">
        <v>591</v>
      </c>
      <c r="AF178" s="81"/>
      <c r="AG178" s="81"/>
    </row>
    <row r="179" spans="1:33" ht="111" customHeight="1">
      <c r="A179" s="174" t="s">
        <v>227</v>
      </c>
      <c r="B179" s="152" t="s">
        <v>685</v>
      </c>
      <c r="C179" s="152" t="s">
        <v>686</v>
      </c>
      <c r="D179" s="173" t="s">
        <v>581</v>
      </c>
      <c r="E179" s="178" t="s">
        <v>582</v>
      </c>
      <c r="F179" s="155" t="s">
        <v>636</v>
      </c>
      <c r="G179" s="153" t="s">
        <v>362</v>
      </c>
      <c r="H179" s="155" t="s">
        <v>637</v>
      </c>
      <c r="I179" s="157" t="s">
        <v>594</v>
      </c>
      <c r="J179" s="157"/>
      <c r="K179" s="157"/>
      <c r="L179" s="157" t="s">
        <v>595</v>
      </c>
      <c r="M179" s="158">
        <v>2</v>
      </c>
      <c r="N179" s="158">
        <v>3</v>
      </c>
      <c r="O179" s="159">
        <v>6</v>
      </c>
      <c r="P179" s="159" t="s">
        <v>110</v>
      </c>
      <c r="Q179" s="158">
        <v>60</v>
      </c>
      <c r="R179" s="159">
        <v>360</v>
      </c>
      <c r="S179" s="134" t="str">
        <f t="shared" si="70"/>
        <v>II</v>
      </c>
      <c r="T179" s="157" t="s">
        <v>534</v>
      </c>
      <c r="U179" s="133">
        <v>2</v>
      </c>
      <c r="V179" s="133">
        <v>0</v>
      </c>
      <c r="W179" s="133">
        <v>0</v>
      </c>
      <c r="X179" s="133">
        <f t="shared" si="72"/>
        <v>2</v>
      </c>
      <c r="Y179" s="157" t="s">
        <v>588</v>
      </c>
      <c r="Z179" s="157" t="s">
        <v>589</v>
      </c>
      <c r="AA179" s="161"/>
      <c r="AB179" s="161"/>
      <c r="AC179" s="157"/>
      <c r="AD179" s="157" t="s">
        <v>638</v>
      </c>
      <c r="AE179" s="157" t="s">
        <v>591</v>
      </c>
      <c r="AF179" s="81"/>
      <c r="AG179" s="81"/>
    </row>
    <row r="180" spans="1:33" ht="111" customHeight="1">
      <c r="A180" s="174" t="s">
        <v>227</v>
      </c>
      <c r="B180" s="152" t="s">
        <v>685</v>
      </c>
      <c r="C180" s="152" t="s">
        <v>686</v>
      </c>
      <c r="D180" s="173" t="s">
        <v>581</v>
      </c>
      <c r="E180" s="178" t="s">
        <v>582</v>
      </c>
      <c r="F180" s="155" t="s">
        <v>639</v>
      </c>
      <c r="G180" s="153" t="s">
        <v>362</v>
      </c>
      <c r="H180" s="155" t="s">
        <v>640</v>
      </c>
      <c r="I180" s="157" t="s">
        <v>594</v>
      </c>
      <c r="J180" s="157"/>
      <c r="K180" s="157"/>
      <c r="L180" s="157" t="s">
        <v>595</v>
      </c>
      <c r="M180" s="158">
        <v>2</v>
      </c>
      <c r="N180" s="158">
        <v>3</v>
      </c>
      <c r="O180" s="159">
        <v>6</v>
      </c>
      <c r="P180" s="159" t="s">
        <v>110</v>
      </c>
      <c r="Q180" s="158">
        <v>60</v>
      </c>
      <c r="R180" s="159">
        <v>360</v>
      </c>
      <c r="S180" s="134" t="str">
        <f t="shared" si="70"/>
        <v>II</v>
      </c>
      <c r="T180" s="157" t="s">
        <v>534</v>
      </c>
      <c r="U180" s="133">
        <v>2</v>
      </c>
      <c r="V180" s="133">
        <v>0</v>
      </c>
      <c r="W180" s="133">
        <v>0</v>
      </c>
      <c r="X180" s="133">
        <f t="shared" si="72"/>
        <v>2</v>
      </c>
      <c r="Y180" s="157" t="s">
        <v>588</v>
      </c>
      <c r="Z180" s="157" t="s">
        <v>589</v>
      </c>
      <c r="AA180" s="161"/>
      <c r="AB180" s="161"/>
      <c r="AC180" s="157"/>
      <c r="AD180" s="157" t="s">
        <v>638</v>
      </c>
      <c r="AE180" s="157" t="s">
        <v>591</v>
      </c>
      <c r="AF180" s="81"/>
      <c r="AG180" s="81"/>
    </row>
    <row r="181" spans="1:33" ht="111" customHeight="1">
      <c r="A181" s="174" t="s">
        <v>227</v>
      </c>
      <c r="B181" s="152" t="s">
        <v>685</v>
      </c>
      <c r="C181" s="152" t="s">
        <v>686</v>
      </c>
      <c r="D181" s="173" t="s">
        <v>581</v>
      </c>
      <c r="E181" s="178" t="s">
        <v>582</v>
      </c>
      <c r="F181" s="155" t="s">
        <v>641</v>
      </c>
      <c r="G181" s="153" t="s">
        <v>362</v>
      </c>
      <c r="H181" s="155" t="s">
        <v>642</v>
      </c>
      <c r="I181" s="157" t="s">
        <v>594</v>
      </c>
      <c r="J181" s="157"/>
      <c r="K181" s="157"/>
      <c r="L181" s="157" t="s">
        <v>595</v>
      </c>
      <c r="M181" s="158">
        <v>2</v>
      </c>
      <c r="N181" s="158">
        <v>3</v>
      </c>
      <c r="O181" s="159">
        <v>6</v>
      </c>
      <c r="P181" s="159" t="s">
        <v>110</v>
      </c>
      <c r="Q181" s="158">
        <v>25</v>
      </c>
      <c r="R181" s="159">
        <v>150</v>
      </c>
      <c r="S181" s="134" t="str">
        <f t="shared" si="70"/>
        <v>II</v>
      </c>
      <c r="T181" s="157" t="s">
        <v>534</v>
      </c>
      <c r="U181" s="133">
        <v>2</v>
      </c>
      <c r="V181" s="133">
        <v>0</v>
      </c>
      <c r="W181" s="133">
        <v>0</v>
      </c>
      <c r="X181" s="133">
        <f t="shared" si="72"/>
        <v>2</v>
      </c>
      <c r="Y181" s="157" t="s">
        <v>588</v>
      </c>
      <c r="Z181" s="157" t="s">
        <v>589</v>
      </c>
      <c r="AA181" s="161"/>
      <c r="AB181" s="161"/>
      <c r="AC181" s="157"/>
      <c r="AD181" s="157" t="s">
        <v>638</v>
      </c>
      <c r="AE181" s="157" t="s">
        <v>591</v>
      </c>
      <c r="AF181" s="81"/>
      <c r="AG181" s="81"/>
    </row>
    <row r="182" spans="1:33" ht="111" customHeight="1">
      <c r="A182" s="174" t="s">
        <v>227</v>
      </c>
      <c r="B182" s="152" t="s">
        <v>685</v>
      </c>
      <c r="C182" s="152" t="s">
        <v>686</v>
      </c>
      <c r="D182" s="173" t="s">
        <v>581</v>
      </c>
      <c r="E182" s="178" t="s">
        <v>582</v>
      </c>
      <c r="F182" s="155" t="s">
        <v>643</v>
      </c>
      <c r="G182" s="153" t="s">
        <v>362</v>
      </c>
      <c r="H182" s="155" t="s">
        <v>644</v>
      </c>
      <c r="I182" s="157" t="s">
        <v>594</v>
      </c>
      <c r="J182" s="157"/>
      <c r="K182" s="157"/>
      <c r="L182" s="157" t="s">
        <v>595</v>
      </c>
      <c r="M182" s="158">
        <v>2</v>
      </c>
      <c r="N182" s="158">
        <v>2</v>
      </c>
      <c r="O182" s="159">
        <v>4</v>
      </c>
      <c r="P182" s="159" t="s">
        <v>112</v>
      </c>
      <c r="Q182" s="158">
        <v>60</v>
      </c>
      <c r="R182" s="159">
        <v>240</v>
      </c>
      <c r="S182" s="134" t="str">
        <f t="shared" si="70"/>
        <v>II</v>
      </c>
      <c r="T182" s="157" t="s">
        <v>534</v>
      </c>
      <c r="U182" s="133">
        <v>2</v>
      </c>
      <c r="V182" s="133">
        <v>0</v>
      </c>
      <c r="W182" s="133">
        <v>0</v>
      </c>
      <c r="X182" s="133">
        <f t="shared" si="72"/>
        <v>2</v>
      </c>
      <c r="Y182" s="157" t="s">
        <v>588</v>
      </c>
      <c r="Z182" s="157" t="s">
        <v>589</v>
      </c>
      <c r="AA182" s="161"/>
      <c r="AB182" s="161"/>
      <c r="AC182" s="157"/>
      <c r="AD182" s="157" t="s">
        <v>638</v>
      </c>
      <c r="AE182" s="157" t="s">
        <v>591</v>
      </c>
      <c r="AF182" s="81"/>
      <c r="AG182" s="81"/>
    </row>
    <row r="183" spans="1:33" ht="111" customHeight="1">
      <c r="A183" s="174" t="s">
        <v>227</v>
      </c>
      <c r="B183" s="152" t="s">
        <v>685</v>
      </c>
      <c r="C183" s="152" t="s">
        <v>686</v>
      </c>
      <c r="D183" s="173" t="s">
        <v>581</v>
      </c>
      <c r="E183" s="178" t="s">
        <v>582</v>
      </c>
      <c r="F183" s="155" t="s">
        <v>645</v>
      </c>
      <c r="G183" s="153" t="s">
        <v>362</v>
      </c>
      <c r="H183" s="155" t="s">
        <v>646</v>
      </c>
      <c r="I183" s="157" t="s">
        <v>594</v>
      </c>
      <c r="J183" s="155"/>
      <c r="K183" s="155"/>
      <c r="L183" s="157" t="s">
        <v>595</v>
      </c>
      <c r="M183" s="158">
        <v>4</v>
      </c>
      <c r="N183" s="158">
        <v>2</v>
      </c>
      <c r="O183" s="159">
        <v>8</v>
      </c>
      <c r="P183" s="159" t="s">
        <v>110</v>
      </c>
      <c r="Q183" s="158">
        <v>60</v>
      </c>
      <c r="R183" s="159">
        <v>480</v>
      </c>
      <c r="S183" s="134" t="str">
        <f t="shared" si="70"/>
        <v>II</v>
      </c>
      <c r="T183" s="157" t="s">
        <v>534</v>
      </c>
      <c r="U183" s="133">
        <v>2</v>
      </c>
      <c r="V183" s="133">
        <v>0</v>
      </c>
      <c r="W183" s="133">
        <v>0</v>
      </c>
      <c r="X183" s="133">
        <f t="shared" si="72"/>
        <v>2</v>
      </c>
      <c r="Y183" s="157" t="s">
        <v>588</v>
      </c>
      <c r="Z183" s="157" t="s">
        <v>589</v>
      </c>
      <c r="AA183" s="161"/>
      <c r="AB183" s="161"/>
      <c r="AC183" s="155"/>
      <c r="AD183" s="157" t="s">
        <v>638</v>
      </c>
      <c r="AE183" s="157" t="s">
        <v>591</v>
      </c>
      <c r="AF183" s="81"/>
      <c r="AG183" s="81"/>
    </row>
    <row r="184" spans="1:33" ht="111" customHeight="1">
      <c r="A184" s="174" t="s">
        <v>227</v>
      </c>
      <c r="B184" s="152" t="s">
        <v>685</v>
      </c>
      <c r="C184" s="152" t="s">
        <v>686</v>
      </c>
      <c r="D184" s="173" t="s">
        <v>581</v>
      </c>
      <c r="E184" s="178" t="s">
        <v>582</v>
      </c>
      <c r="F184" s="155" t="s">
        <v>647</v>
      </c>
      <c r="G184" s="153" t="s">
        <v>362</v>
      </c>
      <c r="H184" s="155" t="s">
        <v>648</v>
      </c>
      <c r="I184" s="157" t="s">
        <v>594</v>
      </c>
      <c r="J184" s="155"/>
      <c r="K184" s="155"/>
      <c r="L184" s="157" t="s">
        <v>649</v>
      </c>
      <c r="M184" s="158">
        <v>2</v>
      </c>
      <c r="N184" s="158">
        <v>2</v>
      </c>
      <c r="O184" s="159">
        <v>4</v>
      </c>
      <c r="P184" s="159" t="s">
        <v>112</v>
      </c>
      <c r="Q184" s="158">
        <v>25</v>
      </c>
      <c r="R184" s="159">
        <v>100</v>
      </c>
      <c r="S184" s="134" t="str">
        <f t="shared" si="70"/>
        <v>III</v>
      </c>
      <c r="T184" s="157" t="s">
        <v>203</v>
      </c>
      <c r="U184" s="133">
        <v>2</v>
      </c>
      <c r="V184" s="133">
        <v>0</v>
      </c>
      <c r="W184" s="133">
        <v>0</v>
      </c>
      <c r="X184" s="133">
        <f t="shared" si="72"/>
        <v>2</v>
      </c>
      <c r="Y184" s="157" t="s">
        <v>588</v>
      </c>
      <c r="Z184" s="157" t="s">
        <v>589</v>
      </c>
      <c r="AA184" s="161"/>
      <c r="AB184" s="161"/>
      <c r="AC184" s="155"/>
      <c r="AD184" s="157" t="s">
        <v>649</v>
      </c>
      <c r="AE184" s="157" t="s">
        <v>591</v>
      </c>
      <c r="AF184" s="81"/>
      <c r="AG184" s="81"/>
    </row>
    <row r="185" spans="1:33" ht="111" customHeight="1">
      <c r="A185" s="174" t="s">
        <v>227</v>
      </c>
      <c r="B185" s="152" t="s">
        <v>685</v>
      </c>
      <c r="C185" s="152" t="s">
        <v>686</v>
      </c>
      <c r="D185" s="173" t="s">
        <v>581</v>
      </c>
      <c r="E185" s="178" t="s">
        <v>582</v>
      </c>
      <c r="F185" s="155" t="s">
        <v>650</v>
      </c>
      <c r="G185" s="153" t="s">
        <v>362</v>
      </c>
      <c r="H185" s="155" t="s">
        <v>651</v>
      </c>
      <c r="I185" s="157" t="s">
        <v>594</v>
      </c>
      <c r="J185" s="157"/>
      <c r="K185" s="157"/>
      <c r="L185" s="157" t="s">
        <v>595</v>
      </c>
      <c r="M185" s="162">
        <v>2</v>
      </c>
      <c r="N185" s="162">
        <v>4</v>
      </c>
      <c r="O185" s="159">
        <v>8</v>
      </c>
      <c r="P185" s="159" t="s">
        <v>110</v>
      </c>
      <c r="Q185" s="158">
        <v>60</v>
      </c>
      <c r="R185" s="159">
        <v>480</v>
      </c>
      <c r="S185" s="134" t="str">
        <f t="shared" si="70"/>
        <v>II</v>
      </c>
      <c r="T185" s="157" t="s">
        <v>534</v>
      </c>
      <c r="U185" s="133">
        <v>2</v>
      </c>
      <c r="V185" s="133">
        <v>0</v>
      </c>
      <c r="W185" s="133">
        <v>0</v>
      </c>
      <c r="X185" s="133">
        <f t="shared" si="72"/>
        <v>2</v>
      </c>
      <c r="Y185" s="157" t="s">
        <v>588</v>
      </c>
      <c r="Z185" s="157" t="s">
        <v>589</v>
      </c>
      <c r="AA185" s="161"/>
      <c r="AB185" s="161"/>
      <c r="AC185" s="157"/>
      <c r="AD185" s="157" t="s">
        <v>652</v>
      </c>
      <c r="AE185" s="157" t="s">
        <v>591</v>
      </c>
      <c r="AF185" s="81"/>
      <c r="AG185" s="81"/>
    </row>
    <row r="186" spans="1:33" ht="111" customHeight="1">
      <c r="A186" s="164" t="s">
        <v>653</v>
      </c>
      <c r="B186" s="164" t="s">
        <v>654</v>
      </c>
      <c r="C186" s="165" t="s">
        <v>655</v>
      </c>
      <c r="D186" s="164" t="s">
        <v>656</v>
      </c>
      <c r="E186" s="161" t="s">
        <v>38</v>
      </c>
      <c r="F186" s="155" t="s">
        <v>657</v>
      </c>
      <c r="G186" s="153" t="s">
        <v>362</v>
      </c>
      <c r="H186" s="155" t="s">
        <v>658</v>
      </c>
      <c r="I186" s="157" t="s">
        <v>594</v>
      </c>
      <c r="J186" s="165"/>
      <c r="K186" s="155" t="s">
        <v>659</v>
      </c>
      <c r="L186" s="157" t="s">
        <v>660</v>
      </c>
      <c r="M186" s="166">
        <v>2</v>
      </c>
      <c r="N186" s="166">
        <v>2</v>
      </c>
      <c r="O186" s="159">
        <v>4</v>
      </c>
      <c r="P186" s="159" t="s">
        <v>112</v>
      </c>
      <c r="Q186" s="166">
        <v>25</v>
      </c>
      <c r="R186" s="159">
        <v>100</v>
      </c>
      <c r="S186" s="134" t="str">
        <f t="shared" si="70"/>
        <v>III</v>
      </c>
      <c r="T186" s="157" t="s">
        <v>203</v>
      </c>
      <c r="U186" s="133">
        <v>176</v>
      </c>
      <c r="V186" s="133">
        <v>37</v>
      </c>
      <c r="W186" s="133">
        <v>6</v>
      </c>
      <c r="X186" s="133">
        <f t="shared" si="72"/>
        <v>219</v>
      </c>
      <c r="Y186" s="157" t="s">
        <v>588</v>
      </c>
      <c r="Z186" s="157" t="s">
        <v>589</v>
      </c>
      <c r="AA186" s="165"/>
      <c r="AB186" s="165"/>
      <c r="AC186" s="155" t="s">
        <v>659</v>
      </c>
      <c r="AD186" s="157" t="s">
        <v>660</v>
      </c>
      <c r="AE186" s="155"/>
      <c r="AF186" s="81"/>
      <c r="AG186" s="81"/>
    </row>
    <row r="187" spans="1:33" ht="111" customHeight="1">
      <c r="A187" s="164" t="s">
        <v>653</v>
      </c>
      <c r="B187" s="164" t="s">
        <v>654</v>
      </c>
      <c r="C187" s="165" t="s">
        <v>655</v>
      </c>
      <c r="D187" s="164" t="s">
        <v>656</v>
      </c>
      <c r="E187" s="161" t="s">
        <v>38</v>
      </c>
      <c r="F187" s="155" t="s">
        <v>661</v>
      </c>
      <c r="G187" s="153" t="s">
        <v>362</v>
      </c>
      <c r="H187" s="155" t="s">
        <v>662</v>
      </c>
      <c r="I187" s="157" t="s">
        <v>594</v>
      </c>
      <c r="J187" s="165"/>
      <c r="K187" s="155"/>
      <c r="L187" s="157" t="s">
        <v>660</v>
      </c>
      <c r="M187" s="166">
        <v>2</v>
      </c>
      <c r="N187" s="166">
        <v>2</v>
      </c>
      <c r="O187" s="159">
        <v>4</v>
      </c>
      <c r="P187" s="159" t="s">
        <v>112</v>
      </c>
      <c r="Q187" s="166">
        <v>60</v>
      </c>
      <c r="R187" s="159">
        <v>240</v>
      </c>
      <c r="S187" s="134" t="str">
        <f t="shared" si="70"/>
        <v>II</v>
      </c>
      <c r="T187" s="157" t="s">
        <v>534</v>
      </c>
      <c r="U187" s="133">
        <v>176</v>
      </c>
      <c r="V187" s="133">
        <v>37</v>
      </c>
      <c r="W187" s="133">
        <v>6</v>
      </c>
      <c r="X187" s="133">
        <f aca="true" t="shared" si="73" ref="X187:X204">SUM(U187:W187)</f>
        <v>219</v>
      </c>
      <c r="Y187" s="157" t="s">
        <v>588</v>
      </c>
      <c r="Z187" s="157" t="s">
        <v>589</v>
      </c>
      <c r="AA187" s="165"/>
      <c r="AB187" s="165"/>
      <c r="AC187" s="155"/>
      <c r="AD187" s="157" t="s">
        <v>660</v>
      </c>
      <c r="AE187" s="155"/>
      <c r="AF187" s="81"/>
      <c r="AG187" s="81"/>
    </row>
    <row r="188" spans="1:33" ht="111" customHeight="1">
      <c r="A188" s="164" t="s">
        <v>653</v>
      </c>
      <c r="B188" s="164" t="s">
        <v>654</v>
      </c>
      <c r="C188" s="165" t="s">
        <v>655</v>
      </c>
      <c r="D188" s="164" t="s">
        <v>656</v>
      </c>
      <c r="E188" s="161" t="s">
        <v>38</v>
      </c>
      <c r="F188" s="155" t="s">
        <v>663</v>
      </c>
      <c r="G188" s="153" t="s">
        <v>362</v>
      </c>
      <c r="H188" s="156" t="s">
        <v>597</v>
      </c>
      <c r="I188" s="157" t="s">
        <v>594</v>
      </c>
      <c r="J188" s="165"/>
      <c r="K188" s="155"/>
      <c r="L188" s="157"/>
      <c r="M188" s="167">
        <v>2</v>
      </c>
      <c r="N188" s="167">
        <v>2</v>
      </c>
      <c r="O188" s="159">
        <v>4</v>
      </c>
      <c r="P188" s="159" t="s">
        <v>112</v>
      </c>
      <c r="Q188" s="167">
        <v>60</v>
      </c>
      <c r="R188" s="159">
        <v>240</v>
      </c>
      <c r="S188" s="134" t="str">
        <f t="shared" si="70"/>
        <v>II</v>
      </c>
      <c r="T188" s="157" t="s">
        <v>534</v>
      </c>
      <c r="U188" s="133">
        <v>176</v>
      </c>
      <c r="V188" s="133">
        <v>37</v>
      </c>
      <c r="W188" s="133">
        <v>6</v>
      </c>
      <c r="X188" s="133">
        <f t="shared" si="73"/>
        <v>219</v>
      </c>
      <c r="Y188" s="157" t="s">
        <v>588</v>
      </c>
      <c r="Z188" s="157" t="s">
        <v>589</v>
      </c>
      <c r="AA188" s="165"/>
      <c r="AB188" s="165"/>
      <c r="AC188" s="155"/>
      <c r="AD188" s="155" t="s">
        <v>664</v>
      </c>
      <c r="AE188" s="155"/>
      <c r="AF188" s="81"/>
      <c r="AG188" s="81"/>
    </row>
    <row r="189" spans="1:33" ht="111" customHeight="1">
      <c r="A189" s="164" t="s">
        <v>653</v>
      </c>
      <c r="B189" s="164" t="s">
        <v>654</v>
      </c>
      <c r="C189" s="165" t="s">
        <v>655</v>
      </c>
      <c r="D189" s="164" t="s">
        <v>656</v>
      </c>
      <c r="E189" s="161" t="s">
        <v>38</v>
      </c>
      <c r="F189" s="155" t="s">
        <v>665</v>
      </c>
      <c r="G189" s="153" t="s">
        <v>362</v>
      </c>
      <c r="H189" s="155" t="s">
        <v>666</v>
      </c>
      <c r="I189" s="157" t="s">
        <v>594</v>
      </c>
      <c r="J189" s="165"/>
      <c r="K189" s="155" t="s">
        <v>659</v>
      </c>
      <c r="L189" s="157"/>
      <c r="M189" s="166">
        <v>2</v>
      </c>
      <c r="N189" s="166">
        <v>2</v>
      </c>
      <c r="O189" s="159">
        <v>4</v>
      </c>
      <c r="P189" s="159" t="s">
        <v>112</v>
      </c>
      <c r="Q189" s="166">
        <v>60</v>
      </c>
      <c r="R189" s="159">
        <v>240</v>
      </c>
      <c r="S189" s="134" t="str">
        <f t="shared" si="70"/>
        <v>II</v>
      </c>
      <c r="T189" s="157" t="s">
        <v>534</v>
      </c>
      <c r="U189" s="133">
        <v>176</v>
      </c>
      <c r="V189" s="133">
        <v>37</v>
      </c>
      <c r="W189" s="133">
        <v>6</v>
      </c>
      <c r="X189" s="133">
        <f t="shared" si="73"/>
        <v>219</v>
      </c>
      <c r="Y189" s="157" t="s">
        <v>588</v>
      </c>
      <c r="Z189" s="157" t="s">
        <v>589</v>
      </c>
      <c r="AA189" s="165"/>
      <c r="AB189" s="165"/>
      <c r="AC189" s="155" t="s">
        <v>659</v>
      </c>
      <c r="AD189" s="155" t="s">
        <v>667</v>
      </c>
      <c r="AE189" s="155"/>
      <c r="AF189" s="81"/>
      <c r="AG189" s="81"/>
    </row>
    <row r="190" spans="1:33" ht="111" customHeight="1">
      <c r="A190" s="164" t="s">
        <v>653</v>
      </c>
      <c r="B190" s="164" t="s">
        <v>654</v>
      </c>
      <c r="C190" s="165" t="s">
        <v>655</v>
      </c>
      <c r="D190" s="164" t="s">
        <v>656</v>
      </c>
      <c r="E190" s="161" t="s">
        <v>38</v>
      </c>
      <c r="F190" s="155" t="s">
        <v>668</v>
      </c>
      <c r="G190" s="153" t="s">
        <v>362</v>
      </c>
      <c r="H190" s="155" t="s">
        <v>669</v>
      </c>
      <c r="I190" s="157" t="s">
        <v>594</v>
      </c>
      <c r="J190" s="165"/>
      <c r="K190" s="155" t="s">
        <v>670</v>
      </c>
      <c r="L190" s="157"/>
      <c r="M190" s="166">
        <v>6</v>
      </c>
      <c r="N190" s="166">
        <v>3</v>
      </c>
      <c r="O190" s="159">
        <v>18</v>
      </c>
      <c r="P190" s="159" t="s">
        <v>108</v>
      </c>
      <c r="Q190" s="166">
        <v>25</v>
      </c>
      <c r="R190" s="159">
        <v>450</v>
      </c>
      <c r="S190" s="134" t="str">
        <f t="shared" si="70"/>
        <v>II</v>
      </c>
      <c r="T190" s="157" t="s">
        <v>534</v>
      </c>
      <c r="U190" s="133">
        <v>176</v>
      </c>
      <c r="V190" s="133">
        <v>37</v>
      </c>
      <c r="W190" s="133">
        <v>6</v>
      </c>
      <c r="X190" s="133">
        <f t="shared" si="73"/>
        <v>219</v>
      </c>
      <c r="Y190" s="157" t="s">
        <v>588</v>
      </c>
      <c r="Z190" s="157" t="s">
        <v>589</v>
      </c>
      <c r="AA190" s="165"/>
      <c r="AB190" s="165"/>
      <c r="AC190" s="155" t="s">
        <v>670</v>
      </c>
      <c r="AD190" s="155" t="s">
        <v>667</v>
      </c>
      <c r="AE190" s="155"/>
      <c r="AF190" s="81"/>
      <c r="AG190" s="81"/>
    </row>
    <row r="191" spans="1:33" ht="111" customHeight="1">
      <c r="A191" s="164" t="s">
        <v>653</v>
      </c>
      <c r="B191" s="164" t="s">
        <v>654</v>
      </c>
      <c r="C191" s="165" t="s">
        <v>655</v>
      </c>
      <c r="D191" s="164" t="s">
        <v>656</v>
      </c>
      <c r="E191" s="161" t="s">
        <v>38</v>
      </c>
      <c r="F191" s="155" t="s">
        <v>665</v>
      </c>
      <c r="G191" s="153" t="s">
        <v>362</v>
      </c>
      <c r="H191" s="155" t="s">
        <v>671</v>
      </c>
      <c r="I191" s="157" t="s">
        <v>594</v>
      </c>
      <c r="J191" s="165"/>
      <c r="K191" s="155"/>
      <c r="L191" s="157" t="s">
        <v>660</v>
      </c>
      <c r="M191" s="166">
        <v>2</v>
      </c>
      <c r="N191" s="166">
        <v>2</v>
      </c>
      <c r="O191" s="159">
        <v>4</v>
      </c>
      <c r="P191" s="159" t="s">
        <v>112</v>
      </c>
      <c r="Q191" s="166">
        <v>60</v>
      </c>
      <c r="R191" s="159">
        <v>240</v>
      </c>
      <c r="S191" s="134" t="str">
        <f t="shared" si="70"/>
        <v>II</v>
      </c>
      <c r="T191" s="157" t="s">
        <v>534</v>
      </c>
      <c r="U191" s="133">
        <v>176</v>
      </c>
      <c r="V191" s="133">
        <v>37</v>
      </c>
      <c r="W191" s="133">
        <v>6</v>
      </c>
      <c r="X191" s="133">
        <f t="shared" si="73"/>
        <v>219</v>
      </c>
      <c r="Y191" s="157" t="s">
        <v>588</v>
      </c>
      <c r="Z191" s="157" t="s">
        <v>589</v>
      </c>
      <c r="AA191" s="165"/>
      <c r="AB191" s="165"/>
      <c r="AC191" s="155"/>
      <c r="AD191" s="157" t="s">
        <v>672</v>
      </c>
      <c r="AE191" s="155"/>
      <c r="AF191" s="81"/>
      <c r="AG191" s="81"/>
    </row>
    <row r="192" spans="1:33" ht="111" customHeight="1">
      <c r="A192" s="164" t="s">
        <v>653</v>
      </c>
      <c r="B192" s="164" t="s">
        <v>654</v>
      </c>
      <c r="C192" s="165" t="s">
        <v>655</v>
      </c>
      <c r="D192" s="164" t="s">
        <v>656</v>
      </c>
      <c r="E192" s="161" t="s">
        <v>38</v>
      </c>
      <c r="F192" s="155" t="s">
        <v>665</v>
      </c>
      <c r="G192" s="153" t="s">
        <v>362</v>
      </c>
      <c r="H192" s="168" t="s">
        <v>673</v>
      </c>
      <c r="I192" s="157" t="s">
        <v>594</v>
      </c>
      <c r="J192" s="165"/>
      <c r="K192" s="155" t="s">
        <v>670</v>
      </c>
      <c r="L192" s="157"/>
      <c r="M192" s="166">
        <v>2</v>
      </c>
      <c r="N192" s="166">
        <v>2</v>
      </c>
      <c r="O192" s="159">
        <v>4</v>
      </c>
      <c r="P192" s="159" t="s">
        <v>112</v>
      </c>
      <c r="Q192" s="166">
        <v>25</v>
      </c>
      <c r="R192" s="159">
        <v>100</v>
      </c>
      <c r="S192" s="134" t="str">
        <f t="shared" si="70"/>
        <v>III</v>
      </c>
      <c r="T192" s="157" t="s">
        <v>203</v>
      </c>
      <c r="U192" s="133">
        <v>176</v>
      </c>
      <c r="V192" s="133">
        <v>37</v>
      </c>
      <c r="W192" s="133">
        <v>6</v>
      </c>
      <c r="X192" s="133">
        <f t="shared" si="73"/>
        <v>219</v>
      </c>
      <c r="Y192" s="157" t="s">
        <v>588</v>
      </c>
      <c r="Z192" s="157" t="s">
        <v>589</v>
      </c>
      <c r="AA192" s="165"/>
      <c r="AB192" s="165"/>
      <c r="AC192" s="155" t="s">
        <v>670</v>
      </c>
      <c r="AD192" s="155" t="s">
        <v>667</v>
      </c>
      <c r="AE192" s="155"/>
      <c r="AF192" s="81"/>
      <c r="AG192" s="81"/>
    </row>
    <row r="193" spans="1:33" ht="111" customHeight="1">
      <c r="A193" s="164" t="s">
        <v>653</v>
      </c>
      <c r="B193" s="164" t="s">
        <v>674</v>
      </c>
      <c r="C193" s="165" t="s">
        <v>675</v>
      </c>
      <c r="D193" s="164" t="s">
        <v>656</v>
      </c>
      <c r="E193" s="161" t="s">
        <v>213</v>
      </c>
      <c r="F193" s="155" t="s">
        <v>623</v>
      </c>
      <c r="G193" s="153" t="s">
        <v>362</v>
      </c>
      <c r="H193" s="155" t="s">
        <v>624</v>
      </c>
      <c r="I193" s="157" t="s">
        <v>594</v>
      </c>
      <c r="J193" s="155"/>
      <c r="K193" s="169"/>
      <c r="L193" s="157" t="s">
        <v>595</v>
      </c>
      <c r="M193" s="166">
        <v>2</v>
      </c>
      <c r="N193" s="166">
        <v>2</v>
      </c>
      <c r="O193" s="159">
        <v>4</v>
      </c>
      <c r="P193" s="159" t="s">
        <v>112</v>
      </c>
      <c r="Q193" s="166">
        <v>60</v>
      </c>
      <c r="R193" s="159">
        <v>240</v>
      </c>
      <c r="S193" s="134" t="str">
        <f t="shared" si="70"/>
        <v>II</v>
      </c>
      <c r="T193" s="157" t="s">
        <v>534</v>
      </c>
      <c r="U193" s="133">
        <v>176</v>
      </c>
      <c r="V193" s="133">
        <v>37</v>
      </c>
      <c r="W193" s="133">
        <v>6</v>
      </c>
      <c r="X193" s="133">
        <f t="shared" si="73"/>
        <v>219</v>
      </c>
      <c r="Y193" s="157" t="s">
        <v>588</v>
      </c>
      <c r="Z193" s="157" t="s">
        <v>589</v>
      </c>
      <c r="AA193" s="169"/>
      <c r="AB193" s="169"/>
      <c r="AC193" s="155"/>
      <c r="AD193" s="157" t="s">
        <v>676</v>
      </c>
      <c r="AE193" s="157" t="s">
        <v>591</v>
      </c>
      <c r="AF193" s="81"/>
      <c r="AG193" s="81"/>
    </row>
    <row r="194" spans="1:33" ht="111" customHeight="1">
      <c r="A194" s="164" t="s">
        <v>653</v>
      </c>
      <c r="B194" s="164" t="s">
        <v>674</v>
      </c>
      <c r="C194" s="165" t="s">
        <v>675</v>
      </c>
      <c r="D194" s="164" t="s">
        <v>656</v>
      </c>
      <c r="E194" s="161" t="s">
        <v>213</v>
      </c>
      <c r="F194" s="155" t="s">
        <v>625</v>
      </c>
      <c r="G194" s="153" t="s">
        <v>362</v>
      </c>
      <c r="H194" s="156" t="s">
        <v>626</v>
      </c>
      <c r="I194" s="157" t="s">
        <v>594</v>
      </c>
      <c r="J194" s="155" t="s">
        <v>627</v>
      </c>
      <c r="K194" s="169"/>
      <c r="L194" s="157"/>
      <c r="M194" s="166">
        <v>2</v>
      </c>
      <c r="N194" s="167">
        <v>2</v>
      </c>
      <c r="O194" s="159">
        <v>4</v>
      </c>
      <c r="P194" s="159" t="s">
        <v>112</v>
      </c>
      <c r="Q194" s="167">
        <v>60</v>
      </c>
      <c r="R194" s="159">
        <v>240</v>
      </c>
      <c r="S194" s="134" t="str">
        <f t="shared" si="70"/>
        <v>II</v>
      </c>
      <c r="T194" s="157" t="s">
        <v>534</v>
      </c>
      <c r="U194" s="133">
        <v>176</v>
      </c>
      <c r="V194" s="133">
        <v>37</v>
      </c>
      <c r="W194" s="133">
        <v>6</v>
      </c>
      <c r="X194" s="133">
        <f t="shared" si="73"/>
        <v>219</v>
      </c>
      <c r="Y194" s="157" t="s">
        <v>588</v>
      </c>
      <c r="Z194" s="157" t="s">
        <v>589</v>
      </c>
      <c r="AA194" s="169"/>
      <c r="AB194" s="169"/>
      <c r="AC194" s="155" t="s">
        <v>627</v>
      </c>
      <c r="AD194" s="155" t="s">
        <v>628</v>
      </c>
      <c r="AE194" s="157" t="s">
        <v>591</v>
      </c>
      <c r="AF194" s="81"/>
      <c r="AG194" s="81"/>
    </row>
    <row r="195" spans="1:33" ht="111" customHeight="1">
      <c r="A195" s="164" t="s">
        <v>653</v>
      </c>
      <c r="B195" s="164" t="s">
        <v>674</v>
      </c>
      <c r="C195" s="165" t="s">
        <v>675</v>
      </c>
      <c r="D195" s="164" t="s">
        <v>656</v>
      </c>
      <c r="E195" s="161" t="s">
        <v>213</v>
      </c>
      <c r="F195" s="155" t="s">
        <v>629</v>
      </c>
      <c r="G195" s="153" t="s">
        <v>362</v>
      </c>
      <c r="H195" s="156" t="s">
        <v>630</v>
      </c>
      <c r="I195" s="157" t="s">
        <v>631</v>
      </c>
      <c r="J195" s="155" t="s">
        <v>627</v>
      </c>
      <c r="K195" s="169"/>
      <c r="L195" s="157"/>
      <c r="M195" s="166">
        <v>2</v>
      </c>
      <c r="N195" s="166">
        <v>2</v>
      </c>
      <c r="O195" s="159">
        <v>4</v>
      </c>
      <c r="P195" s="159" t="s">
        <v>112</v>
      </c>
      <c r="Q195" s="166">
        <v>60</v>
      </c>
      <c r="R195" s="159">
        <v>240</v>
      </c>
      <c r="S195" s="134" t="str">
        <f t="shared" si="70"/>
        <v>II</v>
      </c>
      <c r="T195" s="157" t="s">
        <v>534</v>
      </c>
      <c r="U195" s="133">
        <v>176</v>
      </c>
      <c r="V195" s="133">
        <v>37</v>
      </c>
      <c r="W195" s="133">
        <v>6</v>
      </c>
      <c r="X195" s="133">
        <f t="shared" si="73"/>
        <v>219</v>
      </c>
      <c r="Y195" s="157" t="s">
        <v>588</v>
      </c>
      <c r="Z195" s="157" t="s">
        <v>589</v>
      </c>
      <c r="AA195" s="169"/>
      <c r="AB195" s="169"/>
      <c r="AC195" s="155" t="s">
        <v>627</v>
      </c>
      <c r="AD195" s="155" t="s">
        <v>628</v>
      </c>
      <c r="AE195" s="157" t="s">
        <v>591</v>
      </c>
      <c r="AF195" s="81"/>
      <c r="AG195" s="81"/>
    </row>
    <row r="196" spans="1:33" ht="111" customHeight="1">
      <c r="A196" s="164" t="s">
        <v>653</v>
      </c>
      <c r="B196" s="164" t="s">
        <v>674</v>
      </c>
      <c r="C196" s="165" t="s">
        <v>675</v>
      </c>
      <c r="D196" s="164" t="s">
        <v>656</v>
      </c>
      <c r="E196" s="161" t="s">
        <v>213</v>
      </c>
      <c r="F196" s="155" t="s">
        <v>636</v>
      </c>
      <c r="G196" s="153" t="s">
        <v>362</v>
      </c>
      <c r="H196" s="155" t="s">
        <v>637</v>
      </c>
      <c r="I196" s="157" t="s">
        <v>594</v>
      </c>
      <c r="J196" s="157"/>
      <c r="K196" s="169"/>
      <c r="L196" s="157" t="s">
        <v>595</v>
      </c>
      <c r="M196" s="166">
        <v>2</v>
      </c>
      <c r="N196" s="166">
        <v>3</v>
      </c>
      <c r="O196" s="159">
        <v>6</v>
      </c>
      <c r="P196" s="159" t="s">
        <v>110</v>
      </c>
      <c r="Q196" s="166">
        <v>60</v>
      </c>
      <c r="R196" s="159">
        <v>360</v>
      </c>
      <c r="S196" s="134" t="str">
        <f t="shared" si="70"/>
        <v>II</v>
      </c>
      <c r="T196" s="157" t="s">
        <v>534</v>
      </c>
      <c r="U196" s="133">
        <v>176</v>
      </c>
      <c r="V196" s="133">
        <v>37</v>
      </c>
      <c r="W196" s="133">
        <v>6</v>
      </c>
      <c r="X196" s="133">
        <f t="shared" si="73"/>
        <v>219</v>
      </c>
      <c r="Y196" s="157" t="s">
        <v>588</v>
      </c>
      <c r="Z196" s="157" t="s">
        <v>589</v>
      </c>
      <c r="AA196" s="169"/>
      <c r="AB196" s="169"/>
      <c r="AC196" s="157"/>
      <c r="AD196" s="157" t="s">
        <v>677</v>
      </c>
      <c r="AE196" s="157" t="s">
        <v>591</v>
      </c>
      <c r="AF196" s="81"/>
      <c r="AG196" s="81"/>
    </row>
    <row r="197" spans="1:33" ht="111" customHeight="1">
      <c r="A197" s="164" t="s">
        <v>653</v>
      </c>
      <c r="B197" s="164" t="s">
        <v>674</v>
      </c>
      <c r="C197" s="165" t="s">
        <v>675</v>
      </c>
      <c r="D197" s="164" t="s">
        <v>656</v>
      </c>
      <c r="E197" s="161" t="s">
        <v>213</v>
      </c>
      <c r="F197" s="155" t="s">
        <v>639</v>
      </c>
      <c r="G197" s="153" t="s">
        <v>362</v>
      </c>
      <c r="H197" s="155" t="s">
        <v>640</v>
      </c>
      <c r="I197" s="157" t="s">
        <v>594</v>
      </c>
      <c r="J197" s="157"/>
      <c r="K197" s="169"/>
      <c r="L197" s="157" t="s">
        <v>595</v>
      </c>
      <c r="M197" s="166">
        <v>2</v>
      </c>
      <c r="N197" s="166">
        <v>3</v>
      </c>
      <c r="O197" s="159">
        <v>6</v>
      </c>
      <c r="P197" s="159" t="s">
        <v>110</v>
      </c>
      <c r="Q197" s="166">
        <v>60</v>
      </c>
      <c r="R197" s="159">
        <v>360</v>
      </c>
      <c r="S197" s="134" t="str">
        <f t="shared" si="70"/>
        <v>II</v>
      </c>
      <c r="T197" s="157" t="s">
        <v>534</v>
      </c>
      <c r="U197" s="133">
        <v>176</v>
      </c>
      <c r="V197" s="133">
        <v>37</v>
      </c>
      <c r="W197" s="133">
        <v>6</v>
      </c>
      <c r="X197" s="133">
        <f t="shared" si="73"/>
        <v>219</v>
      </c>
      <c r="Y197" s="157" t="s">
        <v>588</v>
      </c>
      <c r="Z197" s="157" t="s">
        <v>589</v>
      </c>
      <c r="AA197" s="169"/>
      <c r="AB197" s="169"/>
      <c r="AC197" s="157"/>
      <c r="AD197" s="157" t="s">
        <v>677</v>
      </c>
      <c r="AE197" s="157" t="s">
        <v>591</v>
      </c>
      <c r="AF197" s="81"/>
      <c r="AG197" s="81"/>
    </row>
    <row r="198" spans="1:33" ht="111" customHeight="1">
      <c r="A198" s="164" t="s">
        <v>653</v>
      </c>
      <c r="B198" s="164" t="s">
        <v>674</v>
      </c>
      <c r="C198" s="165" t="s">
        <v>675</v>
      </c>
      <c r="D198" s="164" t="s">
        <v>656</v>
      </c>
      <c r="E198" s="161" t="s">
        <v>213</v>
      </c>
      <c r="F198" s="155" t="s">
        <v>643</v>
      </c>
      <c r="G198" s="153" t="s">
        <v>362</v>
      </c>
      <c r="H198" s="155" t="s">
        <v>644</v>
      </c>
      <c r="I198" s="157" t="s">
        <v>594</v>
      </c>
      <c r="J198" s="157"/>
      <c r="K198" s="169"/>
      <c r="L198" s="157" t="s">
        <v>595</v>
      </c>
      <c r="M198" s="166">
        <v>2</v>
      </c>
      <c r="N198" s="166">
        <v>2</v>
      </c>
      <c r="O198" s="159">
        <v>4</v>
      </c>
      <c r="P198" s="159" t="s">
        <v>112</v>
      </c>
      <c r="Q198" s="166">
        <v>60</v>
      </c>
      <c r="R198" s="159">
        <v>240</v>
      </c>
      <c r="S198" s="134" t="str">
        <f t="shared" si="70"/>
        <v>II</v>
      </c>
      <c r="T198" s="157" t="s">
        <v>534</v>
      </c>
      <c r="U198" s="133">
        <v>176</v>
      </c>
      <c r="V198" s="133">
        <v>37</v>
      </c>
      <c r="W198" s="133">
        <v>6</v>
      </c>
      <c r="X198" s="133">
        <f t="shared" si="73"/>
        <v>219</v>
      </c>
      <c r="Y198" s="157" t="s">
        <v>588</v>
      </c>
      <c r="Z198" s="157" t="s">
        <v>589</v>
      </c>
      <c r="AA198" s="169"/>
      <c r="AB198" s="169"/>
      <c r="AC198" s="157"/>
      <c r="AD198" s="157" t="s">
        <v>677</v>
      </c>
      <c r="AE198" s="157" t="s">
        <v>591</v>
      </c>
      <c r="AF198" s="81"/>
      <c r="AG198" s="81"/>
    </row>
    <row r="199" spans="1:33" ht="111" customHeight="1">
      <c r="A199" s="164" t="s">
        <v>653</v>
      </c>
      <c r="B199" s="164" t="s">
        <v>674</v>
      </c>
      <c r="C199" s="165" t="s">
        <v>675</v>
      </c>
      <c r="D199" s="164" t="s">
        <v>656</v>
      </c>
      <c r="E199" s="161" t="s">
        <v>213</v>
      </c>
      <c r="F199" s="155" t="s">
        <v>645</v>
      </c>
      <c r="G199" s="153" t="s">
        <v>362</v>
      </c>
      <c r="H199" s="155" t="s">
        <v>646</v>
      </c>
      <c r="I199" s="157" t="s">
        <v>594</v>
      </c>
      <c r="J199" s="155"/>
      <c r="K199" s="169"/>
      <c r="L199" s="157" t="s">
        <v>595</v>
      </c>
      <c r="M199" s="166">
        <v>4</v>
      </c>
      <c r="N199" s="166">
        <v>2</v>
      </c>
      <c r="O199" s="159">
        <v>8</v>
      </c>
      <c r="P199" s="159" t="s">
        <v>110</v>
      </c>
      <c r="Q199" s="166">
        <v>60</v>
      </c>
      <c r="R199" s="159">
        <v>480</v>
      </c>
      <c r="S199" s="134" t="str">
        <f t="shared" si="70"/>
        <v>II</v>
      </c>
      <c r="T199" s="157" t="s">
        <v>534</v>
      </c>
      <c r="U199" s="133">
        <v>176</v>
      </c>
      <c r="V199" s="133">
        <v>37</v>
      </c>
      <c r="W199" s="133">
        <v>6</v>
      </c>
      <c r="X199" s="133">
        <f t="shared" si="73"/>
        <v>219</v>
      </c>
      <c r="Y199" s="157" t="s">
        <v>588</v>
      </c>
      <c r="Z199" s="157" t="s">
        <v>589</v>
      </c>
      <c r="AA199" s="169"/>
      <c r="AB199" s="169"/>
      <c r="AC199" s="155"/>
      <c r="AD199" s="157" t="s">
        <v>677</v>
      </c>
      <c r="AE199" s="157" t="s">
        <v>591</v>
      </c>
      <c r="AF199" s="81"/>
      <c r="AG199" s="81"/>
    </row>
    <row r="200" spans="1:33" ht="111" customHeight="1">
      <c r="A200" s="164" t="s">
        <v>653</v>
      </c>
      <c r="B200" s="164" t="s">
        <v>674</v>
      </c>
      <c r="C200" s="165" t="s">
        <v>675</v>
      </c>
      <c r="D200" s="164" t="s">
        <v>656</v>
      </c>
      <c r="E200" s="161" t="s">
        <v>213</v>
      </c>
      <c r="F200" s="155" t="s">
        <v>647</v>
      </c>
      <c r="G200" s="153" t="s">
        <v>362</v>
      </c>
      <c r="H200" s="155" t="s">
        <v>648</v>
      </c>
      <c r="I200" s="157" t="s">
        <v>594</v>
      </c>
      <c r="J200" s="155"/>
      <c r="K200" s="169"/>
      <c r="L200" s="157" t="s">
        <v>649</v>
      </c>
      <c r="M200" s="166">
        <v>2</v>
      </c>
      <c r="N200" s="166">
        <v>2</v>
      </c>
      <c r="O200" s="159">
        <v>4</v>
      </c>
      <c r="P200" s="159" t="s">
        <v>112</v>
      </c>
      <c r="Q200" s="166">
        <v>25</v>
      </c>
      <c r="R200" s="159">
        <v>100</v>
      </c>
      <c r="S200" s="134" t="str">
        <f t="shared" si="70"/>
        <v>III</v>
      </c>
      <c r="T200" s="157" t="s">
        <v>203</v>
      </c>
      <c r="U200" s="133">
        <v>176</v>
      </c>
      <c r="V200" s="133">
        <v>37</v>
      </c>
      <c r="W200" s="133">
        <v>6</v>
      </c>
      <c r="X200" s="133">
        <f t="shared" si="73"/>
        <v>219</v>
      </c>
      <c r="Y200" s="157" t="s">
        <v>588</v>
      </c>
      <c r="Z200" s="157" t="s">
        <v>589</v>
      </c>
      <c r="AA200" s="169"/>
      <c r="AB200" s="169"/>
      <c r="AC200" s="155"/>
      <c r="AD200" s="157" t="s">
        <v>649</v>
      </c>
      <c r="AE200" s="157" t="s">
        <v>591</v>
      </c>
      <c r="AF200" s="81"/>
      <c r="AG200" s="81"/>
    </row>
    <row r="201" spans="1:33" ht="111" customHeight="1">
      <c r="A201" s="164" t="s">
        <v>653</v>
      </c>
      <c r="B201" s="164" t="s">
        <v>674</v>
      </c>
      <c r="C201" s="165" t="s">
        <v>675</v>
      </c>
      <c r="D201" s="164" t="s">
        <v>656</v>
      </c>
      <c r="E201" s="161" t="s">
        <v>213</v>
      </c>
      <c r="F201" s="155" t="s">
        <v>650</v>
      </c>
      <c r="G201" s="153" t="s">
        <v>362</v>
      </c>
      <c r="H201" s="155" t="s">
        <v>651</v>
      </c>
      <c r="I201" s="157" t="s">
        <v>594</v>
      </c>
      <c r="J201" s="157"/>
      <c r="K201" s="169"/>
      <c r="L201" s="157" t="s">
        <v>595</v>
      </c>
      <c r="M201" s="167">
        <v>2</v>
      </c>
      <c r="N201" s="167">
        <v>4</v>
      </c>
      <c r="O201" s="159">
        <v>8</v>
      </c>
      <c r="P201" s="159" t="s">
        <v>110</v>
      </c>
      <c r="Q201" s="166">
        <v>60</v>
      </c>
      <c r="R201" s="159">
        <v>480</v>
      </c>
      <c r="S201" s="134" t="str">
        <f t="shared" si="70"/>
        <v>II</v>
      </c>
      <c r="T201" s="157" t="s">
        <v>534</v>
      </c>
      <c r="U201" s="133">
        <v>176</v>
      </c>
      <c r="V201" s="133">
        <v>37</v>
      </c>
      <c r="W201" s="133">
        <v>6</v>
      </c>
      <c r="X201" s="133">
        <f t="shared" si="73"/>
        <v>219</v>
      </c>
      <c r="Y201" s="157" t="s">
        <v>588</v>
      </c>
      <c r="Z201" s="157" t="s">
        <v>589</v>
      </c>
      <c r="AA201" s="169"/>
      <c r="AB201" s="169"/>
      <c r="AC201" s="157"/>
      <c r="AD201" s="157" t="s">
        <v>677</v>
      </c>
      <c r="AE201" s="157" t="s">
        <v>591</v>
      </c>
      <c r="AF201" s="81"/>
      <c r="AG201" s="81"/>
    </row>
    <row r="202" spans="1:33" ht="111" customHeight="1">
      <c r="A202" s="164" t="s">
        <v>653</v>
      </c>
      <c r="B202" s="164" t="s">
        <v>674</v>
      </c>
      <c r="C202" s="165" t="s">
        <v>675</v>
      </c>
      <c r="D202" s="164" t="s">
        <v>656</v>
      </c>
      <c r="E202" s="161" t="s">
        <v>213</v>
      </c>
      <c r="F202" s="170" t="s">
        <v>678</v>
      </c>
      <c r="G202" s="153" t="s">
        <v>362</v>
      </c>
      <c r="H202" s="171" t="s">
        <v>679</v>
      </c>
      <c r="I202" s="170" t="s">
        <v>680</v>
      </c>
      <c r="J202" s="170"/>
      <c r="K202" s="172"/>
      <c r="L202" s="173" t="s">
        <v>681</v>
      </c>
      <c r="M202" s="166">
        <v>6</v>
      </c>
      <c r="N202" s="166">
        <v>1</v>
      </c>
      <c r="O202" s="159">
        <v>6</v>
      </c>
      <c r="P202" s="159" t="s">
        <v>110</v>
      </c>
      <c r="Q202" s="166">
        <v>60</v>
      </c>
      <c r="R202" s="159">
        <v>360</v>
      </c>
      <c r="S202" s="134" t="str">
        <f t="shared" si="70"/>
        <v>II</v>
      </c>
      <c r="T202" s="157" t="s">
        <v>534</v>
      </c>
      <c r="U202" s="133">
        <v>176</v>
      </c>
      <c r="V202" s="133">
        <v>37</v>
      </c>
      <c r="W202" s="133">
        <v>6</v>
      </c>
      <c r="X202" s="133">
        <f t="shared" si="73"/>
        <v>219</v>
      </c>
      <c r="Y202" s="157" t="s">
        <v>588</v>
      </c>
      <c r="Z202" s="157" t="s">
        <v>589</v>
      </c>
      <c r="AA202" s="169"/>
      <c r="AB202" s="169"/>
      <c r="AC202" s="170"/>
      <c r="AD202" s="170" t="s">
        <v>682</v>
      </c>
      <c r="AE202" s="157" t="s">
        <v>591</v>
      </c>
      <c r="AF202" s="81"/>
      <c r="AG202" s="81"/>
    </row>
    <row r="203" spans="1:33" ht="111" customHeight="1">
      <c r="A203" s="164" t="s">
        <v>653</v>
      </c>
      <c r="B203" s="164" t="s">
        <v>674</v>
      </c>
      <c r="C203" s="165" t="s">
        <v>675</v>
      </c>
      <c r="D203" s="164" t="s">
        <v>656</v>
      </c>
      <c r="E203" s="161" t="s">
        <v>213</v>
      </c>
      <c r="F203" s="170" t="s">
        <v>678</v>
      </c>
      <c r="G203" s="153" t="s">
        <v>362</v>
      </c>
      <c r="H203" s="171" t="s">
        <v>683</v>
      </c>
      <c r="I203" s="170" t="s">
        <v>680</v>
      </c>
      <c r="J203" s="170"/>
      <c r="K203" s="172"/>
      <c r="L203" s="173" t="s">
        <v>681</v>
      </c>
      <c r="M203" s="166">
        <v>6</v>
      </c>
      <c r="N203" s="166">
        <v>1</v>
      </c>
      <c r="O203" s="159">
        <v>6</v>
      </c>
      <c r="P203" s="159" t="s">
        <v>110</v>
      </c>
      <c r="Q203" s="166">
        <v>60</v>
      </c>
      <c r="R203" s="159">
        <v>360</v>
      </c>
      <c r="S203" s="134" t="str">
        <f t="shared" si="70"/>
        <v>II</v>
      </c>
      <c r="T203" s="157" t="s">
        <v>534</v>
      </c>
      <c r="U203" s="133">
        <v>176</v>
      </c>
      <c r="V203" s="133">
        <v>37</v>
      </c>
      <c r="W203" s="133">
        <v>6</v>
      </c>
      <c r="X203" s="133">
        <f t="shared" si="73"/>
        <v>219</v>
      </c>
      <c r="Y203" s="157" t="s">
        <v>588</v>
      </c>
      <c r="Z203" s="157" t="s">
        <v>589</v>
      </c>
      <c r="AA203" s="169"/>
      <c r="AB203" s="169"/>
      <c r="AC203" s="170"/>
      <c r="AD203" s="170" t="s">
        <v>682</v>
      </c>
      <c r="AE203" s="157" t="s">
        <v>591</v>
      </c>
      <c r="AF203" s="81"/>
      <c r="AG203" s="81"/>
    </row>
    <row r="204" spans="1:33" ht="111" customHeight="1">
      <c r="A204" s="164" t="s">
        <v>653</v>
      </c>
      <c r="B204" s="164" t="s">
        <v>674</v>
      </c>
      <c r="C204" s="165" t="s">
        <v>675</v>
      </c>
      <c r="D204" s="164" t="s">
        <v>656</v>
      </c>
      <c r="E204" s="161" t="s">
        <v>213</v>
      </c>
      <c r="F204" s="170" t="s">
        <v>678</v>
      </c>
      <c r="G204" s="153" t="s">
        <v>362</v>
      </c>
      <c r="H204" s="171" t="s">
        <v>684</v>
      </c>
      <c r="I204" s="170" t="s">
        <v>680</v>
      </c>
      <c r="J204" s="170"/>
      <c r="K204" s="172"/>
      <c r="L204" s="173" t="s">
        <v>681</v>
      </c>
      <c r="M204" s="166">
        <v>6</v>
      </c>
      <c r="N204" s="167">
        <v>1</v>
      </c>
      <c r="O204" s="159">
        <v>6</v>
      </c>
      <c r="P204" s="159" t="s">
        <v>110</v>
      </c>
      <c r="Q204" s="167">
        <v>60</v>
      </c>
      <c r="R204" s="159">
        <v>360</v>
      </c>
      <c r="S204" s="134" t="str">
        <f t="shared" si="70"/>
        <v>II</v>
      </c>
      <c r="T204" s="157" t="s">
        <v>534</v>
      </c>
      <c r="U204" s="133">
        <v>176</v>
      </c>
      <c r="V204" s="133">
        <v>37</v>
      </c>
      <c r="W204" s="133">
        <v>6</v>
      </c>
      <c r="X204" s="133">
        <f t="shared" si="73"/>
        <v>219</v>
      </c>
      <c r="Y204" s="157" t="s">
        <v>588</v>
      </c>
      <c r="Z204" s="157" t="s">
        <v>589</v>
      </c>
      <c r="AA204" s="169"/>
      <c r="AB204" s="169"/>
      <c r="AC204" s="170"/>
      <c r="AD204" s="170" t="s">
        <v>682</v>
      </c>
      <c r="AE204" s="157" t="s">
        <v>591</v>
      </c>
      <c r="AF204" s="81"/>
      <c r="AG204" s="81"/>
    </row>
    <row r="205" spans="1:33" ht="12">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row>
    <row r="206" spans="1:33" ht="12">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row>
    <row r="207" spans="1:33" ht="12">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row>
    <row r="208" spans="1:33" ht="12">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row>
    <row r="209" spans="1:33" ht="12">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row>
    <row r="210" spans="1:33" ht="12">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row>
    <row r="211" spans="1:33" ht="12">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row>
    <row r="212" spans="1:33" ht="12">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row>
    <row r="213" spans="1:33" ht="12">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row>
    <row r="214" spans="1:33" ht="12">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row>
    <row r="215" spans="1:33" ht="12">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row>
    <row r="216" spans="1:33" ht="12">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row>
    <row r="217" spans="1:33" ht="12">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row>
    <row r="218" spans="1:33" ht="12">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row>
    <row r="219" spans="1:33" ht="12">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row>
    <row r="220" spans="1:33" ht="12">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row>
    <row r="221" spans="1:33" ht="12">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row>
    <row r="222" spans="1:33" ht="12">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row>
    <row r="223" spans="1:33" ht="12">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row>
    <row r="224" spans="1:33" ht="12">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row>
    <row r="225" spans="1:33" ht="12">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row>
    <row r="226" spans="1:33" ht="12">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row>
    <row r="227" spans="1:33" ht="12">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row>
    <row r="228" spans="1:33" ht="12">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row>
    <row r="229" spans="1:33" ht="12">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row>
    <row r="230" spans="1:33" ht="12">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row>
    <row r="231" spans="1:33" ht="12">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row>
    <row r="232" spans="1:33" ht="12">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row>
  </sheetData>
  <sheetProtection selectLockedCells="1" selectUnlockedCells="1"/>
  <autoFilter ref="A9:AG156"/>
  <mergeCells count="37">
    <mergeCell ref="L8:L9"/>
    <mergeCell ref="B7:B9"/>
    <mergeCell ref="C7:C9"/>
    <mergeCell ref="D7:D9"/>
    <mergeCell ref="J7:L7"/>
    <mergeCell ref="M7:S7"/>
    <mergeCell ref="O8:O9"/>
    <mergeCell ref="P8:P9"/>
    <mergeCell ref="A1:AE1"/>
    <mergeCell ref="A2:AE2"/>
    <mergeCell ref="A3:AE3"/>
    <mergeCell ref="A4:AE4"/>
    <mergeCell ref="A7:A9"/>
    <mergeCell ref="U7:Z7"/>
    <mergeCell ref="Q8:Q9"/>
    <mergeCell ref="AA7:AE7"/>
    <mergeCell ref="F8:F9"/>
    <mergeCell ref="G8:G9"/>
    <mergeCell ref="J8:J9"/>
    <mergeCell ref="K8:K9"/>
    <mergeCell ref="Z8:Z9"/>
    <mergeCell ref="M8:M9"/>
    <mergeCell ref="N8:N9"/>
    <mergeCell ref="AC8:AC9"/>
    <mergeCell ref="AD8:AD9"/>
    <mergeCell ref="AE8:AE9"/>
    <mergeCell ref="R8:R9"/>
    <mergeCell ref="S8:S9"/>
    <mergeCell ref="T8:T9"/>
    <mergeCell ref="U8:X8"/>
    <mergeCell ref="Y8:Y9"/>
    <mergeCell ref="AA8:AA9"/>
    <mergeCell ref="AB8:AB9"/>
    <mergeCell ref="E7:E9"/>
    <mergeCell ref="F7:H7"/>
    <mergeCell ref="I7:I9"/>
    <mergeCell ref="H8:H9"/>
  </mergeCells>
  <conditionalFormatting sqref="S148:S150 S152 S68:S69 S40:S41 S108 S72:S78 S88:S92 S126 S44:S46 S94 S154 S113:S115 S134:S142 S156:S204">
    <cfRule type="containsText" priority="474" dxfId="7" operator="containsText" stopIfTrue="1" text="IV">
      <formula>NOT(ISERROR(SEARCH("IV",S40)))</formula>
    </cfRule>
    <cfRule type="containsText" priority="475" dxfId="7" operator="containsText" stopIfTrue="1" text="III">
      <formula>NOT(ISERROR(SEARCH("III",S40)))</formula>
    </cfRule>
    <cfRule type="containsText" priority="476" dxfId="1" operator="containsText" stopIfTrue="1" text="II">
      <formula>NOT(ISERROR(SEARCH("II",S40)))</formula>
    </cfRule>
    <cfRule type="containsText" priority="477" dxfId="0" operator="containsText" stopIfTrue="1" text="I">
      <formula>NOT(ISERROR(SEARCH("I",S40)))</formula>
    </cfRule>
  </conditionalFormatting>
  <conditionalFormatting sqref="S151">
    <cfRule type="containsText" priority="458" dxfId="7" operator="containsText" stopIfTrue="1" text="IV">
      <formula>NOT(ISERROR(SEARCH("IV",S151)))</formula>
    </cfRule>
    <cfRule type="containsText" priority="459" dxfId="7" operator="containsText" stopIfTrue="1" text="III">
      <formula>NOT(ISERROR(SEARCH("III",S151)))</formula>
    </cfRule>
    <cfRule type="containsText" priority="460" dxfId="1" operator="containsText" stopIfTrue="1" text="II">
      <formula>NOT(ISERROR(SEARCH("II",S151)))</formula>
    </cfRule>
    <cfRule type="containsText" priority="461" dxfId="0" operator="containsText" stopIfTrue="1" text="I">
      <formula>NOT(ISERROR(SEARCH("I",S151)))</formula>
    </cfRule>
  </conditionalFormatting>
  <conditionalFormatting sqref="S81">
    <cfRule type="containsText" priority="398" dxfId="7" operator="containsText" stopIfTrue="1" text="IV">
      <formula>NOT(ISERROR(SEARCH("IV",S81)))</formula>
    </cfRule>
    <cfRule type="containsText" priority="399" dxfId="7" operator="containsText" stopIfTrue="1" text="III">
      <formula>NOT(ISERROR(SEARCH("III",S81)))</formula>
    </cfRule>
    <cfRule type="containsText" priority="400" dxfId="1" operator="containsText" stopIfTrue="1" text="II">
      <formula>NOT(ISERROR(SEARCH("II",S81)))</formula>
    </cfRule>
    <cfRule type="containsText" priority="401" dxfId="0" operator="containsText" stopIfTrue="1" text="I">
      <formula>NOT(ISERROR(SEARCH("I",S81)))</formula>
    </cfRule>
  </conditionalFormatting>
  <conditionalFormatting sqref="S94">
    <cfRule type="containsText" priority="390" dxfId="7" operator="containsText" stopIfTrue="1" text="IV">
      <formula>NOT(ISERROR(SEARCH("IV",S94)))</formula>
    </cfRule>
    <cfRule type="containsText" priority="391" dxfId="7" operator="containsText" stopIfTrue="1" text="III">
      <formula>NOT(ISERROR(SEARCH("III",S94)))</formula>
    </cfRule>
    <cfRule type="containsText" priority="392" dxfId="1" operator="containsText" stopIfTrue="1" text="II">
      <formula>NOT(ISERROR(SEARCH("II",S94)))</formula>
    </cfRule>
    <cfRule type="containsText" priority="393" dxfId="0" operator="containsText" stopIfTrue="1" text="I">
      <formula>NOT(ISERROR(SEARCH("I",S94)))</formula>
    </cfRule>
  </conditionalFormatting>
  <conditionalFormatting sqref="S46">
    <cfRule type="containsText" priority="382" dxfId="7" operator="containsText" stopIfTrue="1" text="IV">
      <formula>NOT(ISERROR(SEARCH("IV",S46)))</formula>
    </cfRule>
    <cfRule type="containsText" priority="383" dxfId="7" operator="containsText" stopIfTrue="1" text="III">
      <formula>NOT(ISERROR(SEARCH("III",S46)))</formula>
    </cfRule>
    <cfRule type="containsText" priority="384" dxfId="1" operator="containsText" stopIfTrue="1" text="II">
      <formula>NOT(ISERROR(SEARCH("II",S46)))</formula>
    </cfRule>
    <cfRule type="containsText" priority="385" dxfId="0" operator="containsText" stopIfTrue="1" text="I">
      <formula>NOT(ISERROR(SEARCH("I",S46)))</formula>
    </cfRule>
  </conditionalFormatting>
  <conditionalFormatting sqref="S147">
    <cfRule type="containsText" priority="362" dxfId="7" operator="containsText" stopIfTrue="1" text="IV">
      <formula>NOT(ISERROR(SEARCH("IV",S147)))</formula>
    </cfRule>
    <cfRule type="containsText" priority="363" dxfId="7" operator="containsText" stopIfTrue="1" text="III">
      <formula>NOT(ISERROR(SEARCH("III",S147)))</formula>
    </cfRule>
    <cfRule type="containsText" priority="364" dxfId="1" operator="containsText" stopIfTrue="1" text="II">
      <formula>NOT(ISERROR(SEARCH("II",S147)))</formula>
    </cfRule>
    <cfRule type="containsText" priority="365" dxfId="0" operator="containsText" stopIfTrue="1" text="I">
      <formula>NOT(ISERROR(SEARCH("I",S147)))</formula>
    </cfRule>
  </conditionalFormatting>
  <conditionalFormatting sqref="S139:S140">
    <cfRule type="containsText" priority="358" dxfId="7" operator="containsText" stopIfTrue="1" text="IV">
      <formula>NOT(ISERROR(SEARCH("IV",S139)))</formula>
    </cfRule>
    <cfRule type="containsText" priority="359" dxfId="7" operator="containsText" stopIfTrue="1" text="III">
      <formula>NOT(ISERROR(SEARCH("III",S139)))</formula>
    </cfRule>
    <cfRule type="containsText" priority="360" dxfId="1" operator="containsText" stopIfTrue="1" text="II">
      <formula>NOT(ISERROR(SEARCH("II",S139)))</formula>
    </cfRule>
    <cfRule type="containsText" priority="361" dxfId="0" operator="containsText" stopIfTrue="1" text="I">
      <formula>NOT(ISERROR(SEARCH("I",S139)))</formula>
    </cfRule>
  </conditionalFormatting>
  <conditionalFormatting sqref="S10:S11 S13:S14">
    <cfRule type="containsText" priority="314" dxfId="7" operator="containsText" stopIfTrue="1" text="IV">
      <formula>NOT(ISERROR(SEARCH("IV",S10)))</formula>
    </cfRule>
    <cfRule type="containsText" priority="315" dxfId="7" operator="containsText" stopIfTrue="1" text="III">
      <formula>NOT(ISERROR(SEARCH("III",S10)))</formula>
    </cfRule>
    <cfRule type="containsText" priority="316" dxfId="1" operator="containsText" stopIfTrue="1" text="II">
      <formula>NOT(ISERROR(SEARCH("II",S10)))</formula>
    </cfRule>
    <cfRule type="containsText" priority="317" dxfId="0" operator="containsText" stopIfTrue="1" text="I">
      <formula>NOT(ISERROR(SEARCH("I",S10)))</formula>
    </cfRule>
  </conditionalFormatting>
  <conditionalFormatting sqref="S15">
    <cfRule type="containsText" priority="306" dxfId="7" operator="containsText" stopIfTrue="1" text="IV">
      <formula>NOT(ISERROR(SEARCH("IV",S15)))</formula>
    </cfRule>
    <cfRule type="containsText" priority="307" dxfId="7" operator="containsText" stopIfTrue="1" text="III">
      <formula>NOT(ISERROR(SEARCH("III",S15)))</formula>
    </cfRule>
    <cfRule type="containsText" priority="308" dxfId="1" operator="containsText" stopIfTrue="1" text="II">
      <formula>NOT(ISERROR(SEARCH("II",S15)))</formula>
    </cfRule>
    <cfRule type="containsText" priority="309" dxfId="0" operator="containsText" stopIfTrue="1" text="I">
      <formula>NOT(ISERROR(SEARCH("I",S15)))</formula>
    </cfRule>
  </conditionalFormatting>
  <conditionalFormatting sqref="S22:S23 S17 S19:S20">
    <cfRule type="containsText" priority="302" dxfId="7" operator="containsText" stopIfTrue="1" text="IV">
      <formula>NOT(ISERROR(SEARCH("IV",S17)))</formula>
    </cfRule>
    <cfRule type="containsText" priority="303" dxfId="7" operator="containsText" stopIfTrue="1" text="III">
      <formula>NOT(ISERROR(SEARCH("III",S17)))</formula>
    </cfRule>
    <cfRule type="containsText" priority="304" dxfId="1" operator="containsText" stopIfTrue="1" text="II">
      <formula>NOT(ISERROR(SEARCH("II",S17)))</formula>
    </cfRule>
    <cfRule type="containsText" priority="305" dxfId="0" operator="containsText" stopIfTrue="1" text="I">
      <formula>NOT(ISERROR(SEARCH("I",S17)))</formula>
    </cfRule>
  </conditionalFormatting>
  <conditionalFormatting sqref="S21">
    <cfRule type="containsText" priority="294" dxfId="7" operator="containsText" stopIfTrue="1" text="IV">
      <formula>NOT(ISERROR(SEARCH("IV",S21)))</formula>
    </cfRule>
    <cfRule type="containsText" priority="295" dxfId="7" operator="containsText" stopIfTrue="1" text="III">
      <formula>NOT(ISERROR(SEARCH("III",S21)))</formula>
    </cfRule>
    <cfRule type="containsText" priority="296" dxfId="1" operator="containsText" stopIfTrue="1" text="II">
      <formula>NOT(ISERROR(SEARCH("II",S21)))</formula>
    </cfRule>
    <cfRule type="containsText" priority="297" dxfId="0" operator="containsText" stopIfTrue="1" text="I">
      <formula>NOT(ISERROR(SEARCH("I",S21)))</formula>
    </cfRule>
  </conditionalFormatting>
  <conditionalFormatting sqref="S31:S32 S36:S37">
    <cfRule type="containsText" priority="290" dxfId="7" operator="containsText" stopIfTrue="1" text="IV">
      <formula>NOT(ISERROR(SEARCH("IV",S31)))</formula>
    </cfRule>
    <cfRule type="containsText" priority="291" dxfId="7" operator="containsText" stopIfTrue="1" text="III">
      <formula>NOT(ISERROR(SEARCH("III",S31)))</formula>
    </cfRule>
    <cfRule type="containsText" priority="292" dxfId="1" operator="containsText" stopIfTrue="1" text="II">
      <formula>NOT(ISERROR(SEARCH("II",S31)))</formula>
    </cfRule>
    <cfRule type="containsText" priority="293" dxfId="0" operator="containsText" stopIfTrue="1" text="I">
      <formula>NOT(ISERROR(SEARCH("I",S31)))</formula>
    </cfRule>
  </conditionalFormatting>
  <conditionalFormatting sqref="S35">
    <cfRule type="containsText" priority="282" dxfId="7" operator="containsText" stopIfTrue="1" text="IV">
      <formula>NOT(ISERROR(SEARCH("IV",S35)))</formula>
    </cfRule>
    <cfRule type="containsText" priority="283" dxfId="7" operator="containsText" stopIfTrue="1" text="III">
      <formula>NOT(ISERROR(SEARCH("III",S35)))</formula>
    </cfRule>
    <cfRule type="containsText" priority="284" dxfId="1" operator="containsText" stopIfTrue="1" text="II">
      <formula>NOT(ISERROR(SEARCH("II",S35)))</formula>
    </cfRule>
    <cfRule type="containsText" priority="285" dxfId="0" operator="containsText" stopIfTrue="1" text="I">
      <formula>NOT(ISERROR(SEARCH("I",S35)))</formula>
    </cfRule>
  </conditionalFormatting>
  <conditionalFormatting sqref="S47:S48 S51:S54">
    <cfRule type="containsText" priority="274" dxfId="7" operator="containsText" stopIfTrue="1" text="IV">
      <formula>NOT(ISERROR(SEARCH("IV",S47)))</formula>
    </cfRule>
    <cfRule type="containsText" priority="275" dxfId="7" operator="containsText" stopIfTrue="1" text="III">
      <formula>NOT(ISERROR(SEARCH("III",S47)))</formula>
    </cfRule>
    <cfRule type="containsText" priority="276" dxfId="1" operator="containsText" stopIfTrue="1" text="II">
      <formula>NOT(ISERROR(SEARCH("II",S47)))</formula>
    </cfRule>
    <cfRule type="containsText" priority="277" dxfId="0" operator="containsText" stopIfTrue="1" text="I">
      <formula>NOT(ISERROR(SEARCH("I",S47)))</formula>
    </cfRule>
  </conditionalFormatting>
  <conditionalFormatting sqref="S58">
    <cfRule type="containsText" priority="258" dxfId="7" operator="containsText" stopIfTrue="1" text="IV">
      <formula>NOT(ISERROR(SEARCH("IV",S58)))</formula>
    </cfRule>
    <cfRule type="containsText" priority="259" dxfId="7" operator="containsText" stopIfTrue="1" text="III">
      <formula>NOT(ISERROR(SEARCH("III",S58)))</formula>
    </cfRule>
    <cfRule type="containsText" priority="260" dxfId="1" operator="containsText" stopIfTrue="1" text="II">
      <formula>NOT(ISERROR(SEARCH("II",S58)))</formula>
    </cfRule>
    <cfRule type="containsText" priority="261" dxfId="0" operator="containsText" stopIfTrue="1" text="I">
      <formula>NOT(ISERROR(SEARCH("I",S58)))</formula>
    </cfRule>
  </conditionalFormatting>
  <conditionalFormatting sqref="S59 S55:S57">
    <cfRule type="containsText" priority="266" dxfId="7" operator="containsText" stopIfTrue="1" text="IV">
      <formula>NOT(ISERROR(SEARCH("IV",S55)))</formula>
    </cfRule>
    <cfRule type="containsText" priority="267" dxfId="7" operator="containsText" stopIfTrue="1" text="III">
      <formula>NOT(ISERROR(SEARCH("III",S55)))</formula>
    </cfRule>
    <cfRule type="containsText" priority="268" dxfId="1" operator="containsText" stopIfTrue="1" text="II">
      <formula>NOT(ISERROR(SEARCH("II",S55)))</formula>
    </cfRule>
    <cfRule type="containsText" priority="269" dxfId="0" operator="containsText" stopIfTrue="1" text="I">
      <formula>NOT(ISERROR(SEARCH("I",S55)))</formula>
    </cfRule>
  </conditionalFormatting>
  <conditionalFormatting sqref="S60:S61 S67 S63:S65">
    <cfRule type="containsText" priority="250" dxfId="7" operator="containsText" stopIfTrue="1" text="IV">
      <formula>NOT(ISERROR(SEARCH("IV",S60)))</formula>
    </cfRule>
    <cfRule type="containsText" priority="251" dxfId="7" operator="containsText" stopIfTrue="1" text="III">
      <formula>NOT(ISERROR(SEARCH("III",S60)))</formula>
    </cfRule>
    <cfRule type="containsText" priority="252" dxfId="1" operator="containsText" stopIfTrue="1" text="II">
      <formula>NOT(ISERROR(SEARCH("II",S60)))</formula>
    </cfRule>
    <cfRule type="containsText" priority="253" dxfId="0" operator="containsText" stopIfTrue="1" text="I">
      <formula>NOT(ISERROR(SEARCH("I",S60)))</formula>
    </cfRule>
  </conditionalFormatting>
  <conditionalFormatting sqref="S82:S85">
    <cfRule type="containsText" priority="234" dxfId="7" operator="containsText" stopIfTrue="1" text="IV">
      <formula>NOT(ISERROR(SEARCH("IV",S82)))</formula>
    </cfRule>
    <cfRule type="containsText" priority="235" dxfId="7" operator="containsText" stopIfTrue="1" text="III">
      <formula>NOT(ISERROR(SEARCH("III",S82)))</formula>
    </cfRule>
    <cfRule type="containsText" priority="236" dxfId="1" operator="containsText" stopIfTrue="1" text="II">
      <formula>NOT(ISERROR(SEARCH("II",S82)))</formula>
    </cfRule>
    <cfRule type="containsText" priority="237" dxfId="0" operator="containsText" stopIfTrue="1" text="I">
      <formula>NOT(ISERROR(SEARCH("I",S82)))</formula>
    </cfRule>
  </conditionalFormatting>
  <conditionalFormatting sqref="S102">
    <cfRule type="containsText" priority="214" dxfId="7" operator="containsText" stopIfTrue="1" text="IV">
      <formula>NOT(ISERROR(SEARCH("IV",S102)))</formula>
    </cfRule>
    <cfRule type="containsText" priority="215" dxfId="7" operator="containsText" stopIfTrue="1" text="III">
      <formula>NOT(ISERROR(SEARCH("III",S102)))</formula>
    </cfRule>
    <cfRule type="containsText" priority="216" dxfId="1" operator="containsText" stopIfTrue="1" text="II">
      <formula>NOT(ISERROR(SEARCH("II",S102)))</formula>
    </cfRule>
    <cfRule type="containsText" priority="217" dxfId="0" operator="containsText" stopIfTrue="1" text="I">
      <formula>NOT(ISERROR(SEARCH("I",S102)))</formula>
    </cfRule>
  </conditionalFormatting>
  <conditionalFormatting sqref="S86">
    <cfRule type="containsText" priority="226" dxfId="7" operator="containsText" stopIfTrue="1" text="IV">
      <formula>NOT(ISERROR(SEARCH("IV",S86)))</formula>
    </cfRule>
    <cfRule type="containsText" priority="227" dxfId="7" operator="containsText" stopIfTrue="1" text="III">
      <formula>NOT(ISERROR(SEARCH("III",S86)))</formula>
    </cfRule>
    <cfRule type="containsText" priority="228" dxfId="1" operator="containsText" stopIfTrue="1" text="II">
      <formula>NOT(ISERROR(SEARCH("II",S86)))</formula>
    </cfRule>
    <cfRule type="containsText" priority="229" dxfId="0" operator="containsText" stopIfTrue="1" text="I">
      <formula>NOT(ISERROR(SEARCH("I",S86)))</formula>
    </cfRule>
  </conditionalFormatting>
  <conditionalFormatting sqref="S103 S96:S98 S100:S101">
    <cfRule type="containsText" priority="222" dxfId="7" operator="containsText" stopIfTrue="1" text="IV">
      <formula>NOT(ISERROR(SEARCH("IV",S96)))</formula>
    </cfRule>
    <cfRule type="containsText" priority="223" dxfId="7" operator="containsText" stopIfTrue="1" text="III">
      <formula>NOT(ISERROR(SEARCH("III",S96)))</formula>
    </cfRule>
    <cfRule type="containsText" priority="224" dxfId="1" operator="containsText" stopIfTrue="1" text="II">
      <formula>NOT(ISERROR(SEARCH("II",S96)))</formula>
    </cfRule>
    <cfRule type="containsText" priority="225" dxfId="0" operator="containsText" stopIfTrue="1" text="I">
      <formula>NOT(ISERROR(SEARCH("I",S96)))</formula>
    </cfRule>
  </conditionalFormatting>
  <conditionalFormatting sqref="S107">
    <cfRule type="containsText" priority="202" dxfId="7" operator="containsText" stopIfTrue="1" text="IV">
      <formula>NOT(ISERROR(SEARCH("IV",S107)))</formula>
    </cfRule>
    <cfRule type="containsText" priority="203" dxfId="7" operator="containsText" stopIfTrue="1" text="III">
      <formula>NOT(ISERROR(SEARCH("III",S107)))</formula>
    </cfRule>
    <cfRule type="containsText" priority="204" dxfId="1" operator="containsText" stopIfTrue="1" text="II">
      <formula>NOT(ISERROR(SEARCH("II",S107)))</formula>
    </cfRule>
    <cfRule type="containsText" priority="205" dxfId="0" operator="containsText" stopIfTrue="1" text="I">
      <formula>NOT(ISERROR(SEARCH("I",S107)))</formula>
    </cfRule>
  </conditionalFormatting>
  <conditionalFormatting sqref="S104:S106">
    <cfRule type="containsText" priority="210" dxfId="7" operator="containsText" stopIfTrue="1" text="IV">
      <formula>NOT(ISERROR(SEARCH("IV",S104)))</formula>
    </cfRule>
    <cfRule type="containsText" priority="211" dxfId="7" operator="containsText" stopIfTrue="1" text="III">
      <formula>NOT(ISERROR(SEARCH("III",S104)))</formula>
    </cfRule>
    <cfRule type="containsText" priority="212" dxfId="1" operator="containsText" stopIfTrue="1" text="II">
      <formula>NOT(ISERROR(SEARCH("II",S104)))</formula>
    </cfRule>
    <cfRule type="containsText" priority="213" dxfId="0" operator="containsText" stopIfTrue="1" text="I">
      <formula>NOT(ISERROR(SEARCH("I",S104)))</formula>
    </cfRule>
  </conditionalFormatting>
  <conditionalFormatting sqref="S110:S111">
    <cfRule type="containsText" priority="194" dxfId="7" operator="containsText" stopIfTrue="1" text="IV">
      <formula>NOT(ISERROR(SEARCH("IV",S110)))</formula>
    </cfRule>
    <cfRule type="containsText" priority="195" dxfId="7" operator="containsText" stopIfTrue="1" text="III">
      <formula>NOT(ISERROR(SEARCH("III",S110)))</formula>
    </cfRule>
    <cfRule type="containsText" priority="196" dxfId="1" operator="containsText" stopIfTrue="1" text="II">
      <formula>NOT(ISERROR(SEARCH("II",S110)))</formula>
    </cfRule>
    <cfRule type="containsText" priority="197" dxfId="0" operator="containsText" stopIfTrue="1" text="I">
      <formula>NOT(ISERROR(SEARCH("I",S110)))</formula>
    </cfRule>
  </conditionalFormatting>
  <conditionalFormatting sqref="S112">
    <cfRule type="containsText" priority="186" dxfId="7" operator="containsText" stopIfTrue="1" text="IV">
      <formula>NOT(ISERROR(SEARCH("IV",S112)))</formula>
    </cfRule>
    <cfRule type="containsText" priority="187" dxfId="7" operator="containsText" stopIfTrue="1" text="III">
      <formula>NOT(ISERROR(SEARCH("III",S112)))</formula>
    </cfRule>
    <cfRule type="containsText" priority="188" dxfId="1" operator="containsText" stopIfTrue="1" text="II">
      <formula>NOT(ISERROR(SEARCH("II",S112)))</formula>
    </cfRule>
    <cfRule type="containsText" priority="189" dxfId="0" operator="containsText" stopIfTrue="1" text="I">
      <formula>NOT(ISERROR(SEARCH("I",S112)))</formula>
    </cfRule>
  </conditionalFormatting>
  <conditionalFormatting sqref="S116:S121">
    <cfRule type="containsText" priority="182" dxfId="7" operator="containsText" stopIfTrue="1" text="IV">
      <formula>NOT(ISERROR(SEARCH("IV",S116)))</formula>
    </cfRule>
    <cfRule type="containsText" priority="183" dxfId="7" operator="containsText" stopIfTrue="1" text="III">
      <formula>NOT(ISERROR(SEARCH("III",S116)))</formula>
    </cfRule>
    <cfRule type="containsText" priority="184" dxfId="1" operator="containsText" stopIfTrue="1" text="II">
      <formula>NOT(ISERROR(SEARCH("II",S116)))</formula>
    </cfRule>
    <cfRule type="containsText" priority="185" dxfId="0" operator="containsText" stopIfTrue="1" text="I">
      <formula>NOT(ISERROR(SEARCH("I",S116)))</formula>
    </cfRule>
  </conditionalFormatting>
  <conditionalFormatting sqref="S39">
    <cfRule type="containsText" priority="174" dxfId="7" operator="containsText" stopIfTrue="1" text="IV">
      <formula>NOT(ISERROR(SEARCH("IV",S39)))</formula>
    </cfRule>
    <cfRule type="containsText" priority="175" dxfId="7" operator="containsText" stopIfTrue="1" text="III">
      <formula>NOT(ISERROR(SEARCH("III",S39)))</formula>
    </cfRule>
    <cfRule type="containsText" priority="176" dxfId="1" operator="containsText" stopIfTrue="1" text="II">
      <formula>NOT(ISERROR(SEARCH("II",S39)))</formula>
    </cfRule>
    <cfRule type="containsText" priority="177" dxfId="0" operator="containsText" stopIfTrue="1" text="I">
      <formula>NOT(ISERROR(SEARCH("I",S39)))</formula>
    </cfRule>
  </conditionalFormatting>
  <conditionalFormatting sqref="S122:S125">
    <cfRule type="containsText" priority="170" dxfId="7" operator="containsText" stopIfTrue="1" text="IV">
      <formula>NOT(ISERROR(SEARCH("IV",S122)))</formula>
    </cfRule>
    <cfRule type="containsText" priority="171" dxfId="7" operator="containsText" stopIfTrue="1" text="III">
      <formula>NOT(ISERROR(SEARCH("III",S122)))</formula>
    </cfRule>
    <cfRule type="containsText" priority="172" dxfId="1" operator="containsText" stopIfTrue="1" text="II">
      <formula>NOT(ISERROR(SEARCH("II",S122)))</formula>
    </cfRule>
    <cfRule type="containsText" priority="173" dxfId="0" operator="containsText" stopIfTrue="1" text="I">
      <formula>NOT(ISERROR(SEARCH("I",S122)))</formula>
    </cfRule>
  </conditionalFormatting>
  <conditionalFormatting sqref="S127">
    <cfRule type="containsText" priority="162" dxfId="7" operator="containsText" stopIfTrue="1" text="IV">
      <formula>NOT(ISERROR(SEARCH("IV",S127)))</formula>
    </cfRule>
    <cfRule type="containsText" priority="163" dxfId="7" operator="containsText" stopIfTrue="1" text="III">
      <formula>NOT(ISERROR(SEARCH("III",S127)))</formula>
    </cfRule>
    <cfRule type="containsText" priority="164" dxfId="1" operator="containsText" stopIfTrue="1" text="II">
      <formula>NOT(ISERROR(SEARCH("II",S127)))</formula>
    </cfRule>
    <cfRule type="containsText" priority="165" dxfId="0" operator="containsText" stopIfTrue="1" text="I">
      <formula>NOT(ISERROR(SEARCH("I",S127)))</formula>
    </cfRule>
  </conditionalFormatting>
  <conditionalFormatting sqref="S128:S131">
    <cfRule type="containsText" priority="158" dxfId="7" operator="containsText" stopIfTrue="1" text="IV">
      <formula>NOT(ISERROR(SEARCH("IV",S128)))</formula>
    </cfRule>
    <cfRule type="containsText" priority="159" dxfId="7" operator="containsText" stopIfTrue="1" text="III">
      <formula>NOT(ISERROR(SEARCH("III",S128)))</formula>
    </cfRule>
    <cfRule type="containsText" priority="160" dxfId="1" operator="containsText" stopIfTrue="1" text="II">
      <formula>NOT(ISERROR(SEARCH("II",S128)))</formula>
    </cfRule>
    <cfRule type="containsText" priority="161" dxfId="0" operator="containsText" stopIfTrue="1" text="I">
      <formula>NOT(ISERROR(SEARCH("I",S128)))</formula>
    </cfRule>
  </conditionalFormatting>
  <conditionalFormatting sqref="S132">
    <cfRule type="containsText" priority="150" dxfId="7" operator="containsText" stopIfTrue="1" text="IV">
      <formula>NOT(ISERROR(SEARCH("IV",S132)))</formula>
    </cfRule>
    <cfRule type="containsText" priority="151" dxfId="7" operator="containsText" stopIfTrue="1" text="III">
      <formula>NOT(ISERROR(SEARCH("III",S132)))</formula>
    </cfRule>
    <cfRule type="containsText" priority="152" dxfId="1" operator="containsText" stopIfTrue="1" text="II">
      <formula>NOT(ISERROR(SEARCH("II",S132)))</formula>
    </cfRule>
    <cfRule type="containsText" priority="153" dxfId="0" operator="containsText" stopIfTrue="1" text="I">
      <formula>NOT(ISERROR(SEARCH("I",S132)))</formula>
    </cfRule>
  </conditionalFormatting>
  <conditionalFormatting sqref="S143">
    <cfRule type="containsText" priority="146" dxfId="7" operator="containsText" stopIfTrue="1" text="IV">
      <formula>NOT(ISERROR(SEARCH("IV",S143)))</formula>
    </cfRule>
    <cfRule type="containsText" priority="147" dxfId="7" operator="containsText" stopIfTrue="1" text="III">
      <formula>NOT(ISERROR(SEARCH("III",S143)))</formula>
    </cfRule>
    <cfRule type="containsText" priority="148" dxfId="1" operator="containsText" stopIfTrue="1" text="II">
      <formula>NOT(ISERROR(SEARCH("II",S143)))</formula>
    </cfRule>
    <cfRule type="containsText" priority="149" dxfId="0" operator="containsText" stopIfTrue="1" text="I">
      <formula>NOT(ISERROR(SEARCH("I",S143)))</formula>
    </cfRule>
  </conditionalFormatting>
  <conditionalFormatting sqref="S144">
    <cfRule type="containsText" priority="138" dxfId="7" operator="containsText" stopIfTrue="1" text="IV">
      <formula>NOT(ISERROR(SEARCH("IV",S144)))</formula>
    </cfRule>
    <cfRule type="containsText" priority="139" dxfId="7" operator="containsText" stopIfTrue="1" text="III">
      <formula>NOT(ISERROR(SEARCH("III",S144)))</formula>
    </cfRule>
    <cfRule type="containsText" priority="140" dxfId="1" operator="containsText" stopIfTrue="1" text="II">
      <formula>NOT(ISERROR(SEARCH("II",S144)))</formula>
    </cfRule>
    <cfRule type="containsText" priority="141" dxfId="0" operator="containsText" stopIfTrue="1" text="I">
      <formula>NOT(ISERROR(SEARCH("I",S144)))</formula>
    </cfRule>
  </conditionalFormatting>
  <conditionalFormatting sqref="S24:S26 S28:S29">
    <cfRule type="containsText" priority="134" dxfId="7" operator="containsText" stopIfTrue="1" text="IV">
      <formula>NOT(ISERROR(SEARCH("IV",S24)))</formula>
    </cfRule>
    <cfRule type="containsText" priority="135" dxfId="7" operator="containsText" stopIfTrue="1" text="III">
      <formula>NOT(ISERROR(SEARCH("III",S24)))</formula>
    </cfRule>
    <cfRule type="containsText" priority="136" dxfId="1" operator="containsText" stopIfTrue="1" text="II">
      <formula>NOT(ISERROR(SEARCH("II",S24)))</formula>
    </cfRule>
    <cfRule type="containsText" priority="137" dxfId="0" operator="containsText" stopIfTrue="1" text="I">
      <formula>NOT(ISERROR(SEARCH("I",S24)))</formula>
    </cfRule>
  </conditionalFormatting>
  <conditionalFormatting sqref="S30">
    <cfRule type="containsText" priority="126" dxfId="7" operator="containsText" stopIfTrue="1" text="IV">
      <formula>NOT(ISERROR(SEARCH("IV",S30)))</formula>
    </cfRule>
    <cfRule type="containsText" priority="127" dxfId="7" operator="containsText" stopIfTrue="1" text="III">
      <formula>NOT(ISERROR(SEARCH("III",S30)))</formula>
    </cfRule>
    <cfRule type="containsText" priority="128" dxfId="1" operator="containsText" stopIfTrue="1" text="II">
      <formula>NOT(ISERROR(SEARCH("II",S30)))</formula>
    </cfRule>
    <cfRule type="containsText" priority="129" dxfId="0" operator="containsText" stopIfTrue="1" text="I">
      <formula>NOT(ISERROR(SEARCH("I",S30)))</formula>
    </cfRule>
  </conditionalFormatting>
  <conditionalFormatting sqref="S153">
    <cfRule type="containsText" priority="122" dxfId="7" operator="containsText" stopIfTrue="1" text="IV">
      <formula>NOT(ISERROR(SEARCH("IV",S153)))</formula>
    </cfRule>
    <cfRule type="containsText" priority="123" dxfId="7" operator="containsText" stopIfTrue="1" text="III">
      <formula>NOT(ISERROR(SEARCH("III",S153)))</formula>
    </cfRule>
    <cfRule type="containsText" priority="124" dxfId="1" operator="containsText" stopIfTrue="1" text="II">
      <formula>NOT(ISERROR(SEARCH("II",S153)))</formula>
    </cfRule>
    <cfRule type="containsText" priority="125" dxfId="0" operator="containsText" stopIfTrue="1" text="I">
      <formula>NOT(ISERROR(SEARCH("I",S153)))</formula>
    </cfRule>
  </conditionalFormatting>
  <conditionalFormatting sqref="S12">
    <cfRule type="containsText" priority="118" dxfId="7" operator="containsText" stopIfTrue="1" text="IV">
      <formula>NOT(ISERROR(SEARCH("IV",S12)))</formula>
    </cfRule>
    <cfRule type="containsText" priority="119" dxfId="7" operator="containsText" stopIfTrue="1" text="III">
      <formula>NOT(ISERROR(SEARCH("III",S12)))</formula>
    </cfRule>
    <cfRule type="containsText" priority="120" dxfId="1" operator="containsText" stopIfTrue="1" text="II">
      <formula>NOT(ISERROR(SEARCH("II",S12)))</formula>
    </cfRule>
    <cfRule type="containsText" priority="121" dxfId="0" operator="containsText" stopIfTrue="1" text="I">
      <formula>NOT(ISERROR(SEARCH("I",S12)))</formula>
    </cfRule>
  </conditionalFormatting>
  <conditionalFormatting sqref="S18">
    <cfRule type="containsText" priority="114" dxfId="7" operator="containsText" stopIfTrue="1" text="IV">
      <formula>NOT(ISERROR(SEARCH("IV",S18)))</formula>
    </cfRule>
    <cfRule type="containsText" priority="115" dxfId="7" operator="containsText" stopIfTrue="1" text="III">
      <formula>NOT(ISERROR(SEARCH("III",S18)))</formula>
    </cfRule>
    <cfRule type="containsText" priority="116" dxfId="1" operator="containsText" stopIfTrue="1" text="II">
      <formula>NOT(ISERROR(SEARCH("II",S18)))</formula>
    </cfRule>
    <cfRule type="containsText" priority="117" dxfId="0" operator="containsText" stopIfTrue="1" text="I">
      <formula>NOT(ISERROR(SEARCH("I",S18)))</formula>
    </cfRule>
  </conditionalFormatting>
  <conditionalFormatting sqref="S27">
    <cfRule type="containsText" priority="110" dxfId="7" operator="containsText" stopIfTrue="1" text="IV">
      <formula>NOT(ISERROR(SEARCH("IV",S27)))</formula>
    </cfRule>
    <cfRule type="containsText" priority="111" dxfId="7" operator="containsText" stopIfTrue="1" text="III">
      <formula>NOT(ISERROR(SEARCH("III",S27)))</formula>
    </cfRule>
    <cfRule type="containsText" priority="112" dxfId="1" operator="containsText" stopIfTrue="1" text="II">
      <formula>NOT(ISERROR(SEARCH("II",S27)))</formula>
    </cfRule>
    <cfRule type="containsText" priority="113" dxfId="0" operator="containsText" stopIfTrue="1" text="I">
      <formula>NOT(ISERROR(SEARCH("I",S27)))</formula>
    </cfRule>
  </conditionalFormatting>
  <conditionalFormatting sqref="S34">
    <cfRule type="containsText" priority="106" dxfId="7" operator="containsText" stopIfTrue="1" text="IV">
      <formula>NOT(ISERROR(SEARCH("IV",S34)))</formula>
    </cfRule>
    <cfRule type="containsText" priority="107" dxfId="7" operator="containsText" stopIfTrue="1" text="III">
      <formula>NOT(ISERROR(SEARCH("III",S34)))</formula>
    </cfRule>
    <cfRule type="containsText" priority="108" dxfId="1" operator="containsText" stopIfTrue="1" text="II">
      <formula>NOT(ISERROR(SEARCH("II",S34)))</formula>
    </cfRule>
    <cfRule type="containsText" priority="109" dxfId="0" operator="containsText" stopIfTrue="1" text="I">
      <formula>NOT(ISERROR(SEARCH("I",S34)))</formula>
    </cfRule>
  </conditionalFormatting>
  <conditionalFormatting sqref="S38">
    <cfRule type="containsText" priority="102" dxfId="7" operator="containsText" stopIfTrue="1" text="IV">
      <formula>NOT(ISERROR(SEARCH("IV",S38)))</formula>
    </cfRule>
    <cfRule type="containsText" priority="103" dxfId="7" operator="containsText" stopIfTrue="1" text="III">
      <formula>NOT(ISERROR(SEARCH("III",S38)))</formula>
    </cfRule>
    <cfRule type="containsText" priority="104" dxfId="1" operator="containsText" stopIfTrue="1" text="II">
      <formula>NOT(ISERROR(SEARCH("II",S38)))</formula>
    </cfRule>
    <cfRule type="containsText" priority="105" dxfId="0" operator="containsText" stopIfTrue="1" text="I">
      <formula>NOT(ISERROR(SEARCH("I",S38)))</formula>
    </cfRule>
  </conditionalFormatting>
  <conditionalFormatting sqref="S43">
    <cfRule type="containsText" priority="98" dxfId="7" operator="containsText" stopIfTrue="1" text="IV">
      <formula>NOT(ISERROR(SEARCH("IV",S43)))</formula>
    </cfRule>
    <cfRule type="containsText" priority="99" dxfId="7" operator="containsText" stopIfTrue="1" text="III">
      <formula>NOT(ISERROR(SEARCH("III",S43)))</formula>
    </cfRule>
    <cfRule type="containsText" priority="100" dxfId="1" operator="containsText" stopIfTrue="1" text="II">
      <formula>NOT(ISERROR(SEARCH("II",S43)))</formula>
    </cfRule>
    <cfRule type="containsText" priority="101" dxfId="0" operator="containsText" stopIfTrue="1" text="I">
      <formula>NOT(ISERROR(SEARCH("I",S43)))</formula>
    </cfRule>
  </conditionalFormatting>
  <conditionalFormatting sqref="S49">
    <cfRule type="containsText" priority="94" dxfId="7" operator="containsText" stopIfTrue="1" text="IV">
      <formula>NOT(ISERROR(SEARCH("IV",S49)))</formula>
    </cfRule>
    <cfRule type="containsText" priority="95" dxfId="7" operator="containsText" stopIfTrue="1" text="III">
      <formula>NOT(ISERROR(SEARCH("III",S49)))</formula>
    </cfRule>
    <cfRule type="containsText" priority="96" dxfId="1" operator="containsText" stopIfTrue="1" text="II">
      <formula>NOT(ISERROR(SEARCH("II",S49)))</formula>
    </cfRule>
    <cfRule type="containsText" priority="97" dxfId="0" operator="containsText" stopIfTrue="1" text="I">
      <formula>NOT(ISERROR(SEARCH("I",S49)))</formula>
    </cfRule>
  </conditionalFormatting>
  <conditionalFormatting sqref="S62">
    <cfRule type="containsText" priority="90" dxfId="7" operator="containsText" stopIfTrue="1" text="IV">
      <formula>NOT(ISERROR(SEARCH("IV",S62)))</formula>
    </cfRule>
    <cfRule type="containsText" priority="91" dxfId="7" operator="containsText" stopIfTrue="1" text="III">
      <formula>NOT(ISERROR(SEARCH("III",S62)))</formula>
    </cfRule>
    <cfRule type="containsText" priority="92" dxfId="1" operator="containsText" stopIfTrue="1" text="II">
      <formula>NOT(ISERROR(SEARCH("II",S62)))</formula>
    </cfRule>
    <cfRule type="containsText" priority="93" dxfId="0" operator="containsText" stopIfTrue="1" text="I">
      <formula>NOT(ISERROR(SEARCH("I",S62)))</formula>
    </cfRule>
  </conditionalFormatting>
  <conditionalFormatting sqref="S71">
    <cfRule type="containsText" priority="86" dxfId="7" operator="containsText" stopIfTrue="1" text="IV">
      <formula>NOT(ISERROR(SEARCH("IV",S71)))</formula>
    </cfRule>
    <cfRule type="containsText" priority="87" dxfId="7" operator="containsText" stopIfTrue="1" text="III">
      <formula>NOT(ISERROR(SEARCH("III",S71)))</formula>
    </cfRule>
    <cfRule type="containsText" priority="88" dxfId="1" operator="containsText" stopIfTrue="1" text="II">
      <formula>NOT(ISERROR(SEARCH("II",S71)))</formula>
    </cfRule>
    <cfRule type="containsText" priority="89" dxfId="0" operator="containsText" stopIfTrue="1" text="I">
      <formula>NOT(ISERROR(SEARCH("I",S71)))</formula>
    </cfRule>
  </conditionalFormatting>
  <conditionalFormatting sqref="S79">
    <cfRule type="containsText" priority="82" dxfId="7" operator="containsText" stopIfTrue="1" text="IV">
      <formula>NOT(ISERROR(SEARCH("IV",S79)))</formula>
    </cfRule>
    <cfRule type="containsText" priority="83" dxfId="7" operator="containsText" stopIfTrue="1" text="III">
      <formula>NOT(ISERROR(SEARCH("III",S79)))</formula>
    </cfRule>
    <cfRule type="containsText" priority="84" dxfId="1" operator="containsText" stopIfTrue="1" text="II">
      <formula>NOT(ISERROR(SEARCH("II",S79)))</formula>
    </cfRule>
    <cfRule type="containsText" priority="85" dxfId="0" operator="containsText" stopIfTrue="1" text="I">
      <formula>NOT(ISERROR(SEARCH("I",S79)))</formula>
    </cfRule>
  </conditionalFormatting>
  <conditionalFormatting sqref="S87">
    <cfRule type="containsText" priority="78" dxfId="7" operator="containsText" stopIfTrue="1" text="IV">
      <formula>NOT(ISERROR(SEARCH("IV",S87)))</formula>
    </cfRule>
    <cfRule type="containsText" priority="79" dxfId="7" operator="containsText" stopIfTrue="1" text="III">
      <formula>NOT(ISERROR(SEARCH("III",S87)))</formula>
    </cfRule>
    <cfRule type="containsText" priority="80" dxfId="1" operator="containsText" stopIfTrue="1" text="II">
      <formula>NOT(ISERROR(SEARCH("II",S87)))</formula>
    </cfRule>
    <cfRule type="containsText" priority="81" dxfId="0" operator="containsText" stopIfTrue="1" text="I">
      <formula>NOT(ISERROR(SEARCH("I",S87)))</formula>
    </cfRule>
  </conditionalFormatting>
  <conditionalFormatting sqref="S93">
    <cfRule type="containsText" priority="74" dxfId="7" operator="containsText" stopIfTrue="1" text="IV">
      <formula>NOT(ISERROR(SEARCH("IV",S93)))</formula>
    </cfRule>
    <cfRule type="containsText" priority="75" dxfId="7" operator="containsText" stopIfTrue="1" text="III">
      <formula>NOT(ISERROR(SEARCH("III",S93)))</formula>
    </cfRule>
    <cfRule type="containsText" priority="76" dxfId="1" operator="containsText" stopIfTrue="1" text="II">
      <formula>NOT(ISERROR(SEARCH("II",S93)))</formula>
    </cfRule>
    <cfRule type="containsText" priority="77" dxfId="0" operator="containsText" stopIfTrue="1" text="I">
      <formula>NOT(ISERROR(SEARCH("I",S93)))</formula>
    </cfRule>
  </conditionalFormatting>
  <conditionalFormatting sqref="S99">
    <cfRule type="containsText" priority="70" dxfId="7" operator="containsText" stopIfTrue="1" text="IV">
      <formula>NOT(ISERROR(SEARCH("IV",S99)))</formula>
    </cfRule>
    <cfRule type="containsText" priority="71" dxfId="7" operator="containsText" stopIfTrue="1" text="III">
      <formula>NOT(ISERROR(SEARCH("III",S99)))</formula>
    </cfRule>
    <cfRule type="containsText" priority="72" dxfId="1" operator="containsText" stopIfTrue="1" text="II">
      <formula>NOT(ISERROR(SEARCH("II",S99)))</formula>
    </cfRule>
    <cfRule type="containsText" priority="73" dxfId="0" operator="containsText" stopIfTrue="1" text="I">
      <formula>NOT(ISERROR(SEARCH("I",S99)))</formula>
    </cfRule>
  </conditionalFormatting>
  <conditionalFormatting sqref="S146">
    <cfRule type="containsText" priority="66" dxfId="7" operator="containsText" stopIfTrue="1" text="IV">
      <formula>NOT(ISERROR(SEARCH("IV",S146)))</formula>
    </cfRule>
    <cfRule type="containsText" priority="67" dxfId="7" operator="containsText" stopIfTrue="1" text="III">
      <formula>NOT(ISERROR(SEARCH("III",S146)))</formula>
    </cfRule>
    <cfRule type="containsText" priority="68" dxfId="1" operator="containsText" stopIfTrue="1" text="II">
      <formula>NOT(ISERROR(SEARCH("II",S146)))</formula>
    </cfRule>
    <cfRule type="containsText" priority="69" dxfId="0" operator="containsText" stopIfTrue="1" text="I">
      <formula>NOT(ISERROR(SEARCH("I",S146)))</formula>
    </cfRule>
  </conditionalFormatting>
  <conditionalFormatting sqref="S16">
    <cfRule type="containsText" priority="58" dxfId="7" operator="containsText" stopIfTrue="1" text="IV">
      <formula>NOT(ISERROR(SEARCH("IV",S16)))</formula>
    </cfRule>
    <cfRule type="containsText" priority="59" dxfId="7" operator="containsText" stopIfTrue="1" text="III">
      <formula>NOT(ISERROR(SEARCH("III",S16)))</formula>
    </cfRule>
    <cfRule type="containsText" priority="60" dxfId="1" operator="containsText" stopIfTrue="1" text="II">
      <formula>NOT(ISERROR(SEARCH("II",S16)))</formula>
    </cfRule>
    <cfRule type="containsText" priority="61" dxfId="0" operator="containsText" stopIfTrue="1" text="I">
      <formula>NOT(ISERROR(SEARCH("I",S16)))</formula>
    </cfRule>
  </conditionalFormatting>
  <conditionalFormatting sqref="S33">
    <cfRule type="containsText" priority="54" dxfId="7" operator="containsText" stopIfTrue="1" text="IV">
      <formula>NOT(ISERROR(SEARCH("IV",S33)))</formula>
    </cfRule>
    <cfRule type="containsText" priority="55" dxfId="7" operator="containsText" stopIfTrue="1" text="III">
      <formula>NOT(ISERROR(SEARCH("III",S33)))</formula>
    </cfRule>
    <cfRule type="containsText" priority="56" dxfId="1" operator="containsText" stopIfTrue="1" text="II">
      <formula>NOT(ISERROR(SEARCH("II",S33)))</formula>
    </cfRule>
    <cfRule type="containsText" priority="57" dxfId="0" operator="containsText" stopIfTrue="1" text="I">
      <formula>NOT(ISERROR(SEARCH("I",S33)))</formula>
    </cfRule>
  </conditionalFormatting>
  <conditionalFormatting sqref="S42">
    <cfRule type="containsText" priority="50" dxfId="7" operator="containsText" stopIfTrue="1" text="IV">
      <formula>NOT(ISERROR(SEARCH("IV",S42)))</formula>
    </cfRule>
    <cfRule type="containsText" priority="51" dxfId="7" operator="containsText" stopIfTrue="1" text="III">
      <formula>NOT(ISERROR(SEARCH("III",S42)))</formula>
    </cfRule>
    <cfRule type="containsText" priority="52" dxfId="1" operator="containsText" stopIfTrue="1" text="II">
      <formula>NOT(ISERROR(SEARCH("II",S42)))</formula>
    </cfRule>
    <cfRule type="containsText" priority="53" dxfId="0" operator="containsText" stopIfTrue="1" text="I">
      <formula>NOT(ISERROR(SEARCH("I",S42)))</formula>
    </cfRule>
  </conditionalFormatting>
  <conditionalFormatting sqref="S50">
    <cfRule type="containsText" priority="46" dxfId="7" operator="containsText" stopIfTrue="1" text="IV">
      <formula>NOT(ISERROR(SEARCH("IV",S50)))</formula>
    </cfRule>
    <cfRule type="containsText" priority="47" dxfId="7" operator="containsText" stopIfTrue="1" text="III">
      <formula>NOT(ISERROR(SEARCH("III",S50)))</formula>
    </cfRule>
    <cfRule type="containsText" priority="48" dxfId="1" operator="containsText" stopIfTrue="1" text="II">
      <formula>NOT(ISERROR(SEARCH("II",S50)))</formula>
    </cfRule>
    <cfRule type="containsText" priority="49" dxfId="0" operator="containsText" stopIfTrue="1" text="I">
      <formula>NOT(ISERROR(SEARCH("I",S50)))</formula>
    </cfRule>
  </conditionalFormatting>
  <conditionalFormatting sqref="S66">
    <cfRule type="containsText" priority="42" dxfId="7" operator="containsText" stopIfTrue="1" text="IV">
      <formula>NOT(ISERROR(SEARCH("IV",S66)))</formula>
    </cfRule>
    <cfRule type="containsText" priority="43" dxfId="7" operator="containsText" stopIfTrue="1" text="III">
      <formula>NOT(ISERROR(SEARCH("III",S66)))</formula>
    </cfRule>
    <cfRule type="containsText" priority="44" dxfId="1" operator="containsText" stopIfTrue="1" text="II">
      <formula>NOT(ISERROR(SEARCH("II",S66)))</formula>
    </cfRule>
    <cfRule type="containsText" priority="45" dxfId="0" operator="containsText" stopIfTrue="1" text="I">
      <formula>NOT(ISERROR(SEARCH("I",S66)))</formula>
    </cfRule>
  </conditionalFormatting>
  <conditionalFormatting sqref="S70">
    <cfRule type="containsText" priority="34" dxfId="7" operator="containsText" stopIfTrue="1" text="IV">
      <formula>NOT(ISERROR(SEARCH("IV",S70)))</formula>
    </cfRule>
    <cfRule type="containsText" priority="35" dxfId="7" operator="containsText" stopIfTrue="1" text="III">
      <formula>NOT(ISERROR(SEARCH("III",S70)))</formula>
    </cfRule>
    <cfRule type="containsText" priority="36" dxfId="1" operator="containsText" stopIfTrue="1" text="II">
      <formula>NOT(ISERROR(SEARCH("II",S70)))</formula>
    </cfRule>
    <cfRule type="containsText" priority="37" dxfId="0" operator="containsText" stopIfTrue="1" text="I">
      <formula>NOT(ISERROR(SEARCH("I",S70)))</formula>
    </cfRule>
  </conditionalFormatting>
  <conditionalFormatting sqref="S80">
    <cfRule type="containsText" priority="30" dxfId="7" operator="containsText" stopIfTrue="1" text="IV">
      <formula>NOT(ISERROR(SEARCH("IV",S80)))</formula>
    </cfRule>
    <cfRule type="containsText" priority="31" dxfId="7" operator="containsText" stopIfTrue="1" text="III">
      <formula>NOT(ISERROR(SEARCH("III",S80)))</formula>
    </cfRule>
    <cfRule type="containsText" priority="32" dxfId="1" operator="containsText" stopIfTrue="1" text="II">
      <formula>NOT(ISERROR(SEARCH("II",S80)))</formula>
    </cfRule>
    <cfRule type="containsText" priority="33" dxfId="0" operator="containsText" stopIfTrue="1" text="I">
      <formula>NOT(ISERROR(SEARCH("I",S80)))</formula>
    </cfRule>
  </conditionalFormatting>
  <conditionalFormatting sqref="S95">
    <cfRule type="containsText" priority="26" dxfId="7" operator="containsText" stopIfTrue="1" text="IV">
      <formula>NOT(ISERROR(SEARCH("IV",S95)))</formula>
    </cfRule>
    <cfRule type="containsText" priority="27" dxfId="7" operator="containsText" stopIfTrue="1" text="III">
      <formula>NOT(ISERROR(SEARCH("III",S95)))</formula>
    </cfRule>
    <cfRule type="containsText" priority="28" dxfId="1" operator="containsText" stopIfTrue="1" text="II">
      <formula>NOT(ISERROR(SEARCH("II",S95)))</formula>
    </cfRule>
    <cfRule type="containsText" priority="29" dxfId="0" operator="containsText" stopIfTrue="1" text="I">
      <formula>NOT(ISERROR(SEARCH("I",S95)))</formula>
    </cfRule>
  </conditionalFormatting>
  <conditionalFormatting sqref="S109">
    <cfRule type="containsText" priority="22" dxfId="7" operator="containsText" stopIfTrue="1" text="IV">
      <formula>NOT(ISERROR(SEARCH("IV",S109)))</formula>
    </cfRule>
    <cfRule type="containsText" priority="23" dxfId="7" operator="containsText" stopIfTrue="1" text="III">
      <formula>NOT(ISERROR(SEARCH("III",S109)))</formula>
    </cfRule>
    <cfRule type="containsText" priority="24" dxfId="1" operator="containsText" stopIfTrue="1" text="II">
      <formula>NOT(ISERROR(SEARCH("II",S109)))</formula>
    </cfRule>
    <cfRule type="containsText" priority="25" dxfId="0" operator="containsText" stopIfTrue="1" text="I">
      <formula>NOT(ISERROR(SEARCH("I",S109)))</formula>
    </cfRule>
  </conditionalFormatting>
  <conditionalFormatting sqref="S133">
    <cfRule type="containsText" priority="18" dxfId="7" operator="containsText" stopIfTrue="1" text="IV">
      <formula>NOT(ISERROR(SEARCH("IV",S133)))</formula>
    </cfRule>
    <cfRule type="containsText" priority="19" dxfId="7" operator="containsText" stopIfTrue="1" text="III">
      <formula>NOT(ISERROR(SEARCH("III",S133)))</formula>
    </cfRule>
    <cfRule type="containsText" priority="20" dxfId="1" operator="containsText" stopIfTrue="1" text="II">
      <formula>NOT(ISERROR(SEARCH("II",S133)))</formula>
    </cfRule>
    <cfRule type="containsText" priority="21" dxfId="0" operator="containsText" stopIfTrue="1" text="I">
      <formula>NOT(ISERROR(SEARCH("I",S133)))</formula>
    </cfRule>
  </conditionalFormatting>
  <conditionalFormatting sqref="S145">
    <cfRule type="containsText" priority="10" dxfId="7" operator="containsText" stopIfTrue="1" text="IV">
      <formula>NOT(ISERROR(SEARCH("IV",S145)))</formula>
    </cfRule>
    <cfRule type="containsText" priority="11" dxfId="7" operator="containsText" stopIfTrue="1" text="III">
      <formula>NOT(ISERROR(SEARCH("III",S145)))</formula>
    </cfRule>
    <cfRule type="containsText" priority="12" dxfId="1" operator="containsText" stopIfTrue="1" text="II">
      <formula>NOT(ISERROR(SEARCH("II",S145)))</formula>
    </cfRule>
    <cfRule type="containsText" priority="13" dxfId="0" operator="containsText" stopIfTrue="1" text="I">
      <formula>NOT(ISERROR(SEARCH("I",S145)))</formula>
    </cfRule>
  </conditionalFormatting>
  <conditionalFormatting sqref="S145">
    <cfRule type="containsText" priority="14" dxfId="7" operator="containsText" stopIfTrue="1" text="IV">
      <formula>NOT(ISERROR(SEARCH("IV",S145)))</formula>
    </cfRule>
    <cfRule type="containsText" priority="15" dxfId="7" operator="containsText" stopIfTrue="1" text="III">
      <formula>NOT(ISERROR(SEARCH("III",S145)))</formula>
    </cfRule>
    <cfRule type="containsText" priority="16" dxfId="1" operator="containsText" stopIfTrue="1" text="II">
      <formula>NOT(ISERROR(SEARCH("II",S145)))</formula>
    </cfRule>
    <cfRule type="containsText" priority="17" dxfId="0" operator="containsText" stopIfTrue="1" text="I">
      <formula>NOT(ISERROR(SEARCH("I",S145)))</formula>
    </cfRule>
  </conditionalFormatting>
  <conditionalFormatting sqref="S155">
    <cfRule type="containsText" priority="6" dxfId="7" operator="containsText" stopIfTrue="1" text="IV">
      <formula>NOT(ISERROR(SEARCH("IV",S155)))</formula>
    </cfRule>
    <cfRule type="containsText" priority="7" dxfId="7" operator="containsText" stopIfTrue="1" text="III">
      <formula>NOT(ISERROR(SEARCH("III",S155)))</formula>
    </cfRule>
    <cfRule type="containsText" priority="8" dxfId="1" operator="containsText" stopIfTrue="1" text="II">
      <formula>NOT(ISERROR(SEARCH("II",S155)))</formula>
    </cfRule>
    <cfRule type="containsText" priority="9" dxfId="0" operator="containsText" stopIfTrue="1" text="I">
      <formula>NOT(ISERROR(SEARCH("I",S155)))</formula>
    </cfRule>
  </conditionalFormatting>
  <dataValidations count="8">
    <dataValidation operator="equal" allowBlank="1" showErrorMessage="1" sqref="Z155 Z75:Z76 Z148 Z143 Z10:Z12 Z59:Z62 Z55:Z56 Z31:Z35 Z103:Z105 Z135:Z137 Z79:Z80 Z118:Z119 Z115:Z116 Z122:Z123 Z127:Z129 Z145:Z146 Z23:Z25 Z27 Z29 Z153 Z82:Z83 Z16:Z19 Z66 Z109:Z111 Z68:Z71 Z132:Z133 Z139 Z87:Z99 Z38:Z50"/>
    <dataValidation allowBlank="1" showInputMessage="1" showErrorMessage="1" sqref="T145 T127 T139:T140 T157:T204"/>
    <dataValidation allowBlank="1" showErrorMessage="1" sqref="Q10:Q156"/>
    <dataValidation type="whole" allowBlank="1" showInputMessage="1" showErrorMessage="1" promptTitle="IMPORTANTE:" prompt="Ingrese un valor numérico entre 1 y 10" errorTitle="TENGA EN CUENTA:" error="Debe ingresar un valor numérico entre 1 y 10" sqref="M165:M204">
      <formula1>1</formula1>
      <formula2>10</formula2>
    </dataValidation>
    <dataValidation type="whole" allowBlank="1" showInputMessage="1" showErrorMessage="1" promptTitle="IMPORTANTE:" prompt="Ingrese un valor numérico entre 1 y 4" errorTitle="TENGA EN CUENTA:" error="Debe ingresar un valor numérico entre 1 y 4" sqref="N165:N204">
      <formula1>1</formula1>
      <formula2>4</formula2>
    </dataValidation>
    <dataValidation allowBlank="1" showInputMessage="1" showErrorMessage="1" errorTitle="TENGA EN CUENTA:" error="Sólo marque &quot;SI&quot; o &quot;NO&quot; según corresponda." sqref="H165:H167 H172 H174:H181 H184:H187 F166 H189:H197 F188 H200:H204"/>
    <dataValidation type="list" allowBlank="1" showInputMessage="1" showErrorMessage="1" errorTitle="TENGA EN CUENTA:" error="Sólo marque &quot;SI&quot; o &quot;NO&quot; según corresponda." sqref="H168:H171 H173">
      <formula1>$AT$328:$AT$549</formula1>
    </dataValidation>
    <dataValidation operator="equal" allowBlank="1" showErrorMessage="1" sqref="Z158">
      <formula1>Teusaquillo!#REF!</formula1>
    </dataValidation>
  </dataValidations>
  <printOptions/>
  <pageMargins left="0.35433070866141736" right="0.15748031496062992" top="0.4330708661417323" bottom="0.3937007874015748" header="0.35433070866141736" footer="0.1968503937007874"/>
  <pageSetup horizontalDpi="300" verticalDpi="300" orientation="landscape" scale="31" r:id="rId2"/>
  <headerFooter alignWithMargins="0">
    <oddFooter>&amp;R&amp;"Times New Roman,Normal"&amp;12Página &amp;P</oddFooter>
  </headerFooter>
  <rowBreaks count="1" manualBreakCount="1">
    <brk id="50" max="30" man="1"/>
  </rowBreaks>
  <colBreaks count="1" manualBreakCount="1">
    <brk id="31" max="65535" man="1"/>
  </colBreaks>
  <drawing r:id="rId1"/>
</worksheet>
</file>

<file path=xl/worksheets/sheet2.xml><?xml version="1.0" encoding="utf-8"?>
<worksheet xmlns="http://schemas.openxmlformats.org/spreadsheetml/2006/main" xmlns:r="http://schemas.openxmlformats.org/officeDocument/2006/relationships">
  <dimension ref="A1:J52"/>
  <sheetViews>
    <sheetView zoomScale="84" zoomScaleNormal="84" zoomScalePageLayoutView="0" workbookViewId="0" topLeftCell="A1">
      <selection activeCell="C10" sqref="C10"/>
    </sheetView>
  </sheetViews>
  <sheetFormatPr defaultColWidth="11.421875" defaultRowHeight="12.75"/>
  <cols>
    <col min="1" max="1" width="21.00390625" style="0" customWidth="1"/>
    <col min="3" max="3" width="74.57421875" style="0" customWidth="1"/>
    <col min="8" max="8" width="12.57421875" style="0" customWidth="1"/>
    <col min="9" max="9" width="13.140625" style="0" customWidth="1"/>
    <col min="10" max="10" width="15.00390625" style="0" customWidth="1"/>
  </cols>
  <sheetData>
    <row r="1" spans="1:10" ht="12.75">
      <c r="A1" s="97" t="s">
        <v>101</v>
      </c>
      <c r="B1" s="98"/>
      <c r="C1" s="98"/>
      <c r="D1" s="98"/>
      <c r="E1" s="98"/>
      <c r="F1" s="98"/>
      <c r="G1" s="98"/>
      <c r="H1" s="98"/>
      <c r="I1" s="98"/>
      <c r="J1" s="99"/>
    </row>
    <row r="2" spans="1:10" ht="12.75">
      <c r="A2" s="100"/>
      <c r="B2" s="101"/>
      <c r="C2" s="101"/>
      <c r="D2" s="101"/>
      <c r="E2" s="101"/>
      <c r="F2" s="101"/>
      <c r="G2" s="101"/>
      <c r="H2" s="101"/>
      <c r="I2" s="101"/>
      <c r="J2" s="102"/>
    </row>
    <row r="3" spans="1:10" ht="13.5" thickBot="1">
      <c r="A3" s="103"/>
      <c r="B3" s="104"/>
      <c r="C3" s="104"/>
      <c r="D3" s="104"/>
      <c r="E3" s="104"/>
      <c r="F3" s="104"/>
      <c r="G3" s="104"/>
      <c r="H3" s="104"/>
      <c r="I3" s="104"/>
      <c r="J3" s="105"/>
    </row>
    <row r="4" spans="1:10" ht="12.75">
      <c r="A4" s="5"/>
      <c r="B4" s="6"/>
      <c r="C4" s="7"/>
      <c r="D4" s="7"/>
      <c r="E4" s="5"/>
      <c r="F4" s="5"/>
      <c r="G4" s="5"/>
      <c r="H4" s="5"/>
      <c r="I4" s="5"/>
      <c r="J4" s="5"/>
    </row>
    <row r="5" spans="1:10" ht="12.75">
      <c r="A5" s="106" t="s">
        <v>102</v>
      </c>
      <c r="B5" s="106"/>
      <c r="C5" s="106"/>
      <c r="D5" s="7"/>
      <c r="E5" s="5"/>
      <c r="F5" s="5"/>
      <c r="G5" s="5"/>
      <c r="H5" s="5"/>
      <c r="I5" s="5"/>
      <c r="J5" s="5"/>
    </row>
    <row r="6" spans="1:10" ht="13.5" thickBot="1">
      <c r="A6" s="7"/>
      <c r="B6" s="7"/>
      <c r="C6" s="7"/>
      <c r="D6" s="7"/>
      <c r="E6" s="5"/>
      <c r="F6" s="5"/>
      <c r="G6" s="5"/>
      <c r="H6" s="5"/>
      <c r="I6" s="5"/>
      <c r="J6" s="5"/>
    </row>
    <row r="7" spans="1:10" ht="13.5" thickBot="1">
      <c r="A7" s="8" t="s">
        <v>103</v>
      </c>
      <c r="B7" s="9" t="s">
        <v>104</v>
      </c>
      <c r="C7" s="10" t="s">
        <v>105</v>
      </c>
      <c r="D7" s="11"/>
      <c r="E7" s="5"/>
      <c r="F7" s="5"/>
      <c r="G7" s="5"/>
      <c r="H7" s="5"/>
      <c r="I7" s="5"/>
      <c r="J7" s="5"/>
    </row>
    <row r="8" spans="1:10" ht="45.75" customHeight="1">
      <c r="A8" s="12" t="s">
        <v>106</v>
      </c>
      <c r="B8" s="13">
        <v>10</v>
      </c>
      <c r="C8" s="14" t="s">
        <v>107</v>
      </c>
      <c r="D8" s="15"/>
      <c r="E8" s="5"/>
      <c r="F8" s="5"/>
      <c r="G8" s="5"/>
      <c r="H8" s="5"/>
      <c r="I8" s="5"/>
      <c r="J8" s="5"/>
    </row>
    <row r="9" spans="1:10" ht="30.75" customHeight="1">
      <c r="A9" s="16" t="s">
        <v>108</v>
      </c>
      <c r="B9" s="17">
        <v>6</v>
      </c>
      <c r="C9" s="18" t="s">
        <v>109</v>
      </c>
      <c r="D9" s="15"/>
      <c r="E9" s="5"/>
      <c r="F9" s="5"/>
      <c r="G9" s="5"/>
      <c r="H9" s="5"/>
      <c r="I9" s="5"/>
      <c r="J9" s="5"/>
    </row>
    <row r="10" spans="1:10" ht="41.25" customHeight="1">
      <c r="A10" s="16" t="s">
        <v>110</v>
      </c>
      <c r="B10" s="17">
        <v>2</v>
      </c>
      <c r="C10" s="18" t="s">
        <v>111</v>
      </c>
      <c r="D10" s="15"/>
      <c r="E10" s="5"/>
      <c r="F10" s="5"/>
      <c r="G10" s="5"/>
      <c r="H10" s="5"/>
      <c r="I10" s="5"/>
      <c r="J10" s="5"/>
    </row>
    <row r="11" spans="1:10" ht="31.5" customHeight="1" thickBot="1">
      <c r="A11" s="19" t="s">
        <v>112</v>
      </c>
      <c r="B11" s="20"/>
      <c r="C11" s="21" t="s">
        <v>113</v>
      </c>
      <c r="D11" s="15"/>
      <c r="E11" s="5"/>
      <c r="F11" s="5"/>
      <c r="G11" s="5"/>
      <c r="H11" s="5"/>
      <c r="I11" s="5"/>
      <c r="J11" s="5"/>
    </row>
    <row r="12" spans="1:10" ht="12.75">
      <c r="A12" s="22"/>
      <c r="B12" s="23"/>
      <c r="C12" s="24"/>
      <c r="D12" s="15"/>
      <c r="E12" s="5"/>
      <c r="F12" s="5"/>
      <c r="G12" s="5"/>
      <c r="H12" s="5"/>
      <c r="I12" s="5"/>
      <c r="J12" s="5"/>
    </row>
    <row r="13" spans="1:10" ht="12.75">
      <c r="A13" s="106" t="s">
        <v>114</v>
      </c>
      <c r="B13" s="106"/>
      <c r="C13" s="106"/>
      <c r="D13" s="5"/>
      <c r="E13" s="106" t="s">
        <v>115</v>
      </c>
      <c r="F13" s="106"/>
      <c r="G13" s="106"/>
      <c r="H13" s="106"/>
      <c r="I13" s="106"/>
      <c r="J13" s="106"/>
    </row>
    <row r="14" spans="1:10" ht="13.5" thickBot="1">
      <c r="A14" s="5"/>
      <c r="B14" s="5"/>
      <c r="C14" s="5"/>
      <c r="D14" s="5"/>
      <c r="E14" s="5"/>
      <c r="F14" s="5"/>
      <c r="G14" s="5"/>
      <c r="H14" s="5"/>
      <c r="I14" s="5"/>
      <c r="J14" s="5"/>
    </row>
    <row r="15" spans="1:10" ht="13.5" thickBot="1">
      <c r="A15" s="8" t="s">
        <v>116</v>
      </c>
      <c r="B15" s="9" t="s">
        <v>117</v>
      </c>
      <c r="C15" s="10" t="s">
        <v>105</v>
      </c>
      <c r="D15" s="5"/>
      <c r="E15" s="107" t="s">
        <v>118</v>
      </c>
      <c r="F15" s="108"/>
      <c r="G15" s="107" t="s">
        <v>119</v>
      </c>
      <c r="H15" s="111"/>
      <c r="I15" s="111"/>
      <c r="J15" s="112"/>
    </row>
    <row r="16" spans="1:10" ht="26.25" customHeight="1" thickBot="1">
      <c r="A16" s="25" t="s">
        <v>120</v>
      </c>
      <c r="B16" s="26">
        <v>4</v>
      </c>
      <c r="C16" s="27" t="s">
        <v>121</v>
      </c>
      <c r="D16" s="5"/>
      <c r="E16" s="109"/>
      <c r="F16" s="110"/>
      <c r="G16" s="28">
        <v>4</v>
      </c>
      <c r="H16" s="29">
        <v>3</v>
      </c>
      <c r="I16" s="29">
        <v>2</v>
      </c>
      <c r="J16" s="30">
        <v>1</v>
      </c>
    </row>
    <row r="17" spans="1:10" ht="25.5" customHeight="1">
      <c r="A17" s="31" t="s">
        <v>122</v>
      </c>
      <c r="B17" s="32">
        <v>3</v>
      </c>
      <c r="C17" s="33" t="s">
        <v>123</v>
      </c>
      <c r="D17" s="5"/>
      <c r="E17" s="107" t="s">
        <v>103</v>
      </c>
      <c r="F17" s="34">
        <v>10</v>
      </c>
      <c r="G17" s="35" t="s">
        <v>124</v>
      </c>
      <c r="H17" s="36" t="s">
        <v>125</v>
      </c>
      <c r="I17" s="37" t="s">
        <v>126</v>
      </c>
      <c r="J17" s="38" t="s">
        <v>127</v>
      </c>
    </row>
    <row r="18" spans="1:10" ht="34.5" customHeight="1">
      <c r="A18" s="31" t="s">
        <v>128</v>
      </c>
      <c r="B18" s="32">
        <v>2</v>
      </c>
      <c r="C18" s="33" t="s">
        <v>129</v>
      </c>
      <c r="D18" s="5"/>
      <c r="E18" s="113"/>
      <c r="F18" s="39">
        <v>6</v>
      </c>
      <c r="G18" s="40" t="s">
        <v>130</v>
      </c>
      <c r="H18" s="41" t="s">
        <v>131</v>
      </c>
      <c r="I18" s="41" t="s">
        <v>132</v>
      </c>
      <c r="J18" s="42" t="s">
        <v>133</v>
      </c>
    </row>
    <row r="19" spans="1:10" ht="26.25" customHeight="1" thickBot="1">
      <c r="A19" s="43" t="s">
        <v>134</v>
      </c>
      <c r="B19" s="44">
        <v>1</v>
      </c>
      <c r="C19" s="45" t="s">
        <v>135</v>
      </c>
      <c r="D19" s="5"/>
      <c r="E19" s="109"/>
      <c r="F19" s="30">
        <v>2</v>
      </c>
      <c r="G19" s="46" t="s">
        <v>136</v>
      </c>
      <c r="H19" s="47" t="s">
        <v>133</v>
      </c>
      <c r="I19" s="48" t="s">
        <v>137</v>
      </c>
      <c r="J19" s="49" t="s">
        <v>138</v>
      </c>
    </row>
    <row r="20" spans="1:10" ht="13.5" thickBot="1">
      <c r="A20" s="5"/>
      <c r="B20" s="5"/>
      <c r="C20" s="5"/>
      <c r="D20" s="5"/>
      <c r="E20" s="114" t="s">
        <v>139</v>
      </c>
      <c r="F20" s="115"/>
      <c r="G20" s="115"/>
      <c r="H20" s="115"/>
      <c r="I20" s="115"/>
      <c r="J20" s="116"/>
    </row>
    <row r="21" spans="1:10" ht="12.75">
      <c r="A21" s="106" t="s">
        <v>140</v>
      </c>
      <c r="B21" s="106"/>
      <c r="C21" s="106"/>
      <c r="D21" s="5"/>
      <c r="E21" s="5"/>
      <c r="F21" s="5"/>
      <c r="G21" s="5"/>
      <c r="H21" s="5"/>
      <c r="I21" s="5"/>
      <c r="J21" s="5"/>
    </row>
    <row r="22" spans="1:10" ht="13.5" thickBot="1">
      <c r="A22" s="5"/>
      <c r="B22" s="5"/>
      <c r="C22" s="5"/>
      <c r="D22" s="5"/>
      <c r="E22" s="5"/>
      <c r="F22" s="5"/>
      <c r="G22" s="5"/>
      <c r="H22" s="5"/>
      <c r="I22" s="5"/>
      <c r="J22" s="5"/>
    </row>
    <row r="23" spans="1:10" ht="13.5" thickBot="1">
      <c r="A23" s="50" t="s">
        <v>141</v>
      </c>
      <c r="B23" s="51" t="s">
        <v>142</v>
      </c>
      <c r="C23" s="52" t="s">
        <v>105</v>
      </c>
      <c r="D23" s="5"/>
      <c r="E23" s="5"/>
      <c r="F23" s="5"/>
      <c r="G23" s="5"/>
      <c r="H23" s="5"/>
      <c r="I23" s="5"/>
      <c r="J23" s="5"/>
    </row>
    <row r="24" spans="1:10" ht="33.75" customHeight="1">
      <c r="A24" s="12" t="s">
        <v>106</v>
      </c>
      <c r="B24" s="13" t="s">
        <v>143</v>
      </c>
      <c r="C24" s="14" t="s">
        <v>144</v>
      </c>
      <c r="D24" s="5"/>
      <c r="E24" s="5"/>
      <c r="F24" s="5"/>
      <c r="G24" s="5"/>
      <c r="H24" s="5"/>
      <c r="I24" s="5"/>
      <c r="J24" s="5"/>
    </row>
    <row r="25" spans="1:10" ht="42.75" customHeight="1">
      <c r="A25" s="16" t="s">
        <v>108</v>
      </c>
      <c r="B25" s="17" t="s">
        <v>145</v>
      </c>
      <c r="C25" s="18" t="s">
        <v>146</v>
      </c>
      <c r="D25" s="5"/>
      <c r="E25" s="5"/>
      <c r="F25" s="5"/>
      <c r="G25" s="5"/>
      <c r="H25" s="5"/>
      <c r="I25" s="5"/>
      <c r="J25" s="5"/>
    </row>
    <row r="26" spans="1:10" ht="35.25" customHeight="1">
      <c r="A26" s="16" t="s">
        <v>110</v>
      </c>
      <c r="B26" s="17" t="s">
        <v>147</v>
      </c>
      <c r="C26" s="18" t="s">
        <v>148</v>
      </c>
      <c r="D26" s="5"/>
      <c r="E26" s="5"/>
      <c r="F26" s="5"/>
      <c r="G26" s="5"/>
      <c r="H26" s="5"/>
      <c r="I26" s="5"/>
      <c r="J26" s="5"/>
    </row>
    <row r="27" spans="1:10" ht="37.5" customHeight="1" thickBot="1">
      <c r="A27" s="19" t="s">
        <v>112</v>
      </c>
      <c r="B27" s="20" t="s">
        <v>149</v>
      </c>
      <c r="C27" s="21" t="s">
        <v>150</v>
      </c>
      <c r="D27" s="5"/>
      <c r="E27" s="5"/>
      <c r="F27" s="5"/>
      <c r="G27" s="5"/>
      <c r="H27" s="5"/>
      <c r="I27" s="5"/>
      <c r="J27" s="5"/>
    </row>
    <row r="28" spans="1:10" ht="12.75">
      <c r="A28" s="5"/>
      <c r="B28" s="5"/>
      <c r="C28" s="5"/>
      <c r="D28" s="5"/>
      <c r="E28" s="106" t="s">
        <v>151</v>
      </c>
      <c r="F28" s="106"/>
      <c r="G28" s="106"/>
      <c r="H28" s="106"/>
      <c r="I28" s="106"/>
      <c r="J28" s="106"/>
    </row>
    <row r="29" spans="1:10" ht="13.5" thickBot="1">
      <c r="A29" s="106" t="s">
        <v>152</v>
      </c>
      <c r="B29" s="106"/>
      <c r="C29" s="106"/>
      <c r="D29" s="5"/>
      <c r="E29" s="5"/>
      <c r="F29" s="5"/>
      <c r="G29" s="5"/>
      <c r="H29" s="5"/>
      <c r="I29" s="5"/>
      <c r="J29" s="5"/>
    </row>
    <row r="30" spans="1:10" ht="13.5" thickBot="1">
      <c r="A30" s="5"/>
      <c r="B30" s="5"/>
      <c r="C30" s="5"/>
      <c r="D30" s="5"/>
      <c r="E30" s="117" t="s">
        <v>153</v>
      </c>
      <c r="F30" s="118"/>
      <c r="G30" s="117" t="s">
        <v>141</v>
      </c>
      <c r="H30" s="121"/>
      <c r="I30" s="121"/>
      <c r="J30" s="122"/>
    </row>
    <row r="31" spans="1:10" ht="13.5" thickBot="1">
      <c r="A31" s="50" t="s">
        <v>154</v>
      </c>
      <c r="B31" s="51" t="s">
        <v>155</v>
      </c>
      <c r="C31" s="52" t="s">
        <v>105</v>
      </c>
      <c r="D31" s="5"/>
      <c r="E31" s="119"/>
      <c r="F31" s="120"/>
      <c r="G31" s="53" t="s">
        <v>156</v>
      </c>
      <c r="H31" s="54" t="s">
        <v>157</v>
      </c>
      <c r="I31" s="54" t="s">
        <v>158</v>
      </c>
      <c r="J31" s="55" t="s">
        <v>159</v>
      </c>
    </row>
    <row r="32" spans="1:10" ht="22.5">
      <c r="A32" s="25" t="s">
        <v>160</v>
      </c>
      <c r="B32" s="26">
        <v>100</v>
      </c>
      <c r="C32" s="27" t="s">
        <v>161</v>
      </c>
      <c r="D32" s="5"/>
      <c r="E32" s="123" t="s">
        <v>154</v>
      </c>
      <c r="F32" s="56">
        <v>100</v>
      </c>
      <c r="G32" s="57" t="s">
        <v>162</v>
      </c>
      <c r="H32" s="58" t="s">
        <v>163</v>
      </c>
      <c r="I32" s="58" t="s">
        <v>164</v>
      </c>
      <c r="J32" s="59" t="s">
        <v>165</v>
      </c>
    </row>
    <row r="33" spans="1:10" ht="34.5" customHeight="1">
      <c r="A33" s="16" t="s">
        <v>166</v>
      </c>
      <c r="B33" s="17">
        <v>60</v>
      </c>
      <c r="C33" s="18" t="s">
        <v>167</v>
      </c>
      <c r="D33" s="5"/>
      <c r="E33" s="124"/>
      <c r="F33" s="60">
        <v>60</v>
      </c>
      <c r="G33" s="61" t="s">
        <v>168</v>
      </c>
      <c r="H33" s="62" t="s">
        <v>169</v>
      </c>
      <c r="I33" s="63" t="s">
        <v>170</v>
      </c>
      <c r="J33" s="64" t="s">
        <v>171</v>
      </c>
    </row>
    <row r="34" spans="1:10" ht="33.75" customHeight="1">
      <c r="A34" s="16" t="s">
        <v>172</v>
      </c>
      <c r="B34" s="17">
        <v>25</v>
      </c>
      <c r="C34" s="18" t="s">
        <v>173</v>
      </c>
      <c r="D34" s="5"/>
      <c r="E34" s="124"/>
      <c r="F34" s="65">
        <v>25</v>
      </c>
      <c r="G34" s="66" t="s">
        <v>174</v>
      </c>
      <c r="H34" s="63" t="s">
        <v>175</v>
      </c>
      <c r="I34" s="63" t="s">
        <v>176</v>
      </c>
      <c r="J34" s="67" t="s">
        <v>177</v>
      </c>
    </row>
    <row r="35" spans="1:10" ht="33" customHeight="1" thickBot="1">
      <c r="A35" s="19" t="s">
        <v>178</v>
      </c>
      <c r="B35" s="20">
        <v>10</v>
      </c>
      <c r="C35" s="21" t="s">
        <v>179</v>
      </c>
      <c r="D35" s="5"/>
      <c r="E35" s="125"/>
      <c r="F35" s="68">
        <v>10</v>
      </c>
      <c r="G35" s="69" t="s">
        <v>180</v>
      </c>
      <c r="H35" s="70" t="s">
        <v>181</v>
      </c>
      <c r="I35" s="71" t="s">
        <v>182</v>
      </c>
      <c r="J35" s="72" t="s">
        <v>183</v>
      </c>
    </row>
    <row r="36" spans="1:10" ht="13.5" thickBot="1">
      <c r="A36" s="114" t="s">
        <v>184</v>
      </c>
      <c r="B36" s="115"/>
      <c r="C36" s="116"/>
      <c r="D36" s="5"/>
      <c r="E36" s="126" t="s">
        <v>185</v>
      </c>
      <c r="F36" s="127"/>
      <c r="G36" s="127"/>
      <c r="H36" s="127"/>
      <c r="I36" s="127"/>
      <c r="J36" s="128"/>
    </row>
    <row r="37" spans="1:10" ht="12.75">
      <c r="A37" s="5"/>
      <c r="B37" s="5"/>
      <c r="C37" s="5"/>
      <c r="D37" s="5"/>
      <c r="E37" s="5"/>
      <c r="F37" s="5"/>
      <c r="G37" s="5"/>
      <c r="H37" s="5"/>
      <c r="I37" s="5"/>
      <c r="J37" s="5"/>
    </row>
    <row r="38" spans="1:10" ht="12.75">
      <c r="A38" s="106" t="s">
        <v>186</v>
      </c>
      <c r="B38" s="106"/>
      <c r="C38" s="106"/>
      <c r="D38" s="5"/>
      <c r="E38" s="5"/>
      <c r="F38" s="5"/>
      <c r="G38" s="5"/>
      <c r="H38" s="5"/>
      <c r="I38" s="5"/>
      <c r="J38" s="5"/>
    </row>
    <row r="39" spans="1:10" ht="13.5" thickBot="1">
      <c r="A39" s="5"/>
      <c r="B39" s="5"/>
      <c r="C39" s="5"/>
      <c r="D39" s="5"/>
      <c r="E39" s="5"/>
      <c r="F39" s="5"/>
      <c r="G39" s="5"/>
      <c r="H39" s="5"/>
      <c r="I39" s="5"/>
      <c r="J39" s="5"/>
    </row>
    <row r="40" spans="1:10" ht="13.5" thickBot="1">
      <c r="A40" s="50" t="s">
        <v>187</v>
      </c>
      <c r="B40" s="51" t="s">
        <v>188</v>
      </c>
      <c r="C40" s="52" t="s">
        <v>105</v>
      </c>
      <c r="D40" s="5"/>
      <c r="E40" s="5"/>
      <c r="F40" s="5"/>
      <c r="G40" s="5"/>
      <c r="H40" s="5"/>
      <c r="I40" s="5"/>
      <c r="J40" s="5"/>
    </row>
    <row r="41" spans="1:10" ht="36" customHeight="1">
      <c r="A41" s="73" t="s">
        <v>189</v>
      </c>
      <c r="B41" s="13" t="s">
        <v>190</v>
      </c>
      <c r="C41" s="14" t="s">
        <v>191</v>
      </c>
      <c r="D41" s="5"/>
      <c r="E41" s="5"/>
      <c r="F41" s="5"/>
      <c r="G41" s="5"/>
      <c r="H41" s="5"/>
      <c r="I41" s="5"/>
      <c r="J41" s="5"/>
    </row>
    <row r="42" spans="1:10" ht="24.75" customHeight="1">
      <c r="A42" s="74" t="s">
        <v>45</v>
      </c>
      <c r="B42" s="17" t="s">
        <v>192</v>
      </c>
      <c r="C42" s="18" t="s">
        <v>193</v>
      </c>
      <c r="D42" s="5"/>
      <c r="E42" s="5"/>
      <c r="F42" s="5"/>
      <c r="G42" s="5"/>
      <c r="H42" s="5"/>
      <c r="I42" s="5"/>
      <c r="J42" s="5"/>
    </row>
    <row r="43" spans="1:10" ht="30.75" customHeight="1">
      <c r="A43" s="74" t="s">
        <v>194</v>
      </c>
      <c r="B43" s="17" t="s">
        <v>195</v>
      </c>
      <c r="C43" s="18" t="s">
        <v>196</v>
      </c>
      <c r="D43" s="5"/>
      <c r="E43" s="5"/>
      <c r="F43" s="5"/>
      <c r="G43" s="5"/>
      <c r="H43" s="5"/>
      <c r="I43" s="5"/>
      <c r="J43" s="5"/>
    </row>
    <row r="44" spans="1:10" ht="35.25" customHeight="1" thickBot="1">
      <c r="A44" s="75" t="s">
        <v>197</v>
      </c>
      <c r="B44" s="20">
        <v>20</v>
      </c>
      <c r="C44" s="21" t="s">
        <v>198</v>
      </c>
      <c r="D44" s="5"/>
      <c r="E44" s="5"/>
      <c r="F44" s="5"/>
      <c r="G44" s="5"/>
      <c r="H44" s="5"/>
      <c r="I44" s="5"/>
      <c r="J44" s="5"/>
    </row>
    <row r="45" spans="1:10" ht="12.75">
      <c r="A45" s="5"/>
      <c r="B45" s="5"/>
      <c r="C45" s="5"/>
      <c r="D45" s="5"/>
      <c r="E45" s="5"/>
      <c r="F45" s="5"/>
      <c r="G45" s="5"/>
      <c r="H45" s="5"/>
      <c r="I45" s="5"/>
      <c r="J45" s="5"/>
    </row>
    <row r="46" spans="1:10" ht="12.75">
      <c r="A46" s="106" t="s">
        <v>199</v>
      </c>
      <c r="B46" s="106"/>
      <c r="C46" s="106"/>
      <c r="D46" s="5"/>
      <c r="E46" s="5"/>
      <c r="F46" s="5"/>
      <c r="G46" s="5"/>
      <c r="H46" s="5"/>
      <c r="I46" s="5"/>
      <c r="J46" s="5"/>
    </row>
    <row r="47" spans="1:10" ht="13.5" thickBot="1">
      <c r="A47" s="5"/>
      <c r="B47" s="5"/>
      <c r="C47" s="5"/>
      <c r="D47" s="5"/>
      <c r="E47" s="5"/>
      <c r="F47" s="5"/>
      <c r="G47" s="5"/>
      <c r="H47" s="5"/>
      <c r="I47" s="5"/>
      <c r="J47" s="5"/>
    </row>
    <row r="48" spans="1:10" ht="13.5" thickBot="1">
      <c r="A48" s="50" t="s">
        <v>187</v>
      </c>
      <c r="B48" s="129" t="s">
        <v>105</v>
      </c>
      <c r="C48" s="130"/>
      <c r="D48" s="5"/>
      <c r="E48" s="5"/>
      <c r="F48" s="5"/>
      <c r="G48" s="5"/>
      <c r="H48" s="5"/>
      <c r="I48" s="5"/>
      <c r="J48" s="5"/>
    </row>
    <row r="49" spans="1:10" ht="27.75" customHeight="1">
      <c r="A49" s="73" t="s">
        <v>189</v>
      </c>
      <c r="B49" s="26" t="s">
        <v>200</v>
      </c>
      <c r="C49" s="27" t="s">
        <v>201</v>
      </c>
      <c r="D49" s="5"/>
      <c r="E49" s="5"/>
      <c r="F49" s="5"/>
      <c r="G49" s="5"/>
      <c r="H49" s="5"/>
      <c r="I49" s="5"/>
      <c r="J49" s="5"/>
    </row>
    <row r="50" spans="1:10" ht="48" customHeight="1">
      <c r="A50" s="74" t="s">
        <v>45</v>
      </c>
      <c r="B50" s="76" t="s">
        <v>211</v>
      </c>
      <c r="C50" s="33" t="s">
        <v>202</v>
      </c>
      <c r="D50" s="5"/>
      <c r="E50" s="5"/>
      <c r="F50" s="5"/>
      <c r="G50" s="5"/>
      <c r="H50" s="5"/>
      <c r="I50" s="5"/>
      <c r="J50" s="5"/>
    </row>
    <row r="51" spans="1:10" ht="24" customHeight="1">
      <c r="A51" s="74" t="s">
        <v>194</v>
      </c>
      <c r="B51" s="32" t="s">
        <v>203</v>
      </c>
      <c r="C51" s="33" t="s">
        <v>204</v>
      </c>
      <c r="D51" s="5"/>
      <c r="E51" s="5"/>
      <c r="F51" s="5"/>
      <c r="G51" s="5"/>
      <c r="H51" s="5"/>
      <c r="I51" s="5"/>
      <c r="J51" s="5"/>
    </row>
    <row r="52" spans="1:10" ht="27.75" customHeight="1" thickBot="1">
      <c r="A52" s="75" t="s">
        <v>197</v>
      </c>
      <c r="B52" s="44" t="s">
        <v>205</v>
      </c>
      <c r="C52" s="45" t="s">
        <v>206</v>
      </c>
      <c r="D52" s="5"/>
      <c r="E52" s="5"/>
      <c r="F52" s="5"/>
      <c r="G52" s="5"/>
      <c r="H52" s="5"/>
      <c r="I52" s="5"/>
      <c r="J52" s="5"/>
    </row>
  </sheetData>
  <sheetProtection/>
  <mergeCells count="19">
    <mergeCell ref="E32:E35"/>
    <mergeCell ref="A36:C36"/>
    <mergeCell ref="E36:J36"/>
    <mergeCell ref="A38:C38"/>
    <mergeCell ref="A46:C46"/>
    <mergeCell ref="B48:C48"/>
    <mergeCell ref="E17:E19"/>
    <mergeCell ref="E20:J20"/>
    <mergeCell ref="A21:C21"/>
    <mergeCell ref="E28:J28"/>
    <mergeCell ref="A29:C29"/>
    <mergeCell ref="E30:F31"/>
    <mergeCell ref="G30:J30"/>
    <mergeCell ref="A1:J3"/>
    <mergeCell ref="A5:C5"/>
    <mergeCell ref="A13:C13"/>
    <mergeCell ref="E13:J13"/>
    <mergeCell ref="E15:F16"/>
    <mergeCell ref="G15:J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68" zoomScaleNormal="68" zoomScalePageLayoutView="0" workbookViewId="0" topLeftCell="A1">
      <selection activeCell="D6" sqref="D6"/>
    </sheetView>
  </sheetViews>
  <sheetFormatPr defaultColWidth="30.57421875" defaultRowHeight="12.75"/>
  <cols>
    <col min="1" max="1" width="4.421875" style="0" customWidth="1"/>
    <col min="2" max="2" width="15.28125" style="0" customWidth="1"/>
    <col min="3" max="3" width="23.140625" style="0" customWidth="1"/>
    <col min="4" max="4" width="17.8515625" style="0" customWidth="1"/>
    <col min="5" max="5" width="35.00390625" style="0" customWidth="1"/>
    <col min="6" max="6" width="21.7109375" style="0" customWidth="1"/>
    <col min="7" max="7" width="31.7109375" style="0" customWidth="1"/>
    <col min="8" max="8" width="18.7109375" style="0" customWidth="1"/>
  </cols>
  <sheetData>
    <row r="1" spans="1:8" ht="14.25" thickBot="1" thickTop="1">
      <c r="A1" s="131" t="s">
        <v>50</v>
      </c>
      <c r="B1" s="132" t="s">
        <v>51</v>
      </c>
      <c r="C1" s="132"/>
      <c r="D1" s="132"/>
      <c r="E1" s="132"/>
      <c r="F1" s="132"/>
      <c r="G1" s="132"/>
      <c r="H1" s="132"/>
    </row>
    <row r="2" spans="1:8" ht="14.25" thickBot="1" thickTop="1">
      <c r="A2" s="131"/>
      <c r="B2" s="132" t="s">
        <v>52</v>
      </c>
      <c r="C2" s="132"/>
      <c r="D2" s="132"/>
      <c r="E2" s="132"/>
      <c r="F2" s="132"/>
      <c r="G2" s="132"/>
      <c r="H2" s="132"/>
    </row>
    <row r="3" spans="1:8" ht="14.25" thickBot="1" thickTop="1">
      <c r="A3" s="131"/>
      <c r="B3" s="1" t="s">
        <v>44</v>
      </c>
      <c r="C3" s="1" t="s">
        <v>41</v>
      </c>
      <c r="D3" s="1" t="s">
        <v>46</v>
      </c>
      <c r="E3" s="1" t="s">
        <v>42</v>
      </c>
      <c r="F3" s="1" t="s">
        <v>53</v>
      </c>
      <c r="G3" s="1" t="s">
        <v>54</v>
      </c>
      <c r="H3" s="1" t="s">
        <v>55</v>
      </c>
    </row>
    <row r="4" spans="1:8" ht="77.25" customHeight="1" thickBot="1" thickTop="1">
      <c r="A4" s="131"/>
      <c r="B4" s="4" t="s">
        <v>244</v>
      </c>
      <c r="C4" s="2" t="s">
        <v>56</v>
      </c>
      <c r="D4" s="2" t="s">
        <v>57</v>
      </c>
      <c r="E4" s="2" t="s">
        <v>58</v>
      </c>
      <c r="F4" s="2" t="s">
        <v>59</v>
      </c>
      <c r="G4" s="2" t="s">
        <v>60</v>
      </c>
      <c r="H4" s="2" t="s">
        <v>61</v>
      </c>
    </row>
    <row r="5" spans="1:8" ht="57.75" customHeight="1" thickBot="1" thickTop="1">
      <c r="A5" s="131"/>
      <c r="B5" s="4" t="s">
        <v>62</v>
      </c>
      <c r="C5" s="2" t="s">
        <v>63</v>
      </c>
      <c r="D5" s="2" t="s">
        <v>64</v>
      </c>
      <c r="E5" s="2" t="s">
        <v>65</v>
      </c>
      <c r="F5" s="2" t="s">
        <v>66</v>
      </c>
      <c r="G5" s="2" t="s">
        <v>67</v>
      </c>
      <c r="H5" s="2" t="s">
        <v>68</v>
      </c>
    </row>
    <row r="6" spans="1:8" ht="78" customHeight="1" thickBot="1" thickTop="1">
      <c r="A6" s="131"/>
      <c r="B6" s="4" t="s">
        <v>69</v>
      </c>
      <c r="C6" s="2" t="s">
        <v>70</v>
      </c>
      <c r="D6" s="2" t="s">
        <v>71</v>
      </c>
      <c r="E6" s="2" t="s">
        <v>72</v>
      </c>
      <c r="F6" s="2" t="s">
        <v>73</v>
      </c>
      <c r="G6" s="2" t="s">
        <v>74</v>
      </c>
      <c r="H6" s="2" t="s">
        <v>75</v>
      </c>
    </row>
    <row r="7" spans="1:8" ht="62.25" customHeight="1" thickBot="1" thickTop="1">
      <c r="A7" s="131"/>
      <c r="B7" s="4" t="s">
        <v>76</v>
      </c>
      <c r="C7" s="2" t="s">
        <v>77</v>
      </c>
      <c r="D7" s="2" t="s">
        <v>78</v>
      </c>
      <c r="E7" s="2" t="s">
        <v>79</v>
      </c>
      <c r="F7" s="2" t="s">
        <v>80</v>
      </c>
      <c r="G7" s="2" t="s">
        <v>81</v>
      </c>
      <c r="H7" s="2" t="s">
        <v>82</v>
      </c>
    </row>
    <row r="8" spans="1:8" ht="91.5" customHeight="1" thickBot="1" thickTop="1">
      <c r="A8" s="131"/>
      <c r="B8" s="4" t="s">
        <v>83</v>
      </c>
      <c r="C8" s="2" t="s">
        <v>84</v>
      </c>
      <c r="D8" s="2" t="s">
        <v>85</v>
      </c>
      <c r="E8" s="2" t="s">
        <v>86</v>
      </c>
      <c r="F8" s="2"/>
      <c r="G8" s="2" t="s">
        <v>87</v>
      </c>
      <c r="H8" s="2" t="s">
        <v>88</v>
      </c>
    </row>
    <row r="9" spans="1:8" ht="47.25" customHeight="1" thickBot="1" thickTop="1">
      <c r="A9" s="131"/>
      <c r="B9" s="4" t="s">
        <v>89</v>
      </c>
      <c r="C9" s="2" t="s">
        <v>90</v>
      </c>
      <c r="D9" s="2" t="s">
        <v>91</v>
      </c>
      <c r="E9" s="2" t="s">
        <v>92</v>
      </c>
      <c r="F9" s="2"/>
      <c r="G9" s="2" t="s">
        <v>93</v>
      </c>
      <c r="H9" s="2" t="s">
        <v>94</v>
      </c>
    </row>
    <row r="10" spans="1:8" ht="72" customHeight="1" thickBot="1" thickTop="1">
      <c r="A10" s="131"/>
      <c r="B10" s="4" t="s">
        <v>95</v>
      </c>
      <c r="C10" s="2" t="s">
        <v>100</v>
      </c>
      <c r="D10" s="2"/>
      <c r="E10" s="2"/>
      <c r="F10" s="2"/>
      <c r="G10" s="2" t="s">
        <v>96</v>
      </c>
      <c r="H10" s="3"/>
    </row>
    <row r="11" spans="1:8" ht="27" thickBot="1" thickTop="1">
      <c r="A11" s="131"/>
      <c r="B11" s="4" t="s">
        <v>97</v>
      </c>
      <c r="C11" s="2"/>
      <c r="D11" s="2"/>
      <c r="E11" s="2"/>
      <c r="F11" s="2"/>
      <c r="G11" s="2" t="s">
        <v>98</v>
      </c>
      <c r="H11" s="3"/>
    </row>
    <row r="12" spans="1:8" ht="38.25" customHeight="1" thickBot="1" thickTop="1">
      <c r="A12" s="132" t="s">
        <v>99</v>
      </c>
      <c r="B12" s="132"/>
      <c r="C12" s="132"/>
      <c r="D12" s="132"/>
      <c r="E12" s="132"/>
      <c r="F12" s="132"/>
      <c r="G12" s="132"/>
      <c r="H12" s="132"/>
    </row>
    <row r="13" ht="13.5" thickTop="1"/>
  </sheetData>
  <sheetProtection/>
  <mergeCells count="4">
    <mergeCell ref="A1:A11"/>
    <mergeCell ref="B1:H1"/>
    <mergeCell ref="B2:H2"/>
    <mergeCell ref="A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3:E4"/>
  <sheetViews>
    <sheetView zoomScalePageLayoutView="0" workbookViewId="0" topLeftCell="A1">
      <selection activeCell="D5" sqref="D5"/>
    </sheetView>
  </sheetViews>
  <sheetFormatPr defaultColWidth="11.421875" defaultRowHeight="12.75"/>
  <sheetData>
    <row r="3" spans="3:5" ht="51">
      <c r="C3" s="77" t="s">
        <v>219</v>
      </c>
      <c r="D3">
        <v>2</v>
      </c>
      <c r="E3" s="77" t="s">
        <v>220</v>
      </c>
    </row>
    <row r="4" spans="3:5" ht="12.75">
      <c r="C4" t="s">
        <v>218</v>
      </c>
      <c r="E4" t="s">
        <v>221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APTO</dc:creator>
  <cp:keywords/>
  <dc:description/>
  <cp:lastModifiedBy>Carlos Andrés Báez González</cp:lastModifiedBy>
  <cp:lastPrinted>2021-11-09T20:16:54Z</cp:lastPrinted>
  <dcterms:created xsi:type="dcterms:W3CDTF">2017-02-13T21:45:29Z</dcterms:created>
  <dcterms:modified xsi:type="dcterms:W3CDTF">2023-02-05T02:27:44Z</dcterms:modified>
  <cp:category/>
  <cp:version/>
  <cp:contentType/>
  <cp:contentStatus/>
</cp:coreProperties>
</file>