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65" tabRatio="644" activeTab="0"/>
  </bookViews>
  <sheets>
    <sheet name=" Matriz Alcaldía Sumapaz" sheetId="1" r:id="rId1"/>
    <sheet name="T - Calificacion" sheetId="2" r:id="rId2"/>
    <sheet name="Tabla de peligros" sheetId="3" r:id="rId3"/>
    <sheet name="inventario recurso emerg" sheetId="4" state="hidden" r:id="rId4"/>
  </sheets>
  <definedNames>
    <definedName name="_xlnm._FilterDatabase" localSheetId="0" hidden="1">' Matriz Alcaldía Sumapaz'!$A$9:$AE$195</definedName>
    <definedName name="_xlnm_Print_Titles" localSheetId="0">' Matriz Alcaldía Sumapaz'!$7:$9</definedName>
    <definedName name="_xlnm_Print_Titles_0" localSheetId="0">' Matriz Alcaldía Sumapaz'!$7:$9</definedName>
    <definedName name="_xlnm_Print_Titles_0_0" localSheetId="0">' Matriz Alcaldía Sumapaz'!$7:$9</definedName>
    <definedName name="_xlnm_Print_Titles_0_0_0" localSheetId="0">' Matriz Alcaldía Sumapaz'!$7:$9</definedName>
    <definedName name="_xlnm_Print_Titles_0_0_0_0" localSheetId="0">' Matriz Alcaldía Sumapaz'!$7:$9</definedName>
    <definedName name="_xlnm_Print_Titles_0_0_0_0_0" localSheetId="0">' Matriz Alcaldía Sumapaz'!$7:$9</definedName>
    <definedName name="_xlnm_Print_Titles_0_0_0_0_0_0" localSheetId="0">' Matriz Alcaldía Sumapaz'!$7:$9</definedName>
    <definedName name="_xlnm_Print_Titles_0_0_0_0_0_0_0" localSheetId="0">' Matriz Alcaldía Sumapaz'!$7:$9</definedName>
    <definedName name="_xlnm_Print_Titles_0_0_0_0_0_0_0_0" localSheetId="0">' Matriz Alcaldía Sumapaz'!$7:$9</definedName>
    <definedName name="_xlnm_Print_Titles_0_0_0_0_0_0_0_0_0" localSheetId="0">' Matriz Alcaldía Sumapaz'!$7:$9</definedName>
    <definedName name="_xlnm_Print_Titles_0_0_0_0_0_0_0_0_0_0" localSheetId="0">' Matriz Alcaldía Sumapaz'!$7:$9</definedName>
    <definedName name="_xlnm_Print_Titles_0_0_0_0_0_0_0_0_0_0_0" localSheetId="0">' Matriz Alcaldía Sumapaz'!$7:$9</definedName>
    <definedName name="_xlnm_Print_Titles_0_0_0_0_0_0_0_0_0_0_0_0" localSheetId="0">' Matriz Alcaldía Sumapaz'!$7:$9</definedName>
    <definedName name="_xlnm_Print_Titles_0_0_0_0_0_0_0_0_0_0_0_0_0" localSheetId="0">' Matriz Alcaldía Sumapaz'!$7:$9</definedName>
    <definedName name="_xlnm_Print_Titles_0_0_0_0_0_0_0_0_0_0_0_0_0_0" localSheetId="0">' Matriz Alcaldía Sumapaz'!$7:$9</definedName>
    <definedName name="_xlnm_Print_Titles_0_0_0_0_0_0_0_0_0_0_0_0_0_0_0" localSheetId="0">' Matriz Alcaldía Sumapaz'!$7:$9</definedName>
    <definedName name="_xlnm_Print_Titles_0_0_0_0_0_0_0_0_0_0_0_0_0_0_0_0" localSheetId="0">' Matriz Alcaldía Sumapaz'!$7:$9</definedName>
    <definedName name="_xlnm_Print_Titles_0_0_0_0_0_0_0_0_0_0_0_0_0_0_0_0_0" localSheetId="0">' Matriz Alcaldía Sumapaz'!$7:$9</definedName>
    <definedName name="_xlnm_Print_Titles_0_0_0_0_0_0_0_0_0_0_0_0_0_0_0_0_0_0" localSheetId="0">' Matriz Alcaldía Sumapaz'!$7:$9</definedName>
    <definedName name="_xlnm_Print_Titles_0_0_0_0_0_0_0_0_0_0_0_0_0_0_0_0_0_0_0" localSheetId="0">' Matriz Alcaldía Sumapaz'!$7:$9</definedName>
    <definedName name="_xlnm_Print_Titles_0_0_0_0_0_0_0_0_0_0_0_0_0_0_0_0_0_0_0_0" localSheetId="0">' Matriz Alcaldía Sumapaz'!$7:$9</definedName>
    <definedName name="_xlnm_Print_Titles_0_0_0_0_0_0_0_0_0_0_0_0_0_0_0_0_0_0_0_0_0" localSheetId="0">' Matriz Alcaldía Sumapaz'!$7:$9</definedName>
    <definedName name="_xlnm_Print_Titles_0_0_0_0_0_0_0_0_0_0_0_0_0_0_0_0_0_0_0_0_0_0" localSheetId="0">' Matriz Alcaldía Sumapaz'!$7:$9</definedName>
    <definedName name="_xlnm_Print_Titles_0_0_0_0_0_0_0_0_0_0_0_0_0_0_0_0_0_0_0_0_0_0_0" localSheetId="0">' Matriz Alcaldía Sumapaz'!$7:$9</definedName>
    <definedName name="_xlnm.Print_Area" localSheetId="0">' Matriz Alcaldía Sumapaz'!$A$1:$AE$140</definedName>
    <definedName name="Print_Titles_0" localSheetId="0">' Matriz Alcaldía Sumapaz'!$7:$9</definedName>
    <definedName name="Print_Titles_0_0" localSheetId="0">' Matriz Alcaldía Sumapaz'!$7:$9</definedName>
    <definedName name="Print_Titles_0_0_0" localSheetId="0">' Matriz Alcaldía Sumapaz'!$7:$9</definedName>
    <definedName name="_xlnm.Print_Titles" localSheetId="0">' Matriz Alcaldía Sumapaz'!$7:$9</definedName>
  </definedNames>
  <calcPr fullCalcOnLoad="1"/>
</workbook>
</file>

<file path=xl/sharedStrings.xml><?xml version="1.0" encoding="utf-8"?>
<sst xmlns="http://schemas.openxmlformats.org/spreadsheetml/2006/main" count="3499" uniqueCount="908">
  <si>
    <t>SECRETARÍA DISTRITAL DE GOBIERNO</t>
  </si>
  <si>
    <t>Sede</t>
  </si>
  <si>
    <t>Zona/Lugar</t>
  </si>
  <si>
    <t>Actividades</t>
  </si>
  <si>
    <t>Tareas</t>
  </si>
  <si>
    <t>Rutinario (Sí o No)</t>
  </si>
  <si>
    <t>Peligro</t>
  </si>
  <si>
    <t>Efectos posibles</t>
  </si>
  <si>
    <t>Controles existentes</t>
  </si>
  <si>
    <t>Evaluación del riesgo</t>
  </si>
  <si>
    <t>Valoración del riesgo</t>
  </si>
  <si>
    <t>Criterios para establecer controles</t>
  </si>
  <si>
    <t>Medidas de intervención</t>
  </si>
  <si>
    <t>Descripción</t>
  </si>
  <si>
    <t>Clasificación</t>
  </si>
  <si>
    <t>Fuente</t>
  </si>
  <si>
    <t>Medio</t>
  </si>
  <si>
    <t>Individuo</t>
  </si>
  <si>
    <t>Nivel de deficiencia</t>
  </si>
  <si>
    <t>Nivel de exposición</t>
  </si>
  <si>
    <t>Nivel de probabilidad (ND x NE)</t>
  </si>
  <si>
    <t>Interpretación del nivel de probabilidad</t>
  </si>
  <si>
    <t>Nivel de consecuencia</t>
  </si>
  <si>
    <t>Nivel de Riesgo (NR) e intervención</t>
  </si>
  <si>
    <t>Interpretación del NR</t>
  </si>
  <si>
    <t>Aceptabilidad del Riesgo</t>
  </si>
  <si>
    <t>N° expuestos</t>
  </si>
  <si>
    <t>Peor consecuencia</t>
  </si>
  <si>
    <t>Existe requisito legal específico (Sí o No)</t>
  </si>
  <si>
    <t>Eliminación</t>
  </si>
  <si>
    <t>Sustitución</t>
  </si>
  <si>
    <t>Controles de ingeniería</t>
  </si>
  <si>
    <t>Controles administrativos, señalización, advertencia</t>
  </si>
  <si>
    <t>Equipos/Elementos de protección personal</t>
  </si>
  <si>
    <t>Contratistas</t>
  </si>
  <si>
    <t>Planta</t>
  </si>
  <si>
    <t>Outsourcing</t>
  </si>
  <si>
    <t>Total expuestos</t>
  </si>
  <si>
    <t>SI</t>
  </si>
  <si>
    <t>Biomecánico</t>
  </si>
  <si>
    <t>Ninguno</t>
  </si>
  <si>
    <t>Lesión incapacitante</t>
  </si>
  <si>
    <t>Físico</t>
  </si>
  <si>
    <t>Heridas, lesiones, traumatismos</t>
  </si>
  <si>
    <t>Psicosocial</t>
  </si>
  <si>
    <t>Trabajo de escritorio y computador</t>
  </si>
  <si>
    <t>Estrés, desmotivación, fatiga, efectos adversos en la condición de salud. Carga emocional</t>
  </si>
  <si>
    <t>Muerte</t>
  </si>
  <si>
    <t>Biológico</t>
  </si>
  <si>
    <t>II</t>
  </si>
  <si>
    <t>Resolución 2400 de 1979. Artículo 9</t>
  </si>
  <si>
    <t>Varias</t>
  </si>
  <si>
    <t>Enfermedad incapacitante</t>
  </si>
  <si>
    <t>Químico</t>
  </si>
  <si>
    <t>Todos</t>
  </si>
  <si>
    <t>Archivo</t>
  </si>
  <si>
    <t>Locativo (estructuras e instalaciones)</t>
  </si>
  <si>
    <t>MATRIZ DE PELIGROS Y VALORACIÓN DE RIESGOS</t>
  </si>
  <si>
    <t>Clasificación (especifica)</t>
  </si>
  <si>
    <t xml:space="preserve">DESCRIPCIÓN </t>
  </si>
  <si>
    <t>Tabla de Peligros</t>
  </si>
  <si>
    <t>Clasificacion</t>
  </si>
  <si>
    <t>Biomecánicos</t>
  </si>
  <si>
    <t>Condiciones de Seguridad</t>
  </si>
  <si>
    <t>Fenómenos Naturales</t>
  </si>
  <si>
    <t>Virus</t>
  </si>
  <si>
    <t>Ruido (de impacto, intermitente y continuo)</t>
  </si>
  <si>
    <t>Polvos orgánicos inorgánicos</t>
  </si>
  <si>
    <t>Gestión organizacional (estilo de mando, pago, contratación, participación, inducción y capacitación, bienestar social, evaluación del desempeño, manejo de cambios.</t>
  </si>
  <si>
    <t>Posturas (prolongada, mantenida, forzada, antigravitacional).</t>
  </si>
  <si>
    <t>Mecánico (elementos o partes de máquinas, herramientas, equipos, piezas a trabajar, materiales proyectados sólidos o fluídos).</t>
  </si>
  <si>
    <t>Sismo</t>
  </si>
  <si>
    <t>Bacterias</t>
  </si>
  <si>
    <t>Iluminación (luz visible por exceso o deficiencia)</t>
  </si>
  <si>
    <t>Fibras</t>
  </si>
  <si>
    <t>Características de la organización del trabajo (comunicación, tecnología, organización del trabajo, demandas cualitativas y cuantitativas de la labor).</t>
  </si>
  <si>
    <t>Esfuerzo.</t>
  </si>
  <si>
    <t>Eléctrico (alta y baja tensión, estática).</t>
  </si>
  <si>
    <t>Terremoto</t>
  </si>
  <si>
    <t>Hongos</t>
  </si>
  <si>
    <t>Vibración (cuerpo entero, segmentada)</t>
  </si>
  <si>
    <t>Líquidos (nieblas y rocíos)</t>
  </si>
  <si>
    <t>Características del grupo social de trabajo (relaciones, cohesión, calidad de interacciones, trabajo en equipo).</t>
  </si>
  <si>
    <t>Movimiento repetitivo.</t>
  </si>
  <si>
    <t xml:space="preserve">Locativo (sistemas y medios de almacenamiento), superficies de trabajo (irregulares, deslizantes con diferencia del nivel), condiciones de orden  y aseo, ( caídas de objeto). </t>
  </si>
  <si>
    <t>Vendaval</t>
  </si>
  <si>
    <t>Ricketsias</t>
  </si>
  <si>
    <t>Temperaturas extremas (calor y frio)</t>
  </si>
  <si>
    <t>Gases y vapores</t>
  </si>
  <si>
    <t>Condiciones de la tarea (carga mental, contenido de la tarea, demandas emocionales, sistemas de control, definición de roles, monotonía, etc).</t>
  </si>
  <si>
    <t>Manipulación manual de cargas.</t>
  </si>
  <si>
    <t>Tecnológico (explosión, fuga, derrame, incendio).</t>
  </si>
  <si>
    <t>Inundación</t>
  </si>
  <si>
    <t>Parásitos</t>
  </si>
  <si>
    <t>Presión atmosférica (normal y ajustada)</t>
  </si>
  <si>
    <t>Humos metálicos no metálicos</t>
  </si>
  <si>
    <t>Interfase persona - tarea (conocimientos, habilidades en relación con la demanda de la tarea, iniciativa, autonomía y reconocimiento, identificación de la persona con la tarea y la organización).</t>
  </si>
  <si>
    <t>Accidentes de tránsito.</t>
  </si>
  <si>
    <t>Derrumbe</t>
  </si>
  <si>
    <t>Picaduras</t>
  </si>
  <si>
    <t>Radiaciones ionizantes (rayos x, gama, beta y alfa)</t>
  </si>
  <si>
    <t>Material partículado</t>
  </si>
  <si>
    <t>Jornada de trabajo (pausas, trabajo nocturno, rotación, horas extras, descansos).</t>
  </si>
  <si>
    <t>Públicos (robos, atracos, asaltos, atentados, de orden público, etc).</t>
  </si>
  <si>
    <t>Precipitaciones, (lluvias, granizadas, heladas)</t>
  </si>
  <si>
    <t>Mordeduras</t>
  </si>
  <si>
    <t>Trabajo en alturas.</t>
  </si>
  <si>
    <t>Fluidos o Excrementos</t>
  </si>
  <si>
    <t>Espacios confinados.</t>
  </si>
  <si>
    <t>* Tener en cuenta únicamente los peligros de fenómenos naturales que afectan  la seguridad y bienestar de las personas en el desarrollo de una actividad. En el Plan de Emergencia de cada empresa, se considerarán todos los fenómenos naturales que pudieran afectarla.</t>
  </si>
  <si>
    <t>Radiaciones  no ionizantes (laser, ultravioleta infrarroja, radiofrecuencia, microondas)</t>
  </si>
  <si>
    <t>Tablas de Calificación del Riesgo (GTC 45 Vs. 2012)</t>
  </si>
  <si>
    <t>Tabla 1. Determinación de nivel de deficiencia</t>
  </si>
  <si>
    <t>Nivel de Deficiencia (ND)</t>
  </si>
  <si>
    <t>Valor de ND</t>
  </si>
  <si>
    <t>Significado</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</si>
  <si>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</si>
  <si>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</si>
  <si>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</si>
  <si>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peligro(s) que pueden dar lugar a consecuencias significativa(s), o la eficacia del conjunto de medidas preventivas existentes es baja, o ambos.</t>
  </si>
  <si>
    <t>Medio (M)</t>
  </si>
  <si>
    <t>Se han detectado peligros que pueden dar lugar a consecuencias poco significativas o de menor importancia, o la eficacia del conjunto de medidas preventivas existentes es moderada, o ambos</t>
  </si>
  <si>
    <t>Bajo (B)</t>
  </si>
  <si>
    <t>No se detecta consecuencia alguna, o la eficacia del conjunto de medidas preventivas existentes es alta, o ambos. El riesgo está controlado.</t>
  </si>
  <si>
    <t>Tabla 2. Determinación de nivel de exposición</t>
  </si>
  <si>
    <t>Tabla 3. Determinación de nivel de probabilidad</t>
  </si>
  <si>
    <t>Nivel de Exposición  (NE)</t>
  </si>
  <si>
    <t>Valor de NE</t>
  </si>
  <si>
    <t>Niveles de Probabilidad (NP)
NP = ND x NE</t>
  </si>
  <si>
    <t>Nivel de Exposición (NE)</t>
  </si>
  <si>
    <t>Continua (EC)</t>
  </si>
  <si>
    <t>La situación de exposición se presenta sin interrupción o varias veces con tiempo prolongado durante la jornada laboral.</t>
  </si>
  <si>
    <t>Frecuente (EF)</t>
  </si>
  <si>
    <t>La situación de exposición se presenta varias veces durante la jornada laboral por tiempos cortos.</t>
  </si>
  <si>
    <t>MA - 40</t>
  </si>
  <si>
    <t>MA - 30</t>
  </si>
  <si>
    <t>A - 20</t>
  </si>
  <si>
    <t>A - 10</t>
  </si>
  <si>
    <t>Ocasional (EO)</t>
  </si>
  <si>
    <t>La situación de exposición se presenta alguna vez durante la jornada laboral y por un periodo de tiempo corto.</t>
  </si>
  <si>
    <t>MA - 24</t>
  </si>
  <si>
    <t>A - 18</t>
  </si>
  <si>
    <t>A - 12</t>
  </si>
  <si>
    <t>M - 6</t>
  </si>
  <si>
    <t>Esporádica (EE)</t>
  </si>
  <si>
    <t>La situación de exposición se presenta de manera eventual.</t>
  </si>
  <si>
    <t>M - 8</t>
  </si>
  <si>
    <t>B - 4</t>
  </si>
  <si>
    <t>B - 2</t>
  </si>
  <si>
    <t>Ver interpretación en Tabla 4</t>
  </si>
  <si>
    <t>Tabla 4. Significado de los diferentes niveles de probabilidad</t>
  </si>
  <si>
    <t>Nivel de Probabilidad (NP)</t>
  </si>
  <si>
    <t>Valor de NP</t>
  </si>
  <si>
    <t>Entre 40 y 24</t>
  </si>
  <si>
    <t>Situacion deficiente con exposicion continua, o muy deficiente con exposicion frecuente. Normalmente la materializacion del riesgo ocurre con frecuencia.</t>
  </si>
  <si>
    <t>Entre 20 y 10</t>
  </si>
  <si>
    <t>Situacion deficiente con exposicion frecuente u ocasional, o bien situacion muy deficiente con exposicion ocasional o esporadica. La materializacion del riesgo es posible que suceda varias veces en la vida laboral.</t>
  </si>
  <si>
    <t>Entre 8 y 6</t>
  </si>
  <si>
    <t>Situacion deficiente con exposicion esporadica, o bien situacion mejorable con exposicion continuada o frecuente. Es posible que suceda el daño alguna vez.</t>
  </si>
  <si>
    <t>Entre 4 y 2</t>
  </si>
  <si>
    <t>Situacion mejorable con exposicion ocasional o esporadica, o situacion sin anomalia destacable con cualquier nivel de exposicion. No es esperable que se materialice el riesgo, aunque puede ser concebible.</t>
  </si>
  <si>
    <t>Tabla 6. Determinación de nivel de Riesgo</t>
  </si>
  <si>
    <t>Tabla 5. Determinacion de Nivel de Consecuencias</t>
  </si>
  <si>
    <t>Niveles de Riesgo (NR)
NR = NP x NC</t>
  </si>
  <si>
    <t>Nivel de Consecuencias (NC)</t>
  </si>
  <si>
    <t>Valor de NC</t>
  </si>
  <si>
    <t>40-24</t>
  </si>
  <si>
    <t>20-10</t>
  </si>
  <si>
    <t>8-6</t>
  </si>
  <si>
    <t>4-2</t>
  </si>
  <si>
    <t>Mortal o Catastrofico (M)</t>
  </si>
  <si>
    <t>Muerte(s)</t>
  </si>
  <si>
    <t>I
4000-2400</t>
  </si>
  <si>
    <t>I
2000-1000</t>
  </si>
  <si>
    <t>I
800-600</t>
  </si>
  <si>
    <t>II
400-200</t>
  </si>
  <si>
    <t>Muy grave (MG)</t>
  </si>
  <si>
    <t>Lesiones o enfermedades graves irreparables (Incapacidad permamente parcial o invalidez).</t>
  </si>
  <si>
    <t>I
2400-1440</t>
  </si>
  <si>
    <t>I
1200-600</t>
  </si>
  <si>
    <t>II
480-360</t>
  </si>
  <si>
    <t>II 240
                       III120</t>
  </si>
  <si>
    <t>Grave (G)</t>
  </si>
  <si>
    <t>Lesiones o enfermedades con incapacidad laboral temporal (ILT).</t>
  </si>
  <si>
    <t>I
1000-600</t>
  </si>
  <si>
    <t>II
500-250</t>
  </si>
  <si>
    <t>II
200-150</t>
  </si>
  <si>
    <t>III
100-50</t>
  </si>
  <si>
    <t>Leve (L)</t>
  </si>
  <si>
    <t>Lesiones o enfermedades que no requieren incapacidad.</t>
  </si>
  <si>
    <t>I
400-240</t>
  </si>
  <si>
    <t>II 200
                      III 100</t>
  </si>
  <si>
    <t>III
80-60</t>
  </si>
  <si>
    <t>III 40
                        IV 20</t>
  </si>
  <si>
    <t>Para valorar la consecuencia, tenga en cuenta la consecuencia directa mas grave que se puede presentar en la actividad valorada.</t>
  </si>
  <si>
    <t>Ver interpretación en Tabla 7</t>
  </si>
  <si>
    <t>Tabla 7. Significado del nivel del Riesgo (NR)</t>
  </si>
  <si>
    <t>Nivel de Riesgo (NR)</t>
  </si>
  <si>
    <t>Valor de NR</t>
  </si>
  <si>
    <t>I</t>
  </si>
  <si>
    <t>4000 - 600</t>
  </si>
  <si>
    <t>Situacion critica. Suspender actividades hasta que el riesgo este bajo control. Intervencion urgente.</t>
  </si>
  <si>
    <t>500 - 150</t>
  </si>
  <si>
    <t>Corregir y adoptar medidas de control inmediato</t>
  </si>
  <si>
    <t>III</t>
  </si>
  <si>
    <t>120 - 40</t>
  </si>
  <si>
    <t>Mejorar si es posible. Seria conveniente justificar la intervencion y su rentabilidad.</t>
  </si>
  <si>
    <t>IV</t>
  </si>
  <si>
    <t>Mantener las medidas de control existentes, pero se deberian considerar soluciones o mejoras y se deben hacer comprobaciones periodicas para asegurar que el riesgo aun es aceptable.</t>
  </si>
  <si>
    <t>Tabla 8. Aceptabilidad del Riesgo</t>
  </si>
  <si>
    <t>No Aceptable</t>
  </si>
  <si>
    <t>Situación critica, correción urgente</t>
  </si>
  <si>
    <t>Corregir o adoptar medidas de control</t>
  </si>
  <si>
    <t>Mejorable</t>
  </si>
  <si>
    <t>Mejorar el control existente</t>
  </si>
  <si>
    <t>Aceptable</t>
  </si>
  <si>
    <t>No intervenir, salvo que un analisis mas preciso lo justifique</t>
  </si>
  <si>
    <t>Trabajo en oficina</t>
  </si>
  <si>
    <t>Si</t>
  </si>
  <si>
    <t xml:space="preserve">Movimientos repetitivos miembros superiores. </t>
  </si>
  <si>
    <t>Biomecánico (movimientos repetitivos)</t>
  </si>
  <si>
    <t>Tendinitis, síndrome de túnel del carpo (STC), otros DME.</t>
  </si>
  <si>
    <t>Biomecánico (posturas)</t>
  </si>
  <si>
    <t>Desórdenes musculo-esqueléticos.</t>
  </si>
  <si>
    <t>Biológico (contacto con vectores)</t>
  </si>
  <si>
    <t>No Aplica</t>
  </si>
  <si>
    <t xml:space="preserve">Resolución 2646 de 2008 </t>
  </si>
  <si>
    <t>Postura sedente prolongada.</t>
  </si>
  <si>
    <t>No Aceptable o  Aceptable con control especifico</t>
  </si>
  <si>
    <t>Lesión incapacitante, golpes, caída de objetos</t>
  </si>
  <si>
    <t>Resolución 2400 de 1979. Artículo 36</t>
  </si>
  <si>
    <t>Eléctrico</t>
  </si>
  <si>
    <t>Lesiones a las personas. Daños a las instalaciones</t>
  </si>
  <si>
    <t>Estrés, desmotivación, fatiga, efectos adversos en la condición de salud.</t>
  </si>
  <si>
    <t xml:space="preserve">Trabajo de escritorio y computador                         </t>
  </si>
  <si>
    <t>No</t>
  </si>
  <si>
    <t>Lesión incapacitante hasta la muerte</t>
  </si>
  <si>
    <t>Actividades propias de la labor, revisión y entrega de resultados en tiempos determinado.</t>
  </si>
  <si>
    <t>Trabajo en oficina.</t>
  </si>
  <si>
    <t>Trabajo de escritorio y computador ,entablar conversaciones</t>
  </si>
  <si>
    <t xml:space="preserve">Actividades propias de la labor, revisión y entrega de resultados en tiempos determinados.
</t>
  </si>
  <si>
    <t>Servicio de personal de vigilancia en la sede</t>
  </si>
  <si>
    <t>Resolución 2674 de 2013. Capítulo II y III</t>
  </si>
  <si>
    <t xml:space="preserve">Lesión incapacitante hasta muertes </t>
  </si>
  <si>
    <t>Daño a las personas y a las instalaciones.</t>
  </si>
  <si>
    <t>Resolución 2400 de 1979 Art. 205, 207</t>
  </si>
  <si>
    <t>Uso de chaqueta con distintivos de la Entidad</t>
  </si>
  <si>
    <t>Trabajo en oficina, trabajo en campo.</t>
  </si>
  <si>
    <t>Público (violencia, robos, atracos, asaltos, atentados, de orden público, accidentes de transito etc.)</t>
  </si>
  <si>
    <t>Caídas de objetos y personas, lesiones varias</t>
  </si>
  <si>
    <t>Caídas de objetos y personas, fracturas, pérdidas humanas y materiales consecuencia de incendio</t>
  </si>
  <si>
    <t xml:space="preserve">Trabajo en oficina, coordinación de actividades internas y externas a la sede  </t>
  </si>
  <si>
    <t xml:space="preserve">Agresiones dentro de las instalaciones de la sede 
</t>
  </si>
  <si>
    <t xml:space="preserve">Caídas de objetos y personas ,puede contribuir a la generación de otro tipo de peligros </t>
  </si>
  <si>
    <t>Trabajo en oficina, trabajo en campo, responsabilidad en Toma de decisiones</t>
  </si>
  <si>
    <t xml:space="preserve">Trabajo de escritorio y computador, entablar conversaciones, asistir a reuniones, asistir a actividades, eventos y recorridos por la localidad. </t>
  </si>
  <si>
    <t>Caídas, golpes ,lesiones varias.</t>
  </si>
  <si>
    <t xml:space="preserve">Caídas, golpes ,lesiones varias. Incendio por carga combustible. </t>
  </si>
  <si>
    <t>camillas</t>
  </si>
  <si>
    <t>Gabinete con paleta,casco, otros</t>
  </si>
  <si>
    <t>1 en 3er piso
1 en 5to piso</t>
  </si>
  <si>
    <t>2 camillas de madera 5to piso</t>
  </si>
  <si>
    <t>Exposición a agresiones por parte de ciudadanos  inconformes.</t>
  </si>
  <si>
    <t>Posible proliferación de microorganismos por manipulación de documentos y contacto indirecto/ directo con el personal a la hora de saludar, estornudar, toser, hablar.</t>
  </si>
  <si>
    <t>1.Realizar fumigaciones en la sede</t>
  </si>
  <si>
    <t>Exposición a accidentes vehiculares</t>
  </si>
  <si>
    <t xml:space="preserve">Resolución 2400 de 1979. </t>
  </si>
  <si>
    <t xml:space="preserve">Trabajo de escritorio y computador
</t>
  </si>
  <si>
    <t>Locativo (sistemas y medios de almacenamiento) (orden y aseo)</t>
  </si>
  <si>
    <t>Descansos intermedios en la jornada laboral</t>
  </si>
  <si>
    <t xml:space="preserve">No aplica </t>
  </si>
  <si>
    <t>Uso de chaqueta con distintivos de la Entidad.</t>
  </si>
  <si>
    <t>caídas de objetos y personas ,fracturas.</t>
  </si>
  <si>
    <t>Biomecánico (manipulación de cargas, esfuerzos, desplazamientos)</t>
  </si>
  <si>
    <t>Físico (Iluminación)</t>
  </si>
  <si>
    <t>Fatiga visual. Cefalea. Falta de concentración en la labor. Irritabilidad</t>
  </si>
  <si>
    <t>Actualización unidades internas de conservación para Gestión documental</t>
  </si>
  <si>
    <t>Foliación de documentos, verificación y organización de carpetas</t>
  </si>
  <si>
    <t>Mecánico (herramientas)</t>
  </si>
  <si>
    <t>Heridas en manos</t>
  </si>
  <si>
    <t>Desplazamiento  fuera de las instalaciones de la sede dentro de la localidad.
Agresiones verbales y/o físicas  (dentro y fuera de las instalaciones)</t>
  </si>
  <si>
    <t xml:space="preserve">Trabajo en oficina y en campo. </t>
  </si>
  <si>
    <t>Desplazamiento dentro de las instalaciones y traslado de equipos</t>
  </si>
  <si>
    <t>Público (violencia, robos, atracos, asaltos, atentados, de orden público)</t>
  </si>
  <si>
    <t>Acompañamiento actividades del despacho y la localidad para su registro y comunicación</t>
  </si>
  <si>
    <t>Locativo (superficies de trabajo)(orden y aseo)</t>
  </si>
  <si>
    <t>Atención personalizada, cumplimiento de expectativas del ciudadano. Agresiones verbales y/o físicas por parte de usuarios (dentro y fuera de las instalaciones), cumplimiento de la labor.</t>
  </si>
  <si>
    <t>Servicio de personal de vigilancia, cámaras de seguridad</t>
  </si>
  <si>
    <t>Decreto 1310 del 2016 ,,resolución 1231 DE 2016,resolucion 1565 del 2014</t>
  </si>
  <si>
    <t>Físico (ruido)</t>
  </si>
  <si>
    <t xml:space="preserve">Manejo de vehículo institucional </t>
  </si>
  <si>
    <t>Medidas Propias de autoprotección.</t>
  </si>
  <si>
    <t>Realizar mantenimientos preventivos y correctivos a vehículos y documentación al día</t>
  </si>
  <si>
    <t>Guantes, tapabocas y bata</t>
  </si>
  <si>
    <t>Locativo (superficies de trabajo) (sistemas y medios de almacenamiento)(orden y aseo)</t>
  </si>
  <si>
    <t>Recopilación de imágenes en todos los temas de la Alcaldía. Cubrimiento periodístico de actividades</t>
  </si>
  <si>
    <t>Actividades propias de la labor, revisión y entrega de resultados en tiempos determinado. Interacción con colaboradores y ciudadanos.</t>
  </si>
  <si>
    <t>Trabajo de escritorio y computador en oficina  y radicación de documentos externos.</t>
  </si>
  <si>
    <t>Prensa</t>
  </si>
  <si>
    <t>Atención al ciudadano</t>
  </si>
  <si>
    <t>Desplazamiento dentro de la ciudad entregando  correspondencia.</t>
  </si>
  <si>
    <t xml:space="preserve">Trabajo en oficina  y radicación de documentos externos </t>
  </si>
  <si>
    <t>Manipulación de documentos. Atención al ciudadano</t>
  </si>
  <si>
    <t>Trabajo de escritorio y computador
Cuando se requiere mover cajas u otros elementos de un lugar a otro</t>
  </si>
  <si>
    <t xml:space="preserve">1.Reubicar y/o asegurar elementos que puedan caer como estantes, mobiliario, otros.
</t>
  </si>
  <si>
    <t>Afecciones respiratorias, irritación conjuntiva, dermatitis de contacto.</t>
  </si>
  <si>
    <t xml:space="preserve">Mantenimiento de equipos </t>
  </si>
  <si>
    <t>Soporte de red</t>
  </si>
  <si>
    <t xml:space="preserve">Uso de destornilladores y otras herramientas manuales </t>
  </si>
  <si>
    <t xml:space="preserve">Resolución 2400 1979 Capitulo III de la iluminación </t>
  </si>
  <si>
    <t>Trabajo de oficina</t>
  </si>
  <si>
    <t>Disminución de la agudeza auditiva</t>
  </si>
  <si>
    <t>Trabajo de escritorio , computador y en campo  ,entablar conversaciones, registrar, editar  eventos, entregar de producto final.</t>
  </si>
  <si>
    <t>Trabajo de escritorio y computador, digitación y consultas en dispositivos electrónicos ( celular)</t>
  </si>
  <si>
    <t xml:space="preserve">Actividades propias de la labor, revisión y entrega de resultados en tiempos determinados. Agresiones por parte de la comunidad
</t>
  </si>
  <si>
    <t>Uso de  distintivos de la Entidad.</t>
  </si>
  <si>
    <t>Biológico (manipulación de alimentos, contacto con vectores)</t>
  </si>
  <si>
    <t>Lesión incapacitante, enfermedad laboral</t>
  </si>
  <si>
    <t xml:space="preserve"> Lesiones varias, caída de objetos, de personas, golpes, otros.</t>
  </si>
  <si>
    <t>Traumatismos, golpes, caídas, lesiones varias</t>
  </si>
  <si>
    <t>Tecnológico (explosión, derrame, incendio).</t>
  </si>
  <si>
    <t xml:space="preserve">Trabajo de escritorio y computador ,aprobación y firma de documentos, entablar reuniones, asistir a actividades, eventos y recorridos por la localidad, encargado de la gestión de la alcaldía </t>
  </si>
  <si>
    <t xml:space="preserve">Alto nivel de responsabilidad, actividades propias de la labor, revisión y entrega de resultados en tiempos determinados. Agresiones por parte de la comunidad
</t>
  </si>
  <si>
    <t>Trabajo de escritorio y computador, entablar conversaciones</t>
  </si>
  <si>
    <t>Servicio de personal de vigilancia en la sede, actividades alcalde trasporte en vehículo alcaldía</t>
  </si>
  <si>
    <t xml:space="preserve">Realizar mantenimientos preventivos, correctivos de sillas del vehículo-conductor </t>
  </si>
  <si>
    <t>Manipulación de cargas permanente (cajas de archivo con folios), esfuerzos. Cajas de archivo ubicadas a diferentes alturas</t>
  </si>
  <si>
    <t>Actividades propias de la tarea, demandas emocionales, comunicación, tecnología, organización del trabajo, demandas cualitativas y cuantitativas de la labor</t>
  </si>
  <si>
    <t>Público (violencia en el puesto de trabajo o a los  notificadores)</t>
  </si>
  <si>
    <t>Fumigación en la sede</t>
  </si>
  <si>
    <t>Posible proliferación de microorganismos por manipulación de documentos  que pueden ser  antiguos
Contacto indirecto/ directo con el personal a la hora de saludar, estornudar, toser, hablar.</t>
  </si>
  <si>
    <t>Trabajo en oficina y en campo</t>
  </si>
  <si>
    <t>Actividades propias de la labor.</t>
  </si>
  <si>
    <t>Trabajo de escritorio y computador.
Ediles - Digitación y consultas en dispositivos electrónicos (Tablet, celular ,pc)</t>
  </si>
  <si>
    <t>Trabajo en oficina
Trabajo en campo.</t>
  </si>
  <si>
    <t xml:space="preserve">Trabajo de escritorio y computador, entablar conversaciones.
Asistir a reuniones, asistir a actividades, eventos y recorridos por la localidad. </t>
  </si>
  <si>
    <t>Espacio para la toma de alimentos</t>
  </si>
  <si>
    <t>Calientan y almuerzan  los colaboradores en el sitio</t>
  </si>
  <si>
    <t>Trabajo en Altura</t>
  </si>
  <si>
    <t>golpes, caídas</t>
  </si>
  <si>
    <t>Varios</t>
  </si>
  <si>
    <t>Trabajo de escritorio y computador ,aprobación y firma de documentos, entablar  conversaciones, asistir a reuniones, actividades.</t>
  </si>
  <si>
    <t>Trabajo de escritorio y computador, manipulación de cámaras y demás elementos para toma de diferentes eventos, reuniones que requieran publicación</t>
  </si>
  <si>
    <t>Resolución 2844 de2007.
Gatismo Hipoacusia neurosensorial inducida por ruido</t>
  </si>
  <si>
    <t>Pausas entre horas laborales, pausa por tu bienestar</t>
  </si>
  <si>
    <t>Aplicación de Batería Psicosocial a población muestra de la Secretaria Distrital de Gobierno, generación de pausas por tu bienestar desde nivel central a todas las sedes, generación de talleres</t>
  </si>
  <si>
    <t>Resolución 2400 de 1979. Artículo 9 y 37. 
NTP 242  , NTC 5831</t>
  </si>
  <si>
    <t>Locativo (superficies de trabajo) (orden y seo)</t>
  </si>
  <si>
    <t>Resolución 2400 de 1979. Artículo 36,otros</t>
  </si>
  <si>
    <t>Trabajo de oficina y entrega de correspondencia</t>
  </si>
  <si>
    <t xml:space="preserve">Trabajo de oficina </t>
  </si>
  <si>
    <t>Biomecánico (posturas) (Manipulación de carga)</t>
  </si>
  <si>
    <t xml:space="preserve">
Resolución 2400 de 1979.  Título IX, capítulo I Articulo 355, 356, 362, 364, 368, 
</t>
  </si>
  <si>
    <t>Resolución 2400 de 1979. Artículo 9, 37. Titulo X , capitulo I  Articulo 388, 389, 392, 393, 394, 396.
NTP 242  , NTC 5831</t>
  </si>
  <si>
    <t>Mecánico (Herramientas de oficina)</t>
  </si>
  <si>
    <t>cortes, golpes, pinzamientos, otros</t>
  </si>
  <si>
    <t>cortes, golpes, pinzamientos, otros.</t>
  </si>
  <si>
    <t xml:space="preserve">Resolución 2400 de 1979. Artículo 5, 121, 125
Resolución 90795 DE 2014- RETIE
</t>
  </si>
  <si>
    <t>Pueden manipular cargas manuales al trasladar cajas u otros elementos, adoptar diferentes posturas : al estar sentado en oficina, al manipular carga o al encontrarse  de pie en una tarea en particular.</t>
  </si>
  <si>
    <t>Coordinan y realizan la  recepción y entrega de insumos u otros elementos.</t>
  </si>
  <si>
    <t xml:space="preserve">Trasportar a los servidores de la Alcaldía
Manejo de maquina amarilla </t>
  </si>
  <si>
    <t>Posturas que adoptan al manejar  y operar maquina amarilla</t>
  </si>
  <si>
    <t>1.Programar y realizar  pausas activas  con mayor continuidad por parte de los colaboradores , realizar formación de lideres de pausas activas    
2.Contemplar en el programa DME a conductores.
3.Realizar Exámenes Médicos Ocupacionales periódicamente.                                                                                                              
4. Realizar estudio de movimientos repetitivos, con el fin de validar otras medidas de intervención de ser necesario</t>
  </si>
  <si>
    <t xml:space="preserve">1.Contar con programa de  mantenimiento vehicular  por personal calificado. Tener en cuenta normas RETIE
</t>
  </si>
  <si>
    <t>Movimientos repetitivos miembros superiores</t>
  </si>
  <si>
    <t xml:space="preserve">Movimientos repetitivos  miembros superiores e inferiores </t>
  </si>
  <si>
    <t>Extintores</t>
  </si>
  <si>
    <t xml:space="preserve">Manipulación de cosedoras, perforadoras, saca ganchos </t>
  </si>
  <si>
    <t>Postura sedente prolongada, para el personal que maniobra moto y coge trasporte publico adopción de postura y traslado de documentos voluminosos.</t>
  </si>
  <si>
    <t xml:space="preserve">
Resolución 2400 de 1979. Artículo 9, 37. Titulo X , capitulo I  Articulo 388, 389, 392, 393, 394, 396.
NTP 242  , NTC 5831</t>
  </si>
  <si>
    <t>Alergias, virus, otros</t>
  </si>
  <si>
    <t xml:space="preserve">Postura sedente prolongada. 
Puestos de trabajo  </t>
  </si>
  <si>
    <t xml:space="preserve">1.Continuar con  descansos dentro de la jornada laboral.
2.Capacitación sobre higiene postural, manipulación de cargas cuando se opere maquinaria amarilla y autocuidado.
3.Efectuar mantenimiento de silla vehicular 
4. Realización de pausas activas por parte de los colaboradores.
5.Continuar  con la realización de exámenes médicos ocupacionales.
6 . Contemplar en el programa DME a conductores.
7. Realización de escuelas terapéuticas miembros superiores y espalda
8.Al manipular carga manual contar con ayudas mecánicas adecuadas, en buen estado 
9.Establecer políticas de orden y aseo.                   
                                                            </t>
  </si>
  <si>
    <t>Trasportar a los servidores de la Alcaldía
Movilización de maquinaria amarilla</t>
  </si>
  <si>
    <t>1.Cableado eléctrico  propio del vehículo</t>
  </si>
  <si>
    <t xml:space="preserve">1.Revision  de todos los componentes del vehículo en pro de garantizar su buen funcionamiento-mantenimientos preventivos, correctivos 
</t>
  </si>
  <si>
    <t xml:space="preserve">Posibilidades de materialización de incendio fugas en vehículos
</t>
  </si>
  <si>
    <t>Daño a las personas, al vehículo</t>
  </si>
  <si>
    <t xml:space="preserve">
1.Mantener extintores vigentes
2. Capacitar a conductores sobre el manejo adecuado de extintores, botiquín y como reaccionar ante una emergencia
3. Realizar inspecciones preventivas a vehículos y elementos de emergencia 
4. Mantener elementos de emergencia de fácil acceso 
</t>
  </si>
  <si>
    <t xml:space="preserve">*Organización diferentes actividades dentro de la localidad, supervisar procesos, entablar conversaciones, orientar al ciudadano, desplazamiento  por diferentes lugares de la sede y de la localidad. 
*Revisión de documentos </t>
  </si>
  <si>
    <t>Desplazamiento  dentro y fuera de las instalaciones de la sede. Exposición a sufrir lesiones por robos, atracos, caídas, accidentes con vehículos.
Agresiones verbales y/o físicas  (dentro y fuera de las instalaciones).</t>
  </si>
  <si>
    <t xml:space="preserve">Servicio de personal de vigilancia en la sede, para traslados en ocasiones  uso de carro  institucional </t>
  </si>
  <si>
    <t xml:space="preserve">Postura sedente prolongada.
</t>
  </si>
  <si>
    <t>Locativo (sistemas y medios de almacenamiento)(orden y aseo)(superficies de trabajo)</t>
  </si>
  <si>
    <t>Traumatismos, golpes, caída de personas u objetos, lesiones varias</t>
  </si>
  <si>
    <t>Posible proliferación de microorganismos por manipulación de documentos y contacto indirecto/ directo con el personal a la hora de saludar, estornudar, toser, hablar. Al salir a reuniones u otros</t>
  </si>
  <si>
    <t xml:space="preserve">Uso de tijeras, regla plástica, cosedora, perforadora </t>
  </si>
  <si>
    <t xml:space="preserve">Servicio de personal de vigilancia en la sede, para traslados  en ocasiones uso de carro  institucional </t>
  </si>
  <si>
    <t>Recopilación de imágenes en todos los temas de la Alcaldía. Cubrimiento periodístico de actividades
Trabajo de oficina</t>
  </si>
  <si>
    <t>Acompañamiento actividades del despacho y la localidad para su registro y comunicación
Trabajo de escritorio</t>
  </si>
  <si>
    <t xml:space="preserve"> Lesiones varias. </t>
  </si>
  <si>
    <t xml:space="preserve">Trabajo de escritorio y computador , entablar conversaciones, entrega de equipos en optimo estado
</t>
  </si>
  <si>
    <t>Desplazamiento en las sedes y  fuera de las mismas  dentro de la localidad.
Agresiones verbales y/o físicas  (dentro y fuera de las instalaciones)</t>
  </si>
  <si>
    <t xml:space="preserve">Postura sedente prolongada.
</t>
  </si>
  <si>
    <t xml:space="preserve">Heridas en manos </t>
  </si>
  <si>
    <t>1.Contar con listado de herramientas que maneja el área.
2.Formar e informar en el uso adecuado de herramientas manuales 
3.Contar con norma de seguridad en manejo de herramientas manuales.
4. Mantener en un solo lugar el almacenaje de herramientas manuales.</t>
  </si>
  <si>
    <t>1.Se recomienda generar instructivo o normas de seguridad en cuidado y maneras de usar elementos de oficina 
2. Formar e informar en el uso adecuado de los elementos y herramientas para oficina</t>
  </si>
  <si>
    <t>Cortinas de tela o persianas en algunas oficinas</t>
  </si>
  <si>
    <t xml:space="preserve">1.Realizar mantenimiento a  cuarto eléctrico incluido  el  aire acondicionado con optimo funcionamiento ,así como a UPS, cuartos eléctricos teniendo en cuenta normas de SST y RETIE.
</t>
  </si>
  <si>
    <t>Locativo (estructura e instalaciones) (sistemas y medios de almacenamiento)(orden y aseo)</t>
  </si>
  <si>
    <t>Intoxicación alimentaria, contagio de bacterias, virus, ácaros, plagas</t>
  </si>
  <si>
    <t>1.Revisiónes del vehículo, antes y después  de la labor
2. Realización de  mantenimientos periódicos preventivos correctivos  por parte de personal calificado.</t>
  </si>
  <si>
    <t>Trabajo de escritorio y computador, salidas a reunión u otros</t>
  </si>
  <si>
    <t>Trabajo de escritorio, manipulación de carpetas, documentos</t>
  </si>
  <si>
    <t>Validar bajo matriz de EPP, necesidad de algún EPP especifico</t>
  </si>
  <si>
    <t xml:space="preserve">Manipulación manual de carga, adopción de diferentes posturas
</t>
  </si>
  <si>
    <t>Trabajo en oficina, en cuartos eléctricos</t>
  </si>
  <si>
    <t>Trabajo de escritorio y computador, manipulación de cableado y demás elementos electrónicos</t>
  </si>
  <si>
    <t>Trabajo en oficina y áreas comunes</t>
  </si>
  <si>
    <t>Trabajo de escritorio y computador y áreas comunes</t>
  </si>
  <si>
    <t xml:space="preserve">Generación de otro tipo de peligros </t>
  </si>
  <si>
    <t>Uso de tijeras, regla plástica, cosedora, bisturí, perforadora para organizar y foliar documentos</t>
  </si>
  <si>
    <t>Resolución 2400 1979 Articulo 16,otros</t>
  </si>
  <si>
    <t xml:space="preserve">1. Mantener  cámaras de seguridad y vigilancia en optimas condiciones con cobertura en toda la sede  </t>
  </si>
  <si>
    <t xml:space="preserve">1.Realizar mantenimientos  preventivos y correctivos   a sillas. 
</t>
  </si>
  <si>
    <t xml:space="preserve">
Resolución 2400 de 1979. Artículo 5, 121, 125
RESOLUCIÓN 90795 DE 2014- RETIE
</t>
  </si>
  <si>
    <t xml:space="preserve">1.Programar y realizar  pausas activas  con mayor continuidad por parte de los colaboradores , realizar formación de lideres de pausas activas
2.Generar el programa DME, realizar  inspecciones a puestos de trabajo
3.Realizar Exámenes Médicos Ocupacionales periódicamente.  
4. Realizar estudio de movimientos repetitivos, con el fin de validar otras medidas de intervención de ser necesario.                                                                                                                                                                                                          
</t>
  </si>
  <si>
    <t>Trabajo de escritorio y computador, desplazamiento dentro y fuera de las oficinas reuniones, eventos, recorridos por la localidad para  alcalde y asesor.</t>
  </si>
  <si>
    <t xml:space="preserve">1. Mantener  cámaras de seguridad y vigilancia en optimas condiciones con cobertura en toda la sede  
2. Realizar mantenimientos preventivos y correctivos a vehículos  de la entidad y documentación al día 
</t>
  </si>
  <si>
    <t xml:space="preserve">1. Disposición de espacios de trabajo según norma (2 m2  de superficie de pavimento)
2. Asegurar todo elemento que pueda caer
</t>
  </si>
  <si>
    <t xml:space="preserve">1.Programar y realizar  pausas activas  con mayor continuidad por parte de los colaboradores , realizar formación de lideres de pausas activas
2.Generar el programa DME, realizar  inspecciones a puestos de trabajo
3.Realizar Exámenes Médicos Ocupacionales periódicamente.  
4. Realizar estudio de movimientos repetitivos, con el fin de validar otras medidas de intervención de ser necesario.                                                                                                                                                                                                          
</t>
  </si>
  <si>
    <t xml:space="preserve">Postura sedente prolongada. 
Manipulación manual de carga, uso de computador portátil en ocasiones.
</t>
  </si>
  <si>
    <t xml:space="preserve">1.Realizar mantenimientos  preventivos y correctivos   a sillas de oficina.
</t>
  </si>
  <si>
    <t>Trabajo en oficina
Trabajo en Campo</t>
  </si>
  <si>
    <t xml:space="preserve">1.Programar y realizar  pausas activas  con mayor continuidad por parte de los colaboradores , realizar formación de lideres de pausas activas
2.Generar el programa DME, realizar  inspecciones a puestos de trabajo
3.Realizar Exámenes Médicos Ocupacionales periódicamente.  
4. Realizar estudio de movimientos repetitivos, con el fin de validar otras medidas de intervención de ser necesario.                                                                                                                                                                                                          
.                                                                                                           
</t>
  </si>
  <si>
    <t>Trabajo en oficina
Trabajo en campo</t>
  </si>
  <si>
    <t xml:space="preserve">1. Disposición de espacios de trabajo según norma (2 m2  de superficie de pavimento ) por persona
2.Asegurar todo elemento que pueda caer
</t>
  </si>
  <si>
    <t xml:space="preserve">1.Formar e informar en el uso adecuado de los elementos y herramientas para oficina
2.Contar con norma de seguridad en manejo de elementos de oficina (cosedora,perforadora,otros) y divulgar al personal.
</t>
  </si>
  <si>
    <t xml:space="preserve">1.Mantener  cámaras de seguridad y vigilancia en optimas condiciones con cobertura en toda la sede .
</t>
  </si>
  <si>
    <t xml:space="preserve">
1. Caminar, transitar por toda la sede y otros lugares 
2. Orden y aseo en el lugar
</t>
  </si>
  <si>
    <t xml:space="preserve"> Archivo de gestión.
Suministro de documentos  para consulta y archivo de los mismos.</t>
  </si>
  <si>
    <t xml:space="preserve">
Trabajo de escritorio y computador, foliar, organizar documentos, digitalizar
Organización física  de archivo</t>
  </si>
  <si>
    <t>Trabajo de escritorio y computador, foliar, organizar documentos, digitalizar
Organización física  de archivo</t>
  </si>
  <si>
    <t xml:space="preserve">Trabajo en oficina
Recibir, almacenar, distribuir y controlar bienes devolutivos y de consumo de acuerdo a las demandas internas y externas de la Alcaldía Local
</t>
  </si>
  <si>
    <t xml:space="preserve">
Recibir, almacenar, distribuir y controlar bienes devolutivos y de consumo de acuerdo a las demandas internas y externas de la Alcaldía Local
</t>
  </si>
  <si>
    <t xml:space="preserve">Trabajo en oficina y en campo
Recibir, almacenar, distribuir y controlar bienes devolutivos y de consumo de acuerdo a las demandas internas y externas de la Alcaldía Local
</t>
  </si>
  <si>
    <t xml:space="preserve">Mover cajas u otros elementos de un lugar a otro
Coordinan y realizan la  recepción y entrega de insumos u otros elementos.
</t>
  </si>
  <si>
    <t xml:space="preserve">Trabajo de escritorio y computador
Manipulación de elementos de bodega
</t>
  </si>
  <si>
    <t>Mecánico (Herramientas)</t>
  </si>
  <si>
    <t>Mover cajas u otros elementos de un lugar a otro
Manipulación de elementos de bodega</t>
  </si>
  <si>
    <t xml:space="preserve">1.Programar y realizar  pausas activas  con mayor continuidad por parte de los colaboradores , realizar formación de lideres de pausas activas
2.Generar el programa DME, realizar  inspecciones a puestos de trabajo
3.Realizar Exámenes Médicos Ocupacionales periódicamente.  
4. Realizar estudio de movimientos repetitivos, con el fin de validar otras medidas de intervención de ser necesario.                                                                                                                                                                                                          
</t>
  </si>
  <si>
    <t xml:space="preserve">Trabajo de escritorio y computador
Trabajo en campo
</t>
  </si>
  <si>
    <t xml:space="preserve">Trabajo de escritorio y computador ,entablar conversaciones, supervisar procesos-verificación de la información documentada                        </t>
  </si>
  <si>
    <t>Soporte de red. Mantenimiento de equipos.</t>
  </si>
  <si>
    <t xml:space="preserve">1.No almacenar en partes altas productos químicos, mantener productos bien almacenados en un solo lugar. Contar con el listado de sustancias químicas que maneja el área. Espacio adecuado para la labor con equipos.
2.Realizar capacitación en manipulación de productos químicos.
3.suministrar y manejar las Hojas de seguridad de las sustancias. 
4.Rotular y sellar bien  los diferentes frascos  de productos químicos. 
5.Dotar  elementos de protección personal .        
6.En la medida de lo posible no trasvasar sustancias y de realizarlo continuar con la  identificación con el nombre de la sustancia que va a contener, rotular y sellar bien  los diferentes frascos  de productos químicos.                                                                          </t>
  </si>
  <si>
    <t>Validar bajo matriz de EPP, necesidad de EPP especifico</t>
  </si>
  <si>
    <t xml:space="preserve">Soporte de red. Mantenimiento de equipos. </t>
  </si>
  <si>
    <t>1. Organizar cableado eléctrico de equipo de computo e impresoras en todos los puestos de trabajo, del servidor
2. Generar normas de SST u instructivo para el personal de soporte técnico (sistemas)
3. Revisión y mantenimiento de acometidas eléctricas por personal calificado. Tener en cuenta normas RETIE en sede y en elementos, equipos que se manipulan  para la labor  y que el personal este capacitado y conozca normas de SST .
4. Tener en cuenta orden y aseo en el lugar de trabajo (en oficina ,en cuartos eléctrico y donde requieran realizar su labor)
5. Mantener cuartos de rack señalizados, continuar con ingreso de solo personal autorizado, no almacenar elementos dentro de dichos cuartos eléctricos, mantenerlos libre de polvo.</t>
  </si>
  <si>
    <t xml:space="preserve">1. Caminar por diferentes espacios de la sede o fuera de ella en cumplimiento de sus funciones.
2. Para operar la maquinaria amarilla puede encontrarse en diferentes terrenos con desnivel
3. Elementos que estén dentro del vehículo o alrededor de maquinaria pueden interferir en la labor  </t>
  </si>
  <si>
    <t xml:space="preserve">
1. Establecer políticas de orden y aseo  contempladas dentro de un programa y divulgadas a todo el personal
2. Retirar elementos del área que no se manejen con regularidad o que ya no se usen.
3. Generar inspecciones en SST, incluidas de orden y aseo
4. Capacitar- sensibilizar  al personal en la identificación de peligros y medidas de prevención
5.  Generar e implementar programa de prevención de caídas al mismo nivel 
6. Validar bajo Análisis de trabajo seguro al realizar tareas con maquinaria amarilla otras medidas de intervención preventivas 
7.  Generar procedimientos y normas de seguridad para obras
8. Realizar reinducción y sensibilización en Riesgos Labores, Auto Cuidado y Seguridad Basada en el Comportamiento
9.Adicional a lo anterior para el personal de maquinaria amarilla, se debe contar con Normas de SST específicos para la labor y divulgarla al personal    
</t>
  </si>
  <si>
    <t>Realizar mantenimiento preventivo, correctivo</t>
  </si>
  <si>
    <t xml:space="preserve">1.Los elementos, equipos, maquinaria ,andamios, escaleras, anclajes, otros, que se usa para trabajo en altura deben cumplir con normatividad vigente en TSA, se encuentren certificados y en óptimas condiciones, antes de su uso se debe realizar inspección pre operacional.               
2.Se recomienda realizar estudio para instalación de anclajes  para la instalación de línea de vida                        
 </t>
  </si>
  <si>
    <t xml:space="preserve">
1. El personal que realice trabajo en altura en cualquiera de las sedes deberá contar con certificado de trabajo seguro en alturas- nivel avanzado, así mismo todos los que realicen esta labor tendrán que realizar reentrenamiento anualmente y han de cumplir con normas de seguridad y salud en el trabajo en todo momento, debe hacer   uso adecuado de medios y accesos seguros para realizar la actividad, contando con equipos y elementos de seguridad acordes a la actividad.
2.El profesional a cargo de la actividad logística para eventos debe  tener conocimiento de Trabajo seguro en Alturas y SST, y contar con curso de coordinador de trabajo en altura , para que  verifique condiciones de SST cada vez que se realice Trabajos en altura-  Ver resolución 1903 junio 2013. 
3.Validar la realización de EMO a los colaboradores que realicen dicha actividad.
4,Revisar e  implementar el programa de protección contra caída.
5.El Colaborador debe revisar antes, durante y después el equipo de trabajo y EPP que usa para la labor de trabajo en altura (casco, eslinga, líneas de vida, gafas, botas, otros), el colaborador que realice el trabajo en alturas debe estar acompañado mínimo de una persona en caso de emergencia. 
6.Mantener señalizada el área de trabajo en altura.</t>
  </si>
  <si>
    <t>El personal de mantenimiento  realiza recorridos por las instalaciones de las sedes  adoptan diferentes posturas, manipulan diferentes cargas.</t>
  </si>
  <si>
    <t>Biomecánico (posturas)(manipulación de carga)</t>
  </si>
  <si>
    <t xml:space="preserve"> Lesiones del sistema osteomusculoarticular (dolor de cuello,  hombros y espalda) vena varice en piernas</t>
  </si>
  <si>
    <t xml:space="preserve">No Existe </t>
  </si>
  <si>
    <t>1. Suministros ayuda mecánicas como carros trasportadores manuales</t>
  </si>
  <si>
    <t xml:space="preserve">1.No almacenar elementos, materiales en partes altas                                       
2. Validar el tiempo de periodicidad y permanecía de las actividades que realiza el colaborador           
3. Capacitar en manipulación de carga  </t>
  </si>
  <si>
    <t>Actividades propias de la tarea, trabajo monótono, demandas emocionales, realizar varias tareas al tiempo</t>
  </si>
  <si>
    <t xml:space="preserve">Psicosocial </t>
  </si>
  <si>
    <t>Fatiga, estrés, disminución de la destreza y precisión, estados de ansiedad y/o depresión, trastornos del aparato digestivo, efecto cardiovascular.</t>
  </si>
  <si>
    <t>Aplicación de Batería Psicosocial a población muestra de la Secretaria Distrital de Gobierno</t>
  </si>
  <si>
    <t xml:space="preserve">Golpes, caídas al mismo nivel, lesiones varias </t>
  </si>
  <si>
    <t xml:space="preserve">Buscar un espacio optimo para las labores que realiza el personal de mantenimiento </t>
  </si>
  <si>
    <t>Hacer uso de EPP como botas con protección en punta, overol, guantes, gafas, casco u otros elementos acorde a las actividades a realizar</t>
  </si>
  <si>
    <t>Locativo (estructuras e instalaciones)(orden y aseo)</t>
  </si>
  <si>
    <t xml:space="preserve">
1. Establecer políticas de orden y aseo  contempladas dentro de un programa y divulgadas a todo el personal
2. Generar inspecciones en SST, incluidas de orden y aseo
3. Capacitar- sensibilizar  al personal en la identificación de peligros y medidas de prevención
4.  Generar e implementar programa de prevención de caídas al mismo nivel 
5. Validar bajo Análisis de trabajo seguro al realizar tareas en pro de la toma de  medidas de intervención preventivas 
6. Realizar reinducción y sensibilización en Riesgos Labores, Auto Cuidado y Seguridad Basada en el Comportamiento
7.Adicional a lo anterior se debe contar con Normas de SST específicos para la labor y divulgarla al personal.   
</t>
  </si>
  <si>
    <t xml:space="preserve">1.Programar y realizar  pausas activas  con mayor continuidad por parte de los colaboradores , realizar formación de lideres de pausas activas
2.Generar el programa DME, realizar  inspecciones a puestos de trabajo
3.Realizar Exámenes Médicos Ocupacionales periódicamente.                                                                                                                                                                                                       
</t>
  </si>
  <si>
    <t xml:space="preserve">1 Realizar mantenimientos preventivo y correctivo a puertas de salida incluidas las que dan a  calle .
2. Evaluar el sistema de apertura de las puertas en pro que estas abran hacia afuera, ya que en caso de evacuación este son las más recomendadas
</t>
  </si>
  <si>
    <t>1.Mantener libre de obstáculos cada  salida y vía de evacuación con la que cuenta cada una de las sedes 
2.Mantener señalización de evacuación y salida de emergencia señalizadas y que esta sea fluorescente</t>
  </si>
  <si>
    <t xml:space="preserve">Caídas de objetos y personas, fracturas, pérdidas humanas y materiales </t>
  </si>
  <si>
    <t>1. Validar y adecuar las sedes  dando cumplimiento a reglamentación sobre sismo resistencia.</t>
  </si>
  <si>
    <t xml:space="preserve">1.Establecer políticas de orden y aseo (Retirar elementos  que no se usen con frecuencia, no almacenar elementos  a mas de un 1.50,entre otras)
2.Generar estándar ,protocolo ,normas de SST al cumplir sus funciones de acuerdo a los peligros que se pueda encontrar en su labor 
</t>
  </si>
  <si>
    <t>Atención personal a la ciudadanía solicitar información, correspondencia, radicar documentación, notificar</t>
  </si>
  <si>
    <t>1.Realizar la implementación y seguimiento del programa de riesgo Psicosocial
2.Realizar actividades de capacitación sobre resolución de conflictos y desarrollo de habilidades sociales para la concertación y la negociación, talleres en diferentes temáticas.
3.Continuar con la realización de   actividades de bienestar. 
4.Definir estrategias de apoyo para fortalecimiento de autoestima y afrontamiento de diversas  situaciones.
5. La entidad esta en proceso de implementación Estrategia gobernando en equipo , programa lo logre, lo logramos, aplicación de batería  de riesgo psicosocial.
6. Mantener buen orden de documentos y demás elementos de trabajo</t>
  </si>
  <si>
    <t xml:space="preserve">1.Realizar la implementación y seguimiento del programa de riesgo Psicosocial
2.Realizar actividades de capacitación sobre resolución de conflictos y desarrollo de habilidades sociales para la concertación y la negociación, talleres en diferentes temáticas.
3.Continuar con la realización de   actividades de bienestar. 
4.Definir estrategias de apoyo para fortalecimiento de autoestima y afrontamiento de diversas  situaciones.
5. La entidad esta en proceso de implementación Estrategia gobernando en equipo , programa lo logre, lo logramos, aplicación de batería  de riesgo psicosocial.
</t>
  </si>
  <si>
    <t>1.Realizar la implementación y seguimiento del programa de riesgo Psicosocial
2.Realizar actividades de capacitación sobre resolución de conflictos y desarrollo de habilidades sociales para la concertación y la negociación, talleres en diferentes temáticas.
3.Continuar con la realización de   actividades de bienestar. 
4.Definir estrategias de apoyo para fortalecimiento de autoestima y afrontamiento de diversas  situaciones.
5. La entidad esta en proceso de implementación Estrategia gobernando en equipo , programa lo logre, lo logramos, aplicación de batería  de riesgo psicosocial.
6. Mantener buen orden de documentos y demás elementos de trabajo.</t>
  </si>
  <si>
    <t>Trabajo de escritorio, manipulación de carpetas, documentos
Instalar equipos de prensa</t>
  </si>
  <si>
    <t>Uso de tijeras, regla plástica, cosedora, perforadora
Uso de elementos para la instalación de equipos de prensa</t>
  </si>
  <si>
    <t>Realización de mantenimientos preventivos, correctivos a elementos, equipos que se usan en prensa.</t>
  </si>
  <si>
    <t>Trabajo de escritorio y computador
Apoyo en operativos (recuperación canales, espacio publico, otros)</t>
  </si>
  <si>
    <t xml:space="preserve">1.Formar e informar en el uso adecuado de los elementos y herramientas para oficina
2.Contar con norma de seguridad en manejo de elementos de oficina (cosedora, perforadora, otros) y divulgar al personal.
</t>
  </si>
  <si>
    <t>1.Realizar la implementación y seguimiento del programa de riesgo Psicosocial
2.Realizar actividades de capacitación sobre resolución de conflictos y desarrollo de habilidades sociales para la concertación y la negociación, talleres en diferentes temáticas.
3.Continuar con la realización de  actividades de bienestar. 
4.Definir estrategias de apoyo para fortalecimiento de autoestima y afrontamiento de diversas  situaciones.
5. La entidad esta en proceso de implementación Estrategia gobernando en equipo , programa lo logre, lo logramos, aplicación de batería  de riesgo psicosocial.
6. Mantener buen orden de documentos y demás elementos de trabajo.</t>
  </si>
  <si>
    <t xml:space="preserve">1.Generar el programa DME.
2.Realizar inspección de puestos de trabajo en pro de mejorar ubicación de equipos de computo, otras necesidades.
3. Realización de escuelas terapéuticas miembros superiores y espalda
4.Validar las actividades  donde se manipule carga manualmente
5.Capacitación en higiene postural, autocuidado, manipulación manual de carga.
6.Programar y realizar  pausas activas  con mayor continuidad por parte de los colaboradores , realizar formación de lideres de pausas activas 
7.Mantenimientos  de sillas de oficina.
8.Establecer políticas de orden y aseo.
9.Contar con ayudas mecánicas adecuadas, en buen estado para el traslado de cajas y demás elementos de insumo que manejan en almacén.
10.Realizar Exámenes Médicos Ocupacionales periódicamente.                                                                                                   
</t>
  </si>
  <si>
    <t xml:space="preserve">1.Generar el programa DME.
2.Realizar inspección de puestos de trabajo en pro de mejorar ubicación de equipos de computo, otras necesidades.
3. Realización de escuelas terapéuticas miembros superiores y espalda
4.Capacitación en higiene postural, autocuidado, manipulación de carga.
5.Programar y realizar  pausas activas  con mayor continuidad por parte de los colaboradores , realizar formación de lideres de pausas activas. 
6.Mantenimientos  de sillas de oficina.
7.Establecer políticas de orden y aseo.
8.Realizar Exámenes Médicos Ocupacionales periódicamente.                
</t>
  </si>
  <si>
    <t xml:space="preserve">1.Generar el programa DME.
2.Realizar inspección de puestos de trabajo en pro de mejorar ubicación de equipos de computo, otras necesidades.
3. Realización de escuelas terapéuticas miembros superiores y espalda
4.Capacitación en higiene postural, autocuidado.
5.Programar y realizar  pausas activas  con mayor continuidad por parte de los colaboradores , realizar formación de lideres de pausas activas. 
6.Mantenimientos  de sillas de oficina.
7.Establecer políticas de orden y aseo.
8.Realizar Exámenes Médicos Ocupacionales periódicamente.                
</t>
  </si>
  <si>
    <t>1.Realizar la implementación y seguimiento del programa de riesgo Psicosocial
2.Realizar actividades de capacitación sobre resolución de conflictos y desarrollo de habilidades sociales para la concertación y la negociación, talleres en diferentes temáticas.
3.Continuar con la realización de   actividades de bienestar. 
4.Definir estrategias de apoyo para fortalecimiento de autoestima y afrontamiento de diversas  situaciones.
5. La entidad esta en proceso de implementación Estrategia gobernando en equipo , programa lo logre, lo logramos, aplicación de batería  de riesgo psicosocial.
6. Mantener buen orden elementos de trabajo.</t>
  </si>
  <si>
    <t>1.Instalar señalización de riesgo eléctrico, en cuarto eléctrico y demás partes eléctricas faltantes  en las diferentes sedes.
2. Dentro de las cajas eléctricas marcar  botones de acción o tacos identificando  que opera. Y Socializarlo al personal que tiene acceso a ellos.
3.Mantener cuartos eléctricos , sin almacenaje de elementos al igual que en los diversos sitios donde exista  partes electicas
4.Organizar cableado eléctrico de equipo de computo e impresoras en todos los puestos de trabajo. 
5. Revisión y mantenimiento de acometidas eléctricas por personal calificado.
6.Contar con cronograma preventivo de revisión de partes eléctricas incluye cableado 
7.Generar normas de SST riesgo eléctrico para que todos los colaboradores tengan conocimiento del riesgo en los diferentes sitios al usar cableado deteriorado , en mal estado, entre otros.</t>
  </si>
  <si>
    <t xml:space="preserve">1.Generar el programa DME.
2.Realizar inspección de puestos de trabajo en pro de mejorar ubicación de equipos de computo, otras necesidades.
3. Realización de escuelas terapéuticas miembros superiores y espalda
4.Capacitación en higiene postural, autocuidado, manipulación de carga
5.Programar y realizar  pausas activas  con mayor continuidad por parte de los colaboradores , realizar formación de lideres de pausas activas 
6.Mantenimientos  de sillas de oficina.
7.Establecer políticas de orden y aseo.
8.Realizar Exámenes Médicos Ocupacionales periódicamente.                                                                                                     
</t>
  </si>
  <si>
    <t>Oficina de Parque Automotor</t>
  </si>
  <si>
    <t>Sistemas</t>
  </si>
  <si>
    <t xml:space="preserve">Alcaldía sede principal </t>
  </si>
  <si>
    <t xml:space="preserve">1. Dar cumplimiento de parámetros de ergonomía y dimensión según norma para los puestos de trabajo.
2. Disposición de espacios de trabajo según norma (2 m2  de superficie de pavimento por trabajador)
3. Contar con mobiliario adecuado para la labor
4.Realizar mantenimientos  preventivo  a sillas. 
</t>
  </si>
  <si>
    <t>Biomecánico (posturas) (Manipulación de carga)(diseño del puesto de trabajo)</t>
  </si>
  <si>
    <t>Locativo (superficies de trabajo) (estructura e instalaciones)(orden y aseo)</t>
  </si>
  <si>
    <t>Organización física de documentos en carpetas, cajas y en estantes de archivo</t>
  </si>
  <si>
    <t xml:space="preserve">Postura sedente prolongada
</t>
  </si>
  <si>
    <t>1.Existencia de rieles para archivos corredizos
2.En la parte interna de la oficina, hay acumulo de cajas fuera de los archivadores, en estantes y muebles de archivo se encuentra cajas encima de la ultima repisa, estantes llenos.
3.Acumulación de carpetas , papelería y otros elementos  encima de los puestos de trabajo, al lado de escritorios de trabajo 
4.Caminar, transitar por la sede en cumplimiento de sus funciones.</t>
  </si>
  <si>
    <t xml:space="preserve">1.Revisar estado de todos  los archivadores
2. Identificar los rieles de los archivos corredizos en pro de que estos sean mas visibles para la labor
3.Disposición de espacios de trabajo según norma (2 m2  de superficie de pavimento ) por persona
4.Asegurar todo elemento que pueda caer
</t>
  </si>
  <si>
    <t xml:space="preserve">Apertura de algunas ventanas </t>
  </si>
  <si>
    <t xml:space="preserve">1.Cables de baja tensión en puestos de trabajo sin canalizar o sin  amarres
</t>
  </si>
  <si>
    <t>1. Organizar cableado eléctrico de equipo de computo en todos los puestos de trabajo. 
2. Revisión y mantenimiento de acometidas eléctricas por personal calificado. Tener en cuenta normas RETIE
3. Tener en cuenta orden y aseo.</t>
  </si>
  <si>
    <t>1.Control anual de agudeza auditiva (Audiometría)
2.Formación, información y recomendaciones escritas sobre el uso correcto de los audífonos, especialmente uso del volumen.
3.Realizar revisión y mantenimiento a diademas para PC, con el fin de mantenerlas en buen estado</t>
  </si>
  <si>
    <t>Uso de tijeras, regla , cosedora , perforadora, otros elementos  de oficina</t>
  </si>
  <si>
    <t>Entrada de luz natural creando deslumbramiento en pantalla de computador, en  oficinas y sala de audiencia
Iluminación artificial deficiente en puestos de auxiliares administrativas.</t>
  </si>
  <si>
    <t xml:space="preserve">1.Realizar canalización y amarre de cables de computo y aislarlos 
</t>
  </si>
  <si>
    <t>Trabajo de escritorio y computador, digitación (asesores , alcalde consultas en dispositivos electrónicos (Tablet, celular ,pc))</t>
  </si>
  <si>
    <t xml:space="preserve">Desplazamiento dentro y fuera  de las instalaciones de la sede.
Agresiones por parte de ciudadanos dentro o fuera de la alcaldía
</t>
  </si>
  <si>
    <t xml:space="preserve">1..Asegurar todo elemento que pueda caer
</t>
  </si>
  <si>
    <t xml:space="preserve">Muerte </t>
  </si>
  <si>
    <t>Lesión incapacitante, muerte</t>
  </si>
  <si>
    <t>En la sede - fumigaciones</t>
  </si>
  <si>
    <t>Trabajo en campo (zona rural)</t>
  </si>
  <si>
    <t xml:space="preserve">
1. Caminar, transitar por toda la sede y otros lugares cuando asiste a reuniones, otros.
2. Elementos varios en puesto de trabajo
</t>
  </si>
  <si>
    <t>Mecánico (Maquinaria, herramientas, otros)</t>
  </si>
  <si>
    <t xml:space="preserve">
Resolución 2400 de 1979. 
</t>
  </si>
  <si>
    <t>Trabajo en oficina, trabajo en campo para el alcalde, asesores
Trabajo en oficina secretaria</t>
  </si>
  <si>
    <t>Trabajo de escritorio y computador, desplazamiento dentro y fuera de las oficinas reuniones, eventos, recorridos por la localidad para  alcalde y asesores.</t>
  </si>
  <si>
    <t>Posible proliferación de microorganismos por manipulación de documentos, contacto indirecto/ directo con el personal a la hora de saludar, estornudar, toser, hablar. AL encontrase en la zona rural por presencia de animales propios de la localidad.</t>
  </si>
  <si>
    <t>Alcaldía sede principal</t>
  </si>
  <si>
    <t xml:space="preserve">1.Programar y realizar  pausas activas  con mayor continuidad por parte de los colaboradores , realizar formación de lideres de pausas activas
2.Generar el programa DME, realizar  inspecciones a puestos de trabajo
3.Realizar Exámenes Médicos Ocupacionales periódicamente.  
4. Realizar estudio de movimientos repetitivos, con el fin de validar otras medidas de intervención de ser necesario.                                                                                                                                                                                                                                                                    
</t>
  </si>
  <si>
    <t xml:space="preserve">Postura sedente prolongada, </t>
  </si>
  <si>
    <t>Biomecánico (posturas) (diseño del puesto de trabajo)</t>
  </si>
  <si>
    <t xml:space="preserve">1.Generar el programa DME.
2.Realizar inspección de puestos de trabajo en pro de mejorar ubicación de equipos de computo, otras necesidades.
3. Realización de escuelas terapéuticas miembros superiores y espalda
4.Capacitación en higiene postural en oficina y autocuidado.
5.Programar y realizar  pausas activas  con mayor continuidad por parte de los colaboradores , realizar formación de lideres de pausas activas 
6 Mantenimientos  de sillas.
7. Establecer políticas de orden y aseo.
8.Realizar Exámenes Médicos Ocupacionales periódicamente.                                                                                                     
</t>
  </si>
  <si>
    <t xml:space="preserve">1.Definir conjuntamente con el personal de seguridad de la sede y cuadrante de policía necesidades de refuerzo en seguridad para la alcaldía
2.Capacitación en medidas preventivas y de manejo del riesgo público (servicios al cliente, afrontamiento de situaciones difíciles,  crecimiento personal, manejo del estrés), Capacitación Riesgo público. Capacitación y formación en seguridad pública con la colaboración de las entidades competentes.  
3. Generar  programa de riesgo publico, incluir  protocolo de seguridad.  
4.Reforzar control de ingreso con la empresa de servicio de vigilancia.
</t>
  </si>
  <si>
    <t xml:space="preserve">1.Asegurar todo elemento que pueda caer
</t>
  </si>
  <si>
    <t>Trabajo de oficina y en campo, registrar, editar  eventos, entregar de producto final.</t>
  </si>
  <si>
    <t xml:space="preserve">1.Caminar por diferentes espacios de la sede o localidad en cumplimiento de sus funciones.
2.Elementos varios encima , al lado de escritorios 
</t>
  </si>
  <si>
    <t>Alergias, virus, otros
Por mordeduras :fiebre, escalofríos, debilidad general, desvanecimiento, sudoración, ansiedad, confusión, náuseas, vómitos y diarrea.
Golpes, heridas de animales hacia las personas</t>
  </si>
  <si>
    <t xml:space="preserve">1.Formar e informar en el uso adecuado de los elementos, herramientas y equipos  para oficina y para prensa
2.Contar con norma de seguridad en manejo de elementos de oficina (cosedora, perforadora, otros),de prensa y divulgar al personal.
</t>
  </si>
  <si>
    <t xml:space="preserve">Entrada de luz natural creando deslumbramiento en pantalla de computador en  oficinas </t>
  </si>
  <si>
    <t>1.Utilizar en todas las oficinas dispositivo que evite el resplandor como back out ventana completa. Tener en cuenta que sean de fácil limpieza y no acumulen ácaros u otros microorganismos.
2. Mantener todas las bombillas en completo funcionamiento, tener en cuenta la disposición de luminarias y bombillas específicos para labores de oficina, de acuerdo con parámetros RETILAP.
3.Realizar  pausas de higiene visual durante la jornada laboral.</t>
  </si>
  <si>
    <t>1.Utilizar en todas las oficinas y sala de audiencias dispositivo que evite el resplandor como back out ventana completa. Tener en cuenta que sean de fácil limpieza y no acumulen ácaros u otros microorganismos.
2. Mantener todas las bombillas en completo funcionamiento, tener en cuenta la disposición de luminarias y bombillas específicos para labores de oficina, de acuerdo con parámetros RETILAP, a su vez tener en cuenta distribución de luminaria por puesto de trabajo.
3.Realizar pausas de higiene visual durante la jornada laboral</t>
  </si>
  <si>
    <t>Movimientos repetitivos miembros superiores al trabajar en oficina y al trabajar en campo cuando se  retira el retamo espinoso.</t>
  </si>
  <si>
    <t>Trabajo de escritorio y computador
Participación en jornadas de recuperación ambiental como retamo espinoso</t>
  </si>
  <si>
    <t>Biomecánico (posturas) (Manipulación de carga)(esfuerzo)</t>
  </si>
  <si>
    <t xml:space="preserve">1.Generar el programa DME.
2.Realizar inspección de puestos de trabajo en pro de mejorar ubicación de equipos de computo, otras necesidades.
3. Realización de escuelas terapéuticas miembros superiores y espalda
4.Capacitación en higiene postural, autocuidado, manipulación de carga, esfuerzos.
5.Programar y realizar  pausas activas  con mayor continuidad por parte de los colaboradores , realizar formación de lideres de pausas activas 
6.Mantenimientos  de sillas de oficina.
7.Establecer políticas de orden y aseo.
8.Realizar Exámenes Médicos Ocupacionales periódicamente.                
9. Tener en cuenta las funciones de los colaboradores que estén en el perfil, dentro del contrato de trabajo.
10. Crear norma de SST acorde con las actividades en campo que se realicen.                                                                                    
</t>
  </si>
  <si>
    <t>1.Realizar la implementación y seguimiento del programa de riesgo Psicosocial
2.Realizar actividades de capacitación sobre resolución de conflictos y desarrollo de habilidades sociales para la concertación y la negociación, talleres en diferentes temáticas.
3.Continuar con la realización de   actividades de bienestar. 
4.Definir estrategias de apoyo para fortalecimiento de autoestima y afrontamiento de diversas  situaciones.
5. La entidad esta en proceso de implementación Estrategia gobernando en equipo , programa lo logre, lo logramos, aplicación de batería  de riesgo psicosocial.
6. Mantener buen orden de documentos y demás elementos de trabajo en campo.</t>
  </si>
  <si>
    <t xml:space="preserve">Desplazamiento  fuera de las instalaciones de la sede dentro de la localidad.
Agresiones verbales y/o físicas  (dentro y fuera de las instalaciones)
</t>
  </si>
  <si>
    <t xml:space="preserve">Servicio de personal de vigilancia en la sede, para traslados   uso de carro  institucional </t>
  </si>
  <si>
    <t xml:space="preserve">Uso de guates de carnaza </t>
  </si>
  <si>
    <t>Heridas en manos
Cortes, laceraciones en otras partes del cuerpo</t>
  </si>
  <si>
    <t>Uso de guantes de carnaza</t>
  </si>
  <si>
    <t>Posturas  prolongadas, adopción de posturas inadecuadas
Pueden manipular cargas manuales y realizar esfuerzos  cuando hacen jornadas de recuperación ambiental.</t>
  </si>
  <si>
    <t xml:space="preserve">1.Realizar mantenimientos  preventivos y correctivos   a sillas de oficina.
2.Disposición de espacios de trabajo según norma (2 m2  de superficie de pavimento ) por persona, tener en cuenta espacio para salida de emergencia (evacuación), contar con suficientes puestos de trabajo por persona
</t>
  </si>
  <si>
    <t xml:space="preserve">1.Generar el programa DME.
2.Realizar inspección de puestos de trabajo en pro de mejorar ubicación de equipos de computo, otras necesidades.
3. Realización de escuelas terapéuticas miembros superiores y espalda
4.Capacitación en higiene postural, autocuidado.
5.Programar y realizar  pausas activas  con mayor continuidad por parte de los colaboradores , realizar formación de lideres de pausas activas. 
6.Mantenimientos  de sillas de oficina.
7.Establecer políticas de orden y aseo.
8.Realizar Exámenes Médicos Ocupacionales periódicamente.                
9. Tener en cuenta las funciones de los colaboradores que estén en el perfil, dentro del contrato de trabajo.
10. Crear norma de SST acorde con las actividades en campo que se realicen.                                                                                    
</t>
  </si>
  <si>
    <t xml:space="preserve">Trabajo de escritorio y computador, entablar conversaciones, supervisar procesos.                        </t>
  </si>
  <si>
    <t>1.Realizar la implementación y seguimiento del programa de riesgo Psicosocial
2.Realizar actividades de capacitación sobre resolución de conflictos y desarrollo de habilidades sociales para la concertación y la negociación, talleres en diferentes temáticas.
3.Continuar con la realización de   actividades de bienestar. 
4.Definir estrategias de apoyo para fortalecimiento de autoestima y afrontamiento de diversas  situaciones.
5. La entidad esta en proceso de implementación Estrategia gobernando en equipo , programa lo logre, lo logramos, aplicación de batería  de riesgo psicosocial.
6. Mantener buen orden de documentos y demás elementos de trabajo en oficina y en actividades en la localidad.</t>
  </si>
  <si>
    <t xml:space="preserve">Trabajo de escritorio y computador, en campo entablando conversaciones, supervisando procesos-verificando la información documentada                        </t>
  </si>
  <si>
    <t xml:space="preserve">Trabajo en oficina y en campo  donde se debe entablar conversaciones, supervisar procesos-verificación de la información documentada                        </t>
  </si>
  <si>
    <t>Guantes y bata</t>
  </si>
  <si>
    <t xml:space="preserve">Trabajo de escritorio, manipulación de carpetas, documentos
</t>
  </si>
  <si>
    <t xml:space="preserve">Personal que visita taller vehicular </t>
  </si>
  <si>
    <t xml:space="preserve">Postura prolongada. 
</t>
  </si>
  <si>
    <t xml:space="preserve">1.Generar el programa DME.
2.Realizar inspección de puestos de trabajo en pro de mejorar ubicación de equipos de computo, otras necesidades.
3. Realización de escuelas terapéuticas miembros superiores y espalda
4.Capacitación en higiene postural, autocuidado.
5.Programar y realizar  pausas activas  con mayor continuidad por parte de los colaboradores , realizar formación de lideres de pausas activas. 
6.Mantenimientos  de sillas de oficina.
7.Establecer políticas de orden y aseo.
8.Realizar Exámenes Médicos Ocupacionales periódicamente.                
9.Crear norma de SST acorde con las actividades en campo que se realicen.                                                                                    
</t>
  </si>
  <si>
    <t>Velar porque el presupuesto asignado para el mantenimiento, suministro de combustible y suministro de llantas para los vehículos del FDLS, se ejecute de manera adecuada y garantice la operatividad de los vehículos livianos y de la maquinaria pesada.  Apoyar la gestión del despacho y de los funcionarios para garantizar su presencia en la localidad y la asistencia a la población que allí habita, con el ánimo y la obligación de poder cumplir con la misión de la entidad, los diferentes objetivos institucionales y materializar las metas propuestas en el plan de Desarrollo Local a través de los diferentes proyectos.   Apoyar al desarrollo económico de la localidad y sus habitantes gestionando el mantenimiento integral de la maquinaria para que la continuidad en los trabajos de mantenimiento y/o apertura de vías no se vea interrumpido.  Informar y dar respuesta a la comunidad sobre las inquietudes que surjan respecto a la gestión administrativa propia de los mantenimientos y suministros asignados al parque automotor.</t>
  </si>
  <si>
    <t xml:space="preserve">Trabajo de oficina y  en campo entablar conversaciones, supervisar procesos.                        </t>
  </si>
  <si>
    <t xml:space="preserve">1.Caminar por diferentes espacios de la sede o localidad en cumplimiento de sus funciones.
2.Elementos varios encima del  escritorios.
</t>
  </si>
  <si>
    <t xml:space="preserve">1. Asegurar todo elemento que pueda caer.
</t>
  </si>
  <si>
    <t xml:space="preserve">Trabajo de oficina y  en campo entablar conversaciones, supervisar procesos.              </t>
  </si>
  <si>
    <t>1. Contacto indirecto/ directo con el personal a la hora de saludar, estornudar, toser, hablar. 
2. Contacto con vía publica y la localidad en general</t>
  </si>
  <si>
    <t xml:space="preserve">1.Generar el programa DME.
2.Realizar inspección de puestos de trabajo en pro de mejorar ubicación de equipos de computo, otras necesidades.
3. Realización de escuelas terapéuticas miembros superiores y espalda
4.Capacitación en higiene postural y autocuidado
5.Programar y realizar  pausas activas  con mayor continuidad por parte de los colaboradores , realizar formación de lideres de pausas activas.
6.Mantenimientos  de sillas.
7.Establecer políticas de orden y aseo.
8.Realizar Exámenes Médicos Ocupacionales periódicamente.                                                                                                     
</t>
  </si>
  <si>
    <t xml:space="preserve">1.Definir conjuntamente con el personal de seguridad de la sede  y cuadrante de policía necesidades de refuerzo en seguridad para la alcaldía.
2.Capacitación en medidas preventivas y de manejo del riesgo público (servicios al cliente, afrontamiento de situaciones difíciles,  crecimiento personal, manejo del estrés), Capacitación Riesgo público. Capacitación y formación en seguridad pública con la colaboración de las entidades competentes.  
3. Generar  programa de riesgo publico, incluir  protocolo de seguridad.  
4.Reforzar control de ingreso con la empresa de servicio de vigilancia.
5.Contemplar Plan Estratégico de Seguridad Vial
</t>
  </si>
  <si>
    <t xml:space="preserve">
1. Caminar, transitar por toda la sede y otros lugares cuando asiste a reuniones, otros…
2. Elementos varios encima del escritorio.
3. Mueble sin asegurar a pared
</t>
  </si>
  <si>
    <t xml:space="preserve">
1. Establecer políticas de orden y aseo  contempladas dentro de un programa y divulgadas a todo el personal
2. Generar inspecciones en SST, incluidas de orden y aseo
3. Capacitar- sensibilizar  al personal en la identificación de peligros y medidas de prevención ,teniendo en cuenta recomendaciones en pro de evitar caídas al mismo nivel de la persona o caída de  objetos
4.  Generar e implementar programa de prevención de caídas al mismo nivel
5. Realizar reinducción y sensibilización en Riesgos Labores, Auto Cuidado y Seguridad Basada en el Comportamiento</t>
  </si>
  <si>
    <t xml:space="preserve">1.Cables de baja tensión en puestos de trabajo sin canalizar o sin amarre
</t>
  </si>
  <si>
    <t xml:space="preserve">1.Realizar canalización de cables de computo, amarre  para aislarlos 
</t>
  </si>
  <si>
    <t>1. Organizar cableado eléctrico de equipo de computo  en todos los puestos de trabajo. 
2. Revisión y mantenimiento de acometidas eléctricas por personal calificado. Tener en cuenta normas RETIE</t>
  </si>
  <si>
    <t xml:space="preserve">1.Realizar fumigación preventivas en la sede, de acuerdo a cronograma previamente establecido en pro de la prevención de plagas y microorganismos en la documentación. 
2.Realizar campañas de sensibilización en autocuidado, hábitos de vida saludable, realizar suministro de gel antibacterial.
</t>
  </si>
  <si>
    <t xml:space="preserve">En ventana black out </t>
  </si>
  <si>
    <t>1.Utilizar en todas las oficinas dispositivo que evite el resplandor como back out en este caso en  puerta de vidrio completa del auxiliar administrativo. Tener en cuenta que sean de fácil limpieza y no acumulen ácaros u otros microorganismos.
2. Mantener todas las bombillas en completo funcionamiento, tener en cuenta la disposición de luminarias y bombillas específicos para labores de oficina, de acuerdo con parámetros RETILAP.
3.Realizar  pausas de higiene visual durante la jornada laboral.</t>
  </si>
  <si>
    <t>1.Definir conjuntamente con el personal de seguridad de la sede y cuadrante de policía necesidades de refuerzo en seguridad para la alcaldía.
2.Capacitación en medidas preventivas y de manejo del riesgo público (servicios al cliente, afrontamiento de situaciones difíciles,  crecimiento personal, manejo del estrés), Capacitación Riesgo público. Capacitación y formación en seguridad pública con la colaboración de las entidades competentes.  
3. Generar  programa de riesgo publico, incluir  protocolo de seguridad.  
4.Reforzar control de ingreso con la empresa de servicio de vigilancia.</t>
  </si>
  <si>
    <t xml:space="preserve">
1. Establecer políticas de orden y aseo  contempladas dentro de un programa y divulgadas a todo el personal
2. Generar inspecciones en SST, incluidas de orden y aseo
3. Capacitar- sensibilizar  al personal en la identificación de peligros y medidas de prevención ,teniendo en cuenta recomendaciones en pro de evitar caídas al mismo nivel de la persona o caída de  objetos.
4. Generar e implementar programa de prevención de caídas al mismo nivel. 
5. Retirar elementos del área que no se manejen con regularidad y no propios de la actividad laboral.</t>
  </si>
  <si>
    <t xml:space="preserve">1.Disposición de espacios de trabajo según norma (2 m2  de superficie de pavimento ) por persona
2.Asegurar todo elemento que pueda caer
</t>
  </si>
  <si>
    <t xml:space="preserve">1.Programar y realizar  pausas activas  con mayor continuidad por parte de los colaboradores , realizar formación de lideres de pausas activas
2.Generar el programa DME, realizar  inspecciones a puestos de trabajo, teniendo en cuenta actividades y tareas
3.Realizar Exámenes Médicos Ocupacionales periódicamente.  
4. Realizar estudio de movimientos repetitivos, con el fin de validar otras medidas de intervención de ser necesario.                                                                                                                                                                                                                                                                                                       
</t>
  </si>
  <si>
    <t xml:space="preserve">Desplazamiento  fuera de las instalaciones de la sede , dentro de la localidad.
Agresiones verbales y/o físicas  (dentro y fuera de las instalaciones)
</t>
  </si>
  <si>
    <t>1.Realizar mantenimientos preventivos y correctivos al aire acondicionado del cuarto del servidor (rack)
2.Asegurar todo elemento que pueda caer</t>
  </si>
  <si>
    <t xml:space="preserve">Manipulación de productos como alcohol, varsol, limpiador de equipos </t>
  </si>
  <si>
    <t xml:space="preserve">1.Realizar mantenimientos  preventivos y correctivos  a sillas de oficina.
</t>
  </si>
  <si>
    <t>Desplazamiento dentro y fuera  de las instalaciones</t>
  </si>
  <si>
    <t xml:space="preserve">
1.Cables de baja tensión en puestos de trabajo sin canalizar o sin amarre
2. Manipulación de cableado y otras partes que requieren de electricidad para el funcionamiento de los equipos electrónicos , del rack, centro de computo.</t>
  </si>
  <si>
    <t xml:space="preserve">1.Programar y realizar  pausas activas  con mayor continuidad por parte de los colaboradores , realizar formación de lideres de pausas activas.
2.Generar el programa DME, realizar  inspecciones a puestos de trabajo
3.Realizar Exámenes Médicos Ocupacionales periódicamente.  
4. Realizar estudio de movimientos repetitivos, con el fin de validar otras medidas de intervención de ser necesario.                                                                                                                                                                                                          
                                                                                      </t>
  </si>
  <si>
    <t xml:space="preserve">Postura  prolongada. 
Puestos de trabajo  </t>
  </si>
  <si>
    <t xml:space="preserve">Biomecánico (posturas) </t>
  </si>
  <si>
    <t xml:space="preserve">1.Generar el programa DME.
2.Realizar inspección de puestos de trabajo en pro de mejorar ubicación de equipos de computo, otras necesidades.
3. Realización de escuelas terapéuticas miembros superiores y espalda
4.Capacitación en higiene postural, autocuidado.
5.Programar y realizar  pausas activas  con mayor continuidad por parte de los colaboradores , realizar formación de lideres de pausas activas.
6.Mantenimientos  de sillas de oficina.
7.Establecer políticas de orden y aseo.
8.Realizar Exámenes Médicos Ocupacionales periódicamente.                
9. Tener en cuenta las funciones de los colaboradores que estén en el perfil, dentro del contrato de trabajo. crear norma de SST acorde con las actividades en campo que se realicen.                                                                                    
</t>
  </si>
  <si>
    <t xml:space="preserve">
Trabajo de escritorio y computador.
 Asistencia a reuniones ,validan cumplimiento de requisitos legales  en la localidad                 </t>
  </si>
  <si>
    <t>Actividades propias de la labor, revisión y entrega de resultados en tiempos determinados.
Llegar a acuerdos, hacer cumplir requisitos legales.
Área de trabajo con varias  cajas al lado de los puestos de trabajo.</t>
  </si>
  <si>
    <t>1.Realizar la implementación y seguimiento del programa de riesgo Psicosocial
2.Realizar actividades de capacitación sobre resolución de conflictos y desarrollo de habilidades sociales para la concertación y la negociación, talleres en diferentes temáticas.
3.Continuar con la realización de   actividades de bienestar. 
4.Definir estrategias de apoyo para fortalecimiento de autoestima y afrontamiento de diversas  situaciones.
5. La entidad esta en proceso de implementación Estrategia gobernando en equipo , programa lo logre, lo logramos, aplicación de batería  de riesgo psicosocial.
6. Mantener buen orden de documentos y demás elementos de trabajo.
7.Tener en cuenta que se debe validar al detalle otras actividades en campo para mejorar medidas preventivas a nivel riesgo psicosocial, teniendo en cuenta que la localidad viene de un proceso posconflicto y la llegada a terreno dura varias horas.</t>
  </si>
  <si>
    <t xml:space="preserve">
1.Caminar por diferentes espacios de la sede o localidad en cumplimiento de sus funciones, caída e personas y objetos
2.Se encuentra en  los puestos de trabajo y cerca de ellos papelería o cajas. 
</t>
  </si>
  <si>
    <t xml:space="preserve">1.Asegurar todo elemento que pueda caer
</t>
  </si>
  <si>
    <t xml:space="preserve">1. Organizar cableado eléctrico de equipo de computo  en todos los puestos de trabajo. 
2. Revisión y mantenimiento de acometidas eléctricas por personal calificado. Tener en cuenta normas RETIE
</t>
  </si>
  <si>
    <t xml:space="preserve">Trabajo de escritorio y en campo , entablar conversaciones, interacción  con la comunidad de la localidad.         </t>
  </si>
  <si>
    <t xml:space="preserve">Posible proliferación de microorganismos por manipulación de documentos ,contacto indirecto/ directo con el personal a la hora de saludar, estornudar, toser, hablar. AL encontrase en la zona rural por presencia de animales propios de la localidad. </t>
  </si>
  <si>
    <t>Hacer uso de equipo de protección personal y EEP como casco con barbuquejo, eslingas, arnés, entre otros, y dejar contemplado en matriz de EPP</t>
  </si>
  <si>
    <t>1.Transitar por las sedes para realizar su labor, uso de varios elementos de trabajo</t>
  </si>
  <si>
    <t>Uso de destornilladores , herramientas manuales ,maquinaria ,entre otros</t>
  </si>
  <si>
    <t>Mecánico (herramientas, equipos)</t>
  </si>
  <si>
    <t>Heridas en manos , lesiones varias en diferentes partes del cuerpo</t>
  </si>
  <si>
    <t>Locativo (estructura e instalaciones)(orden y aseo)</t>
  </si>
  <si>
    <t>Locativo (estructura e instalaciones)(sistemas y medios de almacenamiento)(orden y aseo)</t>
  </si>
  <si>
    <t>Generación de otros peligros
Lesiones varias</t>
  </si>
  <si>
    <t>1.Consumo de bebidas preparadas en las instalaciones.
2.Contacto  indirecto/ directo con el personal a la hora de saludar, estornudar, toser, hablar.
3.En general personal de oficina manipulación de documentos varios, cajas 
4.En bodegas, archivo, posible  proliferación de  plagas.
5. Presencia de animales y diferentes microorganismos en zona rural</t>
  </si>
  <si>
    <t>Dotar y hacer uso de guantes, tapabocas al manipular documentos, otros EPP de acuerdo  matriz de EPP y funciones que realicen</t>
  </si>
  <si>
    <t>1.Cables de baja tensión desorganizados en las diferentes áreas y  puestos de trabajo.
2.Cuartos eléctricos- sin señalización en  puerta 
3.Dentro de algunas cajas eléctricas  botones de acción o tacos sin identificación de lo que opera, algunas cajas obstruidas</t>
  </si>
  <si>
    <t xml:space="preserve">Contar con todas las medidas de seguridad pertinentes en pro de evitar fugas de gas </t>
  </si>
  <si>
    <t xml:space="preserve">1.Garantizar cumplimiento  de normas de sismo resistencia en todas las sedes 
2.En sede principal Gabinete de elementos de emergencia  con elementos varios, bajo llave, obstaculizado y ubicado en bodega junto con la camilla.
</t>
  </si>
  <si>
    <t>Elementos varios  acumulados en bodega, archivos</t>
  </si>
  <si>
    <t xml:space="preserve">
1.Definir conjuntamente con el personal de seguridad de la sede y cuadrante de policía necesidades de refuerzo en seguridad para la alcaldía
2.Trabajar conjuntamente con el cuadrante de policía, en pro del acompañamiento al realizar registro de actividades en la localidad.
3.Capacitación en medidas preventivas y de manejo del riesgo público (servicios al cliente, afrontamiento de situaciones difíciles,  crecimiento personal, manejo del estrés), Capacitación Riesgo público. Capacitación y formación en seguridad pública con la colaboración de las entidades competentes.  
4. Generar  programa de riesgo publico, incluir  protocolo de seguridad. Tener en cuenta la particularidad que van a zona rural de Sumapaz y con antecedentes de ser zona de conflicto armado.
5.Reforzar control de ingreso con la empresa de servicio de vigilancia.
6.Contemplar Plan Estratégico de Seguridad Vial
</t>
  </si>
  <si>
    <t xml:space="preserve">
 1.Caminar por diferentes espacios de la sede o localidad en cumplimiento de sus funciones, caída e personas y objetos
2. Se encuentra encima de escritorios, al lado con  diversidad de elementos ,, estantes y muebles sin asegurar a pared.
3.Cuetan con bodega de almacenamiento externa a la alcaldía
</t>
  </si>
  <si>
    <t xml:space="preserve">
1. Establecer políticas de orden y aseo  contempladas dentro de un programa y divulgadas a todo el personal
2. Generar inspecciones en SST, incluidas de orden y aseo
3. Capacitar- sensibilizar  al personal en la identificación de peligros y medidas de prevención ,teniendo en cuenta recomendaciones en pro de evitar caídas al mismo nivel de la persona o caída de  objetos
4.  Generar e implementar programa de prevención de caídas al mismo nivel
5.Validar  las tareas mas detalladas cuando están en la zona rural , para que así la entidad genere medidas de prevención mas acordes con lo que se evidencia en esta localidad.
6.Realizar reinducción y sensibilización en Riesgos Labores, Auto Cuidado y Seguridad Basada en el Comportamiento
7. Mantener bodegas en buen estado, con cumplimiento también de políticas de orden y aseo
</t>
  </si>
  <si>
    <t>Al validar información mas detallada tener en cuenta necesidades e uso de EPP como botas con punta de seguridad, otros, también validar en zona rural y dejar contemplado en matriz de EPP</t>
  </si>
  <si>
    <t>Manipulación de cosedoras, perforadoras, saca ganchos u otras herramientas, equipos  manuales en el área , en bodega, en zona rural</t>
  </si>
  <si>
    <t>Contar con elementos, herramientas, equipos en buen estado</t>
  </si>
  <si>
    <t xml:space="preserve">1.Formar e informar en el uso adecuado y seguro  de los elementos , herramientas, equipos  para oficina y las usadas en campo.
2.Contar con norma de seguridad en manejo de elementos de oficina (cosedora, perforadora, otros), en herramientas y equipos  usados en actividades de almacenamiento, bodegaje y en  la zona rural y divulgar al personal.
3.Validar  en campo utilización  de otros equipos, herramienta para la labor y tomar medidas de prevención. Desde la pertinencia del uso de estas en  el personal que las manipula, el estado e inspección  de las mismas, forma de uso, almacenamiento, entre otros que se encuentren al realizar la validación de la información.
</t>
  </si>
  <si>
    <t>1. Organizar cableado eléctrico de equipo de computo  en todos los puestos de trabajo. 
2. Revisión y mantenimiento de acometidas eléctricas por personal calificado. Tener en cuenta normas RETIE
3.Validar en campo utilización  de equipos, herramientas u otros donde se utilice electricidad  para la labor y tomar medidas de prevención. Desde la pertinencia del uso de estas en  el personal que las manipula.</t>
  </si>
  <si>
    <t xml:space="preserve">Posible proliferación de microorganismos por manipulación de documentos, contacto indirecto/ directo con el personal a la hora de saludar, estornudar, toser, hablar. AL encontrase en la zona rural por presencia de animales propios de la localidad. </t>
  </si>
  <si>
    <t>Alergias, virus, otros
Por mordeduras :fiebre, escalofríos, debilidad general, desvanecimiento, sudoración, ansiedad, confusión, náuseas, vómitos y diarrea.
Golpes, heridas de animales hacia las personas, entre otros</t>
  </si>
  <si>
    <t>Al validar información mas detalladas tener en cuenta necesidades de uso de EPP en zona rural contemplada y dejar contemplado en matriz de EPP</t>
  </si>
  <si>
    <t>Al validar información mas detalladas tener en cuenta necesidades de uso de EPP en las actividades que realizan al realizar mantenimiento de equipos y en  zona rural dejar contemplado en matriz de EPP</t>
  </si>
  <si>
    <t xml:space="preserve">1.Realizar canalización y/o amarre de cables de computo y aislarlos 
2. Realizar conexiones seguras en todas las instalaciones eléctricas y mantener canalizadas
3. Realizar mantenimiento preventivo a cableado y demás partes eléctricas por personal calificado
</t>
  </si>
  <si>
    <t>*Coordinar el desarrollo de los procesos  y procedimientos que organizan y apoyan  la gestión de las autoridades de policía locales a cargo de la Secretaria Distrital de Gobierno, de forma oportuna  conforme a las orientaciones del Alcalde Local  las directrices institucionales y Distritales en materia , en el marco de la normatividad vigente.
*Orientar y supervisar el trámite  de los asuntos jurídicos relacionados con los establecimientos públicos y de comercio, desarrollo urbano, reforma urbana,  construcción de obras, urbanismo y espacio público en la localidad.</t>
  </si>
  <si>
    <t xml:space="preserve">
1.Definir conjuntamente con el personal de seguridad de la sede y cuadrante de policía necesidades de refuerzo en seguridad para la alcaldía
2.Trabajar conjuntamente con el cuadrante de policía, en pro del acompañamiento al realizar registro de actividades en la localidad.
3.Capacitación en medidas preventivas y de manejo del riesgo público (servicios al cliente, afrontamiento de situaciones difíciles,  crecimiento personal, manejo del estrés), Capacitación Riesgo público. Capacitación y formación en seguridad pública con la colaboración de las entidades competentes.  
4. Generar  programa de riesgo publico, incluir  protocolo de seguridad. Tener en cuenta la particularidad que van a zona rural de Sumapaz con antecedentes de ser zona de conflicto armado y la llegada a terreno dura varias horas. validar al  detalle otras actividades en campo para mejorar medidas preventivas.
5.Reforzar control de ingreso con la empresa de servicio de vigilancia.
6.Contemplar Plan Estratégico de Seguridad Vial
</t>
  </si>
  <si>
    <t>Al validar información mas detalladas tener en cuenta necesidades e uso de EPP en zona rural como botas caña alta con punta de seguridad, otros y dejar contemplado en matriz de EPP</t>
  </si>
  <si>
    <t>Realización de mantenimientos en las sedes de la alcaldía</t>
  </si>
  <si>
    <t>Hacer uso de guantes al manipular cargas</t>
  </si>
  <si>
    <t>1.Realizar la implementación y seguimiento del programa de riesgo Psicosocial con cobertura a todas al sedes de la entidad.
2.Realizar actividades de capacitación sobre resolución de conflictos y desarrollo de habilidades sociales para la concertación y la negociación, talleres en diferentes temáticas.
3.Continuar con la realización de   actividades de bienestar. 
4.Definir estrategias de apoyo para fortalecimiento de autoestima y afrontamiento de diversas  situaciones.
5. La entidad esta en proceso de implementación Estrategia gobernando en equipo , programa lo logre, lo logramos, aplicación de batería  de riesgo psicosocial.
6. Mantener buen orden elementos de trabajo</t>
  </si>
  <si>
    <t>1.Contar con listado de herramientas, equipos que manejan en mantenimiento y adoptar medidas preventivas
2.Capacitar en el uso adecuado de herramientas, equipos  manuales u otras
3.Contar con norma de seguridad en manejo de herramientas ,equipos, maquinaria
4. Mantener en un solo lugar el almacenaje de herramientas, equipos, maquinaria</t>
  </si>
  <si>
    <t>1. Establecer políticas de orden y aseo  para todo el personal incluye personal de servicios generales no almacenar elementos  a mas de un 1.50 Mts, ni en la ultima nivel de estantes, guardar elementos en sitios destinados para ello, mantener pasillos despejados, otros.
2. Solicitar a la empresa de servicios generales el cumplimiento de normas de Seguridad y Salud en el Trabajo en especial al guardar, manipular sustancias químicas para la labor.
3.Retirar del área elementos dañados u obsoletos como microondas</t>
  </si>
  <si>
    <t>En cada sede cuentan con una  puerta de entrada y  salida al exterior de la sede y usadas en caso de emergencia. Las puertas  tiene características de apertura hacia adentro.</t>
  </si>
  <si>
    <t>Químico (Gases y vapores)</t>
  </si>
  <si>
    <t>Las instalaciones de la entidad se recomienda no contar con suministro de gas</t>
  </si>
  <si>
    <t xml:space="preserve">1. Indicar al personal de servicios generales , que las llaves de suministro de gas las dejen cerradas al terminar su turno de trabajo. 
2. Revisar periódicamente el sistema de gas natural por personal competente en pro de evitar fugas de gas u otros.
</t>
  </si>
  <si>
    <t xml:space="preserve">1.Revisión de la infraestructura para  la instalación del sistema contraincendios, por parte de personal calificado.
2. Contar con todas las medidas de seguridad pertinentes en pro de evitar fugas de gas 
</t>
  </si>
  <si>
    <t xml:space="preserve">
1.Generar plan de prevención, preparación y respuesta ante emergencias- PPPRE,  contar con revisión con bomberos del PPPRE. 
2. Instalar  planos  de evacuación indicando rutas y punto de encuentro de las sedes.
3.Mantener extintores de fácil acceso y en optimas condiciones -señalizados, con soporte, cantidad adecuada - realizar estudio de extintores en la sedes por personal calificado.
4.Contar con brigadistas sufientes en cada  sede y asegurar su entrenamiento. (solicitar a las entidades que laboran en la sede cuenten con brigadistas capacitados)
5.Capacitación en evacuación ,prevención y control de incendios para todo el personal.  
6. El  personal de servicios generales deben almacenar insumos de aseo de forma tal que no se presente emergencias.
7. Mejorar señalización de evacuación y de emergencia en general  ,realizar estudio por personal calificado
8. Divulgar programa de orden y aseo y divulgar peligros asociados
9.No instalar cajas encima de archivadores y tan cerca de la luminaria u cerca de partes eléctricas.</t>
  </si>
  <si>
    <t xml:space="preserve">
1.Realizar seguimiento a la implementación de las medidas de control de ingeniería.
2. Contar con botiquín y camilla (tabla ) de emergencias ubicadas en sitios estratégicos y  mínimo dos, sin obstáculos, en cada sede y con arnés de amarre, cuello ortopédico, inmovilizadores.
3.Gabinete de elementos de emergencia mantenerlo libre de polvo, y ubicado en un lugar visible y de fácil acceso 
</t>
  </si>
  <si>
    <t xml:space="preserve">
Manipulación de cosedora, perforadora, saca ganchos </t>
  </si>
  <si>
    <t xml:space="preserve">Trabajo de escritorio y computador
Uso de motos para entregar correspondencia. Notificaciones
</t>
  </si>
  <si>
    <t xml:space="preserve">1.Cables de baja tensión en puestos de trabajo sin canalizar o sin amarres
2.Uso de motos, donde hay presencia de partes eléctricas
</t>
  </si>
  <si>
    <t>Trabajo de escritorio y computador, foliar, organizar documentos, digitalizar, otros</t>
  </si>
  <si>
    <t xml:space="preserve">1.Capacitación en manipulación manual de cargas
2. Suministrar y hacer uso de  escalera de 3 pasos
3. Suministrar y hacer uso  de vehículos rodantes  para ubicación y traslado de cajas, carpetas .
4. Generar matriz de identificación de elementos de protección personal de acuerdo a la labor a realizar </t>
  </si>
  <si>
    <t xml:space="preserve">Hacer uso de guantes, y demás elementos acorde a matriz de identificación de EPP </t>
  </si>
  <si>
    <t xml:space="preserve">1.Establecer políticas de orden y aseo (no almacenar elementos  a mas de un 1.50 Mts, ni encima de archivadores, contar con suficientes archivadores y guardar carpetas,  no sobrecargar los archivadores y muebles donde se guardan carpetas, cajas;  trasladar  oportunamente la documentación para el archivo central de la Entidad, tener en cuenta programa de orden y aseo con los que cuenta la entidad, otros)
2.Mantener espacio de circulación despejado.
3.Capacitar en prevención y control de incendios.
4.Generar inspecciones en SST, incluidas de orden y aseo
5. Capacitar- sensibilizar  al personal en la identificación de peligros y medidas de prevención ,teniendo en cuenta recomendaciones en pro de evitar caídas al mismo nivel de la persona o caída de  objetos
6. Generar e implementar programa de prevención de caídas al mismo nivel 
7.Realizar reinducción y sensibilización en Riesgos Labores, Auto Cuidado y Seguridad Basada en el Comportamiento
</t>
  </si>
  <si>
    <t>1.Realizar fumigaciones periódicamente
2. Mantener área ventilada, validando que no se tenga la posibilidad de ingreso de animales u otros, realizar mantenimiento a los extractores existentes continuos a las ventanas.</t>
  </si>
  <si>
    <t xml:space="preserve">Dotar y hacer uso de bata, guantes, tapabocas y demás elementos acorde a matriz de identificación de EPP </t>
  </si>
  <si>
    <t>Canalización de red de cables</t>
  </si>
  <si>
    <t xml:space="preserve">1.1.Realizar  instalación de amarres en cables de sistemas de computo  y aislarlos 
2. Realizar conexiones seguras en todas las instalaciones electicas
3. Realizar mantenimiento preventivo a cableado y demás partes eléctricas por personal calificado
</t>
  </si>
  <si>
    <t>Transcripción en computador, escuchando  la grabación de cada sesión y trascripción a acta</t>
  </si>
  <si>
    <t>Transcripción de las grabaciones de cada sesión en acta</t>
  </si>
  <si>
    <t>1. Establecer pertinencia de contar con esquema de seguridad para el alcalde.
2. Definir conjuntamente con el personal de seguridad de la sede y cuadrante de policía necesidades de refuerzo en seguridad para la alcaldía
3.Capacitación en medidas preventivas y de manejo del riesgo público (servicios al cliente, afrontamiento de situaciones difíciles,  crecimiento personal, manejo del estrés), Capacitación Riesgo público. Capacitación y formación en seguridad pública con la colaboración de las entidades competentes.  
4. Generar  programa de riesgo publico, incluir  protocolo de seguridad. Tener en cuenta la particularidad que van a zona rural de Sumapaz y con antecedentes de ser zona de conflicto armado.
5.Reforzar control de ingreso con la empresa de servicio de vigilancia.
6.Contemplar Plan Estratégico de Seguridad Vial</t>
  </si>
  <si>
    <t xml:space="preserve">1.Realizar  instalación de amarres en cables de sistemas de computo  y aislarlos 
2. Realizar conexiones seguras en todas las instalaciones electicas
3. Realizar mantenimiento preventivo a cableado y demás partes eléctricas por personal calificado
</t>
  </si>
  <si>
    <t xml:space="preserve">Desplazamiento, recorridos por la localidad- corregimientos, veredas en cumplimiento de sus funciones </t>
  </si>
  <si>
    <t xml:space="preserve">Por su labor pueden visitar la localidad(zona rural) y puede darse el caso que estén  cerca de maquinaria, herramientas u otros  que utilicen los campesinos </t>
  </si>
  <si>
    <t xml:space="preserve">1.Definir conjuntamente con el personal de seguridad de la sede y cuadrante de policía necesidades de refuerzo en seguridad para la alcaldía
2.Trabajar conjuntamente con el cuadrante de policía, en pro del acompañamiento al realizar registro de actividades en la localidad.
3.Capacitación en medidas preventivas y de manejo del riesgo público (servicios al cliente, afrontamiento de situaciones difíciles,  crecimiento personal, manejo del estrés), Capacitación Riesgo público. Capacitación y formación en seguridad pública con la colaboración de las entidades competentes.  
4. Generar  programa de riesgo publico, incluir  protocolo de seguridad. Tener en cuenta la particularidad que van a zona rural de Sumapaz y con antecedentes de ser zona de conflicto armado.
5.Reforzar control de ingreso con la empresa de servicio de vigilancia.
6.Contemplar Plan Estratégico de Seguridad Vial
</t>
  </si>
  <si>
    <t xml:space="preserve">
1. Caminar, transitar por toda la sede 
2. Algunos elementos encima de puestos e trabajo
3.Espacio en pasillo interno de oficina en caso de evacuación reducido por cantidad de puestos e trabajo en el área</t>
  </si>
  <si>
    <t xml:space="preserve">
1. Establecer políticas de orden y aseo  contempladas dentro de un programa y divulgadas a todo el personal
2. Generar inspecciones en SST, incluidas de orden y aseo
3. Capacitar- sensibilizar  al personal en la identificación de peligros y medidas de prevención ,teniendo en cuenta recomendaciones en pro de evitar caídas al mismo nivel de la persona o caída de  objetos
4.  Generar e implementar programa de prevención de caídas al mismo nivel 
5. Disposición de espacios de trabajo según norma (2 m2  de superficie de pavimento ) por persona, tener en cuenta que se cuente con espacio suficiente para salir entre puestos de trabajo y pasillo interno mantenga despejado.
6.Realizar reinducción y sensibilización en Riesgos Labores, Auto Cuidado y Seguridad Basada en el Comportamiento
</t>
  </si>
  <si>
    <t xml:space="preserve">Trabajo de escritorio y computador. 
En campo: Realizar capacitaciones, participar en reuniones, participación en jornadas de recuperación ambiental como retamo espinoso. Acompañamiento a jornadas de vacunación para animales </t>
  </si>
  <si>
    <t>Desórdenes musculo-esqueléticos. Fatiga física</t>
  </si>
  <si>
    <t xml:space="preserve">1.Realizar mantenimientos  preventivos y correctivos   a sillas de oficina.
2. En actividades en campo, en recuperación ambiental validar la existencia de ayudas mecánicas, dotar y hacer uso de las mismas.
</t>
  </si>
  <si>
    <t xml:space="preserve">Trabajo de escritorio y computador ,entablar conversaciones, interacción con personas .
Brindar  lineamientos a cumplir en la parte ambiental en corregidurías y parte interna de la sede principal
Realizar acompañamiento y participación en  jornadas de recuperación ambiental, acompañamiento a jornadas de vacunación para animales y acompañamiento a recolección de agentes químicos ,gestión del riesgo, entre otras  </t>
  </si>
  <si>
    <t xml:space="preserve">1.Caminar por diferentes espacios de la sede o localidad en cumplimiento de sus funciones.
2.Elementos varios encima , al lado de escritorios , elementos varios cuando participan en jornadas de recuperación ambiental.
</t>
  </si>
  <si>
    <t>Al validar información mas detalladas tener en cuenta necesidades e uso de EPP en zona rural como botas caña alta con punta de seguridad, uso de guantes de carnaza, otros y dejar contemplado en matriz de EPP</t>
  </si>
  <si>
    <t xml:space="preserve">Trabajo de escritorio y computador 
Brindar  lineamientos a cumplir en la parte ambiental en corregidurías y parte interna de la sede principal
Realizar acompañamiento y participación en  jornadas de recuperación ambiental, acompañamiento a jornadas de vacunación para animales y acompañamiento a recolección de agentes químicos ,entre otras  </t>
  </si>
  <si>
    <t xml:space="preserve">
1.Cables de baja tensión en puestos de trabajo sin canalizar o sin  amarres, caja de tacos sin tapa
2.Posible uso o cercanía a equipos eléctrico en campo
</t>
  </si>
  <si>
    <t xml:space="preserve">1.Realizar  instalación de amarres en cables de sistemas de computo  y aislarlos 
2. Realizar conexiones seguras en todas las instalaciones electicas, tapar caja de tacos, realizar identificación de cada taco, mantener despejados ya alejados del personal.
3. Realizar mantenimiento preventivo a cableado y demás partes eléctricas por personal calificado
</t>
  </si>
  <si>
    <t>1. Organizar cableado eléctrico de equipo de computo en todos los puestos de trabajo.
2. Revisión y mantenimiento de acometidas eléctricas por personal calificado. Tener en cuenta normas RETIE en sede y en elementos, equipos si se llegasen a utilizan en campo .
3. Tener en cuenta orden y aseo en el lugar de trabajo (en oficina y en campo)
4.Validar  las tareas mas detalladas cuando están en la zona rural , para que así la entidad genere medidas de prevención mas acordes con lo que se evidencia en esta localidad.</t>
  </si>
  <si>
    <t>Al validar información mas detalladas tener en cuenta necesidades e uso de EPP en zona rural  y dejar contemplado en matriz de EPP</t>
  </si>
  <si>
    <t xml:space="preserve">Trabajo de escritorio y computador 
Brindar  lineamientos a cumplir en la parte ambiental en corregidurías y parte interna de la sede principal
Realizar acompañamiento y participación en  jornadas de recuperación ambiental, acompañamiento a jornadas de vacunación para animales y acompañamiento a recolección de agentes químicos ,gestión del riesgo, entre otras  </t>
  </si>
  <si>
    <t>Uso de tijeras, regla plástica, cosedora, perforadora, otros, como elementos de oficina.
Manipulación de tijeras de jardín ,pala, pica, azadón para participar en jornada ambiental en el control de  retamo espinoso ,validar que otro  herramienta u equipo usan en campo.</t>
  </si>
  <si>
    <t xml:space="preserve">1.Formar e informar en el uso adecuado y seguro  de los elementos , herramientas, equipos  para oficina y las usadas en campo (control de retamo espinoso u otros).
2.Contar con norma de seguridad en manejo de elementos de oficina (cosedora, perforadora, otros), en herramientas y equipos  usados en actividades en la zona rural y divulgar al personal.
3.Validar  en campo utilización  de otros equipos, herramienta para la labor y tomar medidas de prevención. Desde la pertinencia del uso de estas en  el personal que las manipula, el estado e inspección  de las mismas, forma de uso, almacenamiento, entre otros que se encuentren al realizar la validación de la información.
</t>
  </si>
  <si>
    <t xml:space="preserve">Actividades propias de la labor, revisión y entrega de resultados en tiempos determinados.
Llegar a acuerdos, cumplimiento de requisitos legales. Interacción con la comunidad </t>
  </si>
  <si>
    <t xml:space="preserve">1.Definir conjuntamente con el personal de seguridad de la sede y cuadrante de policía necesidades de refuerzo en seguridad para la alcaldía
2.Trabajar conjuntamente con el cuadrante de policía, en pro del acompañamiento al realizar registro de actividades en la localidad.
3.Capacitación en medidas preventivas y de manejo del riesgo público (servicios al cliente, afrontamiento de situaciones difíciles,  crecimiento personal, manejo del estrés), Capacitación Riesgo público. Capacitación y formación en seguridad pública con la colaboración de las entidades competentes.  
4. Generar  programa de riesgo publico, incluir  protocolo de seguridad. Tener en cuenta la particularidad que van a zona rural de Sumapaz y con antecedentes de ser zona de conflicto armado.
5.Reforzar control de ingreso con la empresa de servicio de vigilancia.
6.Contemplar Plan Estratégico de Seguridad Vial,
7,Coordianar se cuente con traslado de vehículo de la alcaldía.
</t>
  </si>
  <si>
    <t xml:space="preserve">1.Caminar por diferentes espacios de la sede o localidad en cumplimiento de sus funciones.
2.Elementos varios encima del  escritorios.
3.Posible filtración de agua en las oficinas ya que se visualiza techo con antecedente de humedad entre el techo y pared cerca de uno e los puestos de trabajo
</t>
  </si>
  <si>
    <t xml:space="preserve">1.Validar con personal de ingeniería si existe algún tipo de daño en la cubierta de la sede o en tubería u otro medio que pueda generar filtración de agua, al garantizar que no exista filtración de agua u humedad por otras razones subsanar el área.
2. Asegurar todo elemento que pueda caer.
</t>
  </si>
  <si>
    <t xml:space="preserve">
1.Definir conjuntamente con el personal de seguridad de la sede y cuadrante de policía necesidades de refuerzo en seguridad para la alcaldía.
2.Trabajar conjuntamente con el cuadrante de policía, en pro del acompañamiento al realizar registro de actividades en la localidad.
3.Capacitación en medidas preventivas y de manejo del riesgo público (servicios al cliente, afrontamiento de situaciones difíciles,  crecimiento personal, manejo del estrés), Capacitación Riesgo público. Capacitación y formación en seguridad pública con la colaboración de las entidades competentes.  
4. Generar  programa de riesgo publico, incluir  protocolo de seguridad. Tener en cuenta la particularidad que van a zona rural de Sumapaz y con antecedentes de ser zona de conflicto armado.
5.Reforzar control de ingreso con la empresa de servicio de vigilancia.
6.Contemplar Plan Estratégico de Seguridad Vial,
</t>
  </si>
  <si>
    <t>Al validar información mas detalladas tener en cuenta necesidades e uso de EPP en zona rural como botas caña alta con punta de seguridad, casco, protección auditiva, otros y dejar contemplado en matriz de EPP</t>
  </si>
  <si>
    <t xml:space="preserve">
Al validar información mas detalladas tener en cuenta necesidades e uso de EPP en zona rural como botas caña alta con punta de seguridad, otros y dejar contemplado en matriz de EPP</t>
  </si>
  <si>
    <t>Al encontrarse en taller vehicular puede estar expuesto a las herramientas, maquinarias y demás elementos que se utilicen en el lugar.</t>
  </si>
  <si>
    <t>Mecánico (herramientas, equipos ,maquinaria)</t>
  </si>
  <si>
    <t>Heridas en manos
Cortes, laceraciones, otras heridas  en otras partes del cuerpo</t>
  </si>
  <si>
    <t xml:space="preserve">1.Validar  en campo si solo es la exposición o si  utiliza equipos, herramienta en estos sitios  en pro de tomar medidas de prevención. Desde la pertinencia del uso de estas en  el personal que las manipula, el estado e inspección  de las mismas, forma de uso, almacenamiento, entre otros que se encuentren al realizar la validación de la información.
</t>
  </si>
  <si>
    <t>Al validar información mas detalladas tener en cuenta necesidades de uso de EPP en zona rural, en talleres  como botas  con punta de seguridad, gafas de protección, entre  otros y dejar contemplado en matriz de EPP</t>
  </si>
  <si>
    <t>Exposición a violencia, robo. Accidentes de transito al manejar el vehículo y teniendo en cuenta que dentro de la localidad se encuentra terreno hostil.</t>
  </si>
  <si>
    <t xml:space="preserve">
1.Contar con agenda del colaborador. 
2.Realizar e implementar Plan Estratégico de Seguridad Vial .    
3.Ejecucion de  capacitaciones en manejo defensivo.
4.Seguimiento al vencimiento de licencias de conducción     
5.Realizacion de exámenes medico ocupacionales   
6.Realizacion de  exámenes teórico prácticos. 
7. Generar  programa de riesgo publico, incluir  protocolo de seguridad. Tener en cuenta la particularidad que van a zona rural de Sumapaz y con antecedentes de ser zona de conflicto armado.                
8. Adicional a lo anterior para el personal de maquinaria amarilla, se debe contar con Normas de SST específicos para la labor y divulgarla al personal .
9.Trabajar conjuntamente con la  policía, en pro del acompañamiento al realizar registro de actividades en la localidad.                                                                                                                            </t>
  </si>
  <si>
    <t>Al validar información mas detalladas tener en cuenta necesidades e uso de EPP en zona rural como botas  con punta de seguridad, otros y dejar contemplado en matriz de EPP</t>
  </si>
  <si>
    <t xml:space="preserve">
Al validar información mas detalladas tener en cuenta necesidades e uso de EPP en zona rural como botas con punta de seguridad, otros y dejar contemplado en matriz de EPP</t>
  </si>
  <si>
    <t>Lesiones a las personas. Daños al vehículo</t>
  </si>
  <si>
    <t>Alergias, virus, otros
Por mordeduras :fiebre, escalofríos, debilidad general, desvanecimiento, sudoración, ansiedad, confusión, náuseas, vómitos y diarrea.
Otros como golpes, caídas, entre otros
Golpes, heridas de animales hacia las personas</t>
  </si>
  <si>
    <t>Al validar información mas detalladas tener en cuenta necesidades de uso de EPP en zona rural como botas caña alta - pantaneras con punta de seguridad, uso de guantes de carnaza, impermeable, gorro o chavo, gafas de protección, careta y peto de protección- estos  dos últimos si se manipula equipos, entre  otros y dejar contemplado en matriz de EPP</t>
  </si>
  <si>
    <t xml:space="preserve">1.Realizar fumigación preventivas en la sede, de acuerdo a cronograma previamente establecido en pro de la prevención de plagas y microorganismos en la documentación.
2.Realizar campañas de sensibilización en autocuidado, hábitos de vida saludable, realizar suministro de gel antibacterial.
3. Validar  las tareas mas detalladas cuando están en la zona rural y cuales es la tipología de animales de esta localidad al realizar estas tareas en zona rural, para que así la entidad genere medidas de prevención mas acordes con lo que se evidencia en esta localidad. Contemplar necesidad  de vacunación, otros.
</t>
  </si>
  <si>
    <t xml:space="preserve">1.Realizar fumigación preventivas en la sede, de acuerdo a cronograma previamente establecido en pro de la prevención de plagas y microorganismos en la documentación.
2.Realizar campañas de sensibilización en autocuidado, hábitos de vida saludable, realizar suministro de gel antibacterial.
3. Validar  las tareas mas detalladas cuando están en la zona rural y cuales es la tipología de animales de esta localidad al realizar estas tareas en zona rural, para que así la entidad genere medidas de prevención mas acordes con lo que se evidencia en esta localidad. Contemplar necesidad  de vacunación, otros.
</t>
  </si>
  <si>
    <t>Al validar información mas detalladas tener en cuenta necesidades de uso de EPP en zona rural como botas caña alta con punta de seguridad, otros y dejar contemplado en matriz de EPP</t>
  </si>
  <si>
    <t xml:space="preserve">Trabajo en oficina
Visitas en la localidad </t>
  </si>
  <si>
    <t xml:space="preserve">Trabajo de escritorio y computador ,entablar conversaciones, interacción con personas .
Brindar  lineamientos a cumplir en la parte ambiental en zona rural y parte interna de la sede principal
Realizar acompañamiento y participación en  jornadas de recuperación ambiental, acompañamiento a jornadas de vacunación para animales y acompañamiento a recolección de agentes químicos ,gestión del riesgo, entre otras  </t>
  </si>
  <si>
    <t xml:space="preserve">1.Realizar fumigación preventivas en la sede, de acuerdo a cronograma previamente establecido en pro de la prevención de plagas y microorganismos en la documentación.
2.Realizar campañas de sensibilización en autocuidado, hábitos de vida saludable, realizar suministro de gel antibacterial.
3. Validar  las tareas mas detalladas cuando están en la zona rural ,cuales es la tipología de animales y plantas de esta localidad al realizar estas tareas en zona rural, para que así la entidad genere medidas de prevención mas acordes con lo que se evidencia en esta localidad. Contemplar necesidad  de vacunación , al manipular plantas uso de EPP acordes a la labor, otros.
</t>
  </si>
  <si>
    <t>Trabajo en oficina, asistencia a reuniones , recorrido por vías, y localidad en general. 
Formulación y presentación de proyectos de acuerdo al plan de Desarrollo Local. Supervisión a los contratos de malla vial, mantenimiento de vías con maquinaria del Fondo de Desarrollo Local, contratos de construcción de muros de contención y obras de bioingeniería  sobre la malla vial de la localidad. Asesorar al Despacho de la Alcaldesa local en todo lo referente al estado y seguimiento de la Infraestructura de Malla vial y Construcciones en general</t>
  </si>
  <si>
    <t>1.Realizar fumigación preventivas en la sede, de acuerdo a cronograma previamente establecido en pro de la prevención de plagas y microorganismos en la documentación.
2.Realizar campañas de sensibilización en autocuidado, hábitos de vida saludable, realizar suministro de gel antibacterial.
3. Validar  las tareas mas detalladas cuando están en la zona rural y cuales es la tipología de animales de esta localidad al realizar estas tareas en zona rural, para que así la entidad genere medidas de prevención mas acordes con lo que se evidencia en esta localidad. Contemplar necesidad  de vacunación, otros.</t>
  </si>
  <si>
    <t xml:space="preserve">
1.Manipulación de cargas durante traslado de los equipos al área de Sistemas para mantenimiento
2.Acumulación de cajas, otros elementos en puesto de trabajo y cuarto de Rack
3.Caminar por diferentes espacios de la sedes en cumplimiento de sus funciones o fuera de la sede a  necesidad de la labor y dentro de las funciones asignadas..
 </t>
  </si>
  <si>
    <t xml:space="preserve">
1. Establecer políticas de orden y aseo  contempladas dentro de un programa y divulgadas a todo el personal, en el cuarto de rack no se debe tener ningún tipo de almacenamiento, solo ingresar personal autorizado, se debe señalizar puerta riesgo eléctrico.
2. Generar inspecciones en SST, incluidas de orden y aseo
3. Capacitar- sensibilizar  al personal en la identificación de peligros y medidas de prevención ,teniendo en cuenta recomendaciones en pro de evitar caídas al mismo nivel de la persona o caída de  objetos
4.  Generar e implementar programa de prevención de caídas al mismo nivel 
5. Retirar elementos del área que no se manejen con regularidad y no propios de la actividad laboral.
6. Generar estándar ,protocolo ,normas de SST al cumplir sus funciones de acuerdo a los peligros que se pueda encontrar en su labor.
7.Validar  las tareas mas detalladas si van a zona rural , para que así la entidad genere medidas de prevención mas acordes con lo que se evidencia en esta localidad.
8.Realizar reinducción y sensibilización en Riesgos Labores, Auto Cuidado y Seguridad Basada en el Comportamiento</t>
  </si>
  <si>
    <t xml:space="preserve">
1.Definir conjuntamente con el personal de seguridad de la sede y cuadrante de policía necesidades de refuerzo en seguridad para la alcaldía
2.Trabajar conjuntamente con el cuadrante de policía, en pro del acompañamiento al realizar registro de actividades en la localidad.
3.Capacitación en medidas preventivas y de manejo del riesgo público (servicios al cliente, afrontamiento de situaciones difíciles,  crecimiento personal, manejo del estrés), Capacitación Riesgo público. Capacitación y formación en seguridad pública con la colaboración de las entidades competentes.  
4. Generar  programa de riesgo publico, incluir  protocolo de seguridad. Tener en cuenta si van a zona rural  que hay antecedentes de ser zona de conflicto armado.
5.Reforzar control de ingreso con la empresa de servicio de vigilancia.
6.Contemplar Plan Estratégico de Seguridad Vial
</t>
  </si>
  <si>
    <t xml:space="preserve">
1. Establecer políticas de orden y aseo  contempladas dentro de un programa y divulgadas a todo el personal
2. Generar inspecciones en SST, incluidas de orden y aseo
3. Capacitar- sensibilizar  al personal en la identificación de peligros y medidas de prevención ,teniendo en cuenta recomendaciones en pro de evitar caídas al mismo nivel de la persona o caída de  objetos
4.  Generar e implementar programa de prevención de caídas al mismo nivel
5.Validar  las tareas mas detalladas cuando están en la zona rural , para que así la entidad genere medidas de prevención mas acordes con lo que se evidencia en esta localidad
6.Generar estándar ,protocolo ,normas de SST al cumplir sus funciones de acuerdo a los peligros que se pueda encontrar en su labor.
7.Realizar reinducción y sensibilización en Riesgos Labores, Auto Cuidado y Seguridad Basada en el Comportamiento
</t>
  </si>
  <si>
    <t>Mantenimiento en alcaldía sede principal</t>
  </si>
  <si>
    <t>1.Asegurar que las personas del Outsourcing que prestan el servicio de cafetería, cuenten con la capacitación en manipulación de alimentos, así como con los controles biológicos respectivos y estrictas condiciones de higiene.
2.Fumigación preventivas , prevención de plagas.   
3.Saneamiento a documentos.     
4.Aseo frecuente .
5.Uso de elementos de protección durante la manipulación de documentos.
6.Realizar campañas de sensibilización en autocuidado, hábitos de vida saludable, realizar suministro de gel antibacterial a los colaboradores       
7. Otras medidas al realizar labor en zona rural después de validar funciones que realizan en esta zona</t>
  </si>
  <si>
    <t xml:space="preserve">
1. Establecer políticas de orden y aseo  contempladas dentro de un programa y divulgadas a todo el personal
2. Generar inspecciones en SST, incluidas de orden y aseo
3. Capacitar- sensibilizar  al personal en la identificación de peligros y medidas de prevención ,teniendo en cuenta recomendaciones en pro de evitar caídas al mismo nivel de la persona o caída de  objetos
4.  Generar e implementar programa de prevención de caídas al mismo nivel
5.Validar  las tareas mas detalladas cuando están en la zona rural , para que así la entidad genere medidas de prevención mas acordes con lo que se evidencia en esta localidad. Como por ejemplo  necesidad de uso de botas caña alta con punta de seguridad  al encontrarse por sus funciones laborales  en la zona rural en terreno hostil, validar exposición a temperaturas extremas al ir a verificar condiciones en terreno zona rural.
6.Realizar reinducción y sensibilización en Riesgos Labores, Auto Cuidado y Seguridad Basada en el Comportamiento
</t>
  </si>
  <si>
    <t>1.Validar  las tareas mas detalladas cuando están en la zona rural , para que así la entidad genere medidas de prevención mas acordes con lo que se evidencia en esta localidad. Como por ejemplo  necesidad de uso de botas caña alta con punta de seguridad  al encontrarse por sus funciones laborales  en la zona rural en terreno hostil. Presencia o cercanía a maquinas, herramientas agrícolas, ganaderas u otras, validar otras medidas como  generación de instructivos o normas de seguridad especificas de acuerdo a lo que se evidencie en zona rural.</t>
  </si>
  <si>
    <t xml:space="preserve">
1. Establecer políticas de orden y aseo  contempladas dentro de un programa y divulgadas a todo el personal
2. Generar inspecciones en SST, incluidas de orden y aseo
3. Capacitar- sensibilizar  al personal en la identificación de peligros y medidas de prevención ,teniendo en cuenta recomendaciones en pro de evitar caídas al mismo nivel de la persona o caída de  objetos
4.  Generar e implementar programa de prevención de caídas al mismo nivel
5.Validar  las tareas mas detalladas cuando están en la zona rural , para que así la entidad genere medidas de prevención mas acordes con lo que se evidencia en esta localidad. Como por ejemplo  necesidad de uso de botas caña alta con punta de seguridad  al encontrarse por sus funciones laborales  en la zona rural en terreno hostil, validar exposición a temperaturas extremas al ir a verificar condiciones en terreno zona rural.
6.Generar estándar ,protocolo ,normas de SST al cumplir sus funciones de acuerdo a los peligros que se pueda encontrar en su labor.
7.Realizar reinducción y sensibilización en Riesgos Labores, Auto Cuidado y Seguridad Basada en el Comportamiento
</t>
  </si>
  <si>
    <t xml:space="preserve">1.Realizar fumigación preventivas en la sede, de acuerdo a cronograma previamente establecido en pro de la prevención de plagas y microorganismos en la documentación, en bodegas u otros espacios de almacenamiento de materiales.
2.Realizar campañas de sensibilización en autocuidado, hábitos de vida saludable, realizar suministro de gel antibacterial.
3.Validar  las tareas mas detalladas cuando están en la zona rural y cuales es la tipología de animales de esta localidad al realizar estas tareas en zona rural, para que así la entidad genere medidas de prevención mas acordes con lo que se evidencia en esta localidad y  las funciones que realizan los servidores y demás colaboradores. Contemplar necesidad  de vacunación, otros.
</t>
  </si>
  <si>
    <t xml:space="preserve">1.Realizar fumigación preventivas en la sede, de acuerdo a cronograma previamente establecido en pro de la prevención de plagas y microorganismos .
2.Realizar campañas de sensibilización en autocuidado, hábitos de vida saludable, realizar suministro de gel antibacterial.
3. Validar  las tareas mas detalladas cuando están en la zona rural y cuales es la tipología de animales de esta localidad al realizar estas tareas en zona rural, para que así la entidad genere medidas de prevención mas acordes con lo que se evidencia en esta localidad y  las funciones que realizan los servidores y demás colaboradores. Contemplar necesidad  de vacunación, otros.
</t>
  </si>
  <si>
    <t>Mayo de 2022</t>
  </si>
  <si>
    <t>Alcaldía sede principal - Betania</t>
  </si>
  <si>
    <t xml:space="preserve">
 CDI - Infraestructura - Coordinación subcontratista - Subcidio C</t>
  </si>
  <si>
    <t>Sillas ergonómicas, escritorios adecuados</t>
  </si>
  <si>
    <t>Pausas activas entre horas laborales</t>
  </si>
  <si>
    <t xml:space="preserve">1.Programar y realizar  pausas activas  con mayor continuidad por parte de los colaboradores , realizar formación de lideres de pausas activas
2.Generar el programa DME, realizar  inspecciones a puestos de trabajo
3.Realizar Exámenes Médicos Ocupacionales periódicamente.  
4.                                                                                                                                                                                                           
</t>
  </si>
  <si>
    <t xml:space="preserve">1.Generar el programa DME.
2.Realizar inspección de puestos de trabajo en pro de mejorar ubicación de equipos de computo, otras necesidades.
3. Realización de escuelas terapéuticas miembros superiores y espalda
4.Capacitación en higiene postural en oficina, al manejar moto, al trasladarse en trasporte publico, manejo de cargas manuales y autocuidado.
5.Programar y realizar  pausas activas  con mayor continuidad por parte de los colaboradores , realizar formación de lideres de pausas activas 
6.Establecer políticas de orden y aseo.
7.Realizar Exámenes Médicos Ocupacionales periódicamente.                                                                                                     
</t>
  </si>
  <si>
    <t>Accidente de tránsito</t>
  </si>
  <si>
    <t>Notificación -Distribución de correspondencia en moto o trasporte público</t>
  </si>
  <si>
    <t>Ley 769 de 2002,resolucion 1565 del 2014</t>
  </si>
  <si>
    <t xml:space="preserve">1.Realizar fumigación preventivas en la sede, de acuerdo a cronograma previamente establecido en pro de la prevención de plagas y microorganismos en la documentación.
2.Realizar campañas de sensibilización en autocuidado, hábitos de vida saludable, realizar suministro de gel antibacterial.
</t>
  </si>
  <si>
    <t xml:space="preserve">Dotar y hacer uso de tapabocas </t>
  </si>
  <si>
    <t>Trabajo de escritorio y computador
Desplazamiento dentro y fuera de la localidad entregando  correspondencia.</t>
  </si>
  <si>
    <t>1. Caminar por diferentes espacios de la sede en cumplimiento de sus funciones, para notificadores también se contempla el caminar, transitar  por  fuera de la sede en zonas rurales (verdedas, caminos en piedra o en tierra).</t>
  </si>
  <si>
    <t>1. Organizar cableado eléctrico de equipo de computo e impresoras en todos los puestos de trabajo. 
2. Revisión y mantenimiento de acometidas eléctricas por personal calificado. Tener en cuenta normas RETIE
3. Validar que motos que se usan para labor cumplan con todos los requerimientos de ley</t>
  </si>
  <si>
    <t xml:space="preserve">1. Realizar  instalación de amarres en cables de sistemas de computo  y aislarlos 
2. Realizar conexiones seguras en todas las instalaciones elécticas
3. Realizar mantenimiento preventivo a cableado y demás partes eléctricas por personal calificado
</t>
  </si>
  <si>
    <t xml:space="preserve">JAL -Auxiliares administrativos y Ediles </t>
  </si>
  <si>
    <t>1.Formar e informar en el uso adecuado de los elementos y herramientas para foliar y realizar demás labores archivísticas
2.Evaluar la opción de utilizar tijeras punta roma para la labor; de no ser posible, suministrar tabla salva cortes y regla metálica, adicional al bisturí. 
3.Capacitar en el uso adecuado de los elementos suministrados para realizar cortes de papeleria.</t>
  </si>
  <si>
    <t>1.Fumigación preventivas en la sede, prevención de plagas.   
2.Saneamieto a documentos.     
3.Limpieza con trapo húmedo, posterior a la fumigación.
4.Aseo frecuente.
5.Realizar campañas de sensibilización en autocuidado, hábitos de vida saludable, realizar suministro de gel antibacterial a los colaboradores       
6. Consumir alimentos fuera el área de archivo, generar normas de seguridad al encontrarse en labores archivísticas, incluido el uso, mantenimiento y limpieza de EPP</t>
  </si>
  <si>
    <t>Gestión Documental</t>
  </si>
  <si>
    <t>1. Organización de cableado eléctrico de equipo de computo en todos los puestos de trabajo. 
2. Revisión y mantenimiento de acometidas eléctricas por personal calificado. Tener en cuenta normas RETIE
3. Realización Jornadas de orden y aseo.</t>
  </si>
  <si>
    <t xml:space="preserve">1.Programar y realizar  pausas activas  con mayor continuidad por parte de los colaboradores , realizar formación de lideres de pausas activas
2.Generar el programa DME, realizar  inspecciones a puestos de trabajo
3.Realizar Exámenes Médicos Ocupacionales periódicamente.  
</t>
  </si>
  <si>
    <t>1. Utilizar saca ganchos y no otros elementos para retirar ganchos de cosedora de documentos.
2. Con el fin de garantizar estén en optimas condiciones, revisar y cambiar oportunamente elementos, herramientas de oficina.
3. Se recomienda generar instructivo o normas de seguridad en el uso y cuidado de elementos de oficina 
4. Formar e informar en el uso adecuado de los elementos y herramientas para oficina</t>
  </si>
  <si>
    <t xml:space="preserve">1. Realizar revisión y mantenimiento de todos los archivadores estaticos, estos deben permanecer  asegurados de psio a pared, en buen estado 
2. Realización de mantenimiento preventivo y correctivo a los archivadores rodantes y sua partes (cadenas, manijas, manibelas, rieles, patines)
</t>
  </si>
  <si>
    <t xml:space="preserve">1.Continiación a aplicación  del SVE DME.
2.Realización de inspección de puestos de trabajo en pro de mejorar ubicación de equipos de computo, otras necesidades.
3. Realización de escuelas terapéuticas miembros superiores y espalda
4.Capacitación en higiene postural, autocuidado
5.Programación  y realización de  pausas activas  con mayor continuidad, continuar con formación de lideres de pausas activas 
6.Realizar Exámenes Médicos Ocupacionales periódicamente y realizar seguimiento.                                                                                                   
</t>
  </si>
  <si>
    <t xml:space="preserve">1. Continuar la implemnetación del programa SOL y realizar seguimeinto a opotunidades de mejora.
2. Generar inspecciones en SST, incluidas de orden y aseo
3. Capacitar- sensibilizar  al personal en la identificación de peligros y medidas de prevención ,teniendo en cuenta recomendaciones en pro de evitar caídas al mismo nivel de la persona o caída de  objetos
4. Realizar reinducción y sensibilización en Riesgos Labores, Auto Cuidado y Seguridad Basada en el Comportamiento
</t>
  </si>
  <si>
    <t>Utilización de zapatos adecuados para la tarea y en lo posible con suela antidelizante, botas de caucho en epoca de invierno</t>
  </si>
  <si>
    <t>Realizar mantenimientos preventivos y correctivos a motos y tener la documentación al día (SOAT y RTM)</t>
  </si>
  <si>
    <t xml:space="preserve">1.Contar con agenda o rutograma de los colaboradores. 
2.Continuar con la implementación del Plan Estratégico de Seguridad Vial  
3.Ejecucion de  capacitaciones en manejo defensivo y atención a victimas
4.Seguimiento al vencimiento de licencias de conducción, SOAT y RTM     
5.Realizacion de exámenes medico ocupacionales   
6.Realizacion de  exámenes teórico prácticos.                                                                                                                                                 </t>
  </si>
  <si>
    <t xml:space="preserve">1. Trabajar conjuntamente con el personal de seguridad de la sede y policía.
2.Capacitación en medidas preventivas y de manejo del riesgo público (servicios al cliente, afrontamiento de situaciones difíciles,  crecimiento personal, manejo del estrés), Capacitación Riesgo público. Capacitación y formación en seguridad pública con la colaboración de las entidades competentes.  
3. Generar  programa de riesgo publico, incluir  protocolo de seguridad.  
4.Reforzar control de ingreso con la empresa de servicio de vigilancia
</t>
  </si>
  <si>
    <t>1.Realizar la implementación y seguimiento del programa de riesgo Psicosocial
2.Realizar actividades de capacitación sobre resolución de conflictos y desarrollo de habilidades sociales para la concertación y la negociación, talleres en diferentes temáticas.
3.Continuar con la realización de  actividades de bienestar. 
4.Definir estrategias de apoyo para fortalecimiento de autoestima y afrontamiento de diversas  situaciones.
5. Aplicación de batería  de riesgo psicosocial.
6. Mantener buen orden de documentos y demás elementos de trabajo.</t>
  </si>
  <si>
    <t>Despacho (secretaria, asesores, alcalde)</t>
  </si>
  <si>
    <t>Uso de gas natural y gas propano para la estufa de cafetería en sedes</t>
  </si>
  <si>
    <t>1.Red contraincendios no se visualiza en sede principal.
2. Presencia de gas natural y propano en sus sedes.
3. Dos  brigadistas capacitados en sede principal.
4. Elementos como cajas de archivo cerca a bombillas de iluminación</t>
  </si>
  <si>
    <t xml:space="preserve">1. La greca existente en la sede principal de la alcaldía  no cuentan con algún elemento de sujeción
</t>
  </si>
  <si>
    <t xml:space="preserve">1. Asegurar greca con elemento envolvente tipo guaya o cadena, que brinde estabilidad, evitando su caída, mantener en superficie estable en las diferentes sedes. Uso de muebles y mesas de cocina en su preferencia.
2. Mantener cocina - cafetería con optima ventilación y contar con elementos como cajones en buen estado y funcionales.
3.Cuartos mobiliario para almacenamiento de insumos de aseo deben contar con optima ventilación y retirados del área de toma de alimentos preferiblemente.
</t>
  </si>
  <si>
    <t>si</t>
  </si>
  <si>
    <t>Cafetería</t>
  </si>
  <si>
    <t>Resolución 4272 del 2021</t>
  </si>
  <si>
    <t>Resolución 2400 de 1979</t>
  </si>
  <si>
    <t xml:space="preserve">
Gestión  policiva y jurídica</t>
  </si>
  <si>
    <t xml:space="preserve">
Gestión  policiva y jurídica </t>
  </si>
  <si>
    <t>Trabajo en casa y teletrabajo</t>
  </si>
  <si>
    <t xml:space="preserve">
Gestión  policiva y jurídica - Zona rural</t>
  </si>
  <si>
    <t xml:space="preserve">
Gestión  policiva y jurídica  - Zona rural</t>
  </si>
  <si>
    <t>Almacén - Zona rural</t>
  </si>
  <si>
    <t>Almacén</t>
  </si>
  <si>
    <t xml:space="preserve">Contabilidad y Presupuesto </t>
  </si>
  <si>
    <t>Gestión para el desarrollo local coordinación administrativa</t>
  </si>
  <si>
    <t xml:space="preserve">
Infraestructura </t>
  </si>
  <si>
    <t xml:space="preserve">
Infraestructura  - Zona rural</t>
  </si>
  <si>
    <t xml:space="preserve">
Infraestructura</t>
  </si>
  <si>
    <t>Posible proliferación de microorganismos por manipulación de documentos, contacto indirecto/ directo con el personal a la hora de saludar, estornudar, toser, hablar. AL encontrase en la zona rural por presencia de animales propios de la localidad. Al participar  en  jornadas de recuperación ambiental, acompañamiento a jornadas de vacunación para animales, altener contacto con fluidos o excrementos de animales, al ser golpeado, mordido, herido, picado por un animal propios de la localidad.</t>
  </si>
  <si>
    <t>Oficina Agroambiental</t>
  </si>
  <si>
    <t>Contratación</t>
  </si>
  <si>
    <t>Prensa - zona rural</t>
  </si>
  <si>
    <t>Alcaldía sede Santa Rosa</t>
  </si>
  <si>
    <t>Conductores Y Operadores</t>
  </si>
  <si>
    <t>Disconfort Termico por bajas temperaturas</t>
  </si>
  <si>
    <t>Enfermedades respiratorias</t>
  </si>
  <si>
    <t>uso ropa térmica</t>
  </si>
  <si>
    <t>hipotermia</t>
  </si>
  <si>
    <t>Ingesta de bedidas calientes</t>
  </si>
  <si>
    <t>Uso de ropa térmica</t>
  </si>
  <si>
    <t>lesiones por quemaduras</t>
  </si>
  <si>
    <t>Uso de cafeteras, grecas y estufa de cafetería para preparación de bebidas calientes en sedes
Ingesta de bebidas calientes (aromaticas, café)</t>
  </si>
  <si>
    <t>Quemaduras de segundo grado</t>
  </si>
  <si>
    <t>1.Continual con el desarrollo y seguimiento del SVE de riesgo Psicosocial
2.Realizar actividades de capacitación sobre resolución de conflictos y desarrollo de habilidades sociales para la concertación y la negociación, talleres en diferentes temáticas.
3.Continuar con la realización de   actividades de bienestar. 
4.Definir estrategias de apoyo para fortalecimiento de autoestima y afrontamiento de diversas  situaciones.
5. La entidad esta en proceso de implementación Estrategia gobernando en equipo , programa lo logre, lo logramos, aplicación de batería  de riesgo psicosocial.
6. Mantener buen orden de documentos y demás elementos de trabajo.</t>
  </si>
  <si>
    <t xml:space="preserve">1. Indicar al personal de servicios generales las superficies que son calientes en cafeteras, grecas y/o estufas. 
2. Revisar periódicamente estos aparatos y señalizar preventivamente superficies calientes.
3. En lo posible cada uno de los funcionarios usar vasos anchos estables con oreja y termicos para la ingesta de bebidas calientes. 
</t>
  </si>
  <si>
    <t>Corregidurias San Juan, Betania y Nazareth</t>
  </si>
  <si>
    <t xml:space="preserve">1.Continuar el desarrollo del SVE en DME.
2. Continuar la realización de inspección de puestos de trabajo en pro de mejorar ubicación de equipos de computo, otras necesidades.
3. Continuar con las escuelas terapéuticas miembros superiores y espalda
4.Capacitación en higiene postural en oficina, al manejar moto, al trasladarse en trasporte publico, manejo de cargas manuales y autocuidado.
5.Programar y realizar  pausas activas  con mayor continuidad por parte de los colaboradores , realizar formación de lideres de pausas activas 
6.Establecer políticas de orden y aseo.
7.Realizar Exámenes Médicos Ocupacionales periódicamente.                                                                                                     
</t>
  </si>
  <si>
    <t>1.Continuar desarrollando y haciendo seguimiento del SVE de riesgo Psicosocial
2.Realizar actividades de capacitación sobre resolución de conflictos y desarrollo de habilidades sociales para la concertación y la negociación, talleres en diferentes temáticas.
3.Continuar con la realización de  actividades de bienestar. 
4.Definir estrategias de apoyo para fortalecimiento de autoestima y afrontamiento de diversas  situaciones.
5. Aplicación de batería  de riesgo psicosocial.
6. Mantener buen orden de documentos y demás elementos de trabajo.</t>
  </si>
  <si>
    <t xml:space="preserve">1.Continuar desarrollando el SVE de DME.
2.Realizar inspección de puestos de trabajo en pro de mejorar ubicación de equipos de computo, otras necesidades.
3. Realización de escuelas terapéuticas miembros superiores y espalda
4.Capacitación en higiene postural, autocuidado
5.Programar y realizar  pausas activas  con mayor continuidad por parte de los colaboradores , realizar formación de lideres de pausas activas.
6.Mantenimientos  de sillas de oficina.
7.Establecer políticas de orden y aseo.
8.Realizar Exámenes Médicos Ocupacionales periódicamente.                                                                                                   
</t>
  </si>
  <si>
    <t>Alcaldía</t>
  </si>
  <si>
    <t>Sí</t>
  </si>
  <si>
    <t xml:space="preserve">Velocidad inadecuada o excesiva. Circulación por arriba del límite de velocidad permitido, </t>
  </si>
  <si>
    <t>Velocidad</t>
  </si>
  <si>
    <t>Dificultando una reacción defensiva, Incidentes de tránsito, Accidentes de tránsito (choques, atropellamiento, golpes, heridas,  contusiones, fracturas, pérdidas humanas, etc)</t>
  </si>
  <si>
    <t>Instalacion de GPS</t>
  </si>
  <si>
    <t xml:space="preserve">Llave de identificacion par uso de GPS, Capacitacion en manejo defensivo, </t>
  </si>
  <si>
    <t>Accidente grave con lesiones incapacitante, muerte</t>
  </si>
  <si>
    <t>Resolucion 1565 del 2014</t>
  </si>
  <si>
    <t>Falta de información o formación en seguridad vial</t>
  </si>
  <si>
    <t>Descocimiento de practicas de conduccion</t>
  </si>
  <si>
    <t>Incidentes de tránsito, Accidentes de tránsito (choques, atropellamiento, golpes, heridas,  contusiones, fracturas, pérdidas humanas, etc)</t>
  </si>
  <si>
    <t xml:space="preserve">Capacitacion en manejo defensivo, Programa de capacitacion, Sensibilizacion anual, Manejo comentado </t>
  </si>
  <si>
    <t>El uso de movil (celular),
encender un cigarrillo, la utilización inadecuada de los GPS, consumir alimentos</t>
  </si>
  <si>
    <t>Distracciones</t>
  </si>
  <si>
    <t>Exceso en horas de conduccion o no cumplimiento de jornada minima de conduccion, no cumplimiento de pausas activas.</t>
  </si>
  <si>
    <t>Sueño y fatiga</t>
  </si>
  <si>
    <t>Repercución negativa en la capacidad
de conducción, incrementando las distracciones y aumentando el tiempo de reacción</t>
  </si>
  <si>
    <t>Desacanso insuficiente, horas extras de trabajo, temas personales, etc</t>
  </si>
  <si>
    <t>Estrés</t>
  </si>
  <si>
    <t>Manejo no defensivo, distraccion, Incidentes de tránsito, Accidentes de tránsito (choques, atropellamiento, golpes, heridas,  contusiones, fracturas, pérdidas humanas, etc)</t>
  </si>
  <si>
    <t>Los conductores presentan esta clasificación
cuando presentan:Prisa, Congestión del tráfico, Disfrute de la prioridad.</t>
  </si>
  <si>
    <t>Agresividad</t>
  </si>
  <si>
    <t>Manejo no defensivo,  Incidentes de tránsito, Accidentes de tránsito (choques, atropellamiento, golpes, heridas,  contusiones, fracturas, pérdidas humanas, etc)</t>
  </si>
  <si>
    <t>Impericia al manejar un vehiculo automotor.</t>
  </si>
  <si>
    <t>Edad</t>
  </si>
  <si>
    <t>Procedimiento de seleccion y reclutamiento, Politicas de seguridad vial</t>
  </si>
  <si>
    <t>Alteraciones en el comportamiento del
conductor entre los cuales están: Depresores, Estimulantes, Alucinógenos</t>
  </si>
  <si>
    <t>Consumo de Drogas- Alcohol</t>
  </si>
  <si>
    <t>Alteracion en comportamiento de conduccion, Incidentes de tránsito, Accidentes de tránsito (choques, atropellamiento, golpes, heridas,  contusiones, fracturas, pérdidas humanas, etc</t>
  </si>
  <si>
    <t>Politica de no consumo de sustancias psicoativas, toma de pruebas de alcohol y drogas, monitoereo de infracciones de transito</t>
  </si>
  <si>
    <t>Ingerir medicamentos influye en la capacidad de concentración, reduce los reflejos o si le produce somnolencia o no.</t>
  </si>
  <si>
    <t>Medicamentos</t>
  </si>
  <si>
    <t>Politica de no consumo de sustancias psicoactivas, toma de pruebas de alcohol y drogas, monitoreo de infracciones de transito</t>
  </si>
  <si>
    <t>Comportamiento no seguro</t>
  </si>
  <si>
    <t>Realización de maniobras no defensivas</t>
  </si>
  <si>
    <t>No uso de cinturon de seguridad, no respeto y seguimiento a todos los lineamientos viales definidos por legislacion y por la organización</t>
  </si>
  <si>
    <t>No cumplimiento de estandares y normas</t>
  </si>
  <si>
    <t>Posibles fallas mecanicas en Sistema de frenos, Acelerador atascado, tambaleo, transmisiòn, motor, etc</t>
  </si>
  <si>
    <t>Falla de Seguridad Activa</t>
  </si>
  <si>
    <t>Compra y alquiler de vehiculos con estandares de seguridad, Ejecucion de mantenimientos preventivos y correctivos</t>
  </si>
  <si>
    <t>Inspecciones de ley y pre operacionales, Planes de mantenimiento de vehiculos, Seleccion de talleres de mantenimientos, Cotrol de hoja de vida de vehiculos</t>
  </si>
  <si>
    <t>Posibles fallas o no uso de equipo de proteccion personal, faro delantero, luces de giro, luz de freno, espejos, bocina, cinturones de seguridad.</t>
  </si>
  <si>
    <t>Falla de Seguridad pasiva</t>
  </si>
  <si>
    <t>Lesiones personales</t>
  </si>
  <si>
    <t>Inspecciones de ley y pre operacionales, Planes de mantenimiento de vehiculos, Seleccion de talleres de mantenimientos, Control de hoja de vida de vehiculos</t>
  </si>
  <si>
    <t>Derrames de líquidos, combustibles, etc</t>
  </si>
  <si>
    <t>Fallas en otros elementos</t>
  </si>
  <si>
    <t>Contaminacion ambiental</t>
  </si>
  <si>
    <t>Presentes en el trayecto o desplazamientos (lluvia, sol, noche, día, etc.)</t>
  </si>
  <si>
    <t>Factores meteorológicos</t>
  </si>
  <si>
    <t xml:space="preserve"> Vías destapadas, derrumbes, hundimientos, falta de tapas de alcantarilla, terrenos irregulares</t>
  </si>
  <si>
    <t>Condiciones de vias</t>
  </si>
  <si>
    <t>Trayectos rutinarios que lleva a tener una sensación de seguridad disminuyendo la concentración y nuestro grado de percepción del riesgo.</t>
  </si>
  <si>
    <t>Trayectos frecuentes</t>
  </si>
  <si>
    <t>Iluminacion publica deficiente</t>
  </si>
  <si>
    <t>Condiciones de iluminación</t>
  </si>
  <si>
    <t>Comportamientos sub estandar al usar las vias publicas</t>
  </si>
  <si>
    <t>Infracciones de otros actores viales</t>
  </si>
  <si>
    <t>Insectos, colillas arrojadas, grava, etc</t>
  </si>
  <si>
    <t>Objetos en el ambiente</t>
  </si>
  <si>
    <t>Capacitacion en manejo defensivo, Programa de capacitacion, Sensibilizacion anual, Manejo comentado, entrega de equipo de proteccion personal</t>
  </si>
  <si>
    <t>Animales presentes en vias de circulacion</t>
  </si>
  <si>
    <t>Ánimales en la vía</t>
  </si>
  <si>
    <t>Todos - Rol Peaton</t>
  </si>
  <si>
    <t>Traslados en vias internas</t>
  </si>
  <si>
    <t xml:space="preserve">Desplazamientos  </t>
  </si>
  <si>
    <t>No respeto y seguimiento a todos los lineamientos viales definidos por legislacion y por la organización</t>
  </si>
  <si>
    <t xml:space="preserve">No uso de senderos de circulación Peatonal </t>
  </si>
  <si>
    <t>Senalizacion y demarcacion vial de senderos</t>
  </si>
  <si>
    <t>Capacitacion de uso seguro de vias</t>
  </si>
  <si>
    <t>Estres, Premura</t>
  </si>
  <si>
    <t xml:space="preserve">Prisa
Ràpidez
Velocidad
</t>
  </si>
  <si>
    <t>Uso de dispositivo s móviles portables (Celular, Tablet)</t>
  </si>
  <si>
    <t>Politicas de sgeuridad vial , Politicas de regulaciones viales</t>
  </si>
  <si>
    <t>Escasa infraestructura vial</t>
  </si>
  <si>
    <t xml:space="preserve">Falta de senderos de circulación Peatonal </t>
  </si>
  <si>
    <t>Inspeccion de senalizacion y demarcacion vial</t>
  </si>
  <si>
    <t>Falta de peldaños en escaleras, falta de avisos de reparaciones, caidas al mismo nivel</t>
  </si>
  <si>
    <t xml:space="preserve">Condiciones locativas </t>
  </si>
  <si>
    <t>Mantenimientos preventivos y correctivos de areas</t>
  </si>
  <si>
    <t xml:space="preserve">Vias compartidas con otros actores de la vía (Ciclistas, Motociclistas, conductores) </t>
  </si>
  <si>
    <t xml:space="preserve">Condiciones de iluminación y señalización de la vía </t>
  </si>
  <si>
    <t>Todos - Rol Pasajero</t>
  </si>
  <si>
    <t>Traslados en vias externas</t>
  </si>
  <si>
    <t>Condiciones de seguridad</t>
  </si>
  <si>
    <t>Condiciones de seguridad fisica de zonas a visitar</t>
  </si>
  <si>
    <t>Público</t>
  </si>
  <si>
    <t>Riesgo publico</t>
  </si>
  <si>
    <t>Secuestros, atracos, hurtos</t>
  </si>
  <si>
    <t>Capacitaciones en riesgos de seguridad fisica y riesgo publico</t>
  </si>
  <si>
    <t>Asonadas</t>
  </si>
  <si>
    <t>Ataque terrorista</t>
  </si>
  <si>
    <t>Oficina Corregidor, oficina Secretaria</t>
  </si>
  <si>
    <t>Trabajo en oficina, teletrabajo o trabajo en casa</t>
  </si>
  <si>
    <t>Diligencias, verificación de predios, citaciones fuera de las oficinas de la corregiduria en la localidad</t>
  </si>
  <si>
    <t>Desplazamiento dentro de la localidad y/o ciudad a diligencias, citaciones, predios,</t>
  </si>
  <si>
    <t>Notificación -Distribución de correspondencia en moto o trasporte público - Diligencias corregidores se deplazan en motos propias</t>
  </si>
  <si>
    <t>Desplazamiento dentro de la ciudad entregando  correspondencia o asistiendo a diliagencias</t>
  </si>
  <si>
    <t>Corregidor, Notificador</t>
  </si>
  <si>
    <t>Capacitacion en manejo defensivo, 
Politica de seguridad vial Politicas de regulaciones, Aseguramiento de viajes, Seguimiento a infracciones de transito</t>
  </si>
  <si>
    <t>Uso obligatorio del cinturon de seguridad</t>
  </si>
  <si>
    <t>Capacitacion en manejo defensivo, Programa de capacitacion, Sensibilizacion anual, Manejo comentado 
Politica de seguridad vial Politicas de regulaciones, Procedimiento de Gerenciamiento de viajes, Seguimiento a infracciones de transito</t>
  </si>
  <si>
    <t>Capacitacion en manejo defensivo, Programa de capacitacion, Sensibilizacion anual, Manejo comentado 
Politica de seguridad vial Politicas de regulaciones, Aseguramiento de viajes, Seguimiento a infracciones de transito</t>
  </si>
  <si>
    <t>Capacitacion en manejo defensivo, Programa de capacitacion, Sensibilizacion anual, Manejo comentado 
Programa de riesgo psicisocial, Control de horas de exposicion laboral</t>
  </si>
  <si>
    <t>Capacitacion en manejo defensivo, Programa de capacitacion, Sensibilizacion anual, Manejo comentado
Politica de seguridad vial Politicas de regulaciones, Aseguramiento de viajes, Seguimiento a infracciones de transito</t>
  </si>
  <si>
    <t>Capacitacion en manejo defensivo, Programa de capacitacion, Sensibilizacion anual, Manejo comentado
Politica de seguridad vial Politicas de regulaciones, Procedimiento de Gerenciamiento de viajes</t>
  </si>
  <si>
    <t>Capacitacion en manejo defensivo, Programa de capacitacion, Sensibilizacion anual, Manejo comentado 
Politica de seguridad vial Politicas de regulaciones, Aseguramiento de viajes</t>
  </si>
  <si>
    <t>Capacitacion de uso seguro de vias
Politicas de sgeuridad vial , Politicas de resgulaciones viales</t>
  </si>
  <si>
    <t xml:space="preserve">Politica de seguridad vial Politicas de regulaciones, Aseguramiento de viajes, Seguimiento a infracciones de transito
Capacitacion en manejo defensivo, Programa de capacitacion, Sensibilizacion anual, Manejo comentado </t>
  </si>
  <si>
    <t xml:space="preserve">Politica de seguridad vial Politicas de regulaciones, Aseguramiento de viajes
Capacitacion en manejo defensivo, Programa de capacitacion, Sensibilizacion anual, Manejo comentado </t>
  </si>
  <si>
    <t>Analisis de riesgos de seguridad fisica, Monitoreo de traslados por seguridad fisica
Capacitaciones en riesgos de seguridad fisica y riesgo publico</t>
  </si>
  <si>
    <t>Conductores y Operadores de Maquinaria Amarilla</t>
  </si>
  <si>
    <t>Trasportar a los servidores de la Alcaldía
Deplazamientos en la maquinaria amarilla por exigencia de la labor</t>
  </si>
  <si>
    <t>Conducción de vehículos al servicio de la Alcaldía
Operaciones con maquinaria amarilla al servicio de la localidad</t>
  </si>
  <si>
    <t>Aseo y cafetería</t>
  </si>
  <si>
    <t>preparación de alimentos</t>
  </si>
  <si>
    <t>ALCALDÍA LOCAL SUMAPAZ (SEDE BETANIA, SAN JUAN, NAZARETH)</t>
  </si>
  <si>
    <t>Labores de limpieza y prepearción de alimentos</t>
  </si>
  <si>
    <t>Limpieza de área con productos químicos de limpieza</t>
  </si>
  <si>
    <t>Mal almacenamiento de productos químicos de aseo para la limpieza de las área de la alcaldía</t>
  </si>
  <si>
    <t>Envenenamiento, dermatitis, intoxicación</t>
  </si>
  <si>
    <t>Intoxicación</t>
  </si>
  <si>
    <t>Resolución 773 de 2021</t>
  </si>
  <si>
    <t>1. continuar con la implemntación del SGA por parte del contratistas, en márco del Programa de Riesgo químico de la SDG.
2. Capacitar a todas las presonas involucradas en manejo de químicos, en especial productos de aseo o limpieza
3. Divulgar MSDS (hoja de seguridad de los productos utilizados y mejorados)
4. Relizar inspecciones periodicas para el cumplimentos
5. Indetificar los envaces en los cuales se reenvasa los produtos para su utilización.</t>
  </si>
  <si>
    <t>Utilizacióan de Guates de nitrilo, tapabocas, cofias y gafas protectoras</t>
  </si>
  <si>
    <t>Casco certifcado de motocicletas, guates con protección de nudillos, chaqueta con protectores para moto con reflectivos</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</si>
</sst>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
    <numFmt numFmtId="185" formatCode="0.000"/>
    <numFmt numFmtId="186" formatCode="&quot;Sí&quot;;&quot;Sí&quot;;&quot;No&quot;"/>
    <numFmt numFmtId="187" formatCode="&quot;Verdadero&quot;;&quot;Verdadero&quot;;&quot;Falso&quot;"/>
    <numFmt numFmtId="188" formatCode="&quot;Activado&quot;;&quot;Activado&quot;;&quot;Desactivado&quot;"/>
    <numFmt numFmtId="189" formatCode="[$€-2]\ #,##0.00_);[Red]\([$€-2]\ #,##0.00\)"/>
  </numFmts>
  <fonts count="53">
    <font>
      <sz val="10"/>
      <name val="Arial"/>
      <family val="2"/>
    </font>
    <font>
      <b/>
      <sz val="10"/>
      <name val="Arial"/>
      <family val="2"/>
    </font>
    <font>
      <b/>
      <sz val="7"/>
      <name val="Century Schoolbook L"/>
      <family val="1"/>
    </font>
    <font>
      <sz val="6"/>
      <name val="Arial"/>
      <family val="2"/>
    </font>
    <font>
      <b/>
      <sz val="11"/>
      <color indexed="8"/>
      <name val="Calibri"/>
      <family val="2"/>
    </font>
    <font>
      <b/>
      <sz val="10"/>
      <name val="Candara"/>
      <family val="2"/>
    </font>
    <font>
      <sz val="10"/>
      <name val="Candara"/>
      <family val="2"/>
    </font>
    <font>
      <sz val="8"/>
      <color indexed="8"/>
      <name val="Calibri"/>
      <family val="2"/>
    </font>
    <font>
      <b/>
      <sz val="8"/>
      <color indexed="8"/>
      <name val="Calibri"/>
      <family val="2"/>
    </font>
    <font>
      <sz val="6"/>
      <color indexed="8"/>
      <name val="Arial"/>
      <family val="2"/>
    </font>
    <font>
      <b/>
      <sz val="6"/>
      <name val="Arial"/>
      <family val="2"/>
    </font>
    <font>
      <sz val="11"/>
      <color indexed="8"/>
      <name val="Calibri"/>
      <family val="2"/>
    </font>
    <font>
      <sz val="11"/>
      <color indexed="9"/>
      <name val="Calibri"/>
      <family val="2"/>
    </font>
    <font>
      <sz val="11"/>
      <color indexed="17"/>
      <name val="Calibri"/>
      <family val="2"/>
    </font>
    <font>
      <b/>
      <sz val="11"/>
      <color indexed="53"/>
      <name val="Calibri"/>
      <family val="2"/>
    </font>
    <font>
      <b/>
      <sz val="11"/>
      <color indexed="9"/>
      <name val="Calibri"/>
      <family val="2"/>
    </font>
    <font>
      <sz val="11"/>
      <color indexed="53"/>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6"/>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6"/>
      <color theme="1"/>
      <name val="Arial"/>
      <family val="2"/>
    </font>
    <font>
      <sz val="6"/>
      <color rgb="FF000000"/>
      <name val="Arial"/>
      <family val="2"/>
    </font>
    <font>
      <b/>
      <sz val="6"/>
      <color theme="1"/>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0"/>
        <bgColor indexed="64"/>
      </patternFill>
    </fill>
    <fill>
      <patternFill patternType="solid">
        <fgColor indexed="51"/>
        <bgColor indexed="64"/>
      </patternFill>
    </fill>
    <fill>
      <patternFill patternType="solid">
        <fgColor indexed="43"/>
        <bgColor indexed="64"/>
      </patternFill>
    </fill>
    <fill>
      <patternFill patternType="solid">
        <fgColor indexed="50"/>
        <bgColor indexed="64"/>
      </patternFill>
    </fill>
    <fill>
      <patternFill patternType="solid">
        <fgColor indexed="13"/>
        <bgColor indexed="64"/>
      </patternFill>
    </fill>
    <fill>
      <patternFill patternType="solid">
        <fgColor indexed="26"/>
        <bgColor indexed="64"/>
      </patternFill>
    </fill>
    <fill>
      <patternFill patternType="solid">
        <fgColor indexed="52"/>
        <bgColor indexed="64"/>
      </patternFill>
    </fill>
    <fill>
      <patternFill patternType="solid">
        <fgColor indexed="51"/>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style="double"/>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right style="thin"/>
      <top/>
      <bottom style="thin"/>
    </border>
    <border>
      <left/>
      <right style="thin"/>
      <top style="thin"/>
      <bottom style="thin"/>
    </border>
    <border>
      <left/>
      <right style="thin"/>
      <top style="thin"/>
      <bottom style="medium"/>
    </border>
    <border>
      <left/>
      <right style="medium"/>
      <top style="medium"/>
      <bottom style="thin"/>
    </border>
    <border>
      <left/>
      <right style="medium"/>
      <top style="thin"/>
      <bottom style="thin"/>
    </border>
    <border diagonalUp="1">
      <left style="thin"/>
      <right style="medium"/>
      <top style="thin"/>
      <bottom style="thin"/>
      <diagonal style="thin"/>
    </border>
    <border>
      <left style="medium"/>
      <right style="medium"/>
      <top style="thin"/>
      <bottom style="thin"/>
    </border>
    <border>
      <left/>
      <right style="medium"/>
      <top/>
      <bottom style="medium"/>
    </border>
    <border diagonalUp="1">
      <left style="thin"/>
      <right style="thin"/>
      <top style="thin"/>
      <bottom style="thin"/>
      <diagonal style="thin"/>
    </border>
    <border>
      <left style="thin"/>
      <right style="thin"/>
      <top style="thin"/>
      <bottom>
        <color indexed="63"/>
      </bottom>
    </border>
    <border>
      <left style="medium"/>
      <right style="medium"/>
      <top style="medium"/>
      <bottom/>
    </border>
    <border>
      <left style="medium"/>
      <right style="medium"/>
      <top/>
      <botto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top style="medium"/>
      <bottom style="medium"/>
    </border>
    <border>
      <left style="medium"/>
      <right style="thin"/>
      <top style="medium"/>
      <bottom style="thin"/>
    </border>
    <border>
      <left style="thin"/>
      <right/>
      <top style="medium"/>
      <bottom style="thin"/>
    </border>
    <border>
      <left style="thin"/>
      <right/>
      <top style="thin"/>
      <bottom style="medium"/>
    </border>
    <border>
      <left style="thin"/>
      <right style="thin"/>
      <top style="medium"/>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31" fillId="0" borderId="0">
      <alignment/>
      <protection/>
    </xf>
    <xf numFmtId="0" fontId="0" fillId="32" borderId="5" applyNumberFormat="0" applyFont="0" applyAlignment="0" applyProtection="0"/>
    <xf numFmtId="9" fontId="0" fillId="0" borderId="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175">
    <xf numFmtId="0" fontId="0" fillId="0" borderId="0" xfId="0" applyAlignment="1">
      <alignment/>
    </xf>
    <xf numFmtId="0" fontId="2" fillId="0" borderId="0" xfId="0" applyFont="1" applyAlignment="1">
      <alignment/>
    </xf>
    <xf numFmtId="0" fontId="2" fillId="0" borderId="0" xfId="0" applyFont="1" applyAlignment="1">
      <alignment vertical="center"/>
    </xf>
    <xf numFmtId="0" fontId="0" fillId="0" borderId="0" xfId="0" applyFill="1" applyAlignment="1">
      <alignment/>
    </xf>
    <xf numFmtId="0" fontId="5" fillId="33"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34" borderId="10" xfId="0" applyFont="1" applyFill="1" applyBorder="1" applyAlignment="1">
      <alignment horizontal="left" vertical="center" wrapText="1"/>
    </xf>
    <xf numFmtId="0" fontId="6" fillId="0" borderId="10" xfId="0" applyFont="1" applyFill="1" applyBorder="1" applyAlignment="1">
      <alignment vertical="center" wrapText="1"/>
    </xf>
    <xf numFmtId="0" fontId="0" fillId="35" borderId="0" xfId="0" applyFill="1" applyAlignment="1">
      <alignment/>
    </xf>
    <xf numFmtId="0" fontId="7" fillId="35" borderId="0" xfId="0" applyFont="1" applyFill="1" applyAlignment="1">
      <alignment vertical="center" wrapText="1"/>
    </xf>
    <xf numFmtId="0" fontId="7" fillId="35" borderId="0" xfId="0" applyFont="1" applyFill="1" applyAlignment="1">
      <alignment/>
    </xf>
    <xf numFmtId="0" fontId="8" fillId="36" borderId="11" xfId="0" applyFont="1" applyFill="1" applyBorder="1" applyAlignment="1">
      <alignment horizontal="center" vertical="center"/>
    </xf>
    <xf numFmtId="0" fontId="8" fillId="36" borderId="12" xfId="0" applyFont="1" applyFill="1" applyBorder="1" applyAlignment="1">
      <alignment horizontal="center" vertical="center"/>
    </xf>
    <xf numFmtId="0" fontId="8" fillId="36" borderId="13" xfId="0" applyFont="1" applyFill="1" applyBorder="1" applyAlignment="1">
      <alignment horizontal="center" vertical="center"/>
    </xf>
    <xf numFmtId="0" fontId="8" fillId="35" borderId="0" xfId="0" applyFont="1" applyFill="1" applyAlignment="1">
      <alignment/>
    </xf>
    <xf numFmtId="0" fontId="7" fillId="37" borderId="14" xfId="0" applyFont="1" applyFill="1" applyBorder="1" applyAlignment="1">
      <alignment vertical="center"/>
    </xf>
    <xf numFmtId="0" fontId="7" fillId="37" borderId="15" xfId="0" applyFont="1" applyFill="1" applyBorder="1" applyAlignment="1">
      <alignment horizontal="center" vertical="center"/>
    </xf>
    <xf numFmtId="0" fontId="7" fillId="37" borderId="16" xfId="0" applyFont="1" applyFill="1" applyBorder="1" applyAlignment="1">
      <alignment vertical="center" wrapText="1"/>
    </xf>
    <xf numFmtId="0" fontId="7" fillId="35" borderId="0" xfId="0" applyFont="1" applyFill="1" applyAlignment="1">
      <alignment vertical="center"/>
    </xf>
    <xf numFmtId="0" fontId="7" fillId="37" borderId="17" xfId="0" applyFont="1" applyFill="1" applyBorder="1" applyAlignment="1">
      <alignment vertical="center"/>
    </xf>
    <xf numFmtId="0" fontId="7" fillId="37" borderId="18" xfId="0" applyFont="1" applyFill="1" applyBorder="1" applyAlignment="1">
      <alignment horizontal="center" vertical="center"/>
    </xf>
    <xf numFmtId="0" fontId="7" fillId="37" borderId="19" xfId="0" applyFont="1" applyFill="1" applyBorder="1" applyAlignment="1">
      <alignment vertical="center" wrapText="1"/>
    </xf>
    <xf numFmtId="0" fontId="7" fillId="37" borderId="20" xfId="0" applyFont="1" applyFill="1" applyBorder="1" applyAlignment="1">
      <alignment vertical="center"/>
    </xf>
    <xf numFmtId="0" fontId="7" fillId="37" borderId="21" xfId="0" applyFont="1" applyFill="1" applyBorder="1" applyAlignment="1">
      <alignment horizontal="center" vertical="center"/>
    </xf>
    <xf numFmtId="0" fontId="7" fillId="37" borderId="22" xfId="0" applyFont="1" applyFill="1" applyBorder="1" applyAlignment="1">
      <alignment vertical="center" wrapText="1"/>
    </xf>
    <xf numFmtId="0" fontId="7" fillId="35" borderId="0" xfId="0" applyFont="1" applyFill="1" applyBorder="1" applyAlignment="1">
      <alignment vertical="center"/>
    </xf>
    <xf numFmtId="0" fontId="7" fillId="35" borderId="0" xfId="0" applyFont="1" applyFill="1" applyBorder="1" applyAlignment="1">
      <alignment horizontal="center" vertical="center"/>
    </xf>
    <xf numFmtId="0" fontId="7" fillId="35" borderId="0" xfId="0" applyFont="1" applyFill="1" applyBorder="1" applyAlignment="1">
      <alignment vertical="center" wrapText="1"/>
    </xf>
    <xf numFmtId="0" fontId="7" fillId="0" borderId="14" xfId="0" applyFont="1" applyBorder="1" applyAlignment="1">
      <alignment vertical="center"/>
    </xf>
    <xf numFmtId="0" fontId="7" fillId="0" borderId="15" xfId="0" applyFont="1" applyBorder="1" applyAlignment="1">
      <alignment horizontal="center" vertical="center"/>
    </xf>
    <xf numFmtId="0" fontId="7" fillId="0" borderId="16" xfId="0" applyFont="1" applyBorder="1" applyAlignment="1">
      <alignment vertical="center" wrapText="1"/>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7" fillId="0" borderId="17" xfId="0" applyFont="1" applyBorder="1" applyAlignment="1">
      <alignment vertical="center"/>
    </xf>
    <xf numFmtId="0" fontId="7" fillId="0" borderId="18" xfId="0" applyFont="1" applyBorder="1" applyAlignment="1">
      <alignment horizontal="center" vertical="center"/>
    </xf>
    <xf numFmtId="0" fontId="7" fillId="0" borderId="19" xfId="0" applyFont="1" applyBorder="1" applyAlignment="1">
      <alignment vertical="center" wrapText="1"/>
    </xf>
    <xf numFmtId="0" fontId="8" fillId="0" borderId="23" xfId="0" applyFont="1" applyBorder="1" applyAlignment="1">
      <alignment horizontal="center" vertical="center"/>
    </xf>
    <xf numFmtId="0" fontId="8" fillId="38" borderId="24" xfId="0" applyFont="1" applyFill="1" applyBorder="1" applyAlignment="1">
      <alignment horizontal="center" vertical="center"/>
    </xf>
    <xf numFmtId="0" fontId="8" fillId="38" borderId="15" xfId="0" applyFont="1" applyFill="1" applyBorder="1" applyAlignment="1">
      <alignment horizontal="center" vertical="center"/>
    </xf>
    <xf numFmtId="0" fontId="8" fillId="39" borderId="15" xfId="0" applyFont="1" applyFill="1" applyBorder="1" applyAlignment="1">
      <alignment horizontal="center" vertical="center"/>
    </xf>
    <xf numFmtId="0" fontId="8" fillId="39" borderId="16" xfId="0" applyFont="1" applyFill="1" applyBorder="1" applyAlignment="1">
      <alignment horizontal="center" vertical="center"/>
    </xf>
    <xf numFmtId="0" fontId="8" fillId="0" borderId="19" xfId="0" applyFont="1" applyBorder="1" applyAlignment="1">
      <alignment horizontal="center" vertical="center"/>
    </xf>
    <xf numFmtId="0" fontId="8" fillId="38" borderId="25" xfId="0" applyFont="1" applyFill="1" applyBorder="1" applyAlignment="1">
      <alignment horizontal="center" vertical="center"/>
    </xf>
    <xf numFmtId="0" fontId="8" fillId="39" borderId="18" xfId="0" applyFont="1" applyFill="1" applyBorder="1" applyAlignment="1">
      <alignment horizontal="center" vertical="center"/>
    </xf>
    <xf numFmtId="0" fontId="8" fillId="40" borderId="19" xfId="0" applyFont="1" applyFill="1" applyBorder="1" applyAlignment="1">
      <alignment horizontal="center" vertical="center"/>
    </xf>
    <xf numFmtId="0" fontId="7" fillId="0" borderId="20" xfId="0" applyFont="1" applyBorder="1" applyAlignment="1">
      <alignment vertical="center"/>
    </xf>
    <xf numFmtId="0" fontId="7" fillId="0" borderId="21" xfId="0" applyFont="1" applyBorder="1" applyAlignment="1">
      <alignment horizontal="center" vertical="center"/>
    </xf>
    <xf numFmtId="0" fontId="7" fillId="0" borderId="22" xfId="0" applyFont="1" applyBorder="1" applyAlignment="1">
      <alignment vertical="center" wrapText="1"/>
    </xf>
    <xf numFmtId="0" fontId="8" fillId="40" borderId="26" xfId="0" applyFont="1" applyFill="1" applyBorder="1" applyAlignment="1">
      <alignment horizontal="center" vertical="center"/>
    </xf>
    <xf numFmtId="0" fontId="8" fillId="40" borderId="21" xfId="0" applyFont="1" applyFill="1" applyBorder="1" applyAlignment="1">
      <alignment horizontal="center" vertical="center"/>
    </xf>
    <xf numFmtId="0" fontId="8" fillId="41" borderId="21" xfId="0" applyFont="1" applyFill="1" applyBorder="1" applyAlignment="1">
      <alignment horizontal="center" vertical="center"/>
    </xf>
    <xf numFmtId="0" fontId="8" fillId="41" borderId="22" xfId="0" applyFont="1" applyFill="1" applyBorder="1" applyAlignment="1">
      <alignment horizontal="center" vertical="center"/>
    </xf>
    <xf numFmtId="0" fontId="8" fillId="35" borderId="11" xfId="0" applyFont="1" applyFill="1" applyBorder="1" applyAlignment="1">
      <alignment horizontal="center" vertical="center"/>
    </xf>
    <xf numFmtId="0" fontId="8" fillId="35" borderId="12" xfId="0" applyFont="1" applyFill="1" applyBorder="1" applyAlignment="1">
      <alignment horizontal="center" vertical="center"/>
    </xf>
    <xf numFmtId="0" fontId="8" fillId="35" borderId="13" xfId="0" applyFont="1" applyFill="1" applyBorder="1" applyAlignment="1">
      <alignment horizontal="center" vertical="center"/>
    </xf>
    <xf numFmtId="49" fontId="8" fillId="0" borderId="20"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22" xfId="0" applyNumberFormat="1" applyFont="1" applyBorder="1" applyAlignment="1">
      <alignment horizontal="center" vertical="center"/>
    </xf>
    <xf numFmtId="0" fontId="8" fillId="0" borderId="27" xfId="0" applyFont="1" applyBorder="1" applyAlignment="1">
      <alignment horizontal="center" vertical="center"/>
    </xf>
    <xf numFmtId="0" fontId="8" fillId="38" borderId="24" xfId="0" applyFont="1" applyFill="1" applyBorder="1" applyAlignment="1">
      <alignment horizontal="left" vertical="center" wrapText="1"/>
    </xf>
    <xf numFmtId="0" fontId="8" fillId="38" borderId="15" xfId="0" applyFont="1" applyFill="1" applyBorder="1" applyAlignment="1">
      <alignment horizontal="left" vertical="center" wrapText="1"/>
    </xf>
    <xf numFmtId="0" fontId="8" fillId="42" borderId="16" xfId="0" applyFont="1" applyFill="1" applyBorder="1" applyAlignment="1">
      <alignment horizontal="left" vertical="center" wrapText="1"/>
    </xf>
    <xf numFmtId="0" fontId="8" fillId="0" borderId="28" xfId="0" applyFont="1" applyBorder="1" applyAlignment="1">
      <alignment horizontal="center" vertical="center"/>
    </xf>
    <xf numFmtId="0" fontId="8" fillId="38" borderId="25" xfId="0" applyFont="1" applyFill="1" applyBorder="1" applyAlignment="1">
      <alignment horizontal="left" vertical="center" wrapText="1"/>
    </xf>
    <xf numFmtId="0" fontId="8" fillId="38" borderId="18" xfId="0" applyFont="1" applyFill="1" applyBorder="1" applyAlignment="1">
      <alignment horizontal="left" vertical="center" wrapText="1"/>
    </xf>
    <xf numFmtId="0" fontId="8" fillId="42" borderId="18"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0" borderId="30" xfId="0" applyFont="1" applyBorder="1" applyAlignment="1">
      <alignment horizontal="center" vertical="center"/>
    </xf>
    <xf numFmtId="0" fontId="8" fillId="38" borderId="17" xfId="0" applyFont="1" applyFill="1" applyBorder="1" applyAlignment="1">
      <alignment horizontal="left" vertical="center" wrapText="1"/>
    </xf>
    <xf numFmtId="0" fontId="8" fillId="41" borderId="19" xfId="0" applyFont="1" applyFill="1" applyBorder="1" applyAlignment="1">
      <alignment horizontal="left" vertical="center" wrapText="1"/>
    </xf>
    <xf numFmtId="0" fontId="8" fillId="0" borderId="31" xfId="0" applyFont="1" applyBorder="1" applyAlignment="1">
      <alignment horizontal="center" vertical="center"/>
    </xf>
    <xf numFmtId="0" fontId="8" fillId="42" borderId="17"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41" borderId="18" xfId="0" applyFont="1" applyFill="1" applyBorder="1" applyAlignment="1">
      <alignment horizontal="left" vertical="center" wrapText="1"/>
    </xf>
    <xf numFmtId="0" fontId="8" fillId="41" borderId="29" xfId="0" applyFont="1" applyFill="1" applyBorder="1" applyAlignment="1">
      <alignment horizontal="left" vertical="center" wrapText="1"/>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18" xfId="0" applyFont="1" applyBorder="1" applyAlignment="1">
      <alignment horizontal="center" vertical="center" wrapText="1"/>
    </xf>
    <xf numFmtId="0" fontId="3" fillId="34" borderId="18" xfId="0" applyFont="1" applyFill="1" applyBorder="1" applyAlignment="1">
      <alignment horizontal="center" textRotation="90" wrapText="1"/>
    </xf>
    <xf numFmtId="0" fontId="0" fillId="0" borderId="0" xfId="0" applyAlignment="1">
      <alignment wrapText="1"/>
    </xf>
    <xf numFmtId="0" fontId="0" fillId="0" borderId="0" xfId="0" applyBorder="1" applyAlignment="1">
      <alignment/>
    </xf>
    <xf numFmtId="0" fontId="2" fillId="43" borderId="18" xfId="0" applyFont="1" applyFill="1" applyBorder="1" applyAlignment="1">
      <alignment horizontal="center" vertical="center" textRotation="90" wrapText="1"/>
    </xf>
    <xf numFmtId="0" fontId="2" fillId="44" borderId="18" xfId="0" applyFont="1" applyFill="1" applyBorder="1" applyAlignment="1">
      <alignment horizontal="center" vertical="center" wrapText="1"/>
    </xf>
    <xf numFmtId="0" fontId="3" fillId="34" borderId="18" xfId="0" applyFont="1" applyFill="1" applyBorder="1" applyAlignment="1">
      <alignment horizontal="center" textRotation="90"/>
    </xf>
    <xf numFmtId="0" fontId="3" fillId="34" borderId="18" xfId="0" applyFont="1" applyFill="1" applyBorder="1" applyAlignment="1">
      <alignment textRotation="90" wrapText="1"/>
    </xf>
    <xf numFmtId="0" fontId="3" fillId="34" borderId="18"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2" fillId="34" borderId="0" xfId="0" applyFont="1" applyFill="1" applyAlignment="1">
      <alignment/>
    </xf>
    <xf numFmtId="0" fontId="50" fillId="34" borderId="18" xfId="0" applyFont="1" applyFill="1" applyBorder="1" applyAlignment="1">
      <alignment horizontal="center" textRotation="90" wrapText="1"/>
    </xf>
    <xf numFmtId="0" fontId="50" fillId="34" borderId="18" xfId="0" applyFont="1" applyFill="1" applyBorder="1" applyAlignment="1">
      <alignment horizontal="center" textRotation="90" wrapText="1"/>
    </xf>
    <xf numFmtId="0" fontId="3" fillId="34" borderId="15" xfId="0" applyFont="1" applyFill="1" applyBorder="1" applyAlignment="1">
      <alignment horizontal="center" textRotation="90" wrapText="1"/>
    </xf>
    <xf numFmtId="0" fontId="50" fillId="0" borderId="18" xfId="0" applyFont="1" applyFill="1" applyBorder="1" applyAlignment="1">
      <alignment horizontal="center" textRotation="90" wrapText="1"/>
    </xf>
    <xf numFmtId="0" fontId="3" fillId="34" borderId="15" xfId="0" applyFont="1" applyFill="1" applyBorder="1" applyAlignment="1">
      <alignment horizontal="center" textRotation="90" wrapText="1"/>
    </xf>
    <xf numFmtId="0" fontId="3" fillId="34" borderId="15" xfId="0" applyFont="1" applyFill="1" applyBorder="1" applyAlignment="1">
      <alignment horizontal="center" textRotation="90" wrapText="1"/>
    </xf>
    <xf numFmtId="0" fontId="3" fillId="34" borderId="15" xfId="0" applyFont="1" applyFill="1" applyBorder="1" applyAlignment="1">
      <alignment horizontal="center" textRotation="90" wrapText="1"/>
    </xf>
    <xf numFmtId="0" fontId="3" fillId="34" borderId="15" xfId="0" applyFont="1" applyFill="1" applyBorder="1" applyAlignment="1">
      <alignment horizontal="center" textRotation="90" wrapText="1"/>
    </xf>
    <xf numFmtId="0" fontId="3" fillId="34" borderId="15" xfId="0" applyFont="1" applyFill="1" applyBorder="1" applyAlignment="1">
      <alignment horizontal="center" textRotation="90" wrapText="1"/>
    </xf>
    <xf numFmtId="0" fontId="3" fillId="34" borderId="15" xfId="0" applyFont="1" applyFill="1" applyBorder="1" applyAlignment="1">
      <alignment horizontal="center" textRotation="90" wrapText="1"/>
    </xf>
    <xf numFmtId="0" fontId="3" fillId="34" borderId="15" xfId="0" applyFont="1" applyFill="1" applyBorder="1" applyAlignment="1">
      <alignment horizontal="center" textRotation="90" wrapText="1"/>
    </xf>
    <xf numFmtId="0" fontId="3" fillId="34" borderId="1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3" fillId="34" borderId="15" xfId="0" applyFont="1" applyFill="1" applyBorder="1" applyAlignment="1">
      <alignment horizontal="center" textRotation="90" wrapText="1"/>
    </xf>
    <xf numFmtId="0" fontId="3" fillId="34" borderId="15" xfId="0" applyFont="1" applyFill="1" applyBorder="1" applyAlignment="1">
      <alignment horizontal="center" textRotation="90" wrapText="1"/>
    </xf>
    <xf numFmtId="0" fontId="3" fillId="34" borderId="33" xfId="0" applyFont="1" applyFill="1" applyBorder="1" applyAlignment="1">
      <alignment textRotation="90" wrapText="1"/>
    </xf>
    <xf numFmtId="0" fontId="3" fillId="34" borderId="33" xfId="0" applyFont="1" applyFill="1" applyBorder="1" applyAlignment="1">
      <alignment textRotation="90" wrapText="1"/>
    </xf>
    <xf numFmtId="0" fontId="50" fillId="2" borderId="18" xfId="0" applyFont="1" applyFill="1" applyBorder="1" applyAlignment="1">
      <alignment horizontal="center" vertical="center" textRotation="90" wrapText="1"/>
    </xf>
    <xf numFmtId="0" fontId="50" fillId="2" borderId="18" xfId="0" applyFont="1" applyFill="1" applyBorder="1" applyAlignment="1">
      <alignment horizontal="center" vertical="center" textRotation="90"/>
    </xf>
    <xf numFmtId="0" fontId="3" fillId="2" borderId="18" xfId="0" applyFont="1" applyFill="1" applyBorder="1" applyAlignment="1">
      <alignment horizontal="center" vertical="center" textRotation="90" wrapText="1"/>
    </xf>
    <xf numFmtId="0" fontId="3" fillId="2" borderId="18" xfId="0" applyFont="1" applyFill="1" applyBorder="1" applyAlignment="1">
      <alignment horizontal="center" vertical="center"/>
    </xf>
    <xf numFmtId="0" fontId="3" fillId="2" borderId="18" xfId="0" applyFont="1" applyFill="1" applyBorder="1" applyAlignment="1">
      <alignment horizontal="center" vertical="center" wrapText="1"/>
    </xf>
    <xf numFmtId="0" fontId="51" fillId="2" borderId="18" xfId="0" applyFont="1" applyFill="1" applyBorder="1" applyAlignment="1">
      <alignment horizontal="center" vertical="center" textRotation="90" wrapText="1"/>
    </xf>
    <xf numFmtId="0" fontId="3" fillId="2" borderId="18" xfId="0" applyFont="1" applyFill="1" applyBorder="1" applyAlignment="1">
      <alignment vertical="center"/>
    </xf>
    <xf numFmtId="0" fontId="50" fillId="2" borderId="18" xfId="0" applyFont="1" applyFill="1" applyBorder="1" applyAlignment="1">
      <alignment horizontal="center" vertical="center"/>
    </xf>
    <xf numFmtId="0" fontId="50" fillId="2" borderId="18" xfId="0" applyFont="1" applyFill="1" applyBorder="1" applyAlignment="1">
      <alignment vertical="center"/>
    </xf>
    <xf numFmtId="0" fontId="3" fillId="2" borderId="18" xfId="0" applyFont="1" applyFill="1" applyBorder="1" applyAlignment="1">
      <alignment horizontal="center" vertical="center" textRotation="90"/>
    </xf>
    <xf numFmtId="0" fontId="10" fillId="2" borderId="18" xfId="0" applyFont="1" applyFill="1" applyBorder="1" applyAlignment="1">
      <alignment horizontal="center" vertical="center"/>
    </xf>
    <xf numFmtId="0" fontId="52" fillId="2" borderId="18" xfId="0" applyFont="1" applyFill="1" applyBorder="1" applyAlignment="1">
      <alignment horizontal="center" vertical="center"/>
    </xf>
    <xf numFmtId="0" fontId="3" fillId="2" borderId="18" xfId="56" applyFont="1" applyFill="1" applyBorder="1" applyAlignment="1">
      <alignment horizontal="center" vertical="center" textRotation="90" wrapText="1"/>
      <protection/>
    </xf>
    <xf numFmtId="0" fontId="3" fillId="2" borderId="18" xfId="0" applyFont="1" applyFill="1" applyBorder="1" applyAlignment="1">
      <alignment horizontal="center" textRotation="90"/>
    </xf>
    <xf numFmtId="0" fontId="9" fillId="2" borderId="18" xfId="0" applyFont="1" applyFill="1" applyBorder="1" applyAlignment="1">
      <alignment horizontal="center" vertical="center" textRotation="90" wrapText="1"/>
    </xf>
    <xf numFmtId="0" fontId="3" fillId="2" borderId="18" xfId="0" applyFont="1" applyFill="1" applyBorder="1" applyAlignment="1">
      <alignment vertical="center" textRotation="90" wrapText="1"/>
    </xf>
    <xf numFmtId="0" fontId="3" fillId="2" borderId="33" xfId="0" applyFont="1" applyFill="1" applyBorder="1" applyAlignment="1">
      <alignment horizontal="center" vertical="center" textRotation="90" wrapText="1"/>
    </xf>
    <xf numFmtId="0" fontId="3" fillId="2" borderId="33" xfId="0" applyFont="1" applyFill="1" applyBorder="1" applyAlignment="1">
      <alignment vertical="center" textRotation="90" wrapText="1"/>
    </xf>
    <xf numFmtId="0" fontId="3" fillId="2" borderId="33" xfId="0" applyFont="1" applyFill="1" applyBorder="1" applyAlignment="1">
      <alignment vertical="center" wrapText="1"/>
    </xf>
    <xf numFmtId="0" fontId="3" fillId="2" borderId="18" xfId="0" applyFont="1" applyFill="1" applyBorder="1" applyAlignment="1">
      <alignment vertical="center" textRotation="90"/>
    </xf>
    <xf numFmtId="0" fontId="50" fillId="2" borderId="18" xfId="0" applyFont="1" applyFill="1" applyBorder="1" applyAlignment="1">
      <alignment vertical="center" textRotation="90" wrapText="1"/>
    </xf>
    <xf numFmtId="0" fontId="3" fillId="2" borderId="18" xfId="0" applyFont="1" applyFill="1" applyBorder="1" applyAlignment="1">
      <alignment textRotation="90"/>
    </xf>
    <xf numFmtId="0" fontId="3" fillId="34" borderId="33" xfId="0" applyFont="1" applyFill="1" applyBorder="1" applyAlignment="1">
      <alignment horizontal="center" textRotation="90" wrapText="1"/>
    </xf>
    <xf numFmtId="0" fontId="3" fillId="0" borderId="18" xfId="0" applyFont="1" applyBorder="1" applyAlignment="1">
      <alignment horizontal="center" textRotation="90" wrapText="1"/>
    </xf>
    <xf numFmtId="0" fontId="3" fillId="0" borderId="18" xfId="0" applyFont="1" applyBorder="1" applyAlignment="1">
      <alignment horizontal="center" vertical="center" wrapText="1"/>
    </xf>
    <xf numFmtId="0" fontId="2" fillId="43" borderId="18" xfId="0" applyFont="1" applyFill="1" applyBorder="1" applyAlignment="1">
      <alignment horizontal="center" vertical="center" textRotation="90" wrapText="1"/>
    </xf>
    <xf numFmtId="0" fontId="2" fillId="45" borderId="18" xfId="0" applyFont="1" applyFill="1" applyBorder="1" applyAlignment="1">
      <alignment horizontal="center" vertical="center" wrapText="1"/>
    </xf>
    <xf numFmtId="0" fontId="2" fillId="44" borderId="18" xfId="0" applyFont="1" applyFill="1" applyBorder="1" applyAlignment="1">
      <alignment horizontal="center" vertical="center"/>
    </xf>
    <xf numFmtId="0" fontId="1" fillId="0" borderId="0" xfId="0" applyFont="1" applyBorder="1" applyAlignment="1">
      <alignment horizontal="center" vertical="center"/>
    </xf>
    <xf numFmtId="0" fontId="2" fillId="44" borderId="18" xfId="0" applyFont="1" applyFill="1" applyBorder="1" applyAlignment="1">
      <alignment horizontal="center" vertical="center" wrapText="1"/>
    </xf>
    <xf numFmtId="0" fontId="2" fillId="45" borderId="18" xfId="0" applyFont="1" applyFill="1" applyBorder="1" applyAlignment="1">
      <alignment horizontal="center" vertical="center"/>
    </xf>
    <xf numFmtId="0" fontId="2" fillId="43" borderId="18" xfId="0" applyFont="1" applyFill="1" applyBorder="1" applyAlignment="1">
      <alignment horizontal="center" vertical="center"/>
    </xf>
    <xf numFmtId="0" fontId="8" fillId="35" borderId="34" xfId="0" applyFont="1" applyFill="1" applyBorder="1" applyAlignment="1">
      <alignment horizontal="center" vertical="center" wrapText="1"/>
    </xf>
    <xf numFmtId="0" fontId="8" fillId="35" borderId="35" xfId="0" applyFont="1" applyFill="1" applyBorder="1" applyAlignment="1">
      <alignment horizontal="center" vertical="center" wrapText="1"/>
    </xf>
    <xf numFmtId="0" fontId="8" fillId="35" borderId="36" xfId="0" applyFont="1" applyFill="1" applyBorder="1" applyAlignment="1">
      <alignment horizontal="center" vertical="center" wrapText="1"/>
    </xf>
    <xf numFmtId="0" fontId="7" fillId="37" borderId="37" xfId="0" applyFont="1" applyFill="1" applyBorder="1" applyAlignment="1">
      <alignment horizontal="center" vertical="center"/>
    </xf>
    <xf numFmtId="0" fontId="7" fillId="37" borderId="38" xfId="0" applyFont="1" applyFill="1" applyBorder="1" applyAlignment="1">
      <alignment horizontal="center" vertical="center"/>
    </xf>
    <xf numFmtId="0" fontId="7" fillId="37" borderId="39" xfId="0" applyFont="1" applyFill="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8" fillId="35" borderId="0" xfId="0" applyFont="1" applyFill="1" applyAlignment="1">
      <alignment horizontal="center"/>
    </xf>
    <xf numFmtId="0" fontId="8" fillId="35" borderId="40" xfId="0" applyFont="1" applyFill="1" applyBorder="1" applyAlignment="1">
      <alignment horizontal="center" vertical="center"/>
    </xf>
    <xf numFmtId="0" fontId="8" fillId="35" borderId="39" xfId="0" applyFont="1" applyFill="1" applyBorder="1" applyAlignment="1">
      <alignment horizontal="center" vertical="center"/>
    </xf>
    <xf numFmtId="0" fontId="8" fillId="36" borderId="41"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8" fillId="36" borderId="20" xfId="0" applyFont="1" applyFill="1" applyBorder="1" applyAlignment="1">
      <alignment horizontal="center" vertical="center" wrapText="1"/>
    </xf>
    <xf numFmtId="0" fontId="8" fillId="35" borderId="41" xfId="0" applyFont="1" applyFill="1" applyBorder="1" applyAlignment="1">
      <alignment horizontal="center" vertical="center" wrapText="1"/>
    </xf>
    <xf numFmtId="0" fontId="8" fillId="35" borderId="42" xfId="0" applyFont="1" applyFill="1" applyBorder="1" applyAlignment="1">
      <alignment horizontal="center" vertical="center" wrapText="1"/>
    </xf>
    <xf numFmtId="0" fontId="8" fillId="35" borderId="20" xfId="0" applyFont="1" applyFill="1" applyBorder="1" applyAlignment="1">
      <alignment horizontal="center" vertical="center" wrapText="1"/>
    </xf>
    <xf numFmtId="0" fontId="8" fillId="35" borderId="43" xfId="0" applyFont="1" applyFill="1" applyBorder="1" applyAlignment="1">
      <alignment horizontal="center" vertical="center" wrapText="1"/>
    </xf>
    <xf numFmtId="0" fontId="8" fillId="35" borderId="44" xfId="0" applyFont="1" applyFill="1" applyBorder="1" applyAlignment="1">
      <alignment horizontal="center" vertical="center" wrapText="1"/>
    </xf>
    <xf numFmtId="0" fontId="8" fillId="35" borderId="23" xfId="0" applyFont="1" applyFill="1" applyBorder="1" applyAlignment="1">
      <alignment horizontal="center" vertical="center" wrapText="1"/>
    </xf>
    <xf numFmtId="0" fontId="4" fillId="35" borderId="45" xfId="0" applyFont="1" applyFill="1" applyBorder="1" applyAlignment="1">
      <alignment horizontal="center" vertical="center"/>
    </xf>
    <xf numFmtId="0" fontId="4" fillId="35" borderId="46" xfId="0" applyFont="1" applyFill="1" applyBorder="1" applyAlignment="1">
      <alignment horizontal="center" vertical="center"/>
    </xf>
    <xf numFmtId="0" fontId="4" fillId="35" borderId="47" xfId="0" applyFont="1" applyFill="1" applyBorder="1" applyAlignment="1">
      <alignment horizontal="center" vertical="center"/>
    </xf>
    <xf numFmtId="0" fontId="4" fillId="35" borderId="48" xfId="0" applyFont="1" applyFill="1" applyBorder="1" applyAlignment="1">
      <alignment horizontal="center" vertical="center"/>
    </xf>
    <xf numFmtId="0" fontId="4" fillId="35" borderId="0" xfId="0" applyFont="1" applyFill="1" applyBorder="1" applyAlignment="1">
      <alignment horizontal="center" vertical="center"/>
    </xf>
    <xf numFmtId="0" fontId="4" fillId="35" borderId="49" xfId="0" applyFont="1" applyFill="1" applyBorder="1" applyAlignment="1">
      <alignment horizontal="center" vertical="center"/>
    </xf>
    <xf numFmtId="0" fontId="4" fillId="35" borderId="50" xfId="0" applyFont="1" applyFill="1" applyBorder="1" applyAlignment="1">
      <alignment horizontal="center" vertical="center"/>
    </xf>
    <xf numFmtId="0" fontId="4" fillId="35" borderId="51" xfId="0" applyFont="1" applyFill="1" applyBorder="1" applyAlignment="1">
      <alignment horizontal="center" vertical="center"/>
    </xf>
    <xf numFmtId="0" fontId="4" fillId="35" borderId="31" xfId="0" applyFont="1" applyFill="1" applyBorder="1" applyAlignment="1">
      <alignment horizontal="center" vertical="center"/>
    </xf>
    <xf numFmtId="0" fontId="8" fillId="36" borderId="42" xfId="0" applyFont="1" applyFill="1" applyBorder="1" applyAlignment="1">
      <alignment horizontal="center" vertical="center" wrapText="1"/>
    </xf>
    <xf numFmtId="0" fontId="8" fillId="36" borderId="43" xfId="0" applyFont="1" applyFill="1" applyBorder="1" applyAlignment="1">
      <alignment horizontal="center" vertical="center" wrapText="1"/>
    </xf>
    <xf numFmtId="0" fontId="8" fillId="36" borderId="44" xfId="0" applyFont="1" applyFill="1" applyBorder="1" applyAlignment="1">
      <alignment horizontal="center" vertical="center" wrapText="1"/>
    </xf>
    <xf numFmtId="0" fontId="8" fillId="36" borderId="23" xfId="0" applyFont="1" applyFill="1" applyBorder="1" applyAlignment="1">
      <alignment horizontal="center" vertical="center" wrapText="1"/>
    </xf>
    <xf numFmtId="0" fontId="5" fillId="33" borderId="10" xfId="0" applyFont="1" applyFill="1" applyBorder="1" applyAlignment="1">
      <alignment horizontal="center" vertical="center" textRotation="90" wrapText="1"/>
    </xf>
    <xf numFmtId="0" fontId="5" fillId="33" borderId="10"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0"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1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B80047"/>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D320"/>
      <rgbColor rgb="00FF950E"/>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29</xdr:col>
      <xdr:colOff>704850</xdr:colOff>
      <xdr:row>0</xdr:row>
      <xdr:rowOff>95250</xdr:rowOff>
    </xdr:from>
    <xdr:to>
      <xdr:col>30</xdr:col>
      <xdr:colOff>333375</xdr:colOff>
      <xdr:row>5</xdr:row>
      <xdr:rowOff>66675</xdr:rowOff>
    </xdr:to>
    <xdr:pic>
      <xdr:nvPicPr>
        <xdr:cNvPr id="1" name="Imagen 1"/>
        <xdr:cNvPicPr preferRelativeResize="1">
          <a:picLocks noChangeAspect="1"/>
        </xdr:cNvPicPr>
      </xdr:nvPicPr>
      <xdr:blipFill>
        <a:blip r:embed="rId1"/>
        <a:stretch>
          <a:fillRect/>
        </a:stretch>
      </xdr:blipFill>
      <xdr:spPr>
        <a:xfrm>
          <a:off x="11020425" y="95250"/>
          <a:ext cx="1600200" cy="781050"/>
        </a:xfrm>
        <a:prstGeom prst="rect">
          <a:avLst/>
        </a:prstGeom>
        <a:blipFill>
          <a:blip r:embed=""/>
          <a:srcRect/>
          <a:stretch>
            <a:fillRect/>
          </a:stretch>
        </a:blipFill>
        <a:ln w="9525" cmpd="sng">
          <a:noFill/>
        </a:ln>
      </xdr:spPr>
    </xdr:pic>
    <xdr:clientData/>
  </xdr:twoCellAnchor>
  <xdr:twoCellAnchor editAs="absolute">
    <xdr:from>
      <xdr:col>0</xdr:col>
      <xdr:colOff>161925</xdr:colOff>
      <xdr:row>0</xdr:row>
      <xdr:rowOff>28575</xdr:rowOff>
    </xdr:from>
    <xdr:to>
      <xdr:col>2</xdr:col>
      <xdr:colOff>838200</xdr:colOff>
      <xdr:row>5</xdr:row>
      <xdr:rowOff>57150</xdr:rowOff>
    </xdr:to>
    <xdr:pic>
      <xdr:nvPicPr>
        <xdr:cNvPr id="2" name="Imagen 2"/>
        <xdr:cNvPicPr preferRelativeResize="1">
          <a:picLocks noChangeAspect="1"/>
        </xdr:cNvPicPr>
      </xdr:nvPicPr>
      <xdr:blipFill>
        <a:blip r:embed="rId2"/>
        <a:stretch>
          <a:fillRect/>
        </a:stretch>
      </xdr:blipFill>
      <xdr:spPr>
        <a:xfrm>
          <a:off x="161925" y="28575"/>
          <a:ext cx="1209675" cy="8382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195"/>
  <sheetViews>
    <sheetView tabSelected="1" zoomScale="110" zoomScaleNormal="110" zoomScaleSheetLayoutView="90" workbookViewId="0" topLeftCell="A1">
      <selection activeCell="C62" sqref="C62:AE69"/>
    </sheetView>
  </sheetViews>
  <sheetFormatPr defaultColWidth="11.421875" defaultRowHeight="12.75"/>
  <cols>
    <col min="1" max="1" width="3.7109375" style="0" customWidth="1"/>
    <col min="2" max="2" width="4.28125" style="0" customWidth="1"/>
    <col min="3" max="3" width="23.00390625" style="0" customWidth="1"/>
    <col min="4" max="4" width="8.8515625" style="0" customWidth="1"/>
    <col min="5" max="5" width="2.57421875" style="0" customWidth="1"/>
    <col min="6" max="6" width="11.8515625" style="0" customWidth="1"/>
    <col min="7" max="7" width="4.140625" style="0" customWidth="1"/>
    <col min="8" max="8" width="7.00390625" style="0" customWidth="1"/>
    <col min="9" max="9" width="6.57421875" style="0" customWidth="1"/>
    <col min="10" max="12" width="3.28125" style="0" customWidth="1"/>
    <col min="13" max="13" width="3.57421875" style="0" customWidth="1"/>
    <col min="14" max="14" width="3.00390625" style="0" customWidth="1"/>
    <col min="15" max="15" width="3.7109375" style="0" customWidth="1"/>
    <col min="16" max="16" width="4.00390625" style="0" customWidth="1"/>
    <col min="17" max="17" width="3.28125" style="0" customWidth="1"/>
    <col min="18" max="18" width="4.28125" style="0" customWidth="1"/>
    <col min="19" max="19" width="3.57421875" style="0" customWidth="1"/>
    <col min="20" max="20" width="4.8515625" style="0" customWidth="1"/>
    <col min="21" max="21" width="2.7109375" style="0" customWidth="1"/>
    <col min="22" max="22" width="2.421875" style="0" customWidth="1"/>
    <col min="23" max="23" width="2.28125" style="0" customWidth="1"/>
    <col min="24" max="24" width="2.7109375" style="0" customWidth="1"/>
    <col min="25" max="25" width="3.00390625" style="0" customWidth="1"/>
    <col min="26" max="26" width="6.421875" style="0" customWidth="1"/>
    <col min="27" max="27" width="3.57421875" style="0" customWidth="1"/>
    <col min="28" max="28" width="2.8515625" style="0" customWidth="1"/>
    <col min="29" max="29" width="16.57421875" style="0" customWidth="1"/>
    <col min="30" max="30" width="29.57421875" style="0" customWidth="1"/>
    <col min="31" max="31" width="9.8515625" style="0" customWidth="1"/>
  </cols>
  <sheetData>
    <row r="1" spans="1:31" ht="12.75">
      <c r="A1" s="135" t="s">
        <v>0</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row>
    <row r="2" spans="1:31" ht="12.75">
      <c r="A2" s="135" t="s">
        <v>898</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row>
    <row r="3" spans="1:31" ht="12.75">
      <c r="A3" s="135" t="s">
        <v>57</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row>
    <row r="4" spans="1:31" ht="12.75">
      <c r="A4" s="135" t="s">
        <v>708</v>
      </c>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row>
    <row r="5" spans="1:31" ht="12.75">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row>
    <row r="6" spans="1:31" ht="12.75">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row>
    <row r="7" spans="1:31" s="1" customFormat="1" ht="39.75" customHeight="1">
      <c r="A7" s="132" t="s">
        <v>1</v>
      </c>
      <c r="B7" s="132" t="s">
        <v>2</v>
      </c>
      <c r="C7" s="132" t="s">
        <v>3</v>
      </c>
      <c r="D7" s="132" t="s">
        <v>4</v>
      </c>
      <c r="E7" s="132" t="s">
        <v>5</v>
      </c>
      <c r="F7" s="137" t="s">
        <v>6</v>
      </c>
      <c r="G7" s="137"/>
      <c r="H7" s="137"/>
      <c r="I7" s="132" t="s">
        <v>7</v>
      </c>
      <c r="J7" s="136" t="s">
        <v>8</v>
      </c>
      <c r="K7" s="136"/>
      <c r="L7" s="136"/>
      <c r="M7" s="137" t="s">
        <v>9</v>
      </c>
      <c r="N7" s="137"/>
      <c r="O7" s="137"/>
      <c r="P7" s="137"/>
      <c r="Q7" s="137"/>
      <c r="R7" s="137"/>
      <c r="S7" s="137"/>
      <c r="T7" s="84" t="s">
        <v>10</v>
      </c>
      <c r="U7" s="133" t="s">
        <v>11</v>
      </c>
      <c r="V7" s="133"/>
      <c r="W7" s="133"/>
      <c r="X7" s="133"/>
      <c r="Y7" s="133"/>
      <c r="Z7" s="133"/>
      <c r="AA7" s="134" t="s">
        <v>12</v>
      </c>
      <c r="AB7" s="134"/>
      <c r="AC7" s="134"/>
      <c r="AD7" s="134"/>
      <c r="AE7" s="134"/>
    </row>
    <row r="8" spans="1:31" s="2" customFormat="1" ht="25.5" customHeight="1">
      <c r="A8" s="132"/>
      <c r="B8" s="132"/>
      <c r="C8" s="132"/>
      <c r="D8" s="132"/>
      <c r="E8" s="132"/>
      <c r="F8" s="132" t="s">
        <v>13</v>
      </c>
      <c r="G8" s="132" t="s">
        <v>14</v>
      </c>
      <c r="H8" s="132" t="s">
        <v>58</v>
      </c>
      <c r="I8" s="132"/>
      <c r="J8" s="132" t="s">
        <v>15</v>
      </c>
      <c r="K8" s="132" t="s">
        <v>16</v>
      </c>
      <c r="L8" s="132" t="s">
        <v>17</v>
      </c>
      <c r="M8" s="132" t="s">
        <v>18</v>
      </c>
      <c r="N8" s="132" t="s">
        <v>19</v>
      </c>
      <c r="O8" s="132" t="s">
        <v>20</v>
      </c>
      <c r="P8" s="132" t="s">
        <v>21</v>
      </c>
      <c r="Q8" s="132" t="s">
        <v>22</v>
      </c>
      <c r="R8" s="132" t="s">
        <v>23</v>
      </c>
      <c r="S8" s="132" t="s">
        <v>24</v>
      </c>
      <c r="T8" s="132" t="s">
        <v>25</v>
      </c>
      <c r="U8" s="138" t="s">
        <v>26</v>
      </c>
      <c r="V8" s="138"/>
      <c r="W8" s="138"/>
      <c r="X8" s="138"/>
      <c r="Y8" s="132" t="s">
        <v>27</v>
      </c>
      <c r="Z8" s="132" t="s">
        <v>28</v>
      </c>
      <c r="AA8" s="132" t="s">
        <v>29</v>
      </c>
      <c r="AB8" s="132" t="s">
        <v>30</v>
      </c>
      <c r="AC8" s="132" t="s">
        <v>31</v>
      </c>
      <c r="AD8" s="132" t="s">
        <v>32</v>
      </c>
      <c r="AE8" s="132" t="s">
        <v>33</v>
      </c>
    </row>
    <row r="9" spans="1:31" s="1" customFormat="1" ht="60.75" customHeight="1">
      <c r="A9" s="132"/>
      <c r="B9" s="132"/>
      <c r="C9" s="132"/>
      <c r="D9" s="132"/>
      <c r="E9" s="132"/>
      <c r="F9" s="132"/>
      <c r="G9" s="132"/>
      <c r="H9" s="132"/>
      <c r="I9" s="132"/>
      <c r="J9" s="132"/>
      <c r="K9" s="132"/>
      <c r="L9" s="132"/>
      <c r="M9" s="132"/>
      <c r="N9" s="132"/>
      <c r="O9" s="132"/>
      <c r="P9" s="132"/>
      <c r="Q9" s="132"/>
      <c r="R9" s="132"/>
      <c r="S9" s="132"/>
      <c r="T9" s="132"/>
      <c r="U9" s="83" t="s">
        <v>34</v>
      </c>
      <c r="V9" s="83" t="s">
        <v>35</v>
      </c>
      <c r="W9" s="83" t="s">
        <v>36</v>
      </c>
      <c r="X9" s="83" t="s">
        <v>37</v>
      </c>
      <c r="Y9" s="132"/>
      <c r="Z9" s="132"/>
      <c r="AA9" s="132"/>
      <c r="AB9" s="132"/>
      <c r="AC9" s="132"/>
      <c r="AD9" s="132"/>
      <c r="AE9" s="132"/>
    </row>
    <row r="10" spans="1:31" s="3" customFormat="1" ht="120" customHeight="1">
      <c r="A10" s="92" t="s">
        <v>709</v>
      </c>
      <c r="B10" s="80" t="s">
        <v>710</v>
      </c>
      <c r="C10" s="80" t="s">
        <v>301</v>
      </c>
      <c r="D10" s="80" t="s">
        <v>297</v>
      </c>
      <c r="E10" s="80" t="s">
        <v>218</v>
      </c>
      <c r="F10" s="90" t="s">
        <v>219</v>
      </c>
      <c r="G10" s="90" t="s">
        <v>39</v>
      </c>
      <c r="H10" s="90" t="s">
        <v>220</v>
      </c>
      <c r="I10" s="90" t="s">
        <v>221</v>
      </c>
      <c r="J10" s="90" t="s">
        <v>40</v>
      </c>
      <c r="K10" s="90" t="s">
        <v>711</v>
      </c>
      <c r="L10" s="90" t="s">
        <v>712</v>
      </c>
      <c r="M10" s="90">
        <v>6</v>
      </c>
      <c r="N10" s="90">
        <v>3</v>
      </c>
      <c r="O10" s="90">
        <f aca="true" t="shared" si="0" ref="O10:O16">+M10*N10</f>
        <v>18</v>
      </c>
      <c r="P10" s="90" t="str">
        <f aca="true" t="shared" si="1" ref="P10:P16">+IF(O10&gt;=24,"Muy Alto (MA)",IF(O10&gt;=10,"Alto (A)",IF(O10&gt;=6,"Medio(M)",IF(O10&gt;=2,"Bajo(B)"))))</f>
        <v>Alto (A)</v>
      </c>
      <c r="Q10" s="90">
        <v>10</v>
      </c>
      <c r="R10" s="90">
        <f aca="true" t="shared" si="2" ref="R10:R16">+O10*Q10</f>
        <v>180</v>
      </c>
      <c r="S10" s="90" t="str">
        <f aca="true" t="shared" si="3" ref="S10:S16">IF(M10="No Asigna Valor","IV",IF(R10&gt;=600,"I",IF(R10&gt;=150,"II",IF(R10&gt;=40,"III",IF(R10&gt;=20,"IV")*IF(R10="No Asigna Valor","IV")))))</f>
        <v>II</v>
      </c>
      <c r="T10" s="90" t="str">
        <f aca="true" t="shared" si="4" ref="T10:T16">+IF(S10="I","No Aceptable",IF(S10="II","No Aceptable o Aceptable con control especifico",IF(S10="III","Mejorable",IF(S10="IV","Aceptable"))))</f>
        <v>No Aceptable o Aceptable con control especifico</v>
      </c>
      <c r="U10" s="90">
        <v>4</v>
      </c>
      <c r="V10" s="90">
        <v>1</v>
      </c>
      <c r="W10" s="90">
        <v>0</v>
      </c>
      <c r="X10" s="90">
        <f aca="true" t="shared" si="5" ref="X10:X19">SUM(U10:W10)</f>
        <v>5</v>
      </c>
      <c r="Y10" s="90" t="s">
        <v>41</v>
      </c>
      <c r="Z10" s="90" t="s">
        <v>50</v>
      </c>
      <c r="AA10" s="90" t="s">
        <v>225</v>
      </c>
      <c r="AB10" s="90" t="s">
        <v>225</v>
      </c>
      <c r="AC10" s="90" t="s">
        <v>225</v>
      </c>
      <c r="AD10" s="90" t="s">
        <v>713</v>
      </c>
      <c r="AE10" s="80" t="s">
        <v>225</v>
      </c>
    </row>
    <row r="11" spans="1:31" s="3" customFormat="1" ht="120" customHeight="1">
      <c r="A11" s="103" t="s">
        <v>709</v>
      </c>
      <c r="B11" s="80" t="s">
        <v>710</v>
      </c>
      <c r="C11" s="80" t="s">
        <v>301</v>
      </c>
      <c r="D11" s="80" t="s">
        <v>297</v>
      </c>
      <c r="E11" s="80" t="s">
        <v>218</v>
      </c>
      <c r="F11" s="90" t="s">
        <v>368</v>
      </c>
      <c r="G11" s="90" t="s">
        <v>39</v>
      </c>
      <c r="H11" s="90" t="s">
        <v>494</v>
      </c>
      <c r="I11" s="90" t="s">
        <v>223</v>
      </c>
      <c r="J11" s="90" t="s">
        <v>40</v>
      </c>
      <c r="K11" s="90" t="s">
        <v>40</v>
      </c>
      <c r="L11" s="90" t="s">
        <v>344</v>
      </c>
      <c r="M11" s="90">
        <v>6</v>
      </c>
      <c r="N11" s="90">
        <v>3</v>
      </c>
      <c r="O11" s="90">
        <f t="shared" si="0"/>
        <v>18</v>
      </c>
      <c r="P11" s="90" t="str">
        <f t="shared" si="1"/>
        <v>Alto (A)</v>
      </c>
      <c r="Q11" s="90">
        <v>25</v>
      </c>
      <c r="R11" s="90">
        <f t="shared" si="2"/>
        <v>450</v>
      </c>
      <c r="S11" s="90" t="str">
        <f t="shared" si="3"/>
        <v>II</v>
      </c>
      <c r="T11" s="90" t="str">
        <f t="shared" si="4"/>
        <v>No Aceptable o Aceptable con control especifico</v>
      </c>
      <c r="U11" s="90">
        <v>4</v>
      </c>
      <c r="V11" s="90">
        <v>1</v>
      </c>
      <c r="W11" s="90">
        <v>0</v>
      </c>
      <c r="X11" s="90">
        <f t="shared" si="5"/>
        <v>5</v>
      </c>
      <c r="Y11" s="90" t="s">
        <v>41</v>
      </c>
      <c r="Z11" s="90" t="s">
        <v>369</v>
      </c>
      <c r="AA11" s="90" t="s">
        <v>225</v>
      </c>
      <c r="AB11" s="90" t="s">
        <v>225</v>
      </c>
      <c r="AC11" s="90" t="s">
        <v>493</v>
      </c>
      <c r="AD11" s="80" t="s">
        <v>714</v>
      </c>
      <c r="AE11" s="80" t="s">
        <v>225</v>
      </c>
    </row>
    <row r="12" spans="1:31" s="3" customFormat="1" ht="120" customHeight="1">
      <c r="A12" s="103" t="s">
        <v>709</v>
      </c>
      <c r="B12" s="80" t="s">
        <v>710</v>
      </c>
      <c r="C12" s="80" t="s">
        <v>299</v>
      </c>
      <c r="D12" s="80" t="s">
        <v>474</v>
      </c>
      <c r="E12" s="80" t="s">
        <v>218</v>
      </c>
      <c r="F12" s="80" t="s">
        <v>286</v>
      </c>
      <c r="G12" s="80" t="s">
        <v>44</v>
      </c>
      <c r="H12" s="80" t="s">
        <v>89</v>
      </c>
      <c r="I12" s="80" t="s">
        <v>46</v>
      </c>
      <c r="J12" s="80" t="s">
        <v>40</v>
      </c>
      <c r="K12" s="80" t="s">
        <v>40</v>
      </c>
      <c r="L12" s="80" t="s">
        <v>345</v>
      </c>
      <c r="M12" s="80">
        <v>6</v>
      </c>
      <c r="N12" s="80">
        <v>3</v>
      </c>
      <c r="O12" s="80">
        <f t="shared" si="0"/>
        <v>18</v>
      </c>
      <c r="P12" s="80" t="str">
        <f t="shared" si="1"/>
        <v>Alto (A)</v>
      </c>
      <c r="Q12" s="80">
        <v>25</v>
      </c>
      <c r="R12" s="80">
        <f t="shared" si="2"/>
        <v>450</v>
      </c>
      <c r="S12" s="80" t="str">
        <f t="shared" si="3"/>
        <v>II</v>
      </c>
      <c r="T12" s="80" t="str">
        <f t="shared" si="4"/>
        <v>No Aceptable o Aceptable con control especifico</v>
      </c>
      <c r="U12" s="80">
        <v>4</v>
      </c>
      <c r="V12" s="80">
        <v>1</v>
      </c>
      <c r="W12" s="80">
        <v>0</v>
      </c>
      <c r="X12" s="80">
        <f t="shared" si="5"/>
        <v>5</v>
      </c>
      <c r="Y12" s="80" t="s">
        <v>41</v>
      </c>
      <c r="Z12" s="80" t="s">
        <v>226</v>
      </c>
      <c r="AA12" s="80" t="s">
        <v>225</v>
      </c>
      <c r="AB12" s="80" t="s">
        <v>225</v>
      </c>
      <c r="AC12" s="80" t="s">
        <v>225</v>
      </c>
      <c r="AD12" s="80" t="s">
        <v>738</v>
      </c>
      <c r="AE12" s="80" t="s">
        <v>225</v>
      </c>
    </row>
    <row r="13" spans="1:31" s="3" customFormat="1" ht="120" customHeight="1">
      <c r="A13" s="103" t="s">
        <v>709</v>
      </c>
      <c r="B13" s="80" t="s">
        <v>710</v>
      </c>
      <c r="C13" s="80" t="s">
        <v>299</v>
      </c>
      <c r="D13" s="80" t="s">
        <v>474</v>
      </c>
      <c r="E13" s="80" t="s">
        <v>218</v>
      </c>
      <c r="F13" s="80" t="s">
        <v>262</v>
      </c>
      <c r="G13" s="80" t="s">
        <v>63</v>
      </c>
      <c r="H13" s="80" t="s">
        <v>328</v>
      </c>
      <c r="I13" s="80" t="s">
        <v>43</v>
      </c>
      <c r="J13" s="80" t="s">
        <v>40</v>
      </c>
      <c r="K13" s="80" t="s">
        <v>287</v>
      </c>
      <c r="L13" s="80" t="s">
        <v>40</v>
      </c>
      <c r="M13" s="80">
        <v>6</v>
      </c>
      <c r="N13" s="80">
        <v>3</v>
      </c>
      <c r="O13" s="80">
        <f t="shared" si="0"/>
        <v>18</v>
      </c>
      <c r="P13" s="80" t="str">
        <f t="shared" si="1"/>
        <v>Alto (A)</v>
      </c>
      <c r="Q13" s="80">
        <v>25</v>
      </c>
      <c r="R13" s="80">
        <f t="shared" si="2"/>
        <v>450</v>
      </c>
      <c r="S13" s="80" t="str">
        <f t="shared" si="3"/>
        <v>II</v>
      </c>
      <c r="T13" s="80" t="str">
        <f t="shared" si="4"/>
        <v>No Aceptable o Aceptable con control especifico</v>
      </c>
      <c r="U13" s="80">
        <v>4</v>
      </c>
      <c r="V13" s="80">
        <v>1</v>
      </c>
      <c r="W13" s="80">
        <v>0</v>
      </c>
      <c r="X13" s="80">
        <f t="shared" si="5"/>
        <v>5</v>
      </c>
      <c r="Y13" s="80" t="s">
        <v>41</v>
      </c>
      <c r="Z13" s="80"/>
      <c r="AA13" s="80" t="s">
        <v>225</v>
      </c>
      <c r="AB13" s="80" t="s">
        <v>225</v>
      </c>
      <c r="AC13" s="80" t="s">
        <v>413</v>
      </c>
      <c r="AD13" s="80" t="s">
        <v>737</v>
      </c>
      <c r="AE13" s="80" t="s">
        <v>225</v>
      </c>
    </row>
    <row r="14" spans="1:31" s="3" customFormat="1" ht="120" customHeight="1">
      <c r="A14" s="103" t="s">
        <v>709</v>
      </c>
      <c r="B14" s="80" t="s">
        <v>710</v>
      </c>
      <c r="C14" s="80" t="s">
        <v>716</v>
      </c>
      <c r="D14" s="80" t="s">
        <v>300</v>
      </c>
      <c r="E14" s="80" t="s">
        <v>218</v>
      </c>
      <c r="F14" s="80" t="s">
        <v>265</v>
      </c>
      <c r="G14" s="80" t="s">
        <v>63</v>
      </c>
      <c r="H14" s="80" t="s">
        <v>715</v>
      </c>
      <c r="I14" s="80" t="s">
        <v>43</v>
      </c>
      <c r="J14" s="80" t="s">
        <v>40</v>
      </c>
      <c r="K14" s="80" t="s">
        <v>40</v>
      </c>
      <c r="L14" s="80" t="s">
        <v>40</v>
      </c>
      <c r="M14" s="80">
        <v>6</v>
      </c>
      <c r="N14" s="80">
        <v>4</v>
      </c>
      <c r="O14" s="80">
        <f t="shared" si="0"/>
        <v>24</v>
      </c>
      <c r="P14" s="80" t="str">
        <f t="shared" si="1"/>
        <v>Muy Alto (MA)</v>
      </c>
      <c r="Q14" s="80">
        <v>100</v>
      </c>
      <c r="R14" s="80">
        <f t="shared" si="2"/>
        <v>2400</v>
      </c>
      <c r="S14" s="80" t="str">
        <f t="shared" si="3"/>
        <v>I</v>
      </c>
      <c r="T14" s="80" t="str">
        <f t="shared" si="4"/>
        <v>No Aceptable</v>
      </c>
      <c r="U14" s="80">
        <v>3</v>
      </c>
      <c r="V14" s="80">
        <v>0</v>
      </c>
      <c r="W14" s="80">
        <v>0</v>
      </c>
      <c r="X14" s="80">
        <f t="shared" si="5"/>
        <v>3</v>
      </c>
      <c r="Y14" s="80" t="s">
        <v>236</v>
      </c>
      <c r="Z14" s="80" t="s">
        <v>717</v>
      </c>
      <c r="AA14" s="80" t="s">
        <v>225</v>
      </c>
      <c r="AB14" s="80" t="s">
        <v>225</v>
      </c>
      <c r="AC14" s="80" t="s">
        <v>735</v>
      </c>
      <c r="AD14" s="80" t="s">
        <v>736</v>
      </c>
      <c r="AE14" s="80" t="s">
        <v>225</v>
      </c>
    </row>
    <row r="15" spans="1:31" s="3" customFormat="1" ht="120" customHeight="1">
      <c r="A15" s="103" t="s">
        <v>709</v>
      </c>
      <c r="B15" s="80" t="s">
        <v>710</v>
      </c>
      <c r="C15" s="80" t="s">
        <v>299</v>
      </c>
      <c r="D15" s="80" t="s">
        <v>302</v>
      </c>
      <c r="E15" s="80" t="s">
        <v>218</v>
      </c>
      <c r="F15" s="80" t="s">
        <v>263</v>
      </c>
      <c r="G15" s="80" t="s">
        <v>48</v>
      </c>
      <c r="H15" s="80" t="s">
        <v>224</v>
      </c>
      <c r="I15" s="80" t="s">
        <v>370</v>
      </c>
      <c r="J15" s="80" t="s">
        <v>40</v>
      </c>
      <c r="K15" s="80" t="s">
        <v>329</v>
      </c>
      <c r="L15" s="80" t="s">
        <v>40</v>
      </c>
      <c r="M15" s="80">
        <v>6</v>
      </c>
      <c r="N15" s="80">
        <v>3</v>
      </c>
      <c r="O15" s="80">
        <f t="shared" si="0"/>
        <v>18</v>
      </c>
      <c r="P15" s="80" t="str">
        <f t="shared" si="1"/>
        <v>Alto (A)</v>
      </c>
      <c r="Q15" s="80">
        <v>25</v>
      </c>
      <c r="R15" s="80">
        <f t="shared" si="2"/>
        <v>450</v>
      </c>
      <c r="S15" s="80" t="str">
        <f t="shared" si="3"/>
        <v>II</v>
      </c>
      <c r="T15" s="80" t="str">
        <f t="shared" si="4"/>
        <v>No Aceptable o Aceptable con control especifico</v>
      </c>
      <c r="U15" s="80">
        <v>4</v>
      </c>
      <c r="V15" s="80">
        <v>1</v>
      </c>
      <c r="W15" s="80">
        <v>0</v>
      </c>
      <c r="X15" s="80">
        <f t="shared" si="5"/>
        <v>5</v>
      </c>
      <c r="Y15" s="80" t="s">
        <v>41</v>
      </c>
      <c r="Z15" s="80" t="s">
        <v>348</v>
      </c>
      <c r="AA15" s="80" t="s">
        <v>225</v>
      </c>
      <c r="AB15" s="80" t="s">
        <v>225</v>
      </c>
      <c r="AC15" s="80" t="s">
        <v>264</v>
      </c>
      <c r="AD15" s="80" t="s">
        <v>718</v>
      </c>
      <c r="AE15" s="80" t="s">
        <v>719</v>
      </c>
    </row>
    <row r="16" spans="1:31" s="3" customFormat="1" ht="120" customHeight="1">
      <c r="A16" s="103" t="s">
        <v>709</v>
      </c>
      <c r="B16" s="80" t="s">
        <v>710</v>
      </c>
      <c r="C16" s="80" t="s">
        <v>349</v>
      </c>
      <c r="D16" s="80" t="s">
        <v>720</v>
      </c>
      <c r="E16" s="80" t="s">
        <v>218</v>
      </c>
      <c r="F16" s="80" t="s">
        <v>721</v>
      </c>
      <c r="G16" s="80" t="s">
        <v>63</v>
      </c>
      <c r="H16" s="80" t="s">
        <v>495</v>
      </c>
      <c r="I16" s="80" t="s">
        <v>256</v>
      </c>
      <c r="J16" s="80" t="s">
        <v>40</v>
      </c>
      <c r="K16" s="80" t="s">
        <v>40</v>
      </c>
      <c r="L16" s="80" t="s">
        <v>40</v>
      </c>
      <c r="M16" s="80">
        <v>6</v>
      </c>
      <c r="N16" s="80">
        <v>3</v>
      </c>
      <c r="O16" s="80">
        <f t="shared" si="0"/>
        <v>18</v>
      </c>
      <c r="P16" s="80" t="str">
        <f t="shared" si="1"/>
        <v>Alto (A)</v>
      </c>
      <c r="Q16" s="80">
        <v>25</v>
      </c>
      <c r="R16" s="80">
        <f t="shared" si="2"/>
        <v>450</v>
      </c>
      <c r="S16" s="80" t="str">
        <f t="shared" si="3"/>
        <v>II</v>
      </c>
      <c r="T16" s="80" t="str">
        <f t="shared" si="4"/>
        <v>No Aceptable o Aceptable con control especifico</v>
      </c>
      <c r="U16" s="80">
        <v>4</v>
      </c>
      <c r="V16" s="80">
        <v>1</v>
      </c>
      <c r="W16" s="80">
        <v>0</v>
      </c>
      <c r="X16" s="80">
        <f t="shared" si="5"/>
        <v>5</v>
      </c>
      <c r="Y16" s="80" t="s">
        <v>229</v>
      </c>
      <c r="Z16" s="80" t="s">
        <v>266</v>
      </c>
      <c r="AA16" s="80" t="s">
        <v>225</v>
      </c>
      <c r="AB16" s="80" t="s">
        <v>225</v>
      </c>
      <c r="AC16" s="80" t="s">
        <v>225</v>
      </c>
      <c r="AD16" s="80" t="s">
        <v>733</v>
      </c>
      <c r="AE16" s="80" t="s">
        <v>734</v>
      </c>
    </row>
    <row r="17" spans="1:31" s="89" customFormat="1" ht="120" customHeight="1">
      <c r="A17" s="103" t="s">
        <v>709</v>
      </c>
      <c r="B17" s="80" t="s">
        <v>710</v>
      </c>
      <c r="C17" s="80" t="s">
        <v>350</v>
      </c>
      <c r="D17" s="80" t="s">
        <v>267</v>
      </c>
      <c r="E17" s="80" t="s">
        <v>218</v>
      </c>
      <c r="F17" s="80" t="s">
        <v>636</v>
      </c>
      <c r="G17" s="80" t="s">
        <v>63</v>
      </c>
      <c r="H17" s="80" t="s">
        <v>354</v>
      </c>
      <c r="I17" s="80" t="s">
        <v>356</v>
      </c>
      <c r="J17" s="80" t="s">
        <v>40</v>
      </c>
      <c r="K17" s="80" t="s">
        <v>40</v>
      </c>
      <c r="L17" s="80" t="s">
        <v>40</v>
      </c>
      <c r="M17" s="80">
        <v>2</v>
      </c>
      <c r="N17" s="80">
        <v>3</v>
      </c>
      <c r="O17" s="80">
        <f aca="true" t="shared" si="6" ref="O17:O23">+M17*N17</f>
        <v>6</v>
      </c>
      <c r="P17" s="80" t="str">
        <f aca="true" t="shared" si="7" ref="P17:P23">+IF(O17&gt;=24,"Muy Alto (MA)",IF(O17&gt;=10,"Alto (A)",IF(O17&gt;=6,"Medio(M)",IF(O17&gt;=2,"Bajo(B)"))))</f>
        <v>Medio(M)</v>
      </c>
      <c r="Q17" s="80">
        <v>25</v>
      </c>
      <c r="R17" s="80">
        <f aca="true" t="shared" si="8" ref="R17:R23">+O17*Q17</f>
        <v>150</v>
      </c>
      <c r="S17" s="80" t="str">
        <f aca="true" t="shared" si="9" ref="S17:S23">IF(M17="No Asigna Valor","IV",IF(R17&gt;=600,"I",IF(R17&gt;=150,"II",IF(R17&gt;=40,"III",IF(R17&gt;=20,"IV")*IF(R17="No Asigna Valor","IV")))))</f>
        <v>II</v>
      </c>
      <c r="T17" s="80" t="str">
        <f aca="true" t="shared" si="10" ref="T17:T23">+IF(S17="I","No Aceptable",IF(S17="II","No Aceptable o Aceptable con control especifico",IF(S17="III","Mejorable",IF(S17="IV","Aceptable"))))</f>
        <v>No Aceptable o Aceptable con control especifico</v>
      </c>
      <c r="U17" s="80">
        <v>2</v>
      </c>
      <c r="V17" s="80">
        <v>1</v>
      </c>
      <c r="W17" s="80">
        <v>0</v>
      </c>
      <c r="X17" s="80">
        <f t="shared" si="5"/>
        <v>3</v>
      </c>
      <c r="Y17" s="80" t="s">
        <v>41</v>
      </c>
      <c r="Z17" s="80" t="s">
        <v>352</v>
      </c>
      <c r="AA17" s="80" t="s">
        <v>225</v>
      </c>
      <c r="AB17" s="80" t="s">
        <v>225</v>
      </c>
      <c r="AC17" s="80" t="s">
        <v>225</v>
      </c>
      <c r="AD17" s="80" t="s">
        <v>730</v>
      </c>
      <c r="AE17" s="80" t="s">
        <v>225</v>
      </c>
    </row>
    <row r="18" spans="1:31" ht="120" customHeight="1">
      <c r="A18" s="103" t="s">
        <v>709</v>
      </c>
      <c r="B18" s="80" t="s">
        <v>710</v>
      </c>
      <c r="C18" s="80" t="s">
        <v>349</v>
      </c>
      <c r="D18" s="80" t="s">
        <v>637</v>
      </c>
      <c r="E18" s="80" t="s">
        <v>38</v>
      </c>
      <c r="F18" s="90" t="s">
        <v>638</v>
      </c>
      <c r="G18" s="90" t="s">
        <v>63</v>
      </c>
      <c r="H18" s="90" t="s">
        <v>231</v>
      </c>
      <c r="I18" s="90" t="s">
        <v>232</v>
      </c>
      <c r="J18" s="90" t="s">
        <v>40</v>
      </c>
      <c r="K18" s="90" t="s">
        <v>40</v>
      </c>
      <c r="L18" s="90" t="s">
        <v>40</v>
      </c>
      <c r="M18" s="80">
        <v>2</v>
      </c>
      <c r="N18" s="80">
        <v>3</v>
      </c>
      <c r="O18" s="80">
        <f t="shared" si="6"/>
        <v>6</v>
      </c>
      <c r="P18" s="80" t="str">
        <f t="shared" si="7"/>
        <v>Medio(M)</v>
      </c>
      <c r="Q18" s="80">
        <v>25</v>
      </c>
      <c r="R18" s="80">
        <f t="shared" si="8"/>
        <v>150</v>
      </c>
      <c r="S18" s="80" t="str">
        <f t="shared" si="9"/>
        <v>II</v>
      </c>
      <c r="T18" s="80" t="str">
        <f t="shared" si="10"/>
        <v>No Aceptable o Aceptable con control especifico</v>
      </c>
      <c r="U18" s="90">
        <v>4</v>
      </c>
      <c r="V18" s="90">
        <v>1</v>
      </c>
      <c r="W18" s="90">
        <v>0</v>
      </c>
      <c r="X18" s="90">
        <f t="shared" si="5"/>
        <v>5</v>
      </c>
      <c r="Y18" s="90" t="s">
        <v>47</v>
      </c>
      <c r="Z18" s="90" t="s">
        <v>415</v>
      </c>
      <c r="AA18" s="90" t="s">
        <v>225</v>
      </c>
      <c r="AB18" s="90" t="s">
        <v>225</v>
      </c>
      <c r="AC18" s="90" t="s">
        <v>506</v>
      </c>
      <c r="AD18" s="90" t="s">
        <v>722</v>
      </c>
      <c r="AE18" s="80" t="s">
        <v>225</v>
      </c>
    </row>
    <row r="19" spans="1:31" s="3" customFormat="1" ht="120" customHeight="1">
      <c r="A19" s="103" t="s">
        <v>709</v>
      </c>
      <c r="B19" s="80" t="s">
        <v>727</v>
      </c>
      <c r="C19" s="80" t="s">
        <v>55</v>
      </c>
      <c r="D19" s="80" t="s">
        <v>639</v>
      </c>
      <c r="E19" s="80" t="s">
        <v>218</v>
      </c>
      <c r="F19" s="80" t="s">
        <v>219</v>
      </c>
      <c r="G19" s="88" t="s">
        <v>39</v>
      </c>
      <c r="H19" s="80" t="s">
        <v>220</v>
      </c>
      <c r="I19" s="80" t="s">
        <v>221</v>
      </c>
      <c r="J19" s="80" t="s">
        <v>40</v>
      </c>
      <c r="K19" s="80" t="s">
        <v>40</v>
      </c>
      <c r="L19" s="80" t="s">
        <v>344</v>
      </c>
      <c r="M19" s="80">
        <v>6</v>
      </c>
      <c r="N19" s="80">
        <v>3</v>
      </c>
      <c r="O19" s="80">
        <f t="shared" si="6"/>
        <v>18</v>
      </c>
      <c r="P19" s="80" t="str">
        <f t="shared" si="7"/>
        <v>Alto (A)</v>
      </c>
      <c r="Q19" s="80">
        <v>10</v>
      </c>
      <c r="R19" s="80">
        <f t="shared" si="8"/>
        <v>180</v>
      </c>
      <c r="S19" s="80" t="str">
        <f t="shared" si="9"/>
        <v>II</v>
      </c>
      <c r="T19" s="80" t="str">
        <f t="shared" si="10"/>
        <v>No Aceptable o Aceptable con control especifico</v>
      </c>
      <c r="U19" s="80">
        <v>7</v>
      </c>
      <c r="V19" s="80">
        <v>0</v>
      </c>
      <c r="W19" s="80">
        <v>0</v>
      </c>
      <c r="X19" s="80">
        <f t="shared" si="5"/>
        <v>7</v>
      </c>
      <c r="Y19" s="80" t="s">
        <v>41</v>
      </c>
      <c r="Z19" s="80" t="s">
        <v>50</v>
      </c>
      <c r="AA19" s="80" t="s">
        <v>225</v>
      </c>
      <c r="AB19" s="80" t="s">
        <v>225</v>
      </c>
      <c r="AC19" s="80" t="s">
        <v>225</v>
      </c>
      <c r="AD19" s="80" t="s">
        <v>729</v>
      </c>
      <c r="AE19" s="80" t="s">
        <v>225</v>
      </c>
    </row>
    <row r="20" spans="1:31" s="3" customFormat="1" ht="120" customHeight="1">
      <c r="A20" s="103" t="s">
        <v>709</v>
      </c>
      <c r="B20" s="80" t="s">
        <v>727</v>
      </c>
      <c r="C20" s="80" t="s">
        <v>430</v>
      </c>
      <c r="D20" s="80" t="s">
        <v>496</v>
      </c>
      <c r="E20" s="80" t="s">
        <v>218</v>
      </c>
      <c r="F20" s="80" t="s">
        <v>497</v>
      </c>
      <c r="G20" s="80" t="s">
        <v>39</v>
      </c>
      <c r="H20" s="80" t="s">
        <v>222</v>
      </c>
      <c r="I20" s="80" t="s">
        <v>223</v>
      </c>
      <c r="J20" s="80" t="s">
        <v>40</v>
      </c>
      <c r="K20" s="80" t="s">
        <v>40</v>
      </c>
      <c r="L20" s="80" t="s">
        <v>344</v>
      </c>
      <c r="M20" s="80">
        <v>6</v>
      </c>
      <c r="N20" s="80">
        <v>3</v>
      </c>
      <c r="O20" s="80">
        <f t="shared" si="6"/>
        <v>18</v>
      </c>
      <c r="P20" s="80" t="str">
        <f t="shared" si="7"/>
        <v>Alto (A)</v>
      </c>
      <c r="Q20" s="80">
        <v>25</v>
      </c>
      <c r="R20" s="80">
        <f t="shared" si="8"/>
        <v>450</v>
      </c>
      <c r="S20" s="80" t="str">
        <f t="shared" si="9"/>
        <v>II</v>
      </c>
      <c r="T20" s="80" t="str">
        <f t="shared" si="10"/>
        <v>No Aceptable o Aceptable con control especifico</v>
      </c>
      <c r="U20" s="80">
        <v>7</v>
      </c>
      <c r="V20" s="80">
        <v>0</v>
      </c>
      <c r="W20" s="80">
        <v>0</v>
      </c>
      <c r="X20" s="80">
        <f aca="true" t="shared" si="11" ref="X20:X26">SUM(U20:W20)</f>
        <v>7</v>
      </c>
      <c r="Y20" s="80" t="s">
        <v>317</v>
      </c>
      <c r="Z20" s="80" t="s">
        <v>346</v>
      </c>
      <c r="AA20" s="80" t="s">
        <v>225</v>
      </c>
      <c r="AB20" s="80" t="s">
        <v>225</v>
      </c>
      <c r="AC20" s="80" t="s">
        <v>422</v>
      </c>
      <c r="AD20" s="80" t="s">
        <v>732</v>
      </c>
      <c r="AE20" s="80" t="s">
        <v>225</v>
      </c>
    </row>
    <row r="21" spans="1:31" s="3" customFormat="1" ht="120" customHeight="1">
      <c r="A21" s="103" t="s">
        <v>709</v>
      </c>
      <c r="B21" s="80" t="s">
        <v>727</v>
      </c>
      <c r="C21" s="80" t="s">
        <v>430</v>
      </c>
      <c r="D21" s="80" t="s">
        <v>496</v>
      </c>
      <c r="E21" s="80" t="s">
        <v>38</v>
      </c>
      <c r="F21" s="80" t="s">
        <v>326</v>
      </c>
      <c r="G21" s="80" t="s">
        <v>39</v>
      </c>
      <c r="H21" s="80" t="s">
        <v>273</v>
      </c>
      <c r="I21" s="80" t="s">
        <v>223</v>
      </c>
      <c r="J21" s="80" t="s">
        <v>40</v>
      </c>
      <c r="K21" s="80" t="s">
        <v>40</v>
      </c>
      <c r="L21" s="80" t="s">
        <v>40</v>
      </c>
      <c r="M21" s="80">
        <v>6</v>
      </c>
      <c r="N21" s="80">
        <v>3</v>
      </c>
      <c r="O21" s="80">
        <f t="shared" si="6"/>
        <v>18</v>
      </c>
      <c r="P21" s="80" t="str">
        <f t="shared" si="7"/>
        <v>Alto (A)</v>
      </c>
      <c r="Q21" s="80">
        <v>25</v>
      </c>
      <c r="R21" s="80">
        <f t="shared" si="8"/>
        <v>450</v>
      </c>
      <c r="S21" s="80" t="str">
        <f t="shared" si="9"/>
        <v>II</v>
      </c>
      <c r="T21" s="80" t="str">
        <f t="shared" si="10"/>
        <v>No Aceptable o Aceptable con control especifico</v>
      </c>
      <c r="U21" s="80">
        <v>7</v>
      </c>
      <c r="V21" s="80">
        <v>0</v>
      </c>
      <c r="W21" s="80">
        <v>0</v>
      </c>
      <c r="X21" s="80">
        <f t="shared" si="11"/>
        <v>7</v>
      </c>
      <c r="Y21" s="80" t="s">
        <v>41</v>
      </c>
      <c r="Z21" s="80"/>
      <c r="AA21" s="80" t="s">
        <v>225</v>
      </c>
      <c r="AB21" s="80" t="s">
        <v>225</v>
      </c>
      <c r="AC21" s="80" t="s">
        <v>731</v>
      </c>
      <c r="AD21" s="80" t="s">
        <v>640</v>
      </c>
      <c r="AE21" s="80" t="s">
        <v>641</v>
      </c>
    </row>
    <row r="22" spans="1:31" ht="120" customHeight="1">
      <c r="A22" s="103" t="s">
        <v>709</v>
      </c>
      <c r="B22" s="80" t="s">
        <v>727</v>
      </c>
      <c r="C22" s="80" t="s">
        <v>430</v>
      </c>
      <c r="D22" s="80" t="s">
        <v>431</v>
      </c>
      <c r="E22" s="80" t="s">
        <v>218</v>
      </c>
      <c r="F22" s="80" t="s">
        <v>240</v>
      </c>
      <c r="G22" s="80" t="s">
        <v>44</v>
      </c>
      <c r="H22" s="80" t="s">
        <v>75</v>
      </c>
      <c r="I22" s="80" t="s">
        <v>233</v>
      </c>
      <c r="J22" s="80" t="s">
        <v>40</v>
      </c>
      <c r="K22" s="80" t="s">
        <v>40</v>
      </c>
      <c r="L22" s="80" t="s">
        <v>345</v>
      </c>
      <c r="M22" s="80">
        <v>6</v>
      </c>
      <c r="N22" s="80">
        <v>3</v>
      </c>
      <c r="O22" s="80">
        <f t="shared" si="6"/>
        <v>18</v>
      </c>
      <c r="P22" s="80" t="str">
        <f t="shared" si="7"/>
        <v>Alto (A)</v>
      </c>
      <c r="Q22" s="80">
        <v>25</v>
      </c>
      <c r="R22" s="80">
        <f t="shared" si="8"/>
        <v>450</v>
      </c>
      <c r="S22" s="80" t="str">
        <f t="shared" si="9"/>
        <v>II</v>
      </c>
      <c r="T22" s="80" t="str">
        <f t="shared" si="10"/>
        <v>No Aceptable o Aceptable con control especifico</v>
      </c>
      <c r="U22" s="80">
        <v>7</v>
      </c>
      <c r="V22" s="80">
        <v>0</v>
      </c>
      <c r="W22" s="80">
        <v>0</v>
      </c>
      <c r="X22" s="80">
        <f t="shared" si="11"/>
        <v>7</v>
      </c>
      <c r="Y22" s="80" t="s">
        <v>41</v>
      </c>
      <c r="Z22" s="80" t="s">
        <v>226</v>
      </c>
      <c r="AA22" s="80" t="s">
        <v>225</v>
      </c>
      <c r="AB22" s="80" t="s">
        <v>225</v>
      </c>
      <c r="AC22" s="80" t="s">
        <v>225</v>
      </c>
      <c r="AD22" s="80" t="s">
        <v>477</v>
      </c>
      <c r="AE22" s="80" t="s">
        <v>225</v>
      </c>
    </row>
    <row r="23" spans="1:31" ht="120" customHeight="1">
      <c r="A23" s="103" t="s">
        <v>709</v>
      </c>
      <c r="B23" s="80" t="s">
        <v>727</v>
      </c>
      <c r="C23" s="105" t="s">
        <v>430</v>
      </c>
      <c r="D23" s="105" t="s">
        <v>431</v>
      </c>
      <c r="E23" s="80" t="s">
        <v>218</v>
      </c>
      <c r="F23" s="106" t="s">
        <v>498</v>
      </c>
      <c r="G23" s="105" t="s">
        <v>63</v>
      </c>
      <c r="H23" s="105" t="s">
        <v>383</v>
      </c>
      <c r="I23" s="105" t="s">
        <v>318</v>
      </c>
      <c r="J23" s="105" t="s">
        <v>40</v>
      </c>
      <c r="K23" s="105" t="s">
        <v>40</v>
      </c>
      <c r="L23" s="105" t="s">
        <v>40</v>
      </c>
      <c r="M23" s="105">
        <v>6</v>
      </c>
      <c r="N23" s="105">
        <v>3</v>
      </c>
      <c r="O23" s="105">
        <f t="shared" si="6"/>
        <v>18</v>
      </c>
      <c r="P23" s="105" t="str">
        <f t="shared" si="7"/>
        <v>Alto (A)</v>
      </c>
      <c r="Q23" s="105">
        <v>25</v>
      </c>
      <c r="R23" s="105">
        <f t="shared" si="8"/>
        <v>450</v>
      </c>
      <c r="S23" s="105" t="str">
        <f t="shared" si="9"/>
        <v>II</v>
      </c>
      <c r="T23" s="105" t="str">
        <f t="shared" si="10"/>
        <v>No Aceptable o Aceptable con control especifico</v>
      </c>
      <c r="U23" s="80">
        <v>7</v>
      </c>
      <c r="V23" s="80">
        <v>0</v>
      </c>
      <c r="W23" s="80">
        <v>0</v>
      </c>
      <c r="X23" s="80">
        <f t="shared" si="11"/>
        <v>7</v>
      </c>
      <c r="Y23" s="105" t="s">
        <v>253</v>
      </c>
      <c r="Z23" s="105"/>
      <c r="AA23" s="105" t="s">
        <v>225</v>
      </c>
      <c r="AB23" s="105" t="s">
        <v>225</v>
      </c>
      <c r="AC23" s="105" t="s">
        <v>499</v>
      </c>
      <c r="AD23" s="106" t="s">
        <v>642</v>
      </c>
      <c r="AE23" s="105" t="s">
        <v>225</v>
      </c>
    </row>
    <row r="24" spans="1:31" ht="120" customHeight="1">
      <c r="A24" s="103" t="s">
        <v>709</v>
      </c>
      <c r="B24" s="80" t="s">
        <v>727</v>
      </c>
      <c r="C24" s="80" t="s">
        <v>430</v>
      </c>
      <c r="D24" s="80" t="s">
        <v>432</v>
      </c>
      <c r="E24" s="80" t="s">
        <v>218</v>
      </c>
      <c r="F24" s="80" t="s">
        <v>330</v>
      </c>
      <c r="G24" s="80" t="s">
        <v>48</v>
      </c>
      <c r="H24" s="80" t="s">
        <v>224</v>
      </c>
      <c r="I24" s="80" t="s">
        <v>370</v>
      </c>
      <c r="J24" s="80" t="s">
        <v>40</v>
      </c>
      <c r="K24" s="80" t="s">
        <v>500</v>
      </c>
      <c r="L24" s="80" t="s">
        <v>40</v>
      </c>
      <c r="M24" s="80">
        <v>6</v>
      </c>
      <c r="N24" s="80">
        <v>3</v>
      </c>
      <c r="O24" s="80">
        <f aca="true" t="shared" si="12" ref="O24:O31">+M24*N24</f>
        <v>18</v>
      </c>
      <c r="P24" s="80" t="str">
        <f aca="true" t="shared" si="13" ref="P24:P31">+IF(O24&gt;=24,"Muy Alto (MA)",IF(O24&gt;=10,"Alto (A)",IF(O24&gt;=6,"Medio(M)",IF(O24&gt;=2,"Bajo(B)"))))</f>
        <v>Alto (A)</v>
      </c>
      <c r="Q24" s="80">
        <v>25</v>
      </c>
      <c r="R24" s="80">
        <f aca="true" t="shared" si="14" ref="R24:R31">+O24*Q24</f>
        <v>450</v>
      </c>
      <c r="S24" s="80" t="str">
        <f aca="true" t="shared" si="15" ref="S24:S31">IF(M24="No Asigna Valor","IV",IF(R24&gt;=600,"I",IF(R24&gt;=150,"II",IF(R24&gt;=40,"III",IF(R24&gt;=20,"IV")*IF(R24="No Asigna Valor","IV")))))</f>
        <v>II</v>
      </c>
      <c r="T24" s="80" t="str">
        <f aca="true" t="shared" si="16" ref="T24:T31">+IF(S24="I","No Aceptable",IF(S24="II","No Aceptable o Aceptable con control especifico",IF(S24="III","Mejorable",IF(S24="IV","Aceptable"))))</f>
        <v>No Aceptable o Aceptable con control especifico</v>
      </c>
      <c r="U24" s="80">
        <v>7</v>
      </c>
      <c r="V24" s="80">
        <v>0</v>
      </c>
      <c r="W24" s="80">
        <v>0</v>
      </c>
      <c r="X24" s="80">
        <f t="shared" si="11"/>
        <v>7</v>
      </c>
      <c r="Y24" s="80" t="s">
        <v>41</v>
      </c>
      <c r="Z24" s="80" t="s">
        <v>230</v>
      </c>
      <c r="AA24" s="80" t="s">
        <v>225</v>
      </c>
      <c r="AB24" s="80" t="s">
        <v>225</v>
      </c>
      <c r="AC24" s="80" t="s">
        <v>643</v>
      </c>
      <c r="AD24" s="80" t="s">
        <v>726</v>
      </c>
      <c r="AE24" s="80" t="s">
        <v>644</v>
      </c>
    </row>
    <row r="25" spans="1:31" ht="120" customHeight="1">
      <c r="A25" s="103" t="s">
        <v>709</v>
      </c>
      <c r="B25" s="80" t="s">
        <v>727</v>
      </c>
      <c r="C25" s="80" t="s">
        <v>276</v>
      </c>
      <c r="D25" s="80" t="s">
        <v>277</v>
      </c>
      <c r="E25" s="80" t="s">
        <v>38</v>
      </c>
      <c r="F25" s="80" t="s">
        <v>411</v>
      </c>
      <c r="G25" s="80" t="s">
        <v>63</v>
      </c>
      <c r="H25" s="80" t="s">
        <v>278</v>
      </c>
      <c r="I25" s="80" t="s">
        <v>279</v>
      </c>
      <c r="J25" s="80" t="s">
        <v>40</v>
      </c>
      <c r="K25" s="80" t="s">
        <v>40</v>
      </c>
      <c r="L25" s="80" t="s">
        <v>40</v>
      </c>
      <c r="M25" s="80">
        <v>6</v>
      </c>
      <c r="N25" s="80">
        <v>3</v>
      </c>
      <c r="O25" s="80">
        <f t="shared" si="12"/>
        <v>18</v>
      </c>
      <c r="P25" s="80" t="str">
        <f t="shared" si="13"/>
        <v>Alto (A)</v>
      </c>
      <c r="Q25" s="80">
        <v>25</v>
      </c>
      <c r="R25" s="80">
        <f t="shared" si="14"/>
        <v>450</v>
      </c>
      <c r="S25" s="80" t="str">
        <f t="shared" si="15"/>
        <v>II</v>
      </c>
      <c r="T25" s="80" t="str">
        <f t="shared" si="16"/>
        <v>No Aceptable o Aceptable con control especifico</v>
      </c>
      <c r="U25" s="80">
        <v>7</v>
      </c>
      <c r="V25" s="80">
        <v>0</v>
      </c>
      <c r="W25" s="80">
        <v>0</v>
      </c>
      <c r="X25" s="80">
        <f t="shared" si="11"/>
        <v>7</v>
      </c>
      <c r="Y25" s="80" t="s">
        <v>41</v>
      </c>
      <c r="Z25" s="80"/>
      <c r="AA25" s="80" t="s">
        <v>225</v>
      </c>
      <c r="AB25" s="80" t="s">
        <v>225</v>
      </c>
      <c r="AC25" s="80" t="s">
        <v>225</v>
      </c>
      <c r="AD25" s="80" t="s">
        <v>725</v>
      </c>
      <c r="AE25" s="80" t="s">
        <v>551</v>
      </c>
    </row>
    <row r="26" spans="1:31" ht="120" customHeight="1">
      <c r="A26" s="103" t="s">
        <v>709</v>
      </c>
      <c r="B26" s="80" t="s">
        <v>727</v>
      </c>
      <c r="C26" s="80" t="s">
        <v>430</v>
      </c>
      <c r="D26" s="80" t="s">
        <v>432</v>
      </c>
      <c r="E26" s="80" t="s">
        <v>218</v>
      </c>
      <c r="F26" s="80" t="s">
        <v>501</v>
      </c>
      <c r="G26" s="80" t="s">
        <v>63</v>
      </c>
      <c r="H26" s="80" t="s">
        <v>77</v>
      </c>
      <c r="I26" s="80" t="s">
        <v>232</v>
      </c>
      <c r="J26" s="80" t="s">
        <v>40</v>
      </c>
      <c r="K26" s="80" t="s">
        <v>645</v>
      </c>
      <c r="L26" s="80" t="s">
        <v>40</v>
      </c>
      <c r="M26" s="80">
        <v>6</v>
      </c>
      <c r="N26" s="80">
        <v>3</v>
      </c>
      <c r="O26" s="80">
        <f t="shared" si="12"/>
        <v>18</v>
      </c>
      <c r="P26" s="80" t="str">
        <f t="shared" si="13"/>
        <v>Alto (A)</v>
      </c>
      <c r="Q26" s="80">
        <v>25</v>
      </c>
      <c r="R26" s="80">
        <f t="shared" si="14"/>
        <v>450</v>
      </c>
      <c r="S26" s="80" t="str">
        <f t="shared" si="15"/>
        <v>II</v>
      </c>
      <c r="T26" s="80" t="str">
        <f t="shared" si="16"/>
        <v>No Aceptable o Aceptable con control especifico</v>
      </c>
      <c r="U26" s="80">
        <v>7</v>
      </c>
      <c r="V26" s="80">
        <v>0</v>
      </c>
      <c r="W26" s="80">
        <v>0</v>
      </c>
      <c r="X26" s="80">
        <f t="shared" si="11"/>
        <v>7</v>
      </c>
      <c r="Y26" s="80" t="s">
        <v>41</v>
      </c>
      <c r="Z26" s="80" t="s">
        <v>357</v>
      </c>
      <c r="AA26" s="80" t="s">
        <v>225</v>
      </c>
      <c r="AB26" s="80" t="s">
        <v>225</v>
      </c>
      <c r="AC26" s="80" t="s">
        <v>723</v>
      </c>
      <c r="AD26" s="80" t="s">
        <v>728</v>
      </c>
      <c r="AE26" s="80" t="s">
        <v>225</v>
      </c>
    </row>
    <row r="27" spans="1:31" s="3" customFormat="1" ht="120" customHeight="1">
      <c r="A27" s="103" t="s">
        <v>764</v>
      </c>
      <c r="B27" s="86" t="s">
        <v>724</v>
      </c>
      <c r="C27" s="88" t="s">
        <v>217</v>
      </c>
      <c r="D27" s="88" t="s">
        <v>333</v>
      </c>
      <c r="E27" s="88" t="s">
        <v>218</v>
      </c>
      <c r="F27" s="88" t="s">
        <v>219</v>
      </c>
      <c r="G27" s="88" t="s">
        <v>39</v>
      </c>
      <c r="H27" s="88" t="s">
        <v>220</v>
      </c>
      <c r="I27" s="88" t="s">
        <v>221</v>
      </c>
      <c r="J27" s="88" t="s">
        <v>40</v>
      </c>
      <c r="K27" s="88" t="s">
        <v>40</v>
      </c>
      <c r="L27" s="88" t="s">
        <v>344</v>
      </c>
      <c r="M27" s="80">
        <v>6</v>
      </c>
      <c r="N27" s="80">
        <v>3</v>
      </c>
      <c r="O27" s="80">
        <f t="shared" si="12"/>
        <v>18</v>
      </c>
      <c r="P27" s="80" t="str">
        <f t="shared" si="13"/>
        <v>Alto (A)</v>
      </c>
      <c r="Q27" s="80">
        <v>10</v>
      </c>
      <c r="R27" s="80">
        <f t="shared" si="14"/>
        <v>180</v>
      </c>
      <c r="S27" s="80" t="str">
        <f t="shared" si="15"/>
        <v>II</v>
      </c>
      <c r="T27" s="80" t="str">
        <f t="shared" si="16"/>
        <v>No Aceptable o Aceptable con control especifico</v>
      </c>
      <c r="U27" s="80">
        <v>2</v>
      </c>
      <c r="V27" s="80">
        <v>7</v>
      </c>
      <c r="W27" s="80">
        <v>0</v>
      </c>
      <c r="X27" s="80">
        <f>SUM(U27:W27)</f>
        <v>9</v>
      </c>
      <c r="Y27" s="80" t="s">
        <v>41</v>
      </c>
      <c r="Z27" s="80" t="s">
        <v>50</v>
      </c>
      <c r="AA27" s="80" t="s">
        <v>225</v>
      </c>
      <c r="AB27" s="80" t="s">
        <v>225</v>
      </c>
      <c r="AC27" s="80" t="s">
        <v>225</v>
      </c>
      <c r="AD27" s="80" t="s">
        <v>468</v>
      </c>
      <c r="AE27" s="80" t="s">
        <v>225</v>
      </c>
    </row>
    <row r="28" spans="1:31" s="3" customFormat="1" ht="120" customHeight="1">
      <c r="A28" s="104" t="s">
        <v>764</v>
      </c>
      <c r="B28" s="86" t="s">
        <v>724</v>
      </c>
      <c r="C28" s="80" t="s">
        <v>217</v>
      </c>
      <c r="D28" s="80" t="s">
        <v>45</v>
      </c>
      <c r="E28" s="80" t="s">
        <v>218</v>
      </c>
      <c r="F28" s="80" t="s">
        <v>393</v>
      </c>
      <c r="G28" s="80" t="s">
        <v>39</v>
      </c>
      <c r="H28" s="80" t="s">
        <v>222</v>
      </c>
      <c r="I28" s="80" t="s">
        <v>223</v>
      </c>
      <c r="J28" s="80" t="s">
        <v>40</v>
      </c>
      <c r="K28" s="80" t="s">
        <v>40</v>
      </c>
      <c r="L28" s="80" t="s">
        <v>344</v>
      </c>
      <c r="M28" s="80">
        <v>6</v>
      </c>
      <c r="N28" s="80">
        <v>3</v>
      </c>
      <c r="O28" s="80">
        <f t="shared" si="12"/>
        <v>18</v>
      </c>
      <c r="P28" s="80" t="str">
        <f t="shared" si="13"/>
        <v>Alto (A)</v>
      </c>
      <c r="Q28" s="80">
        <v>25</v>
      </c>
      <c r="R28" s="80">
        <f t="shared" si="14"/>
        <v>450</v>
      </c>
      <c r="S28" s="80" t="str">
        <f t="shared" si="15"/>
        <v>II</v>
      </c>
      <c r="T28" s="80" t="str">
        <f t="shared" si="16"/>
        <v>No Aceptable o Aceptable con control especifico</v>
      </c>
      <c r="U28" s="80">
        <v>2</v>
      </c>
      <c r="V28" s="80">
        <v>7</v>
      </c>
      <c r="W28" s="80">
        <v>0</v>
      </c>
      <c r="X28" s="80">
        <f aca="true" t="shared" si="17" ref="X28:X36">SUM(U28:W28)</f>
        <v>9</v>
      </c>
      <c r="Y28" s="80" t="s">
        <v>317</v>
      </c>
      <c r="Z28" s="80" t="s">
        <v>346</v>
      </c>
      <c r="AA28" s="80" t="s">
        <v>225</v>
      </c>
      <c r="AB28" s="80" t="s">
        <v>225</v>
      </c>
      <c r="AC28" s="80" t="s">
        <v>225</v>
      </c>
      <c r="AD28" s="80" t="s">
        <v>486</v>
      </c>
      <c r="AE28" s="80" t="s">
        <v>225</v>
      </c>
    </row>
    <row r="29" spans="1:31" s="3" customFormat="1" ht="120" customHeight="1">
      <c r="A29" s="104" t="s">
        <v>764</v>
      </c>
      <c r="B29" s="86" t="s">
        <v>724</v>
      </c>
      <c r="C29" s="80" t="s">
        <v>334</v>
      </c>
      <c r="D29" s="80" t="s">
        <v>335</v>
      </c>
      <c r="E29" s="80" t="s">
        <v>218</v>
      </c>
      <c r="F29" s="80" t="s">
        <v>314</v>
      </c>
      <c r="G29" s="80" t="s">
        <v>44</v>
      </c>
      <c r="H29" s="80" t="s">
        <v>44</v>
      </c>
      <c r="I29" s="80" t="s">
        <v>233</v>
      </c>
      <c r="J29" s="80" t="s">
        <v>40</v>
      </c>
      <c r="K29" s="80" t="s">
        <v>40</v>
      </c>
      <c r="L29" s="80" t="s">
        <v>345</v>
      </c>
      <c r="M29" s="80">
        <v>6</v>
      </c>
      <c r="N29" s="80">
        <v>3</v>
      </c>
      <c r="O29" s="80">
        <f t="shared" si="12"/>
        <v>18</v>
      </c>
      <c r="P29" s="80" t="str">
        <f t="shared" si="13"/>
        <v>Alto (A)</v>
      </c>
      <c r="Q29" s="80">
        <v>25</v>
      </c>
      <c r="R29" s="80">
        <f t="shared" si="14"/>
        <v>450</v>
      </c>
      <c r="S29" s="80" t="str">
        <f t="shared" si="15"/>
        <v>II</v>
      </c>
      <c r="T29" s="80" t="str">
        <f t="shared" si="16"/>
        <v>No Aceptable o Aceptable con control especifico</v>
      </c>
      <c r="U29" s="80">
        <v>2</v>
      </c>
      <c r="V29" s="80">
        <v>7</v>
      </c>
      <c r="W29" s="80">
        <v>0</v>
      </c>
      <c r="X29" s="80">
        <f t="shared" si="17"/>
        <v>9</v>
      </c>
      <c r="Y29" s="80" t="s">
        <v>41</v>
      </c>
      <c r="Z29" s="80" t="s">
        <v>226</v>
      </c>
      <c r="AA29" s="80" t="s">
        <v>225</v>
      </c>
      <c r="AB29" s="80" t="s">
        <v>225</v>
      </c>
      <c r="AC29" s="80" t="s">
        <v>225</v>
      </c>
      <c r="AD29" s="80" t="s">
        <v>487</v>
      </c>
      <c r="AE29" s="80" t="s">
        <v>225</v>
      </c>
    </row>
    <row r="30" spans="1:31" s="3" customFormat="1" ht="120" customHeight="1">
      <c r="A30" s="104" t="s">
        <v>764</v>
      </c>
      <c r="B30" s="86" t="s">
        <v>724</v>
      </c>
      <c r="C30" s="80" t="s">
        <v>247</v>
      </c>
      <c r="D30" s="80" t="s">
        <v>255</v>
      </c>
      <c r="E30" s="80" t="s">
        <v>218</v>
      </c>
      <c r="F30" s="80" t="s">
        <v>280</v>
      </c>
      <c r="G30" s="80" t="s">
        <v>63</v>
      </c>
      <c r="H30" s="80" t="s">
        <v>248</v>
      </c>
      <c r="I30" s="80" t="s">
        <v>43</v>
      </c>
      <c r="J30" s="80" t="s">
        <v>40</v>
      </c>
      <c r="K30" s="80" t="s">
        <v>241</v>
      </c>
      <c r="L30" s="80" t="s">
        <v>271</v>
      </c>
      <c r="M30" s="80">
        <v>6</v>
      </c>
      <c r="N30" s="80">
        <v>3</v>
      </c>
      <c r="O30" s="80">
        <f t="shared" si="12"/>
        <v>18</v>
      </c>
      <c r="P30" s="80" t="str">
        <f t="shared" si="13"/>
        <v>Alto (A)</v>
      </c>
      <c r="Q30" s="80">
        <v>100</v>
      </c>
      <c r="R30" s="80">
        <f t="shared" si="14"/>
        <v>1800</v>
      </c>
      <c r="S30" s="80" t="str">
        <f t="shared" si="15"/>
        <v>I</v>
      </c>
      <c r="T30" s="80" t="str">
        <f t="shared" si="16"/>
        <v>No Aceptable</v>
      </c>
      <c r="U30" s="80">
        <v>2</v>
      </c>
      <c r="V30" s="80">
        <v>7</v>
      </c>
      <c r="W30" s="80">
        <v>0</v>
      </c>
      <c r="X30" s="80">
        <f t="shared" si="17"/>
        <v>9</v>
      </c>
      <c r="Y30" s="80" t="s">
        <v>47</v>
      </c>
      <c r="Z30" s="80"/>
      <c r="AA30" s="80" t="s">
        <v>225</v>
      </c>
      <c r="AB30" s="80" t="s">
        <v>225</v>
      </c>
      <c r="AC30" s="80" t="s">
        <v>413</v>
      </c>
      <c r="AD30" s="80" t="s">
        <v>608</v>
      </c>
      <c r="AE30" s="80" t="s">
        <v>225</v>
      </c>
    </row>
    <row r="31" spans="1:31" s="3" customFormat="1" ht="120" customHeight="1">
      <c r="A31" s="104" t="s">
        <v>764</v>
      </c>
      <c r="B31" s="86" t="s">
        <v>724</v>
      </c>
      <c r="C31" s="80" t="s">
        <v>247</v>
      </c>
      <c r="D31" s="80" t="s">
        <v>255</v>
      </c>
      <c r="E31" s="80" t="s">
        <v>218</v>
      </c>
      <c r="F31" s="80" t="s">
        <v>514</v>
      </c>
      <c r="G31" s="80" t="s">
        <v>63</v>
      </c>
      <c r="H31" s="80" t="s">
        <v>285</v>
      </c>
      <c r="I31" s="80" t="s">
        <v>319</v>
      </c>
      <c r="J31" s="80" t="s">
        <v>40</v>
      </c>
      <c r="K31" s="80" t="s">
        <v>40</v>
      </c>
      <c r="L31" s="80" t="s">
        <v>40</v>
      </c>
      <c r="M31" s="80">
        <v>6</v>
      </c>
      <c r="N31" s="80">
        <v>3</v>
      </c>
      <c r="O31" s="80">
        <f t="shared" si="12"/>
        <v>18</v>
      </c>
      <c r="P31" s="80" t="str">
        <f t="shared" si="13"/>
        <v>Alto (A)</v>
      </c>
      <c r="Q31" s="80">
        <v>25</v>
      </c>
      <c r="R31" s="80">
        <f t="shared" si="14"/>
        <v>450</v>
      </c>
      <c r="S31" s="80" t="str">
        <f t="shared" si="15"/>
        <v>II</v>
      </c>
      <c r="T31" s="80" t="str">
        <f t="shared" si="16"/>
        <v>No Aceptable o Aceptable con control especifico</v>
      </c>
      <c r="U31" s="80">
        <v>2</v>
      </c>
      <c r="V31" s="80">
        <v>7</v>
      </c>
      <c r="W31" s="80">
        <v>0</v>
      </c>
      <c r="X31" s="80">
        <f t="shared" si="17"/>
        <v>9</v>
      </c>
      <c r="Y31" s="80" t="s">
        <v>249</v>
      </c>
      <c r="Z31" s="80"/>
      <c r="AA31" s="80" t="s">
        <v>225</v>
      </c>
      <c r="AB31" s="80" t="s">
        <v>225</v>
      </c>
      <c r="AC31" s="80" t="s">
        <v>509</v>
      </c>
      <c r="AD31" s="80" t="s">
        <v>703</v>
      </c>
      <c r="AE31" s="80" t="s">
        <v>623</v>
      </c>
    </row>
    <row r="32" spans="1:31" s="3" customFormat="1" ht="120" customHeight="1">
      <c r="A32" s="104" t="s">
        <v>764</v>
      </c>
      <c r="B32" s="86" t="s">
        <v>724</v>
      </c>
      <c r="C32" s="88" t="s">
        <v>310</v>
      </c>
      <c r="D32" s="88" t="s">
        <v>647</v>
      </c>
      <c r="E32" s="88" t="s">
        <v>38</v>
      </c>
      <c r="F32" s="88" t="s">
        <v>648</v>
      </c>
      <c r="G32" s="80" t="s">
        <v>42</v>
      </c>
      <c r="H32" s="80" t="s">
        <v>289</v>
      </c>
      <c r="I32" s="88" t="s">
        <v>311</v>
      </c>
      <c r="J32" s="88" t="s">
        <v>40</v>
      </c>
      <c r="K32" s="88" t="s">
        <v>40</v>
      </c>
      <c r="L32" s="88" t="s">
        <v>40</v>
      </c>
      <c r="M32" s="80">
        <v>6</v>
      </c>
      <c r="N32" s="80">
        <v>3</v>
      </c>
      <c r="O32" s="80">
        <f aca="true" t="shared" si="18" ref="O32:O37">+M32*N32</f>
        <v>18</v>
      </c>
      <c r="P32" s="80" t="str">
        <f aca="true" t="shared" si="19" ref="P32:P37">+IF(O32&gt;=24,"Muy Alto (MA)",IF(O32&gt;=10,"Alto (A)",IF(O32&gt;=6,"Medio(M)",IF(O32&gt;=2,"Bajo(B)"))))</f>
        <v>Alto (A)</v>
      </c>
      <c r="Q32" s="80">
        <v>25</v>
      </c>
      <c r="R32" s="80">
        <f aca="true" t="shared" si="20" ref="R32:R37">+O32*Q32</f>
        <v>450</v>
      </c>
      <c r="S32" s="80" t="str">
        <f aca="true" t="shared" si="21" ref="S32:S37">IF(M32="No Asigna Valor","IV",IF(R32&gt;=600,"I",IF(R32&gt;=150,"II",IF(R32&gt;=40,"III",IF(R32&gt;=20,"IV")*IF(R32="No Asigna Valor","IV")))))</f>
        <v>II</v>
      </c>
      <c r="T32" s="80" t="str">
        <f aca="true" t="shared" si="22" ref="T32:T37">+IF(S32="I","No Aceptable",IF(S32="II","No Aceptable o Aceptable con control especifico",IF(S32="III","Mejorable",IF(S32="IV","Aceptable"))))</f>
        <v>No Aceptable o Aceptable con control especifico</v>
      </c>
      <c r="U32" s="80">
        <v>2</v>
      </c>
      <c r="V32" s="80">
        <v>0</v>
      </c>
      <c r="W32" s="80">
        <v>0</v>
      </c>
      <c r="X32" s="80">
        <f t="shared" si="17"/>
        <v>2</v>
      </c>
      <c r="Y32" s="88" t="s">
        <v>41</v>
      </c>
      <c r="Z32" s="80" t="s">
        <v>343</v>
      </c>
      <c r="AA32" s="80" t="s">
        <v>225</v>
      </c>
      <c r="AB32" s="80" t="s">
        <v>225</v>
      </c>
      <c r="AC32" s="80" t="s">
        <v>225</v>
      </c>
      <c r="AD32" s="80" t="s">
        <v>503</v>
      </c>
      <c r="AE32" s="80" t="s">
        <v>225</v>
      </c>
    </row>
    <row r="33" spans="1:31" s="3" customFormat="1" ht="120" customHeight="1">
      <c r="A33" s="104" t="s">
        <v>764</v>
      </c>
      <c r="B33" s="86" t="s">
        <v>724</v>
      </c>
      <c r="C33" s="80" t="s">
        <v>217</v>
      </c>
      <c r="D33" s="80" t="s">
        <v>45</v>
      </c>
      <c r="E33" s="80" t="s">
        <v>218</v>
      </c>
      <c r="F33" s="80" t="s">
        <v>504</v>
      </c>
      <c r="G33" s="80" t="s">
        <v>63</v>
      </c>
      <c r="H33" s="80" t="s">
        <v>278</v>
      </c>
      <c r="I33" s="80" t="s">
        <v>394</v>
      </c>
      <c r="J33" s="80" t="s">
        <v>40</v>
      </c>
      <c r="K33" s="80" t="s">
        <v>40</v>
      </c>
      <c r="L33" s="80" t="s">
        <v>40</v>
      </c>
      <c r="M33" s="80">
        <v>6</v>
      </c>
      <c r="N33" s="80">
        <v>3</v>
      </c>
      <c r="O33" s="80">
        <f t="shared" si="18"/>
        <v>18</v>
      </c>
      <c r="P33" s="80" t="str">
        <f t="shared" si="19"/>
        <v>Alto (A)</v>
      </c>
      <c r="Q33" s="80">
        <v>25</v>
      </c>
      <c r="R33" s="80">
        <f t="shared" si="20"/>
        <v>450</v>
      </c>
      <c r="S33" s="80" t="str">
        <f t="shared" si="21"/>
        <v>II</v>
      </c>
      <c r="T33" s="80" t="str">
        <f t="shared" si="22"/>
        <v>No Aceptable o Aceptable con control especifico</v>
      </c>
      <c r="U33" s="80">
        <v>2</v>
      </c>
      <c r="V33" s="80">
        <v>7</v>
      </c>
      <c r="W33" s="80">
        <v>0</v>
      </c>
      <c r="X33" s="80">
        <f t="shared" si="17"/>
        <v>9</v>
      </c>
      <c r="Y33" s="80" t="s">
        <v>41</v>
      </c>
      <c r="Z33" s="80"/>
      <c r="AA33" s="80" t="s">
        <v>225</v>
      </c>
      <c r="AB33" s="80" t="s">
        <v>225</v>
      </c>
      <c r="AC33" s="80" t="s">
        <v>225</v>
      </c>
      <c r="AD33" s="80" t="s">
        <v>427</v>
      </c>
      <c r="AE33" s="80" t="s">
        <v>225</v>
      </c>
    </row>
    <row r="34" spans="1:31" s="3" customFormat="1" ht="120" customHeight="1">
      <c r="A34" s="104" t="s">
        <v>764</v>
      </c>
      <c r="B34" s="86" t="s">
        <v>724</v>
      </c>
      <c r="C34" s="80" t="s">
        <v>217</v>
      </c>
      <c r="D34" s="80" t="s">
        <v>45</v>
      </c>
      <c r="E34" s="80" t="s">
        <v>218</v>
      </c>
      <c r="F34" s="87" t="s">
        <v>505</v>
      </c>
      <c r="G34" s="80" t="s">
        <v>42</v>
      </c>
      <c r="H34" s="80" t="s">
        <v>274</v>
      </c>
      <c r="I34" s="80" t="s">
        <v>275</v>
      </c>
      <c r="J34" s="80" t="s">
        <v>40</v>
      </c>
      <c r="K34" s="80" t="s">
        <v>397</v>
      </c>
      <c r="L34" s="80" t="s">
        <v>40</v>
      </c>
      <c r="M34" s="80">
        <v>6</v>
      </c>
      <c r="N34" s="80">
        <v>3</v>
      </c>
      <c r="O34" s="80">
        <f t="shared" si="18"/>
        <v>18</v>
      </c>
      <c r="P34" s="80" t="str">
        <f t="shared" si="19"/>
        <v>Alto (A)</v>
      </c>
      <c r="Q34" s="80">
        <v>25</v>
      </c>
      <c r="R34" s="80">
        <f t="shared" si="20"/>
        <v>450</v>
      </c>
      <c r="S34" s="80" t="str">
        <f t="shared" si="21"/>
        <v>II</v>
      </c>
      <c r="T34" s="80" t="str">
        <f t="shared" si="22"/>
        <v>No Aceptable o Aceptable con control especifico</v>
      </c>
      <c r="U34" s="80">
        <v>2</v>
      </c>
      <c r="V34" s="80">
        <v>7</v>
      </c>
      <c r="W34" s="80">
        <v>0</v>
      </c>
      <c r="X34" s="80">
        <f t="shared" si="17"/>
        <v>9</v>
      </c>
      <c r="Y34" s="80" t="s">
        <v>41</v>
      </c>
      <c r="Z34" s="80" t="s">
        <v>309</v>
      </c>
      <c r="AA34" s="80" t="s">
        <v>225</v>
      </c>
      <c r="AB34" s="80" t="s">
        <v>225</v>
      </c>
      <c r="AC34" s="80" t="s">
        <v>225</v>
      </c>
      <c r="AD34" s="80" t="s">
        <v>533</v>
      </c>
      <c r="AE34" s="80" t="s">
        <v>225</v>
      </c>
    </row>
    <row r="35" spans="1:31" s="3" customFormat="1" ht="120" customHeight="1">
      <c r="A35" s="104" t="s">
        <v>764</v>
      </c>
      <c r="B35" s="86" t="s">
        <v>724</v>
      </c>
      <c r="C35" s="80" t="s">
        <v>247</v>
      </c>
      <c r="D35" s="80" t="s">
        <v>255</v>
      </c>
      <c r="E35" s="80" t="s">
        <v>218</v>
      </c>
      <c r="F35" s="80" t="s">
        <v>519</v>
      </c>
      <c r="G35" s="88" t="s">
        <v>48</v>
      </c>
      <c r="H35" s="80" t="s">
        <v>224</v>
      </c>
      <c r="I35" s="80" t="s">
        <v>529</v>
      </c>
      <c r="J35" s="80" t="s">
        <v>40</v>
      </c>
      <c r="K35" s="80" t="s">
        <v>512</v>
      </c>
      <c r="L35" s="80" t="s">
        <v>40</v>
      </c>
      <c r="M35" s="80">
        <v>6</v>
      </c>
      <c r="N35" s="80">
        <v>3</v>
      </c>
      <c r="O35" s="80">
        <f t="shared" si="18"/>
        <v>18</v>
      </c>
      <c r="P35" s="80" t="str">
        <f t="shared" si="19"/>
        <v>Alto (A)</v>
      </c>
      <c r="Q35" s="88">
        <v>60</v>
      </c>
      <c r="R35" s="80">
        <f t="shared" si="20"/>
        <v>1080</v>
      </c>
      <c r="S35" s="80" t="str">
        <f t="shared" si="21"/>
        <v>I</v>
      </c>
      <c r="T35" s="80" t="str">
        <f t="shared" si="22"/>
        <v>No Aceptable</v>
      </c>
      <c r="U35" s="90">
        <v>2</v>
      </c>
      <c r="V35" s="90">
        <v>7</v>
      </c>
      <c r="W35" s="90">
        <v>0</v>
      </c>
      <c r="X35" s="90">
        <f t="shared" si="17"/>
        <v>9</v>
      </c>
      <c r="Y35" s="80" t="s">
        <v>511</v>
      </c>
      <c r="Z35" s="80" t="s">
        <v>348</v>
      </c>
      <c r="AA35" s="80" t="s">
        <v>225</v>
      </c>
      <c r="AB35" s="80" t="s">
        <v>225</v>
      </c>
      <c r="AC35" s="80" t="s">
        <v>264</v>
      </c>
      <c r="AD35" s="80" t="s">
        <v>689</v>
      </c>
      <c r="AE35" s="80" t="s">
        <v>623</v>
      </c>
    </row>
    <row r="36" spans="1:31" s="3" customFormat="1" ht="120" customHeight="1">
      <c r="A36" s="104" t="s">
        <v>764</v>
      </c>
      <c r="B36" s="86" t="s">
        <v>724</v>
      </c>
      <c r="C36" s="80" t="s">
        <v>408</v>
      </c>
      <c r="D36" s="80" t="s">
        <v>409</v>
      </c>
      <c r="E36" s="80" t="s">
        <v>218</v>
      </c>
      <c r="F36" s="80" t="s">
        <v>501</v>
      </c>
      <c r="G36" s="80" t="s">
        <v>63</v>
      </c>
      <c r="H36" s="80" t="s">
        <v>231</v>
      </c>
      <c r="I36" s="80" t="s">
        <v>232</v>
      </c>
      <c r="J36" s="80" t="s">
        <v>40</v>
      </c>
      <c r="K36" s="80" t="s">
        <v>645</v>
      </c>
      <c r="L36" s="80" t="s">
        <v>40</v>
      </c>
      <c r="M36" s="80">
        <v>6</v>
      </c>
      <c r="N36" s="80">
        <v>3</v>
      </c>
      <c r="O36" s="80">
        <f t="shared" si="18"/>
        <v>18</v>
      </c>
      <c r="P36" s="80" t="str">
        <f t="shared" si="19"/>
        <v>Alto (A)</v>
      </c>
      <c r="Q36" s="80">
        <v>25</v>
      </c>
      <c r="R36" s="80">
        <f t="shared" si="20"/>
        <v>450</v>
      </c>
      <c r="S36" s="80" t="str">
        <f t="shared" si="21"/>
        <v>II</v>
      </c>
      <c r="T36" s="80" t="str">
        <f t="shared" si="22"/>
        <v>No Aceptable o Aceptable con control especifico</v>
      </c>
      <c r="U36" s="80">
        <v>2</v>
      </c>
      <c r="V36" s="80">
        <v>7</v>
      </c>
      <c r="W36" s="80">
        <v>0</v>
      </c>
      <c r="X36" s="80">
        <f t="shared" si="17"/>
        <v>9</v>
      </c>
      <c r="Y36" s="80" t="s">
        <v>47</v>
      </c>
      <c r="Z36" s="80" t="s">
        <v>357</v>
      </c>
      <c r="AA36" s="80" t="s">
        <v>225</v>
      </c>
      <c r="AB36" s="80" t="s">
        <v>225</v>
      </c>
      <c r="AC36" s="80" t="s">
        <v>646</v>
      </c>
      <c r="AD36" s="80" t="s">
        <v>502</v>
      </c>
      <c r="AE36" s="80" t="s">
        <v>225</v>
      </c>
    </row>
    <row r="37" spans="1:31" s="3" customFormat="1" ht="120" customHeight="1">
      <c r="A37" s="103" t="s">
        <v>709</v>
      </c>
      <c r="B37" s="80" t="s">
        <v>739</v>
      </c>
      <c r="C37" s="80" t="s">
        <v>217</v>
      </c>
      <c r="D37" s="80" t="s">
        <v>507</v>
      </c>
      <c r="E37" s="80" t="s">
        <v>218</v>
      </c>
      <c r="F37" s="80" t="s">
        <v>219</v>
      </c>
      <c r="G37" s="88" t="s">
        <v>39</v>
      </c>
      <c r="H37" s="80" t="s">
        <v>220</v>
      </c>
      <c r="I37" s="80" t="s">
        <v>221</v>
      </c>
      <c r="J37" s="80" t="s">
        <v>40</v>
      </c>
      <c r="K37" s="80" t="s">
        <v>40</v>
      </c>
      <c r="L37" s="80" t="s">
        <v>344</v>
      </c>
      <c r="M37" s="80">
        <v>6</v>
      </c>
      <c r="N37" s="80">
        <v>3</v>
      </c>
      <c r="O37" s="80">
        <f t="shared" si="18"/>
        <v>18</v>
      </c>
      <c r="P37" s="80" t="str">
        <f t="shared" si="19"/>
        <v>Alto (A)</v>
      </c>
      <c r="Q37" s="80">
        <v>10</v>
      </c>
      <c r="R37" s="80">
        <f t="shared" si="20"/>
        <v>180</v>
      </c>
      <c r="S37" s="80" t="str">
        <f t="shared" si="21"/>
        <v>II</v>
      </c>
      <c r="T37" s="80" t="str">
        <f t="shared" si="22"/>
        <v>No Aceptable o Aceptable con control especifico</v>
      </c>
      <c r="U37" s="80">
        <v>4</v>
      </c>
      <c r="V37" s="80">
        <v>1</v>
      </c>
      <c r="W37" s="80">
        <v>0</v>
      </c>
      <c r="X37" s="80">
        <f aca="true" t="shared" si="23" ref="X37:X61">SUM(U37:W37)</f>
        <v>5</v>
      </c>
      <c r="Y37" s="80" t="s">
        <v>41</v>
      </c>
      <c r="Z37" s="80" t="s">
        <v>50</v>
      </c>
      <c r="AA37" s="80" t="s">
        <v>225</v>
      </c>
      <c r="AB37" s="80" t="s">
        <v>225</v>
      </c>
      <c r="AC37" s="80" t="s">
        <v>225</v>
      </c>
      <c r="AD37" s="80" t="s">
        <v>729</v>
      </c>
      <c r="AE37" s="80" t="s">
        <v>225</v>
      </c>
    </row>
    <row r="38" spans="1:31" s="3" customFormat="1" ht="120" customHeight="1">
      <c r="A38" s="103" t="s">
        <v>709</v>
      </c>
      <c r="B38" s="80" t="s">
        <v>739</v>
      </c>
      <c r="C38" s="80" t="s">
        <v>217</v>
      </c>
      <c r="D38" s="80" t="s">
        <v>45</v>
      </c>
      <c r="E38" s="80" t="s">
        <v>218</v>
      </c>
      <c r="F38" s="80" t="s">
        <v>382</v>
      </c>
      <c r="G38" s="80" t="s">
        <v>39</v>
      </c>
      <c r="H38" s="80" t="s">
        <v>222</v>
      </c>
      <c r="I38" s="80" t="s">
        <v>223</v>
      </c>
      <c r="J38" s="80" t="s">
        <v>40</v>
      </c>
      <c r="K38" s="80" t="s">
        <v>40</v>
      </c>
      <c r="L38" s="80" t="s">
        <v>344</v>
      </c>
      <c r="M38" s="80">
        <v>6</v>
      </c>
      <c r="N38" s="80">
        <v>3</v>
      </c>
      <c r="O38" s="80">
        <f aca="true" t="shared" si="24" ref="O38:O46">+M38*N38</f>
        <v>18</v>
      </c>
      <c r="P38" s="80" t="str">
        <f aca="true" t="shared" si="25" ref="P38:P46">+IF(O38&gt;=24,"Muy Alto (MA)",IF(O38&gt;=10,"Alto (A)",IF(O38&gt;=6,"Medio(M)",IF(O38&gt;=2,"Bajo(B)"))))</f>
        <v>Alto (A)</v>
      </c>
      <c r="Q38" s="80">
        <v>25</v>
      </c>
      <c r="R38" s="80">
        <f aca="true" t="shared" si="26" ref="R38:R46">+O38*Q38</f>
        <v>450</v>
      </c>
      <c r="S38" s="80" t="str">
        <f aca="true" t="shared" si="27" ref="S38:S46">IF(M38="No Asigna Valor","IV",IF(R38&gt;=600,"I",IF(R38&gt;=150,"II",IF(R38&gt;=40,"III",IF(R38&gt;=20,"IV")*IF(R38="No Asigna Valor","IV")))))</f>
        <v>II</v>
      </c>
      <c r="T38" s="80" t="str">
        <f aca="true" t="shared" si="28" ref="T38:T46">+IF(S38="I","No Aceptable",IF(S38="II","No Aceptable o Aceptable con control especifico",IF(S38="III","Mejorable",IF(S38="IV","Aceptable"))))</f>
        <v>No Aceptable o Aceptable con control especifico</v>
      </c>
      <c r="U38" s="80">
        <v>4</v>
      </c>
      <c r="V38" s="80">
        <v>1</v>
      </c>
      <c r="W38" s="80">
        <v>0</v>
      </c>
      <c r="X38" s="80">
        <f t="shared" si="23"/>
        <v>5</v>
      </c>
      <c r="Y38" s="80" t="s">
        <v>317</v>
      </c>
      <c r="Z38" s="80" t="s">
        <v>346</v>
      </c>
      <c r="AA38" s="80" t="s">
        <v>225</v>
      </c>
      <c r="AB38" s="80" t="s">
        <v>225</v>
      </c>
      <c r="AC38" s="80" t="s">
        <v>422</v>
      </c>
      <c r="AD38" s="80" t="s">
        <v>732</v>
      </c>
      <c r="AE38" s="80" t="s">
        <v>225</v>
      </c>
    </row>
    <row r="39" spans="1:31" s="3" customFormat="1" ht="120" customHeight="1">
      <c r="A39" s="103" t="s">
        <v>709</v>
      </c>
      <c r="B39" s="80" t="s">
        <v>739</v>
      </c>
      <c r="C39" s="80" t="s">
        <v>254</v>
      </c>
      <c r="D39" s="80" t="s">
        <v>321</v>
      </c>
      <c r="E39" s="80" t="s">
        <v>218</v>
      </c>
      <c r="F39" s="80" t="s">
        <v>322</v>
      </c>
      <c r="G39" s="80" t="s">
        <v>44</v>
      </c>
      <c r="H39" s="80" t="s">
        <v>44</v>
      </c>
      <c r="I39" s="80" t="s">
        <v>233</v>
      </c>
      <c r="J39" s="80" t="s">
        <v>40</v>
      </c>
      <c r="K39" s="80" t="s">
        <v>40</v>
      </c>
      <c r="L39" s="80" t="s">
        <v>345</v>
      </c>
      <c r="M39" s="80">
        <v>6</v>
      </c>
      <c r="N39" s="80">
        <v>3</v>
      </c>
      <c r="O39" s="80">
        <f t="shared" si="24"/>
        <v>18</v>
      </c>
      <c r="P39" s="80" t="str">
        <f t="shared" si="25"/>
        <v>Alto (A)</v>
      </c>
      <c r="Q39" s="80">
        <v>25</v>
      </c>
      <c r="R39" s="80">
        <f t="shared" si="26"/>
        <v>450</v>
      </c>
      <c r="S39" s="80" t="str">
        <f t="shared" si="27"/>
        <v>II</v>
      </c>
      <c r="T39" s="80" t="str">
        <f t="shared" si="28"/>
        <v>No Aceptable o Aceptable con control especifico</v>
      </c>
      <c r="U39" s="80">
        <v>0</v>
      </c>
      <c r="V39" s="80">
        <v>1</v>
      </c>
      <c r="W39" s="80">
        <v>0</v>
      </c>
      <c r="X39" s="80">
        <f t="shared" si="23"/>
        <v>1</v>
      </c>
      <c r="Y39" s="80" t="s">
        <v>41</v>
      </c>
      <c r="Z39" s="80" t="s">
        <v>226</v>
      </c>
      <c r="AA39" s="80" t="s">
        <v>225</v>
      </c>
      <c r="AB39" s="80" t="s">
        <v>225</v>
      </c>
      <c r="AC39" s="80" t="s">
        <v>225</v>
      </c>
      <c r="AD39" s="80" t="s">
        <v>476</v>
      </c>
      <c r="AE39" s="80" t="s">
        <v>225</v>
      </c>
    </row>
    <row r="40" spans="1:31" s="3" customFormat="1" ht="120" customHeight="1">
      <c r="A40" s="103" t="s">
        <v>709</v>
      </c>
      <c r="B40" s="80" t="s">
        <v>739</v>
      </c>
      <c r="C40" s="80" t="s">
        <v>238</v>
      </c>
      <c r="D40" s="80" t="s">
        <v>323</v>
      </c>
      <c r="E40" s="80" t="s">
        <v>218</v>
      </c>
      <c r="F40" s="80" t="s">
        <v>240</v>
      </c>
      <c r="G40" s="80" t="s">
        <v>44</v>
      </c>
      <c r="H40" s="80" t="s">
        <v>44</v>
      </c>
      <c r="I40" s="80" t="s">
        <v>233</v>
      </c>
      <c r="J40" s="80" t="s">
        <v>40</v>
      </c>
      <c r="K40" s="80" t="s">
        <v>40</v>
      </c>
      <c r="L40" s="80" t="s">
        <v>345</v>
      </c>
      <c r="M40" s="80">
        <v>6</v>
      </c>
      <c r="N40" s="80">
        <v>3</v>
      </c>
      <c r="O40" s="80">
        <f t="shared" si="24"/>
        <v>18</v>
      </c>
      <c r="P40" s="80" t="str">
        <f t="shared" si="25"/>
        <v>Alto (A)</v>
      </c>
      <c r="Q40" s="80">
        <v>25</v>
      </c>
      <c r="R40" s="80">
        <f t="shared" si="26"/>
        <v>450</v>
      </c>
      <c r="S40" s="80" t="str">
        <f t="shared" si="27"/>
        <v>II</v>
      </c>
      <c r="T40" s="80" t="str">
        <f t="shared" si="28"/>
        <v>No Aceptable o Aceptable con control especifico</v>
      </c>
      <c r="U40" s="80">
        <v>4</v>
      </c>
      <c r="V40" s="80">
        <v>0</v>
      </c>
      <c r="W40" s="80">
        <v>0</v>
      </c>
      <c r="X40" s="80">
        <f t="shared" si="23"/>
        <v>4</v>
      </c>
      <c r="Y40" s="80" t="s">
        <v>41</v>
      </c>
      <c r="Z40" s="80" t="s">
        <v>226</v>
      </c>
      <c r="AA40" s="80" t="s">
        <v>225</v>
      </c>
      <c r="AB40" s="80" t="s">
        <v>225</v>
      </c>
      <c r="AC40" s="80" t="s">
        <v>225</v>
      </c>
      <c r="AD40" s="80" t="s">
        <v>475</v>
      </c>
      <c r="AE40" s="80" t="s">
        <v>225</v>
      </c>
    </row>
    <row r="41" spans="1:31" s="3" customFormat="1" ht="120" customHeight="1">
      <c r="A41" s="103" t="s">
        <v>709</v>
      </c>
      <c r="B41" s="80" t="s">
        <v>739</v>
      </c>
      <c r="C41" s="80" t="s">
        <v>517</v>
      </c>
      <c r="D41" s="80" t="s">
        <v>518</v>
      </c>
      <c r="E41" s="80" t="s">
        <v>218</v>
      </c>
      <c r="F41" s="80" t="s">
        <v>508</v>
      </c>
      <c r="G41" s="80" t="s">
        <v>63</v>
      </c>
      <c r="H41" s="80" t="s">
        <v>248</v>
      </c>
      <c r="I41" s="80" t="s">
        <v>43</v>
      </c>
      <c r="J41" s="80" t="s">
        <v>40</v>
      </c>
      <c r="K41" s="80" t="s">
        <v>324</v>
      </c>
      <c r="L41" s="80" t="s">
        <v>246</v>
      </c>
      <c r="M41" s="80">
        <v>6</v>
      </c>
      <c r="N41" s="80">
        <v>3</v>
      </c>
      <c r="O41" s="80">
        <f t="shared" si="24"/>
        <v>18</v>
      </c>
      <c r="P41" s="80" t="str">
        <f t="shared" si="25"/>
        <v>Alto (A)</v>
      </c>
      <c r="Q41" s="80">
        <v>100</v>
      </c>
      <c r="R41" s="80">
        <f t="shared" si="26"/>
        <v>1800</v>
      </c>
      <c r="S41" s="80" t="str">
        <f t="shared" si="27"/>
        <v>I</v>
      </c>
      <c r="T41" s="80" t="str">
        <f t="shared" si="28"/>
        <v>No Aceptable</v>
      </c>
      <c r="U41" s="80">
        <v>4</v>
      </c>
      <c r="V41" s="80">
        <v>1</v>
      </c>
      <c r="W41" s="80">
        <v>0</v>
      </c>
      <c r="X41" s="80">
        <f t="shared" si="23"/>
        <v>5</v>
      </c>
      <c r="Y41" s="80" t="s">
        <v>47</v>
      </c>
      <c r="Z41" s="80"/>
      <c r="AA41" s="80" t="s">
        <v>225</v>
      </c>
      <c r="AB41" s="80" t="s">
        <v>225</v>
      </c>
      <c r="AC41" s="80" t="s">
        <v>418</v>
      </c>
      <c r="AD41" s="80" t="s">
        <v>649</v>
      </c>
      <c r="AE41" s="80" t="s">
        <v>225</v>
      </c>
    </row>
    <row r="42" spans="1:31" s="3" customFormat="1" ht="120" customHeight="1">
      <c r="A42" s="103" t="s">
        <v>709</v>
      </c>
      <c r="B42" s="80" t="s">
        <v>739</v>
      </c>
      <c r="C42" s="80" t="s">
        <v>517</v>
      </c>
      <c r="D42" s="80" t="s">
        <v>518</v>
      </c>
      <c r="E42" s="80" t="s">
        <v>218</v>
      </c>
      <c r="F42" s="80" t="s">
        <v>514</v>
      </c>
      <c r="G42" s="80" t="s">
        <v>63</v>
      </c>
      <c r="H42" s="80" t="s">
        <v>285</v>
      </c>
      <c r="I42" s="80" t="s">
        <v>319</v>
      </c>
      <c r="J42" s="80" t="s">
        <v>40</v>
      </c>
      <c r="K42" s="80" t="s">
        <v>40</v>
      </c>
      <c r="L42" s="80" t="s">
        <v>40</v>
      </c>
      <c r="M42" s="80">
        <v>6</v>
      </c>
      <c r="N42" s="80">
        <v>3</v>
      </c>
      <c r="O42" s="80">
        <f t="shared" si="24"/>
        <v>18</v>
      </c>
      <c r="P42" s="80" t="str">
        <f t="shared" si="25"/>
        <v>Alto (A)</v>
      </c>
      <c r="Q42" s="80">
        <v>25</v>
      </c>
      <c r="R42" s="80">
        <f t="shared" si="26"/>
        <v>450</v>
      </c>
      <c r="S42" s="80" t="str">
        <f t="shared" si="27"/>
        <v>II</v>
      </c>
      <c r="T42" s="80" t="str">
        <f t="shared" si="28"/>
        <v>No Aceptable o Aceptable con control especifico</v>
      </c>
      <c r="U42" s="80">
        <v>4</v>
      </c>
      <c r="V42" s="80">
        <v>1</v>
      </c>
      <c r="W42" s="80">
        <v>0</v>
      </c>
      <c r="X42" s="80">
        <f t="shared" si="23"/>
        <v>5</v>
      </c>
      <c r="Y42" s="80" t="s">
        <v>249</v>
      </c>
      <c r="Z42" s="80"/>
      <c r="AA42" s="80" t="s">
        <v>225</v>
      </c>
      <c r="AB42" s="80" t="s">
        <v>225</v>
      </c>
      <c r="AC42" s="80" t="s">
        <v>509</v>
      </c>
      <c r="AD42" s="80" t="s">
        <v>703</v>
      </c>
      <c r="AE42" s="80" t="s">
        <v>623</v>
      </c>
    </row>
    <row r="43" spans="1:31" s="3" customFormat="1" ht="120" customHeight="1">
      <c r="A43" s="103" t="s">
        <v>709</v>
      </c>
      <c r="B43" s="80" t="s">
        <v>739</v>
      </c>
      <c r="C43" s="80" t="s">
        <v>217</v>
      </c>
      <c r="D43" s="80" t="s">
        <v>45</v>
      </c>
      <c r="E43" s="80" t="s">
        <v>218</v>
      </c>
      <c r="F43" s="80" t="s">
        <v>501</v>
      </c>
      <c r="G43" s="80" t="s">
        <v>63</v>
      </c>
      <c r="H43" s="80" t="s">
        <v>231</v>
      </c>
      <c r="I43" s="80" t="s">
        <v>232</v>
      </c>
      <c r="J43" s="80" t="s">
        <v>40</v>
      </c>
      <c r="K43" s="80" t="s">
        <v>645</v>
      </c>
      <c r="L43" s="80" t="s">
        <v>40</v>
      </c>
      <c r="M43" s="80">
        <v>6</v>
      </c>
      <c r="N43" s="80">
        <v>3</v>
      </c>
      <c r="O43" s="80">
        <f t="shared" si="24"/>
        <v>18</v>
      </c>
      <c r="P43" s="80" t="str">
        <f t="shared" si="25"/>
        <v>Alto (A)</v>
      </c>
      <c r="Q43" s="80">
        <v>25</v>
      </c>
      <c r="R43" s="80">
        <f t="shared" si="26"/>
        <v>450</v>
      </c>
      <c r="S43" s="80" t="str">
        <f t="shared" si="27"/>
        <v>II</v>
      </c>
      <c r="T43" s="80" t="str">
        <f t="shared" si="28"/>
        <v>No Aceptable o Aceptable con control especifico</v>
      </c>
      <c r="U43" s="80">
        <v>4</v>
      </c>
      <c r="V43" s="80">
        <v>1</v>
      </c>
      <c r="W43" s="80">
        <v>0</v>
      </c>
      <c r="X43" s="80">
        <f t="shared" si="23"/>
        <v>5</v>
      </c>
      <c r="Y43" s="80" t="s">
        <v>510</v>
      </c>
      <c r="Z43" s="80" t="s">
        <v>357</v>
      </c>
      <c r="AA43" s="80" t="s">
        <v>225</v>
      </c>
      <c r="AB43" s="80" t="s">
        <v>225</v>
      </c>
      <c r="AC43" s="80" t="s">
        <v>650</v>
      </c>
      <c r="AD43" s="80" t="s">
        <v>502</v>
      </c>
      <c r="AE43" s="80" t="s">
        <v>225</v>
      </c>
    </row>
    <row r="44" spans="1:31" s="89" customFormat="1" ht="120" customHeight="1">
      <c r="A44" s="103" t="s">
        <v>709</v>
      </c>
      <c r="B44" s="80" t="s">
        <v>739</v>
      </c>
      <c r="C44" s="80" t="s">
        <v>217</v>
      </c>
      <c r="D44" s="80" t="s">
        <v>45</v>
      </c>
      <c r="E44" s="80" t="s">
        <v>38</v>
      </c>
      <c r="F44" s="90" t="s">
        <v>367</v>
      </c>
      <c r="G44" s="80" t="s">
        <v>63</v>
      </c>
      <c r="H44" s="90" t="s">
        <v>354</v>
      </c>
      <c r="I44" s="90" t="s">
        <v>355</v>
      </c>
      <c r="J44" s="90" t="s">
        <v>40</v>
      </c>
      <c r="K44" s="90" t="s">
        <v>40</v>
      </c>
      <c r="L44" s="90" t="s">
        <v>40</v>
      </c>
      <c r="M44" s="90">
        <v>6</v>
      </c>
      <c r="N44" s="90">
        <v>3</v>
      </c>
      <c r="O44" s="90">
        <f t="shared" si="24"/>
        <v>18</v>
      </c>
      <c r="P44" s="90" t="str">
        <f t="shared" si="25"/>
        <v>Alto (A)</v>
      </c>
      <c r="Q44" s="90">
        <v>25</v>
      </c>
      <c r="R44" s="90">
        <f t="shared" si="26"/>
        <v>450</v>
      </c>
      <c r="S44" s="90" t="str">
        <f t="shared" si="27"/>
        <v>II</v>
      </c>
      <c r="T44" s="90" t="str">
        <f t="shared" si="28"/>
        <v>No Aceptable o Aceptable con control especifico</v>
      </c>
      <c r="U44" s="90">
        <v>4</v>
      </c>
      <c r="V44" s="90">
        <v>1</v>
      </c>
      <c r="W44" s="90">
        <v>0</v>
      </c>
      <c r="X44" s="90">
        <f t="shared" si="23"/>
        <v>5</v>
      </c>
      <c r="Y44" s="90" t="s">
        <v>41</v>
      </c>
      <c r="Z44" s="90" t="s">
        <v>352</v>
      </c>
      <c r="AA44" s="90" t="s">
        <v>225</v>
      </c>
      <c r="AB44" s="90" t="s">
        <v>225</v>
      </c>
      <c r="AC44" s="90" t="s">
        <v>225</v>
      </c>
      <c r="AD44" s="90" t="s">
        <v>396</v>
      </c>
      <c r="AE44" s="80" t="s">
        <v>225</v>
      </c>
    </row>
    <row r="45" spans="1:31" s="89" customFormat="1" ht="120" customHeight="1">
      <c r="A45" s="103" t="s">
        <v>709</v>
      </c>
      <c r="B45" s="80" t="s">
        <v>739</v>
      </c>
      <c r="C45" s="80" t="s">
        <v>513</v>
      </c>
      <c r="D45" s="80" t="s">
        <v>651</v>
      </c>
      <c r="E45" s="80" t="s">
        <v>235</v>
      </c>
      <c r="F45" s="90" t="s">
        <v>652</v>
      </c>
      <c r="G45" s="80" t="s">
        <v>63</v>
      </c>
      <c r="H45" s="90" t="s">
        <v>515</v>
      </c>
      <c r="I45" s="90" t="s">
        <v>355</v>
      </c>
      <c r="J45" s="90" t="s">
        <v>40</v>
      </c>
      <c r="K45" s="90" t="s">
        <v>40</v>
      </c>
      <c r="L45" s="90" t="s">
        <v>40</v>
      </c>
      <c r="M45" s="90">
        <v>6</v>
      </c>
      <c r="N45" s="90">
        <v>2</v>
      </c>
      <c r="O45" s="90">
        <f>+M45*N45</f>
        <v>12</v>
      </c>
      <c r="P45" s="90" t="str">
        <f>+IF(O45&gt;=24,"Muy Alto (MA)",IF(O45&gt;=10,"Alto (A)",IF(O45&gt;=6,"Medio(M)",IF(O45&gt;=2,"Bajo(B)"))))</f>
        <v>Alto (A)</v>
      </c>
      <c r="Q45" s="90">
        <v>25</v>
      </c>
      <c r="R45" s="90">
        <f>+O45*Q45</f>
        <v>300</v>
      </c>
      <c r="S45" s="90" t="str">
        <f>IF(M45="No Asigna Valor","IV",IF(R45&gt;=600,"I",IF(R45&gt;=150,"II",IF(R45&gt;=40,"III",IF(R45&gt;=20,"IV")*IF(R45="No Asigna Valor","IV")))))</f>
        <v>II</v>
      </c>
      <c r="T45" s="90" t="str">
        <f>+IF(S45="I","No Aceptable",IF(S45="II","No Aceptable o Aceptable con control especifico",IF(S45="III","Mejorable",IF(S45="IV","Aceptable"))))</f>
        <v>No Aceptable o Aceptable con control especifico</v>
      </c>
      <c r="U45" s="90">
        <v>3</v>
      </c>
      <c r="V45" s="90">
        <v>1</v>
      </c>
      <c r="W45" s="90">
        <v>0</v>
      </c>
      <c r="X45" s="90">
        <f t="shared" si="23"/>
        <v>4</v>
      </c>
      <c r="Y45" s="90" t="s">
        <v>41</v>
      </c>
      <c r="Z45" s="93" t="s">
        <v>516</v>
      </c>
      <c r="AA45" s="90" t="s">
        <v>225</v>
      </c>
      <c r="AB45" s="90" t="s">
        <v>225</v>
      </c>
      <c r="AC45" s="90" t="s">
        <v>225</v>
      </c>
      <c r="AD45" s="90" t="s">
        <v>704</v>
      </c>
      <c r="AE45" s="80" t="s">
        <v>623</v>
      </c>
    </row>
    <row r="46" spans="1:31" s="3" customFormat="1" ht="120" customHeight="1">
      <c r="A46" s="103" t="s">
        <v>709</v>
      </c>
      <c r="B46" s="80" t="s">
        <v>739</v>
      </c>
      <c r="C46" s="80" t="s">
        <v>517</v>
      </c>
      <c r="D46" s="80" t="s">
        <v>417</v>
      </c>
      <c r="E46" s="80" t="s">
        <v>218</v>
      </c>
      <c r="F46" s="80" t="s">
        <v>519</v>
      </c>
      <c r="G46" s="88" t="s">
        <v>48</v>
      </c>
      <c r="H46" s="80" t="s">
        <v>224</v>
      </c>
      <c r="I46" s="80" t="s">
        <v>687</v>
      </c>
      <c r="J46" s="80" t="s">
        <v>40</v>
      </c>
      <c r="K46" s="80" t="s">
        <v>512</v>
      </c>
      <c r="L46" s="80" t="s">
        <v>40</v>
      </c>
      <c r="M46" s="80">
        <v>6</v>
      </c>
      <c r="N46" s="80">
        <v>3</v>
      </c>
      <c r="O46" s="80">
        <f t="shared" si="24"/>
        <v>18</v>
      </c>
      <c r="P46" s="80" t="str">
        <f t="shared" si="25"/>
        <v>Alto (A)</v>
      </c>
      <c r="Q46" s="88">
        <v>60</v>
      </c>
      <c r="R46" s="80">
        <f t="shared" si="26"/>
        <v>1080</v>
      </c>
      <c r="S46" s="80" t="str">
        <f t="shared" si="27"/>
        <v>I</v>
      </c>
      <c r="T46" s="80" t="str">
        <f t="shared" si="28"/>
        <v>No Aceptable</v>
      </c>
      <c r="U46" s="90">
        <v>4</v>
      </c>
      <c r="V46" s="90">
        <v>1</v>
      </c>
      <c r="W46" s="90">
        <v>0</v>
      </c>
      <c r="X46" s="90">
        <f t="shared" si="23"/>
        <v>5</v>
      </c>
      <c r="Y46" s="80" t="s">
        <v>511</v>
      </c>
      <c r="Z46" s="80" t="s">
        <v>348</v>
      </c>
      <c r="AA46" s="80" t="s">
        <v>225</v>
      </c>
      <c r="AB46" s="80" t="s">
        <v>225</v>
      </c>
      <c r="AC46" s="80" t="s">
        <v>264</v>
      </c>
      <c r="AD46" s="80" t="s">
        <v>690</v>
      </c>
      <c r="AE46" s="80" t="s">
        <v>623</v>
      </c>
    </row>
    <row r="47" spans="1:31" s="3" customFormat="1" ht="120" customHeight="1">
      <c r="A47" s="103" t="s">
        <v>709</v>
      </c>
      <c r="B47" s="80" t="s">
        <v>298</v>
      </c>
      <c r="C47" s="80" t="s">
        <v>217</v>
      </c>
      <c r="D47" s="80" t="s">
        <v>45</v>
      </c>
      <c r="E47" s="80" t="s">
        <v>218</v>
      </c>
      <c r="F47" s="80" t="s">
        <v>219</v>
      </c>
      <c r="G47" s="80" t="s">
        <v>39</v>
      </c>
      <c r="H47" s="80" t="s">
        <v>220</v>
      </c>
      <c r="I47" s="80" t="s">
        <v>221</v>
      </c>
      <c r="J47" s="80" t="s">
        <v>40</v>
      </c>
      <c r="K47" s="80" t="s">
        <v>40</v>
      </c>
      <c r="L47" s="80" t="s">
        <v>344</v>
      </c>
      <c r="M47" s="80">
        <v>6</v>
      </c>
      <c r="N47" s="80">
        <v>3</v>
      </c>
      <c r="O47" s="80">
        <f aca="true" t="shared" si="29" ref="O47:O54">+M47*N47</f>
        <v>18</v>
      </c>
      <c r="P47" s="80" t="str">
        <f aca="true" t="shared" si="30" ref="P47:P54">+IF(O47&gt;=24,"Muy Alto (MA)",IF(O47&gt;=10,"Alto (A)",IF(O47&gt;=6,"Medio(M)",IF(O47&gt;=2,"Bajo(B)"))))</f>
        <v>Alto (A)</v>
      </c>
      <c r="Q47" s="80">
        <v>10</v>
      </c>
      <c r="R47" s="80">
        <f aca="true" t="shared" si="31" ref="R47:R54">+O47*Q47</f>
        <v>180</v>
      </c>
      <c r="S47" s="80" t="str">
        <f aca="true" t="shared" si="32" ref="S47:S54">IF(M47="No Asigna Valor","IV",IF(R47&gt;=600,"I",IF(R47&gt;=150,"II",IF(R47&gt;=40,"III",IF(R47&gt;=20,"IV")*IF(R47="No Asigna Valor","IV")))))</f>
        <v>II</v>
      </c>
      <c r="T47" s="80" t="str">
        <f aca="true" t="shared" si="33" ref="T47:T54">+IF(S47="I","No Aceptable",IF(S47="II","No Aceptable o Aceptable con control especifico",IF(S47="III","Mejorable",IF(S47="IV","Aceptable"))))</f>
        <v>No Aceptable o Aceptable con control especifico</v>
      </c>
      <c r="U47" s="80">
        <v>4</v>
      </c>
      <c r="V47" s="80">
        <v>0</v>
      </c>
      <c r="W47" s="80">
        <v>0</v>
      </c>
      <c r="X47" s="80">
        <f aca="true" t="shared" si="34" ref="X47:X54">SUM(U47:W47)</f>
        <v>4</v>
      </c>
      <c r="Y47" s="80" t="s">
        <v>41</v>
      </c>
      <c r="Z47" s="80" t="s">
        <v>50</v>
      </c>
      <c r="AA47" s="80" t="s">
        <v>225</v>
      </c>
      <c r="AB47" s="80" t="s">
        <v>225</v>
      </c>
      <c r="AC47" s="80" t="s">
        <v>225</v>
      </c>
      <c r="AD47" s="80" t="s">
        <v>420</v>
      </c>
      <c r="AE47" s="80" t="s">
        <v>225</v>
      </c>
    </row>
    <row r="48" spans="1:31" s="3" customFormat="1" ht="120" customHeight="1">
      <c r="A48" s="103" t="s">
        <v>709</v>
      </c>
      <c r="B48" s="80" t="s">
        <v>763</v>
      </c>
      <c r="C48" s="80" t="s">
        <v>331</v>
      </c>
      <c r="D48" s="80" t="s">
        <v>342</v>
      </c>
      <c r="E48" s="80" t="s">
        <v>218</v>
      </c>
      <c r="F48" s="80" t="s">
        <v>421</v>
      </c>
      <c r="G48" s="80" t="s">
        <v>39</v>
      </c>
      <c r="H48" s="80" t="s">
        <v>351</v>
      </c>
      <c r="I48" s="80" t="s">
        <v>223</v>
      </c>
      <c r="J48" s="80" t="s">
        <v>40</v>
      </c>
      <c r="K48" s="80" t="s">
        <v>40</v>
      </c>
      <c r="L48" s="80" t="s">
        <v>344</v>
      </c>
      <c r="M48" s="80">
        <v>6</v>
      </c>
      <c r="N48" s="80">
        <v>3</v>
      </c>
      <c r="O48" s="80">
        <f t="shared" si="29"/>
        <v>18</v>
      </c>
      <c r="P48" s="80" t="str">
        <f t="shared" si="30"/>
        <v>Alto (A)</v>
      </c>
      <c r="Q48" s="80">
        <v>25</v>
      </c>
      <c r="R48" s="80">
        <f t="shared" si="31"/>
        <v>450</v>
      </c>
      <c r="S48" s="80" t="str">
        <f t="shared" si="32"/>
        <v>II</v>
      </c>
      <c r="T48" s="80" t="str">
        <f t="shared" si="33"/>
        <v>No Aceptable o Aceptable con control especifico</v>
      </c>
      <c r="U48" s="80">
        <v>4</v>
      </c>
      <c r="V48" s="80">
        <v>0</v>
      </c>
      <c r="W48" s="80">
        <v>0</v>
      </c>
      <c r="X48" s="80">
        <f t="shared" si="34"/>
        <v>4</v>
      </c>
      <c r="Y48" s="80" t="s">
        <v>317</v>
      </c>
      <c r="Z48" s="80" t="s">
        <v>346</v>
      </c>
      <c r="AA48" s="80" t="s">
        <v>225</v>
      </c>
      <c r="AB48" s="80" t="s">
        <v>225</v>
      </c>
      <c r="AC48" s="80" t="s">
        <v>422</v>
      </c>
      <c r="AD48" s="80" t="s">
        <v>489</v>
      </c>
      <c r="AE48" s="80" t="s">
        <v>225</v>
      </c>
    </row>
    <row r="49" spans="1:31" s="3" customFormat="1" ht="120" customHeight="1">
      <c r="A49" s="103" t="s">
        <v>709</v>
      </c>
      <c r="B49" s="80" t="s">
        <v>763</v>
      </c>
      <c r="C49" s="80" t="s">
        <v>281</v>
      </c>
      <c r="D49" s="80" t="s">
        <v>312</v>
      </c>
      <c r="E49" s="80" t="s">
        <v>218</v>
      </c>
      <c r="F49" s="80" t="s">
        <v>332</v>
      </c>
      <c r="G49" s="80" t="s">
        <v>44</v>
      </c>
      <c r="H49" s="80" t="s">
        <v>89</v>
      </c>
      <c r="I49" s="80" t="s">
        <v>233</v>
      </c>
      <c r="J49" s="80" t="s">
        <v>40</v>
      </c>
      <c r="K49" s="80" t="s">
        <v>40</v>
      </c>
      <c r="L49" s="80" t="s">
        <v>345</v>
      </c>
      <c r="M49" s="80">
        <v>6</v>
      </c>
      <c r="N49" s="80">
        <v>3</v>
      </c>
      <c r="O49" s="80">
        <f t="shared" si="29"/>
        <v>18</v>
      </c>
      <c r="P49" s="80" t="str">
        <f t="shared" si="30"/>
        <v>Alto (A)</v>
      </c>
      <c r="Q49" s="80">
        <v>25</v>
      </c>
      <c r="R49" s="80">
        <f t="shared" si="31"/>
        <v>450</v>
      </c>
      <c r="S49" s="80" t="str">
        <f t="shared" si="32"/>
        <v>II</v>
      </c>
      <c r="T49" s="80" t="str">
        <f t="shared" si="33"/>
        <v>No Aceptable o Aceptable con control especifico</v>
      </c>
      <c r="U49" s="80">
        <v>4</v>
      </c>
      <c r="V49" s="80">
        <v>0</v>
      </c>
      <c r="W49" s="80">
        <v>0</v>
      </c>
      <c r="X49" s="80">
        <f t="shared" si="34"/>
        <v>4</v>
      </c>
      <c r="Y49" s="80" t="s">
        <v>41</v>
      </c>
      <c r="Z49" s="80" t="s">
        <v>226</v>
      </c>
      <c r="AA49" s="80" t="s">
        <v>225</v>
      </c>
      <c r="AB49" s="80" t="s">
        <v>225</v>
      </c>
      <c r="AC49" s="80" t="s">
        <v>225</v>
      </c>
      <c r="AD49" s="80" t="s">
        <v>477</v>
      </c>
      <c r="AE49" s="80" t="s">
        <v>225</v>
      </c>
    </row>
    <row r="50" spans="1:31" s="3" customFormat="1" ht="120" customHeight="1">
      <c r="A50" s="103" t="s">
        <v>709</v>
      </c>
      <c r="B50" s="80" t="s">
        <v>763</v>
      </c>
      <c r="C50" s="80" t="s">
        <v>295</v>
      </c>
      <c r="D50" s="80" t="s">
        <v>284</v>
      </c>
      <c r="E50" s="80" t="s">
        <v>218</v>
      </c>
      <c r="F50" s="80" t="s">
        <v>539</v>
      </c>
      <c r="G50" s="80" t="s">
        <v>63</v>
      </c>
      <c r="H50" s="80" t="s">
        <v>248</v>
      </c>
      <c r="I50" s="80" t="s">
        <v>43</v>
      </c>
      <c r="J50" s="80" t="s">
        <v>40</v>
      </c>
      <c r="K50" s="80" t="s">
        <v>387</v>
      </c>
      <c r="L50" s="80" t="s">
        <v>271</v>
      </c>
      <c r="M50" s="80">
        <v>6</v>
      </c>
      <c r="N50" s="80">
        <v>3</v>
      </c>
      <c r="O50" s="80">
        <f t="shared" si="29"/>
        <v>18</v>
      </c>
      <c r="P50" s="80" t="str">
        <f t="shared" si="30"/>
        <v>Alto (A)</v>
      </c>
      <c r="Q50" s="80">
        <v>100</v>
      </c>
      <c r="R50" s="80">
        <f t="shared" si="31"/>
        <v>1800</v>
      </c>
      <c r="S50" s="80" t="str">
        <f t="shared" si="32"/>
        <v>I</v>
      </c>
      <c r="T50" s="80" t="str">
        <f t="shared" si="33"/>
        <v>No Aceptable</v>
      </c>
      <c r="U50" s="80">
        <v>4</v>
      </c>
      <c r="V50" s="80">
        <v>0</v>
      </c>
      <c r="W50" s="80">
        <v>0</v>
      </c>
      <c r="X50" s="80">
        <f t="shared" si="34"/>
        <v>4</v>
      </c>
      <c r="Y50" s="80" t="s">
        <v>47</v>
      </c>
      <c r="Z50" s="80"/>
      <c r="AA50" s="80" t="s">
        <v>225</v>
      </c>
      <c r="AB50" s="80" t="s">
        <v>225</v>
      </c>
      <c r="AC50" s="80" t="s">
        <v>413</v>
      </c>
      <c r="AD50" s="80" t="s">
        <v>608</v>
      </c>
      <c r="AE50" s="80" t="s">
        <v>225</v>
      </c>
    </row>
    <row r="51" spans="1:31" s="3" customFormat="1" ht="120" customHeight="1">
      <c r="A51" s="103" t="s">
        <v>709</v>
      </c>
      <c r="B51" s="80" t="s">
        <v>763</v>
      </c>
      <c r="C51" s="80" t="s">
        <v>281</v>
      </c>
      <c r="D51" s="80" t="s">
        <v>527</v>
      </c>
      <c r="E51" s="80" t="s">
        <v>218</v>
      </c>
      <c r="F51" s="80" t="s">
        <v>528</v>
      </c>
      <c r="G51" s="80" t="s">
        <v>63</v>
      </c>
      <c r="H51" s="80" t="s">
        <v>285</v>
      </c>
      <c r="I51" s="80" t="s">
        <v>319</v>
      </c>
      <c r="J51" s="80" t="s">
        <v>40</v>
      </c>
      <c r="K51" s="80" t="s">
        <v>40</v>
      </c>
      <c r="L51" s="80" t="s">
        <v>40</v>
      </c>
      <c r="M51" s="80">
        <v>6</v>
      </c>
      <c r="N51" s="80">
        <v>3</v>
      </c>
      <c r="O51" s="80">
        <f t="shared" si="29"/>
        <v>18</v>
      </c>
      <c r="P51" s="80" t="str">
        <f t="shared" si="30"/>
        <v>Alto (A)</v>
      </c>
      <c r="Q51" s="80">
        <v>25</v>
      </c>
      <c r="R51" s="80">
        <f t="shared" si="31"/>
        <v>450</v>
      </c>
      <c r="S51" s="80" t="str">
        <f t="shared" si="32"/>
        <v>II</v>
      </c>
      <c r="T51" s="80" t="str">
        <f t="shared" si="33"/>
        <v>No Aceptable o Aceptable con control especifico</v>
      </c>
      <c r="U51" s="80">
        <v>4</v>
      </c>
      <c r="V51" s="80">
        <v>0</v>
      </c>
      <c r="W51" s="80">
        <v>0</v>
      </c>
      <c r="X51" s="80">
        <f t="shared" si="34"/>
        <v>4</v>
      </c>
      <c r="Y51" s="80" t="s">
        <v>249</v>
      </c>
      <c r="Z51" s="80"/>
      <c r="AA51" s="80" t="s">
        <v>225</v>
      </c>
      <c r="AB51" s="80" t="s">
        <v>225</v>
      </c>
      <c r="AC51" s="80" t="s">
        <v>509</v>
      </c>
      <c r="AD51" s="80" t="s">
        <v>703</v>
      </c>
      <c r="AE51" s="80" t="s">
        <v>623</v>
      </c>
    </row>
    <row r="52" spans="1:31" s="3" customFormat="1" ht="120" customHeight="1">
      <c r="A52" s="103" t="s">
        <v>709</v>
      </c>
      <c r="B52" s="80" t="s">
        <v>763</v>
      </c>
      <c r="C52" s="80" t="s">
        <v>388</v>
      </c>
      <c r="D52" s="80" t="s">
        <v>389</v>
      </c>
      <c r="E52" s="80" t="s">
        <v>218</v>
      </c>
      <c r="F52" s="80" t="s">
        <v>519</v>
      </c>
      <c r="G52" s="88" t="s">
        <v>48</v>
      </c>
      <c r="H52" s="80" t="s">
        <v>224</v>
      </c>
      <c r="I52" s="80" t="s">
        <v>529</v>
      </c>
      <c r="J52" s="80" t="s">
        <v>40</v>
      </c>
      <c r="K52" s="80" t="s">
        <v>512</v>
      </c>
      <c r="L52" s="80" t="s">
        <v>40</v>
      </c>
      <c r="M52" s="80">
        <v>6</v>
      </c>
      <c r="N52" s="80">
        <v>3</v>
      </c>
      <c r="O52" s="80">
        <f t="shared" si="29"/>
        <v>18</v>
      </c>
      <c r="P52" s="80" t="str">
        <f t="shared" si="30"/>
        <v>Alto (A)</v>
      </c>
      <c r="Q52" s="88">
        <v>25</v>
      </c>
      <c r="R52" s="80">
        <f t="shared" si="31"/>
        <v>450</v>
      </c>
      <c r="S52" s="80" t="str">
        <f t="shared" si="32"/>
        <v>II</v>
      </c>
      <c r="T52" s="80" t="str">
        <f t="shared" si="33"/>
        <v>No Aceptable o Aceptable con control especifico</v>
      </c>
      <c r="U52" s="90">
        <v>4</v>
      </c>
      <c r="V52" s="90">
        <v>0</v>
      </c>
      <c r="W52" s="90">
        <v>0</v>
      </c>
      <c r="X52" s="90">
        <f t="shared" si="34"/>
        <v>4</v>
      </c>
      <c r="Y52" s="80" t="s">
        <v>41</v>
      </c>
      <c r="Z52" s="80" t="s">
        <v>348</v>
      </c>
      <c r="AA52" s="80" t="s">
        <v>225</v>
      </c>
      <c r="AB52" s="80" t="s">
        <v>225</v>
      </c>
      <c r="AC52" s="80" t="s">
        <v>264</v>
      </c>
      <c r="AD52" s="80" t="s">
        <v>690</v>
      </c>
      <c r="AE52" s="80" t="s">
        <v>691</v>
      </c>
    </row>
    <row r="53" spans="1:31" s="3" customFormat="1" ht="120" customHeight="1">
      <c r="A53" s="103" t="s">
        <v>709</v>
      </c>
      <c r="B53" s="80" t="s">
        <v>298</v>
      </c>
      <c r="C53" s="88" t="s">
        <v>423</v>
      </c>
      <c r="D53" s="88" t="s">
        <v>478</v>
      </c>
      <c r="E53" s="88" t="s">
        <v>218</v>
      </c>
      <c r="F53" s="80" t="s">
        <v>479</v>
      </c>
      <c r="G53" s="80" t="s">
        <v>63</v>
      </c>
      <c r="H53" s="80" t="s">
        <v>278</v>
      </c>
      <c r="I53" s="80" t="s">
        <v>279</v>
      </c>
      <c r="J53" s="80" t="s">
        <v>40</v>
      </c>
      <c r="K53" s="80" t="s">
        <v>40</v>
      </c>
      <c r="L53" s="80" t="s">
        <v>40</v>
      </c>
      <c r="M53" s="80">
        <v>6</v>
      </c>
      <c r="N53" s="80">
        <v>3</v>
      </c>
      <c r="O53" s="80">
        <f t="shared" si="29"/>
        <v>18</v>
      </c>
      <c r="P53" s="80" t="str">
        <f t="shared" si="30"/>
        <v>Alto (A)</v>
      </c>
      <c r="Q53" s="80">
        <v>25</v>
      </c>
      <c r="R53" s="80">
        <f t="shared" si="31"/>
        <v>450</v>
      </c>
      <c r="S53" s="80" t="str">
        <f t="shared" si="32"/>
        <v>II</v>
      </c>
      <c r="T53" s="80" t="str">
        <f t="shared" si="33"/>
        <v>No Aceptable o Aceptable con control especifico</v>
      </c>
      <c r="U53" s="80">
        <v>4</v>
      </c>
      <c r="V53" s="80">
        <v>0</v>
      </c>
      <c r="W53" s="80">
        <v>0</v>
      </c>
      <c r="X53" s="80">
        <f t="shared" si="34"/>
        <v>4</v>
      </c>
      <c r="Y53" s="80" t="s">
        <v>41</v>
      </c>
      <c r="Z53" s="80"/>
      <c r="AA53" s="80" t="s">
        <v>225</v>
      </c>
      <c r="AB53" s="80" t="s">
        <v>225</v>
      </c>
      <c r="AC53" s="80" t="s">
        <v>480</v>
      </c>
      <c r="AD53" s="80" t="s">
        <v>530</v>
      </c>
      <c r="AE53" s="80" t="s">
        <v>404</v>
      </c>
    </row>
    <row r="54" spans="1:31" s="3" customFormat="1" ht="120" customHeight="1">
      <c r="A54" s="103" t="s">
        <v>709</v>
      </c>
      <c r="B54" s="80" t="s">
        <v>298</v>
      </c>
      <c r="C54" s="80" t="s">
        <v>217</v>
      </c>
      <c r="D54" s="80" t="s">
        <v>45</v>
      </c>
      <c r="E54" s="80" t="s">
        <v>218</v>
      </c>
      <c r="F54" s="87" t="s">
        <v>531</v>
      </c>
      <c r="G54" s="80" t="s">
        <v>42</v>
      </c>
      <c r="H54" s="80" t="s">
        <v>274</v>
      </c>
      <c r="I54" s="80" t="s">
        <v>275</v>
      </c>
      <c r="J54" s="80" t="s">
        <v>40</v>
      </c>
      <c r="K54" s="80" t="s">
        <v>40</v>
      </c>
      <c r="L54" s="80" t="s">
        <v>40</v>
      </c>
      <c r="M54" s="80">
        <v>6</v>
      </c>
      <c r="N54" s="80">
        <v>3</v>
      </c>
      <c r="O54" s="80">
        <f t="shared" si="29"/>
        <v>18</v>
      </c>
      <c r="P54" s="80" t="str">
        <f t="shared" si="30"/>
        <v>Alto (A)</v>
      </c>
      <c r="Q54" s="80">
        <v>25</v>
      </c>
      <c r="R54" s="80">
        <f t="shared" si="31"/>
        <v>450</v>
      </c>
      <c r="S54" s="80" t="str">
        <f t="shared" si="32"/>
        <v>II</v>
      </c>
      <c r="T54" s="80" t="str">
        <f t="shared" si="33"/>
        <v>No Aceptable o Aceptable con control especifico</v>
      </c>
      <c r="U54" s="80">
        <v>4</v>
      </c>
      <c r="V54" s="80">
        <v>0</v>
      </c>
      <c r="W54" s="80">
        <v>0</v>
      </c>
      <c r="X54" s="80">
        <f t="shared" si="34"/>
        <v>4</v>
      </c>
      <c r="Y54" s="80" t="s">
        <v>41</v>
      </c>
      <c r="Z54" s="80" t="s">
        <v>309</v>
      </c>
      <c r="AA54" s="80" t="s">
        <v>225</v>
      </c>
      <c r="AB54" s="80" t="s">
        <v>225</v>
      </c>
      <c r="AC54" s="80" t="s">
        <v>225</v>
      </c>
      <c r="AD54" s="80" t="s">
        <v>532</v>
      </c>
      <c r="AE54" s="80" t="s">
        <v>225</v>
      </c>
    </row>
    <row r="55" spans="1:31" s="3" customFormat="1" ht="120" customHeight="1">
      <c r="A55" s="103" t="s">
        <v>709</v>
      </c>
      <c r="B55" s="80" t="s">
        <v>762</v>
      </c>
      <c r="C55" s="88" t="s">
        <v>217</v>
      </c>
      <c r="D55" s="88" t="s">
        <v>45</v>
      </c>
      <c r="E55" s="88" t="s">
        <v>218</v>
      </c>
      <c r="F55" s="88" t="s">
        <v>219</v>
      </c>
      <c r="G55" s="88" t="s">
        <v>39</v>
      </c>
      <c r="H55" s="80" t="s">
        <v>220</v>
      </c>
      <c r="I55" s="80" t="s">
        <v>221</v>
      </c>
      <c r="J55" s="80" t="s">
        <v>40</v>
      </c>
      <c r="K55" s="80" t="s">
        <v>40</v>
      </c>
      <c r="L55" s="80" t="s">
        <v>344</v>
      </c>
      <c r="M55" s="80">
        <v>6</v>
      </c>
      <c r="N55" s="80">
        <v>3</v>
      </c>
      <c r="O55" s="80">
        <f aca="true" t="shared" si="35" ref="O55:O61">+M55*N55</f>
        <v>18</v>
      </c>
      <c r="P55" s="80" t="str">
        <f aca="true" t="shared" si="36" ref="P55:P61">+IF(O55&gt;=24,"Muy Alto (MA)",IF(O55&gt;=10,"Alto (A)",IF(O55&gt;=6,"Medio(M)",IF(O55&gt;=2,"Bajo(B)"))))</f>
        <v>Alto (A)</v>
      </c>
      <c r="Q55" s="80">
        <v>10</v>
      </c>
      <c r="R55" s="80">
        <f aca="true" t="shared" si="37" ref="R55:R61">+O55*Q55</f>
        <v>180</v>
      </c>
      <c r="S55" s="80" t="str">
        <f aca="true" t="shared" si="38" ref="S55:S61">IF(M55="No Asigna Valor","IV",IF(R55&gt;=600,"I",IF(R55&gt;=150,"II",IF(R55&gt;=40,"III",IF(R55&gt;=20,"IV")*IF(R55="No Asigna Valor","IV")))))</f>
        <v>II</v>
      </c>
      <c r="T55" s="80" t="str">
        <f aca="true" t="shared" si="39" ref="T55:T61">+IF(S55="I","No Aceptable",IF(S55="II","No Aceptable o Aceptable con control especifico",IF(S55="III","Mejorable",IF(S55="IV","Aceptable"))))</f>
        <v>No Aceptable o Aceptable con control especifico</v>
      </c>
      <c r="U55" s="80">
        <v>6</v>
      </c>
      <c r="V55" s="80">
        <v>2</v>
      </c>
      <c r="W55" s="80">
        <v>0</v>
      </c>
      <c r="X55" s="80">
        <f t="shared" si="23"/>
        <v>8</v>
      </c>
      <c r="Y55" s="80" t="s">
        <v>41</v>
      </c>
      <c r="Z55" s="80" t="s">
        <v>50</v>
      </c>
      <c r="AA55" s="80" t="s">
        <v>225</v>
      </c>
      <c r="AB55" s="80" t="s">
        <v>225</v>
      </c>
      <c r="AC55" s="80" t="s">
        <v>225</v>
      </c>
      <c r="AD55" s="80" t="s">
        <v>521</v>
      </c>
      <c r="AE55" s="80" t="s">
        <v>225</v>
      </c>
    </row>
    <row r="56" spans="1:31" s="3" customFormat="1" ht="120" customHeight="1">
      <c r="A56" s="103" t="s">
        <v>709</v>
      </c>
      <c r="B56" s="80" t="s">
        <v>762</v>
      </c>
      <c r="C56" s="80" t="s">
        <v>217</v>
      </c>
      <c r="D56" s="80" t="s">
        <v>45</v>
      </c>
      <c r="E56" s="80" t="s">
        <v>218</v>
      </c>
      <c r="F56" s="90" t="s">
        <v>522</v>
      </c>
      <c r="G56" s="90" t="s">
        <v>39</v>
      </c>
      <c r="H56" s="90" t="s">
        <v>523</v>
      </c>
      <c r="I56" s="90" t="s">
        <v>223</v>
      </c>
      <c r="J56" s="90" t="s">
        <v>40</v>
      </c>
      <c r="K56" s="90" t="s">
        <v>40</v>
      </c>
      <c r="L56" s="90" t="s">
        <v>344</v>
      </c>
      <c r="M56" s="90">
        <v>6</v>
      </c>
      <c r="N56" s="90">
        <v>3</v>
      </c>
      <c r="O56" s="90">
        <f t="shared" si="35"/>
        <v>18</v>
      </c>
      <c r="P56" s="90" t="str">
        <f t="shared" si="36"/>
        <v>Alto (A)</v>
      </c>
      <c r="Q56" s="90">
        <v>25</v>
      </c>
      <c r="R56" s="90">
        <f t="shared" si="37"/>
        <v>450</v>
      </c>
      <c r="S56" s="90" t="str">
        <f t="shared" si="38"/>
        <v>II</v>
      </c>
      <c r="T56" s="90" t="str">
        <f t="shared" si="39"/>
        <v>No Aceptable o Aceptable con control especifico</v>
      </c>
      <c r="U56" s="90">
        <v>6</v>
      </c>
      <c r="V56" s="90">
        <v>2</v>
      </c>
      <c r="W56" s="90">
        <v>0</v>
      </c>
      <c r="X56" s="90">
        <f t="shared" si="23"/>
        <v>8</v>
      </c>
      <c r="Y56" s="90" t="s">
        <v>41</v>
      </c>
      <c r="Z56" s="90" t="s">
        <v>369</v>
      </c>
      <c r="AA56" s="90" t="s">
        <v>225</v>
      </c>
      <c r="AB56" s="90" t="s">
        <v>225</v>
      </c>
      <c r="AC56" s="90" t="s">
        <v>493</v>
      </c>
      <c r="AD56" s="80" t="s">
        <v>524</v>
      </c>
      <c r="AE56" s="80" t="s">
        <v>225</v>
      </c>
    </row>
    <row r="57" spans="1:31" s="3" customFormat="1" ht="120" customHeight="1">
      <c r="A57" s="103" t="s">
        <v>709</v>
      </c>
      <c r="B57" s="80" t="s">
        <v>762</v>
      </c>
      <c r="C57" s="80" t="s">
        <v>238</v>
      </c>
      <c r="D57" s="80" t="s">
        <v>239</v>
      </c>
      <c r="E57" s="80" t="s">
        <v>218</v>
      </c>
      <c r="F57" s="80" t="s">
        <v>240</v>
      </c>
      <c r="G57" s="80" t="s">
        <v>44</v>
      </c>
      <c r="H57" s="80" t="s">
        <v>44</v>
      </c>
      <c r="I57" s="80" t="s">
        <v>233</v>
      </c>
      <c r="J57" s="80" t="s">
        <v>40</v>
      </c>
      <c r="K57" s="80" t="s">
        <v>40</v>
      </c>
      <c r="L57" s="80" t="s">
        <v>345</v>
      </c>
      <c r="M57" s="80">
        <v>6</v>
      </c>
      <c r="N57" s="80">
        <v>3</v>
      </c>
      <c r="O57" s="80">
        <f t="shared" si="35"/>
        <v>18</v>
      </c>
      <c r="P57" s="80" t="str">
        <f t="shared" si="36"/>
        <v>Alto (A)</v>
      </c>
      <c r="Q57" s="80">
        <v>25</v>
      </c>
      <c r="R57" s="80">
        <f t="shared" si="37"/>
        <v>450</v>
      </c>
      <c r="S57" s="80" t="str">
        <f t="shared" si="38"/>
        <v>II</v>
      </c>
      <c r="T57" s="80" t="str">
        <f t="shared" si="39"/>
        <v>No Aceptable o Aceptable con control especifico</v>
      </c>
      <c r="U57" s="80">
        <v>6</v>
      </c>
      <c r="V57" s="80">
        <v>2</v>
      </c>
      <c r="W57" s="80">
        <v>0</v>
      </c>
      <c r="X57" s="80">
        <f t="shared" si="23"/>
        <v>8</v>
      </c>
      <c r="Y57" s="80" t="s">
        <v>41</v>
      </c>
      <c r="Z57" s="80" t="s">
        <v>226</v>
      </c>
      <c r="AA57" s="80" t="s">
        <v>225</v>
      </c>
      <c r="AB57" s="80" t="s">
        <v>225</v>
      </c>
      <c r="AC57" s="80" t="s">
        <v>225</v>
      </c>
      <c r="AD57" s="80" t="s">
        <v>477</v>
      </c>
      <c r="AE57" s="80" t="s">
        <v>225</v>
      </c>
    </row>
    <row r="58" spans="1:31" s="3" customFormat="1" ht="120" customHeight="1">
      <c r="A58" s="103" t="s">
        <v>709</v>
      </c>
      <c r="B58" s="80" t="s">
        <v>762</v>
      </c>
      <c r="C58" s="80" t="s">
        <v>238</v>
      </c>
      <c r="D58" s="80" t="s">
        <v>239</v>
      </c>
      <c r="E58" s="80" t="s">
        <v>235</v>
      </c>
      <c r="F58" s="80" t="s">
        <v>252</v>
      </c>
      <c r="G58" s="80" t="s">
        <v>63</v>
      </c>
      <c r="H58" s="80" t="s">
        <v>283</v>
      </c>
      <c r="I58" s="80" t="s">
        <v>43</v>
      </c>
      <c r="J58" s="80" t="s">
        <v>40</v>
      </c>
      <c r="K58" s="80" t="s">
        <v>241</v>
      </c>
      <c r="L58" s="80" t="s">
        <v>40</v>
      </c>
      <c r="M58" s="80">
        <v>6</v>
      </c>
      <c r="N58" s="80">
        <v>2</v>
      </c>
      <c r="O58" s="80">
        <f t="shared" si="35"/>
        <v>12</v>
      </c>
      <c r="P58" s="80" t="str">
        <f t="shared" si="36"/>
        <v>Alto (A)</v>
      </c>
      <c r="Q58" s="80">
        <v>25</v>
      </c>
      <c r="R58" s="80">
        <f t="shared" si="37"/>
        <v>300</v>
      </c>
      <c r="S58" s="80" t="str">
        <f t="shared" si="38"/>
        <v>II</v>
      </c>
      <c r="T58" s="80" t="str">
        <f t="shared" si="39"/>
        <v>No Aceptable o Aceptable con control especifico</v>
      </c>
      <c r="U58" s="80">
        <v>6</v>
      </c>
      <c r="V58" s="80">
        <v>2</v>
      </c>
      <c r="W58" s="80">
        <v>0</v>
      </c>
      <c r="X58" s="80">
        <f t="shared" si="23"/>
        <v>8</v>
      </c>
      <c r="Y58" s="80" t="s">
        <v>41</v>
      </c>
      <c r="Z58" s="80"/>
      <c r="AA58" s="80" t="s">
        <v>225</v>
      </c>
      <c r="AB58" s="80" t="s">
        <v>225</v>
      </c>
      <c r="AC58" s="80" t="s">
        <v>428</v>
      </c>
      <c r="AD58" s="80" t="s">
        <v>525</v>
      </c>
      <c r="AE58" s="80" t="s">
        <v>225</v>
      </c>
    </row>
    <row r="59" spans="1:31" s="3" customFormat="1" ht="120" customHeight="1">
      <c r="A59" s="103" t="s">
        <v>709</v>
      </c>
      <c r="B59" s="80" t="s">
        <v>762</v>
      </c>
      <c r="C59" s="85" t="s">
        <v>217</v>
      </c>
      <c r="D59" s="80" t="s">
        <v>234</v>
      </c>
      <c r="E59" s="80" t="s">
        <v>218</v>
      </c>
      <c r="F59" s="80" t="s">
        <v>654</v>
      </c>
      <c r="G59" s="80" t="s">
        <v>63</v>
      </c>
      <c r="H59" s="80" t="s">
        <v>285</v>
      </c>
      <c r="I59" s="80" t="s">
        <v>319</v>
      </c>
      <c r="J59" s="80" t="s">
        <v>40</v>
      </c>
      <c r="K59" s="80" t="s">
        <v>40</v>
      </c>
      <c r="L59" s="80" t="s">
        <v>40</v>
      </c>
      <c r="M59" s="80">
        <v>6</v>
      </c>
      <c r="N59" s="80">
        <v>3</v>
      </c>
      <c r="O59" s="80">
        <f t="shared" si="35"/>
        <v>18</v>
      </c>
      <c r="P59" s="80" t="str">
        <f t="shared" si="36"/>
        <v>Alto (A)</v>
      </c>
      <c r="Q59" s="80">
        <v>25</v>
      </c>
      <c r="R59" s="80">
        <f t="shared" si="37"/>
        <v>450</v>
      </c>
      <c r="S59" s="80" t="str">
        <f t="shared" si="38"/>
        <v>II</v>
      </c>
      <c r="T59" s="80" t="str">
        <f t="shared" si="39"/>
        <v>No Aceptable o Aceptable con control especifico</v>
      </c>
      <c r="U59" s="80">
        <v>6</v>
      </c>
      <c r="V59" s="80">
        <v>2</v>
      </c>
      <c r="W59" s="80">
        <v>0</v>
      </c>
      <c r="X59" s="80">
        <f t="shared" si="23"/>
        <v>8</v>
      </c>
      <c r="Y59" s="80" t="s">
        <v>249</v>
      </c>
      <c r="Z59" s="80"/>
      <c r="AA59" s="80" t="s">
        <v>225</v>
      </c>
      <c r="AB59" s="80" t="s">
        <v>225</v>
      </c>
      <c r="AC59" s="80" t="s">
        <v>526</v>
      </c>
      <c r="AD59" s="80" t="s">
        <v>655</v>
      </c>
      <c r="AE59" s="80" t="s">
        <v>225</v>
      </c>
    </row>
    <row r="60" spans="1:31" ht="120" customHeight="1">
      <c r="A60" s="103" t="s">
        <v>709</v>
      </c>
      <c r="B60" s="80" t="s">
        <v>762</v>
      </c>
      <c r="C60" s="85" t="s">
        <v>217</v>
      </c>
      <c r="D60" s="80" t="s">
        <v>234</v>
      </c>
      <c r="E60" s="80" t="s">
        <v>218</v>
      </c>
      <c r="F60" s="80" t="s">
        <v>501</v>
      </c>
      <c r="G60" s="80" t="s">
        <v>63</v>
      </c>
      <c r="H60" s="80" t="s">
        <v>231</v>
      </c>
      <c r="I60" s="80" t="s">
        <v>232</v>
      </c>
      <c r="J60" s="80" t="s">
        <v>40</v>
      </c>
      <c r="K60" s="80" t="s">
        <v>645</v>
      </c>
      <c r="L60" s="80" t="s">
        <v>40</v>
      </c>
      <c r="M60" s="80">
        <v>6</v>
      </c>
      <c r="N60" s="80">
        <v>3</v>
      </c>
      <c r="O60" s="80">
        <f t="shared" si="35"/>
        <v>18</v>
      </c>
      <c r="P60" s="80" t="str">
        <f t="shared" si="36"/>
        <v>Alto (A)</v>
      </c>
      <c r="Q60" s="80">
        <v>25</v>
      </c>
      <c r="R60" s="80">
        <f t="shared" si="37"/>
        <v>450</v>
      </c>
      <c r="S60" s="80" t="str">
        <f t="shared" si="38"/>
        <v>II</v>
      </c>
      <c r="T60" s="80" t="str">
        <f t="shared" si="39"/>
        <v>No Aceptable o Aceptable con control especifico</v>
      </c>
      <c r="U60" s="80">
        <v>6</v>
      </c>
      <c r="V60" s="80">
        <v>2</v>
      </c>
      <c r="W60" s="80">
        <v>0</v>
      </c>
      <c r="X60" s="80">
        <f t="shared" si="23"/>
        <v>8</v>
      </c>
      <c r="Y60" s="80" t="s">
        <v>510</v>
      </c>
      <c r="Z60" s="80" t="s">
        <v>357</v>
      </c>
      <c r="AA60" s="80" t="s">
        <v>225</v>
      </c>
      <c r="AB60" s="80" t="s">
        <v>225</v>
      </c>
      <c r="AC60" s="80" t="s">
        <v>650</v>
      </c>
      <c r="AD60" s="80" t="s">
        <v>502</v>
      </c>
      <c r="AE60" s="80" t="s">
        <v>225</v>
      </c>
    </row>
    <row r="61" spans="1:31" s="3" customFormat="1" ht="120" customHeight="1">
      <c r="A61" s="103" t="s">
        <v>709</v>
      </c>
      <c r="B61" s="80" t="s">
        <v>762</v>
      </c>
      <c r="C61" s="80" t="s">
        <v>217</v>
      </c>
      <c r="D61" s="80" t="s">
        <v>403</v>
      </c>
      <c r="E61" s="80" t="s">
        <v>218</v>
      </c>
      <c r="F61" s="80" t="s">
        <v>386</v>
      </c>
      <c r="G61" s="80" t="s">
        <v>63</v>
      </c>
      <c r="H61" s="80" t="s">
        <v>278</v>
      </c>
      <c r="I61" s="80" t="s">
        <v>279</v>
      </c>
      <c r="J61" s="80" t="s">
        <v>40</v>
      </c>
      <c r="K61" s="80" t="s">
        <v>40</v>
      </c>
      <c r="L61" s="80" t="s">
        <v>40</v>
      </c>
      <c r="M61" s="80">
        <v>6</v>
      </c>
      <c r="N61" s="80">
        <v>3</v>
      </c>
      <c r="O61" s="80">
        <f t="shared" si="35"/>
        <v>18</v>
      </c>
      <c r="P61" s="80" t="str">
        <f t="shared" si="36"/>
        <v>Alto (A)</v>
      </c>
      <c r="Q61" s="80">
        <v>25</v>
      </c>
      <c r="R61" s="80">
        <f t="shared" si="37"/>
        <v>450</v>
      </c>
      <c r="S61" s="80" t="str">
        <f t="shared" si="38"/>
        <v>II</v>
      </c>
      <c r="T61" s="80" t="str">
        <f t="shared" si="39"/>
        <v>No Aceptable o Aceptable con control especifico</v>
      </c>
      <c r="U61" s="80">
        <v>6</v>
      </c>
      <c r="V61" s="80">
        <v>2</v>
      </c>
      <c r="W61" s="80">
        <v>0</v>
      </c>
      <c r="X61" s="80">
        <f t="shared" si="23"/>
        <v>8</v>
      </c>
      <c r="Y61" s="80" t="s">
        <v>41</v>
      </c>
      <c r="Z61" s="90" t="s">
        <v>352</v>
      </c>
      <c r="AA61" s="80" t="s">
        <v>225</v>
      </c>
      <c r="AB61" s="80" t="s">
        <v>225</v>
      </c>
      <c r="AC61" s="80" t="s">
        <v>225</v>
      </c>
      <c r="AD61" s="80" t="s">
        <v>482</v>
      </c>
      <c r="AE61" s="80" t="s">
        <v>225</v>
      </c>
    </row>
    <row r="62" spans="1:31" s="3" customFormat="1" ht="120" customHeight="1">
      <c r="A62" s="103" t="s">
        <v>709</v>
      </c>
      <c r="B62" s="80" t="s">
        <v>761</v>
      </c>
      <c r="C62" s="80" t="s">
        <v>331</v>
      </c>
      <c r="D62" s="80" t="s">
        <v>535</v>
      </c>
      <c r="E62" s="80" t="s">
        <v>218</v>
      </c>
      <c r="F62" s="88" t="s">
        <v>534</v>
      </c>
      <c r="G62" s="88" t="s">
        <v>39</v>
      </c>
      <c r="H62" s="80" t="s">
        <v>220</v>
      </c>
      <c r="I62" s="80" t="s">
        <v>221</v>
      </c>
      <c r="J62" s="80" t="s">
        <v>40</v>
      </c>
      <c r="K62" s="80" t="s">
        <v>40</v>
      </c>
      <c r="L62" s="80" t="s">
        <v>344</v>
      </c>
      <c r="M62" s="80">
        <v>6</v>
      </c>
      <c r="N62" s="80">
        <v>3</v>
      </c>
      <c r="O62" s="80">
        <f aca="true" t="shared" si="40" ref="O62:O69">+M62*N62</f>
        <v>18</v>
      </c>
      <c r="P62" s="80" t="str">
        <f aca="true" t="shared" si="41" ref="P62:P69">+IF(O62&gt;=24,"Muy Alto (MA)",IF(O62&gt;=10,"Alto (A)",IF(O62&gt;=6,"Medio(M)",IF(O62&gt;=2,"Bajo(B)"))))</f>
        <v>Alto (A)</v>
      </c>
      <c r="Q62" s="80">
        <v>25</v>
      </c>
      <c r="R62" s="80">
        <f aca="true" t="shared" si="42" ref="R62:R69">+O62*Q62</f>
        <v>450</v>
      </c>
      <c r="S62" s="80" t="str">
        <f aca="true" t="shared" si="43" ref="S62:S69">IF(M62="No Asigna Valor","IV",IF(R62&gt;=600,"I",IF(R62&gt;=150,"II",IF(R62&gt;=40,"III",IF(R62&gt;=20,"IV")*IF(R62="No Asigna Valor","IV")))))</f>
        <v>II</v>
      </c>
      <c r="T62" s="80" t="str">
        <f aca="true" t="shared" si="44" ref="T62:T69">+IF(S62="I","No Aceptable",IF(S62="II","No Aceptable o Aceptable con control especifico",IF(S62="III","Mejorable",IF(S62="IV","Aceptable"))))</f>
        <v>No Aceptable o Aceptable con control especifico</v>
      </c>
      <c r="U62" s="80">
        <v>17</v>
      </c>
      <c r="V62" s="80">
        <v>1</v>
      </c>
      <c r="W62" s="80">
        <v>0</v>
      </c>
      <c r="X62" s="80">
        <f>SUM(U62:W62)</f>
        <v>18</v>
      </c>
      <c r="Y62" s="80" t="s">
        <v>41</v>
      </c>
      <c r="Z62" s="80" t="s">
        <v>50</v>
      </c>
      <c r="AA62" s="80" t="s">
        <v>225</v>
      </c>
      <c r="AB62" s="80" t="s">
        <v>225</v>
      </c>
      <c r="AC62" s="80" t="s">
        <v>225</v>
      </c>
      <c r="AD62" s="80" t="s">
        <v>424</v>
      </c>
      <c r="AE62" s="80" t="s">
        <v>225</v>
      </c>
    </row>
    <row r="63" spans="1:31" s="3" customFormat="1" ht="120" customHeight="1">
      <c r="A63" s="103" t="s">
        <v>709</v>
      </c>
      <c r="B63" s="80" t="s">
        <v>761</v>
      </c>
      <c r="C63" s="80" t="s">
        <v>331</v>
      </c>
      <c r="D63" s="80" t="s">
        <v>656</v>
      </c>
      <c r="E63" s="80" t="s">
        <v>218</v>
      </c>
      <c r="F63" s="80" t="s">
        <v>544</v>
      </c>
      <c r="G63" s="80" t="s">
        <v>39</v>
      </c>
      <c r="H63" s="80" t="s">
        <v>536</v>
      </c>
      <c r="I63" s="80" t="s">
        <v>657</v>
      </c>
      <c r="J63" s="80" t="s">
        <v>40</v>
      </c>
      <c r="K63" s="80" t="s">
        <v>40</v>
      </c>
      <c r="L63" s="80" t="s">
        <v>344</v>
      </c>
      <c r="M63" s="80">
        <v>6</v>
      </c>
      <c r="N63" s="80">
        <v>3</v>
      </c>
      <c r="O63" s="80">
        <f t="shared" si="40"/>
        <v>18</v>
      </c>
      <c r="P63" s="80" t="str">
        <f t="shared" si="41"/>
        <v>Alto (A)</v>
      </c>
      <c r="Q63" s="80">
        <v>25</v>
      </c>
      <c r="R63" s="80">
        <f t="shared" si="42"/>
        <v>450</v>
      </c>
      <c r="S63" s="80" t="str">
        <f t="shared" si="43"/>
        <v>II</v>
      </c>
      <c r="T63" s="80" t="str">
        <f t="shared" si="44"/>
        <v>No Aceptable o Aceptable con control especifico</v>
      </c>
      <c r="U63" s="80">
        <v>17</v>
      </c>
      <c r="V63" s="80">
        <v>1</v>
      </c>
      <c r="W63" s="80">
        <v>0</v>
      </c>
      <c r="X63" s="80">
        <f aca="true" t="shared" si="45" ref="X63:X69">SUM(U63:W63)</f>
        <v>18</v>
      </c>
      <c r="Y63" s="80" t="s">
        <v>317</v>
      </c>
      <c r="Z63" s="80" t="s">
        <v>346</v>
      </c>
      <c r="AA63" s="80" t="s">
        <v>225</v>
      </c>
      <c r="AB63" s="80" t="s">
        <v>225</v>
      </c>
      <c r="AC63" s="80" t="s">
        <v>658</v>
      </c>
      <c r="AD63" s="80" t="s">
        <v>537</v>
      </c>
      <c r="AE63" s="80" t="s">
        <v>618</v>
      </c>
    </row>
    <row r="64" spans="1:31" s="3" customFormat="1" ht="120" customHeight="1">
      <c r="A64" s="103" t="s">
        <v>709</v>
      </c>
      <c r="B64" s="80" t="s">
        <v>761</v>
      </c>
      <c r="C64" s="80" t="s">
        <v>692</v>
      </c>
      <c r="D64" s="80" t="s">
        <v>693</v>
      </c>
      <c r="E64" s="80" t="s">
        <v>218</v>
      </c>
      <c r="F64" s="80" t="s">
        <v>296</v>
      </c>
      <c r="G64" s="80" t="s">
        <v>44</v>
      </c>
      <c r="H64" s="80" t="s">
        <v>44</v>
      </c>
      <c r="I64" s="80" t="s">
        <v>233</v>
      </c>
      <c r="J64" s="80" t="s">
        <v>40</v>
      </c>
      <c r="K64" s="80" t="s">
        <v>40</v>
      </c>
      <c r="L64" s="80" t="s">
        <v>345</v>
      </c>
      <c r="M64" s="80">
        <v>6</v>
      </c>
      <c r="N64" s="80">
        <v>3</v>
      </c>
      <c r="O64" s="80">
        <f t="shared" si="40"/>
        <v>18</v>
      </c>
      <c r="P64" s="80" t="str">
        <f t="shared" si="41"/>
        <v>Alto (A)</v>
      </c>
      <c r="Q64" s="80">
        <v>25</v>
      </c>
      <c r="R64" s="80">
        <f t="shared" si="42"/>
        <v>450</v>
      </c>
      <c r="S64" s="80" t="str">
        <f t="shared" si="43"/>
        <v>II</v>
      </c>
      <c r="T64" s="80" t="str">
        <f t="shared" si="44"/>
        <v>No Aceptable o Aceptable con control especifico</v>
      </c>
      <c r="U64" s="80">
        <v>17</v>
      </c>
      <c r="V64" s="80">
        <v>1</v>
      </c>
      <c r="W64" s="80">
        <v>0</v>
      </c>
      <c r="X64" s="80">
        <f t="shared" si="45"/>
        <v>18</v>
      </c>
      <c r="Y64" s="80" t="s">
        <v>41</v>
      </c>
      <c r="Z64" s="80" t="s">
        <v>226</v>
      </c>
      <c r="AA64" s="80" t="s">
        <v>225</v>
      </c>
      <c r="AB64" s="80" t="s">
        <v>225</v>
      </c>
      <c r="AC64" s="80" t="s">
        <v>225</v>
      </c>
      <c r="AD64" s="80" t="s">
        <v>538</v>
      </c>
      <c r="AE64" s="80" t="s">
        <v>225</v>
      </c>
    </row>
    <row r="65" spans="1:31" s="3" customFormat="1" ht="120" customHeight="1">
      <c r="A65" s="94" t="s">
        <v>709</v>
      </c>
      <c r="B65" s="80" t="s">
        <v>761</v>
      </c>
      <c r="C65" s="80" t="s">
        <v>692</v>
      </c>
      <c r="D65" s="80" t="s">
        <v>659</v>
      </c>
      <c r="E65" s="80" t="s">
        <v>235</v>
      </c>
      <c r="F65" s="80" t="s">
        <v>539</v>
      </c>
      <c r="G65" s="80" t="s">
        <v>63</v>
      </c>
      <c r="H65" s="80" t="s">
        <v>248</v>
      </c>
      <c r="I65" s="80" t="s">
        <v>43</v>
      </c>
      <c r="J65" s="80" t="s">
        <v>40</v>
      </c>
      <c r="K65" s="80" t="s">
        <v>540</v>
      </c>
      <c r="L65" s="80" t="s">
        <v>271</v>
      </c>
      <c r="M65" s="80">
        <v>6</v>
      </c>
      <c r="N65" s="80">
        <v>3</v>
      </c>
      <c r="O65" s="80">
        <f t="shared" si="40"/>
        <v>18</v>
      </c>
      <c r="P65" s="80" t="str">
        <f t="shared" si="41"/>
        <v>Alto (A)</v>
      </c>
      <c r="Q65" s="80">
        <v>100</v>
      </c>
      <c r="R65" s="80">
        <f t="shared" si="42"/>
        <v>1800</v>
      </c>
      <c r="S65" s="80" t="str">
        <f t="shared" si="43"/>
        <v>I</v>
      </c>
      <c r="T65" s="80" t="str">
        <f t="shared" si="44"/>
        <v>No Aceptable</v>
      </c>
      <c r="U65" s="80">
        <v>17</v>
      </c>
      <c r="V65" s="80">
        <v>1</v>
      </c>
      <c r="W65" s="80">
        <v>0</v>
      </c>
      <c r="X65" s="80">
        <f t="shared" si="45"/>
        <v>18</v>
      </c>
      <c r="Y65" s="80" t="s">
        <v>47</v>
      </c>
      <c r="Z65" s="80"/>
      <c r="AA65" s="80" t="s">
        <v>225</v>
      </c>
      <c r="AB65" s="80" t="s">
        <v>225</v>
      </c>
      <c r="AC65" s="80" t="s">
        <v>413</v>
      </c>
      <c r="AD65" s="80" t="s">
        <v>653</v>
      </c>
      <c r="AE65" s="80" t="s">
        <v>225</v>
      </c>
    </row>
    <row r="66" spans="1:31" s="3" customFormat="1" ht="120" customHeight="1">
      <c r="A66" s="94" t="s">
        <v>492</v>
      </c>
      <c r="B66" s="80" t="s">
        <v>761</v>
      </c>
      <c r="C66" s="80" t="s">
        <v>251</v>
      </c>
      <c r="D66" s="80" t="s">
        <v>659</v>
      </c>
      <c r="E66" s="80" t="s">
        <v>218</v>
      </c>
      <c r="F66" s="80" t="s">
        <v>660</v>
      </c>
      <c r="G66" s="80" t="s">
        <v>63</v>
      </c>
      <c r="H66" s="80" t="s">
        <v>285</v>
      </c>
      <c r="I66" s="80" t="s">
        <v>319</v>
      </c>
      <c r="J66" s="80" t="s">
        <v>40</v>
      </c>
      <c r="K66" s="80" t="s">
        <v>40</v>
      </c>
      <c r="L66" s="80" t="s">
        <v>40</v>
      </c>
      <c r="M66" s="80">
        <v>6</v>
      </c>
      <c r="N66" s="80">
        <v>3</v>
      </c>
      <c r="O66" s="80">
        <f t="shared" si="40"/>
        <v>18</v>
      </c>
      <c r="P66" s="80" t="str">
        <f t="shared" si="41"/>
        <v>Alto (A)</v>
      </c>
      <c r="Q66" s="80">
        <v>25</v>
      </c>
      <c r="R66" s="80">
        <f t="shared" si="42"/>
        <v>450</v>
      </c>
      <c r="S66" s="80" t="str">
        <f t="shared" si="43"/>
        <v>II</v>
      </c>
      <c r="T66" s="80" t="str">
        <f t="shared" si="44"/>
        <v>No Aceptable o Aceptable con control especifico</v>
      </c>
      <c r="U66" s="80">
        <v>17</v>
      </c>
      <c r="V66" s="80">
        <v>1</v>
      </c>
      <c r="W66" s="80">
        <v>0</v>
      </c>
      <c r="X66" s="80">
        <f t="shared" si="45"/>
        <v>18</v>
      </c>
      <c r="Y66" s="80" t="s">
        <v>249</v>
      </c>
      <c r="Z66" s="80"/>
      <c r="AA66" s="80" t="s">
        <v>225</v>
      </c>
      <c r="AB66" s="80" t="s">
        <v>225</v>
      </c>
      <c r="AC66" s="80" t="s">
        <v>509</v>
      </c>
      <c r="AD66" s="80" t="s">
        <v>705</v>
      </c>
      <c r="AE66" s="80" t="s">
        <v>623</v>
      </c>
    </row>
    <row r="67" spans="1:31" s="3" customFormat="1" ht="120" customHeight="1">
      <c r="A67" s="94" t="s">
        <v>520</v>
      </c>
      <c r="B67" s="80" t="s">
        <v>761</v>
      </c>
      <c r="C67" s="80" t="s">
        <v>251</v>
      </c>
      <c r="D67" s="80" t="s">
        <v>659</v>
      </c>
      <c r="E67" s="80" t="s">
        <v>218</v>
      </c>
      <c r="F67" s="80" t="s">
        <v>760</v>
      </c>
      <c r="G67" s="88" t="s">
        <v>48</v>
      </c>
      <c r="H67" s="80" t="s">
        <v>224</v>
      </c>
      <c r="I67" s="80" t="s">
        <v>617</v>
      </c>
      <c r="J67" s="80" t="s">
        <v>40</v>
      </c>
      <c r="K67" s="80" t="s">
        <v>512</v>
      </c>
      <c r="L67" s="80" t="s">
        <v>541</v>
      </c>
      <c r="M67" s="80">
        <v>6</v>
      </c>
      <c r="N67" s="80">
        <v>3</v>
      </c>
      <c r="O67" s="80">
        <f t="shared" si="40"/>
        <v>18</v>
      </c>
      <c r="P67" s="80" t="str">
        <f t="shared" si="41"/>
        <v>Alto (A)</v>
      </c>
      <c r="Q67" s="88">
        <v>25</v>
      </c>
      <c r="R67" s="80">
        <f t="shared" si="42"/>
        <v>450</v>
      </c>
      <c r="S67" s="80" t="str">
        <f t="shared" si="43"/>
        <v>II</v>
      </c>
      <c r="T67" s="80" t="str">
        <f t="shared" si="44"/>
        <v>No Aceptable o Aceptable con control especifico</v>
      </c>
      <c r="U67" s="80">
        <v>17</v>
      </c>
      <c r="V67" s="80">
        <v>1</v>
      </c>
      <c r="W67" s="80">
        <v>0</v>
      </c>
      <c r="X67" s="80">
        <f t="shared" si="45"/>
        <v>18</v>
      </c>
      <c r="Y67" s="80" t="s">
        <v>41</v>
      </c>
      <c r="Z67" s="80" t="s">
        <v>348</v>
      </c>
      <c r="AA67" s="80" t="s">
        <v>225</v>
      </c>
      <c r="AB67" s="80" t="s">
        <v>225</v>
      </c>
      <c r="AC67" s="80" t="s">
        <v>264</v>
      </c>
      <c r="AD67" s="80" t="s">
        <v>694</v>
      </c>
      <c r="AE67" s="80" t="s">
        <v>661</v>
      </c>
    </row>
    <row r="68" spans="1:31" ht="120" customHeight="1">
      <c r="A68" s="94" t="s">
        <v>492</v>
      </c>
      <c r="B68" s="80" t="s">
        <v>761</v>
      </c>
      <c r="C68" s="88" t="s">
        <v>331</v>
      </c>
      <c r="D68" s="88" t="s">
        <v>662</v>
      </c>
      <c r="E68" s="88" t="s">
        <v>218</v>
      </c>
      <c r="F68" s="102" t="s">
        <v>663</v>
      </c>
      <c r="G68" s="80" t="s">
        <v>63</v>
      </c>
      <c r="H68" s="80" t="s">
        <v>231</v>
      </c>
      <c r="I68" s="80" t="s">
        <v>232</v>
      </c>
      <c r="J68" s="80" t="s">
        <v>40</v>
      </c>
      <c r="K68" s="80" t="s">
        <v>40</v>
      </c>
      <c r="L68" s="80" t="s">
        <v>40</v>
      </c>
      <c r="M68" s="80">
        <v>6</v>
      </c>
      <c r="N68" s="80">
        <v>3</v>
      </c>
      <c r="O68" s="80">
        <f t="shared" si="40"/>
        <v>18</v>
      </c>
      <c r="P68" s="80" t="str">
        <f t="shared" si="41"/>
        <v>Alto (A)</v>
      </c>
      <c r="Q68" s="80">
        <v>60</v>
      </c>
      <c r="R68" s="80">
        <f t="shared" si="42"/>
        <v>1080</v>
      </c>
      <c r="S68" s="80" t="str">
        <f t="shared" si="43"/>
        <v>I</v>
      </c>
      <c r="T68" s="80" t="str">
        <f t="shared" si="44"/>
        <v>No Aceptable</v>
      </c>
      <c r="U68" s="80">
        <v>17</v>
      </c>
      <c r="V68" s="80">
        <v>1</v>
      </c>
      <c r="W68" s="80">
        <v>0</v>
      </c>
      <c r="X68" s="80">
        <f t="shared" si="45"/>
        <v>18</v>
      </c>
      <c r="Y68" s="80" t="s">
        <v>47</v>
      </c>
      <c r="Z68" s="80" t="s">
        <v>357</v>
      </c>
      <c r="AA68" s="80" t="s">
        <v>225</v>
      </c>
      <c r="AB68" s="80" t="s">
        <v>225</v>
      </c>
      <c r="AC68" s="80" t="s">
        <v>664</v>
      </c>
      <c r="AD68" s="80" t="s">
        <v>665</v>
      </c>
      <c r="AE68" s="80" t="s">
        <v>666</v>
      </c>
    </row>
    <row r="69" spans="1:31" s="3" customFormat="1" ht="120" customHeight="1">
      <c r="A69" s="94" t="s">
        <v>492</v>
      </c>
      <c r="B69" s="80" t="s">
        <v>761</v>
      </c>
      <c r="C69" s="80" t="s">
        <v>331</v>
      </c>
      <c r="D69" s="80" t="s">
        <v>667</v>
      </c>
      <c r="E69" s="80" t="s">
        <v>218</v>
      </c>
      <c r="F69" s="80" t="s">
        <v>668</v>
      </c>
      <c r="G69" s="80" t="s">
        <v>63</v>
      </c>
      <c r="H69" s="80" t="s">
        <v>278</v>
      </c>
      <c r="I69" s="80" t="s">
        <v>542</v>
      </c>
      <c r="J69" s="80" t="s">
        <v>40</v>
      </c>
      <c r="K69" s="80" t="s">
        <v>40</v>
      </c>
      <c r="L69" s="80" t="s">
        <v>543</v>
      </c>
      <c r="M69" s="80">
        <v>6</v>
      </c>
      <c r="N69" s="80">
        <v>3</v>
      </c>
      <c r="O69" s="80">
        <f t="shared" si="40"/>
        <v>18</v>
      </c>
      <c r="P69" s="80" t="str">
        <f t="shared" si="41"/>
        <v>Alto (A)</v>
      </c>
      <c r="Q69" s="80">
        <v>25</v>
      </c>
      <c r="R69" s="80">
        <f t="shared" si="42"/>
        <v>450</v>
      </c>
      <c r="S69" s="80" t="str">
        <f t="shared" si="43"/>
        <v>II</v>
      </c>
      <c r="T69" s="80" t="str">
        <f t="shared" si="44"/>
        <v>No Aceptable o Aceptable con control especifico</v>
      </c>
      <c r="U69" s="80">
        <v>17</v>
      </c>
      <c r="V69" s="80">
        <v>1</v>
      </c>
      <c r="W69" s="80">
        <v>0</v>
      </c>
      <c r="X69" s="80">
        <f t="shared" si="45"/>
        <v>18</v>
      </c>
      <c r="Y69" s="80" t="s">
        <v>41</v>
      </c>
      <c r="Z69" s="80"/>
      <c r="AA69" s="80" t="s">
        <v>225</v>
      </c>
      <c r="AB69" s="80" t="s">
        <v>225</v>
      </c>
      <c r="AC69" s="80" t="s">
        <v>613</v>
      </c>
      <c r="AD69" s="80" t="s">
        <v>669</v>
      </c>
      <c r="AE69" s="80" t="s">
        <v>688</v>
      </c>
    </row>
    <row r="70" spans="1:31" s="89" customFormat="1" ht="120" customHeight="1">
      <c r="A70" s="95" t="s">
        <v>520</v>
      </c>
      <c r="B70" s="80" t="s">
        <v>759</v>
      </c>
      <c r="C70" s="80" t="s">
        <v>217</v>
      </c>
      <c r="D70" s="80" t="s">
        <v>45</v>
      </c>
      <c r="E70" s="80" t="s">
        <v>218</v>
      </c>
      <c r="F70" s="88" t="s">
        <v>364</v>
      </c>
      <c r="G70" s="88" t="s">
        <v>39</v>
      </c>
      <c r="H70" s="80" t="s">
        <v>220</v>
      </c>
      <c r="I70" s="80" t="s">
        <v>221</v>
      </c>
      <c r="J70" s="80" t="s">
        <v>40</v>
      </c>
      <c r="K70" s="80" t="s">
        <v>40</v>
      </c>
      <c r="L70" s="80" t="s">
        <v>344</v>
      </c>
      <c r="M70" s="80">
        <v>6</v>
      </c>
      <c r="N70" s="80">
        <v>3</v>
      </c>
      <c r="O70" s="80">
        <f aca="true" t="shared" si="46" ref="O70:O77">+M70*N70</f>
        <v>18</v>
      </c>
      <c r="P70" s="80" t="str">
        <f aca="true" t="shared" si="47" ref="P70:P77">+IF(O70&gt;=24,"Muy Alto (MA)",IF(O70&gt;=10,"Alto (A)",IF(O70&gt;=6,"Medio(M)",IF(O70&gt;=2,"Bajo(B)"))))</f>
        <v>Alto (A)</v>
      </c>
      <c r="Q70" s="80">
        <v>10</v>
      </c>
      <c r="R70" s="80">
        <f aca="true" t="shared" si="48" ref="R70:R77">+O70*Q70</f>
        <v>180</v>
      </c>
      <c r="S70" s="80" t="str">
        <f aca="true" t="shared" si="49" ref="S70:S77">IF(M70="No Asigna Valor","IV",IF(R70&gt;=600,"I",IF(R70&gt;=150,"II",IF(R70&gt;=40,"III",IF(R70&gt;=20,"IV")*IF(R70="No Asigna Valor","IV")))))</f>
        <v>II</v>
      </c>
      <c r="T70" s="80" t="str">
        <f aca="true" t="shared" si="50" ref="T70:T77">+IF(S70="I","No Aceptable",IF(S70="II","No Aceptable o Aceptable con control especifico",IF(S70="III","Mejorable",IF(S70="IV","Aceptable"))))</f>
        <v>No Aceptable o Aceptable con control especifico</v>
      </c>
      <c r="U70" s="80">
        <v>5</v>
      </c>
      <c r="V70" s="80">
        <v>0</v>
      </c>
      <c r="W70" s="80">
        <v>0</v>
      </c>
      <c r="X70" s="80">
        <f aca="true" t="shared" si="51" ref="X70:X77">SUM(U70:W70)</f>
        <v>5</v>
      </c>
      <c r="Y70" s="80" t="s">
        <v>41</v>
      </c>
      <c r="Z70" s="80" t="s">
        <v>50</v>
      </c>
      <c r="AA70" s="80" t="s">
        <v>225</v>
      </c>
      <c r="AB70" s="80" t="s">
        <v>225</v>
      </c>
      <c r="AC70" s="80" t="s">
        <v>225</v>
      </c>
      <c r="AD70" s="80" t="s">
        <v>424</v>
      </c>
      <c r="AE70" s="80" t="s">
        <v>225</v>
      </c>
    </row>
    <row r="71" spans="1:31" s="89" customFormat="1" ht="120" customHeight="1">
      <c r="A71" s="95" t="s">
        <v>492</v>
      </c>
      <c r="B71" s="80" t="s">
        <v>758</v>
      </c>
      <c r="C71" s="80" t="s">
        <v>425</v>
      </c>
      <c r="D71" s="80" t="s">
        <v>441</v>
      </c>
      <c r="E71" s="80" t="s">
        <v>218</v>
      </c>
      <c r="F71" s="80" t="s">
        <v>371</v>
      </c>
      <c r="G71" s="80" t="s">
        <v>39</v>
      </c>
      <c r="H71" s="80" t="s">
        <v>222</v>
      </c>
      <c r="I71" s="80" t="s">
        <v>223</v>
      </c>
      <c r="J71" s="80" t="s">
        <v>40</v>
      </c>
      <c r="K71" s="80" t="s">
        <v>40</v>
      </c>
      <c r="L71" s="80" t="s">
        <v>344</v>
      </c>
      <c r="M71" s="80">
        <v>6</v>
      </c>
      <c r="N71" s="80">
        <v>3</v>
      </c>
      <c r="O71" s="80">
        <f t="shared" si="46"/>
        <v>18</v>
      </c>
      <c r="P71" s="80" t="str">
        <f t="shared" si="47"/>
        <v>Alto (A)</v>
      </c>
      <c r="Q71" s="80">
        <v>25</v>
      </c>
      <c r="R71" s="80">
        <f t="shared" si="48"/>
        <v>450</v>
      </c>
      <c r="S71" s="80" t="str">
        <f t="shared" si="49"/>
        <v>II</v>
      </c>
      <c r="T71" s="80" t="str">
        <f t="shared" si="50"/>
        <v>No Aceptable o Aceptable con control especifico</v>
      </c>
      <c r="U71" s="80">
        <v>5</v>
      </c>
      <c r="V71" s="80">
        <v>0</v>
      </c>
      <c r="W71" s="80">
        <v>0</v>
      </c>
      <c r="X71" s="80">
        <f t="shared" si="51"/>
        <v>5</v>
      </c>
      <c r="Y71" s="80" t="s">
        <v>317</v>
      </c>
      <c r="Z71" s="80" t="s">
        <v>346</v>
      </c>
      <c r="AA71" s="80" t="s">
        <v>225</v>
      </c>
      <c r="AB71" s="80" t="s">
        <v>225</v>
      </c>
      <c r="AC71" s="80" t="s">
        <v>545</v>
      </c>
      <c r="AD71" s="80" t="s">
        <v>546</v>
      </c>
      <c r="AE71" s="80" t="s">
        <v>225</v>
      </c>
    </row>
    <row r="72" spans="1:31" s="89" customFormat="1" ht="120" customHeight="1">
      <c r="A72" s="95" t="s">
        <v>492</v>
      </c>
      <c r="B72" s="80" t="s">
        <v>758</v>
      </c>
      <c r="C72" s="80" t="s">
        <v>695</v>
      </c>
      <c r="D72" s="80" t="s">
        <v>547</v>
      </c>
      <c r="E72" s="80" t="s">
        <v>218</v>
      </c>
      <c r="F72" s="80" t="s">
        <v>670</v>
      </c>
      <c r="G72" s="80" t="s">
        <v>44</v>
      </c>
      <c r="H72" s="80" t="s">
        <v>44</v>
      </c>
      <c r="I72" s="80" t="s">
        <v>233</v>
      </c>
      <c r="J72" s="80" t="s">
        <v>40</v>
      </c>
      <c r="K72" s="80" t="s">
        <v>40</v>
      </c>
      <c r="L72" s="80" t="s">
        <v>345</v>
      </c>
      <c r="M72" s="80">
        <v>6</v>
      </c>
      <c r="N72" s="80">
        <v>3</v>
      </c>
      <c r="O72" s="80">
        <f t="shared" si="46"/>
        <v>18</v>
      </c>
      <c r="P72" s="80" t="str">
        <f t="shared" si="47"/>
        <v>Alto (A)</v>
      </c>
      <c r="Q72" s="80">
        <v>25</v>
      </c>
      <c r="R72" s="80">
        <f t="shared" si="48"/>
        <v>450</v>
      </c>
      <c r="S72" s="80" t="str">
        <f t="shared" si="49"/>
        <v>II</v>
      </c>
      <c r="T72" s="80" t="str">
        <f t="shared" si="50"/>
        <v>No Aceptable o Aceptable con control especifico</v>
      </c>
      <c r="U72" s="80">
        <v>5</v>
      </c>
      <c r="V72" s="80">
        <v>0</v>
      </c>
      <c r="W72" s="80">
        <v>0</v>
      </c>
      <c r="X72" s="80">
        <f t="shared" si="51"/>
        <v>5</v>
      </c>
      <c r="Y72" s="80" t="s">
        <v>41</v>
      </c>
      <c r="Z72" s="80" t="s">
        <v>226</v>
      </c>
      <c r="AA72" s="80" t="s">
        <v>225</v>
      </c>
      <c r="AB72" s="80" t="s">
        <v>225</v>
      </c>
      <c r="AC72" s="80" t="s">
        <v>225</v>
      </c>
      <c r="AD72" s="80" t="s">
        <v>548</v>
      </c>
      <c r="AE72" s="80" t="s">
        <v>225</v>
      </c>
    </row>
    <row r="73" spans="1:31" s="89" customFormat="1" ht="120" customHeight="1">
      <c r="A73" s="95" t="s">
        <v>492</v>
      </c>
      <c r="B73" s="80" t="s">
        <v>758</v>
      </c>
      <c r="C73" s="80" t="s">
        <v>695</v>
      </c>
      <c r="D73" s="80" t="s">
        <v>442</v>
      </c>
      <c r="E73" s="80" t="s">
        <v>218</v>
      </c>
      <c r="F73" s="80" t="s">
        <v>539</v>
      </c>
      <c r="G73" s="80" t="s">
        <v>63</v>
      </c>
      <c r="H73" s="80" t="s">
        <v>248</v>
      </c>
      <c r="I73" s="80" t="s">
        <v>43</v>
      </c>
      <c r="J73" s="80" t="s">
        <v>40</v>
      </c>
      <c r="K73" s="80" t="s">
        <v>381</v>
      </c>
      <c r="L73" s="80" t="s">
        <v>271</v>
      </c>
      <c r="M73" s="80">
        <v>6</v>
      </c>
      <c r="N73" s="80">
        <v>3</v>
      </c>
      <c r="O73" s="80">
        <f t="shared" si="46"/>
        <v>18</v>
      </c>
      <c r="P73" s="80" t="str">
        <f t="shared" si="47"/>
        <v>Alto (A)</v>
      </c>
      <c r="Q73" s="80">
        <v>100</v>
      </c>
      <c r="R73" s="80">
        <f t="shared" si="48"/>
        <v>1800</v>
      </c>
      <c r="S73" s="80" t="str">
        <f t="shared" si="49"/>
        <v>I</v>
      </c>
      <c r="T73" s="80" t="str">
        <f t="shared" si="50"/>
        <v>No Aceptable</v>
      </c>
      <c r="U73" s="80">
        <v>5</v>
      </c>
      <c r="V73" s="80">
        <v>0</v>
      </c>
      <c r="W73" s="80">
        <v>0</v>
      </c>
      <c r="X73" s="80">
        <f t="shared" si="51"/>
        <v>5</v>
      </c>
      <c r="Y73" s="80" t="s">
        <v>47</v>
      </c>
      <c r="Z73" s="80"/>
      <c r="AA73" s="80" t="s">
        <v>225</v>
      </c>
      <c r="AB73" s="80" t="s">
        <v>225</v>
      </c>
      <c r="AC73" s="80" t="s">
        <v>413</v>
      </c>
      <c r="AD73" s="80" t="s">
        <v>671</v>
      </c>
      <c r="AE73" s="80" t="s">
        <v>225</v>
      </c>
    </row>
    <row r="74" spans="1:31" s="89" customFormat="1" ht="120" customHeight="1">
      <c r="A74" s="95" t="s">
        <v>492</v>
      </c>
      <c r="B74" s="80" t="s">
        <v>758</v>
      </c>
      <c r="C74" s="80" t="s">
        <v>695</v>
      </c>
      <c r="D74" s="80" t="s">
        <v>549</v>
      </c>
      <c r="E74" s="80" t="s">
        <v>218</v>
      </c>
      <c r="F74" s="80" t="s">
        <v>672</v>
      </c>
      <c r="G74" s="80" t="s">
        <v>63</v>
      </c>
      <c r="H74" s="80" t="s">
        <v>399</v>
      </c>
      <c r="I74" s="80" t="s">
        <v>319</v>
      </c>
      <c r="J74" s="80" t="s">
        <v>40</v>
      </c>
      <c r="K74" s="80" t="s">
        <v>40</v>
      </c>
      <c r="L74" s="80" t="s">
        <v>40</v>
      </c>
      <c r="M74" s="80">
        <v>6</v>
      </c>
      <c r="N74" s="80">
        <v>3</v>
      </c>
      <c r="O74" s="80">
        <f t="shared" si="46"/>
        <v>18</v>
      </c>
      <c r="P74" s="80" t="str">
        <f t="shared" si="47"/>
        <v>Alto (A)</v>
      </c>
      <c r="Q74" s="80">
        <v>25</v>
      </c>
      <c r="R74" s="80">
        <f t="shared" si="48"/>
        <v>450</v>
      </c>
      <c r="S74" s="80" t="str">
        <f t="shared" si="49"/>
        <v>II</v>
      </c>
      <c r="T74" s="80" t="str">
        <f t="shared" si="50"/>
        <v>No Aceptable o Aceptable con control especifico</v>
      </c>
      <c r="U74" s="80">
        <v>5</v>
      </c>
      <c r="V74" s="80">
        <v>0</v>
      </c>
      <c r="W74" s="80">
        <v>0</v>
      </c>
      <c r="X74" s="80">
        <f t="shared" si="51"/>
        <v>5</v>
      </c>
      <c r="Y74" s="80" t="s">
        <v>249</v>
      </c>
      <c r="Z74" s="80"/>
      <c r="AA74" s="80" t="s">
        <v>225</v>
      </c>
      <c r="AB74" s="80" t="s">
        <v>225</v>
      </c>
      <c r="AC74" s="80" t="s">
        <v>673</v>
      </c>
      <c r="AD74" s="80" t="s">
        <v>705</v>
      </c>
      <c r="AE74" s="80" t="s">
        <v>623</v>
      </c>
    </row>
    <row r="75" spans="1:31" ht="120" customHeight="1">
      <c r="A75" s="95" t="s">
        <v>520</v>
      </c>
      <c r="B75" s="80" t="s">
        <v>757</v>
      </c>
      <c r="C75" s="80" t="s">
        <v>217</v>
      </c>
      <c r="D75" s="80" t="s">
        <v>45</v>
      </c>
      <c r="E75" s="80" t="s">
        <v>218</v>
      </c>
      <c r="F75" s="80" t="s">
        <v>501</v>
      </c>
      <c r="G75" s="80" t="s">
        <v>63</v>
      </c>
      <c r="H75" s="80" t="s">
        <v>231</v>
      </c>
      <c r="I75" s="80" t="s">
        <v>232</v>
      </c>
      <c r="J75" s="80" t="s">
        <v>40</v>
      </c>
      <c r="K75" s="80" t="s">
        <v>40</v>
      </c>
      <c r="L75" s="80" t="s">
        <v>40</v>
      </c>
      <c r="M75" s="80">
        <v>6</v>
      </c>
      <c r="N75" s="80">
        <v>3</v>
      </c>
      <c r="O75" s="80">
        <f t="shared" si="46"/>
        <v>18</v>
      </c>
      <c r="P75" s="80" t="str">
        <f t="shared" si="47"/>
        <v>Alto (A)</v>
      </c>
      <c r="Q75" s="80">
        <v>25</v>
      </c>
      <c r="R75" s="80">
        <f t="shared" si="48"/>
        <v>450</v>
      </c>
      <c r="S75" s="80" t="str">
        <f t="shared" si="49"/>
        <v>II</v>
      </c>
      <c r="T75" s="80" t="str">
        <f t="shared" si="50"/>
        <v>No Aceptable o Aceptable con control especifico</v>
      </c>
      <c r="U75" s="80">
        <v>5</v>
      </c>
      <c r="V75" s="80">
        <v>0</v>
      </c>
      <c r="W75" s="80">
        <v>0</v>
      </c>
      <c r="X75" s="80">
        <f t="shared" si="51"/>
        <v>5</v>
      </c>
      <c r="Y75" s="80" t="s">
        <v>510</v>
      </c>
      <c r="Z75" s="80" t="s">
        <v>357</v>
      </c>
      <c r="AA75" s="80" t="s">
        <v>225</v>
      </c>
      <c r="AB75" s="80" t="s">
        <v>225</v>
      </c>
      <c r="AC75" s="80" t="s">
        <v>650</v>
      </c>
      <c r="AD75" s="80" t="s">
        <v>502</v>
      </c>
      <c r="AE75" s="80" t="s">
        <v>225</v>
      </c>
    </row>
    <row r="76" spans="1:31" s="3" customFormat="1" ht="120" customHeight="1">
      <c r="A76" s="95" t="s">
        <v>492</v>
      </c>
      <c r="B76" s="80" t="s">
        <v>757</v>
      </c>
      <c r="C76" s="80" t="s">
        <v>695</v>
      </c>
      <c r="D76" s="80" t="s">
        <v>550</v>
      </c>
      <c r="E76" s="80" t="s">
        <v>38</v>
      </c>
      <c r="F76" s="80" t="s">
        <v>519</v>
      </c>
      <c r="G76" s="80" t="s">
        <v>48</v>
      </c>
      <c r="H76" s="80" t="s">
        <v>224</v>
      </c>
      <c r="I76" s="80" t="s">
        <v>529</v>
      </c>
      <c r="J76" s="80" t="s">
        <v>40</v>
      </c>
      <c r="K76" s="80" t="s">
        <v>512</v>
      </c>
      <c r="L76" s="80" t="s">
        <v>40</v>
      </c>
      <c r="M76" s="80">
        <v>6</v>
      </c>
      <c r="N76" s="80">
        <v>3</v>
      </c>
      <c r="O76" s="80">
        <f t="shared" si="46"/>
        <v>18</v>
      </c>
      <c r="P76" s="80" t="str">
        <f t="shared" si="47"/>
        <v>Alto (A)</v>
      </c>
      <c r="Q76" s="88">
        <v>25</v>
      </c>
      <c r="R76" s="80">
        <f t="shared" si="48"/>
        <v>450</v>
      </c>
      <c r="S76" s="80" t="str">
        <f t="shared" si="49"/>
        <v>II</v>
      </c>
      <c r="T76" s="80" t="str">
        <f t="shared" si="50"/>
        <v>No Aceptable o Aceptable con control especifico</v>
      </c>
      <c r="U76" s="90">
        <v>5</v>
      </c>
      <c r="V76" s="90">
        <v>0</v>
      </c>
      <c r="W76" s="90">
        <v>0</v>
      </c>
      <c r="X76" s="90">
        <f t="shared" si="51"/>
        <v>5</v>
      </c>
      <c r="Y76" s="80" t="s">
        <v>41</v>
      </c>
      <c r="Z76" s="80" t="s">
        <v>348</v>
      </c>
      <c r="AA76" s="80" t="s">
        <v>225</v>
      </c>
      <c r="AB76" s="80" t="s">
        <v>225</v>
      </c>
      <c r="AC76" s="80" t="s">
        <v>264</v>
      </c>
      <c r="AD76" s="80" t="s">
        <v>696</v>
      </c>
      <c r="AE76" s="80" t="s">
        <v>623</v>
      </c>
    </row>
    <row r="77" spans="1:31" s="3" customFormat="1" ht="120" customHeight="1">
      <c r="A77" s="95" t="s">
        <v>520</v>
      </c>
      <c r="B77" s="80" t="s">
        <v>757</v>
      </c>
      <c r="C77" s="80" t="s">
        <v>217</v>
      </c>
      <c r="D77" s="80" t="s">
        <v>403</v>
      </c>
      <c r="E77" s="80" t="s">
        <v>218</v>
      </c>
      <c r="F77" s="80" t="s">
        <v>386</v>
      </c>
      <c r="G77" s="80" t="s">
        <v>63</v>
      </c>
      <c r="H77" s="80" t="s">
        <v>278</v>
      </c>
      <c r="I77" s="80" t="s">
        <v>279</v>
      </c>
      <c r="J77" s="80" t="s">
        <v>40</v>
      </c>
      <c r="K77" s="80" t="s">
        <v>40</v>
      </c>
      <c r="L77" s="80" t="s">
        <v>40</v>
      </c>
      <c r="M77" s="80">
        <v>6</v>
      </c>
      <c r="N77" s="80">
        <v>3</v>
      </c>
      <c r="O77" s="80">
        <f t="shared" si="46"/>
        <v>18</v>
      </c>
      <c r="P77" s="80" t="str">
        <f t="shared" si="47"/>
        <v>Alto (A)</v>
      </c>
      <c r="Q77" s="80">
        <v>25</v>
      </c>
      <c r="R77" s="80">
        <f t="shared" si="48"/>
        <v>450</v>
      </c>
      <c r="S77" s="80" t="str">
        <f t="shared" si="49"/>
        <v>II</v>
      </c>
      <c r="T77" s="80" t="str">
        <f t="shared" si="50"/>
        <v>No Aceptable o Aceptable con control especifico</v>
      </c>
      <c r="U77" s="80">
        <v>5</v>
      </c>
      <c r="V77" s="80">
        <v>0</v>
      </c>
      <c r="W77" s="80">
        <v>0</v>
      </c>
      <c r="X77" s="80">
        <f t="shared" si="51"/>
        <v>5</v>
      </c>
      <c r="Y77" s="80" t="s">
        <v>41</v>
      </c>
      <c r="Z77" s="80"/>
      <c r="AA77" s="80" t="s">
        <v>225</v>
      </c>
      <c r="AB77" s="80" t="s">
        <v>225</v>
      </c>
      <c r="AC77" s="80" t="s">
        <v>225</v>
      </c>
      <c r="AD77" s="80" t="s">
        <v>482</v>
      </c>
      <c r="AE77" s="80" t="s">
        <v>225</v>
      </c>
    </row>
    <row r="78" spans="1:31" s="89" customFormat="1" ht="120" customHeight="1">
      <c r="A78" s="96" t="s">
        <v>520</v>
      </c>
      <c r="B78" s="80" t="s">
        <v>490</v>
      </c>
      <c r="C78" s="85" t="s">
        <v>750</v>
      </c>
      <c r="D78" s="80" t="s">
        <v>45</v>
      </c>
      <c r="E78" s="80" t="s">
        <v>218</v>
      </c>
      <c r="F78" s="80" t="s">
        <v>364</v>
      </c>
      <c r="G78" s="80" t="s">
        <v>39</v>
      </c>
      <c r="H78" s="80" t="s">
        <v>220</v>
      </c>
      <c r="I78" s="80" t="s">
        <v>221</v>
      </c>
      <c r="J78" s="80" t="s">
        <v>40</v>
      </c>
      <c r="K78" s="80" t="s">
        <v>40</v>
      </c>
      <c r="L78" s="80" t="s">
        <v>344</v>
      </c>
      <c r="M78" s="80">
        <v>6</v>
      </c>
      <c r="N78" s="80">
        <v>3</v>
      </c>
      <c r="O78" s="80">
        <f aca="true" t="shared" si="52" ref="O78:O86">+M78*N78</f>
        <v>18</v>
      </c>
      <c r="P78" s="80" t="str">
        <f aca="true" t="shared" si="53" ref="P78:P86">+IF(O78&gt;=24,"Muy Alto (MA)",IF(O78&gt;=10,"Alto (A)",IF(O78&gt;=6,"Medio(M)",IF(O78&gt;=2,"Bajo(B)"))))</f>
        <v>Alto (A)</v>
      </c>
      <c r="Q78" s="80">
        <v>10</v>
      </c>
      <c r="R78" s="80">
        <f aca="true" t="shared" si="54" ref="R78:R86">+O78*Q78</f>
        <v>180</v>
      </c>
      <c r="S78" s="80" t="str">
        <f aca="true" t="shared" si="55" ref="S78:S86">IF(M78="No Asigna Valor","IV",IF(R78&gt;=600,"I",IF(R78&gt;=150,"II",IF(R78&gt;=40,"III",IF(R78&gt;=20,"IV")*IF(R78="No Asigna Valor","IV")))))</f>
        <v>II</v>
      </c>
      <c r="T78" s="80" t="str">
        <f aca="true" t="shared" si="56" ref="T78:T86">+IF(S78="I","No Aceptable",IF(S78="II","No Aceptable o Aceptable con control especifico",IF(S78="III","Mejorable",IF(S78="IV","Aceptable"))))</f>
        <v>No Aceptable o Aceptable con control especifico</v>
      </c>
      <c r="U78" s="80">
        <v>4</v>
      </c>
      <c r="V78" s="80">
        <v>1</v>
      </c>
      <c r="W78" s="80">
        <v>0</v>
      </c>
      <c r="X78" s="80">
        <f>SUM(U78:W78)</f>
        <v>5</v>
      </c>
      <c r="Y78" s="80" t="s">
        <v>41</v>
      </c>
      <c r="Z78" s="80" t="s">
        <v>50</v>
      </c>
      <c r="AA78" s="80" t="s">
        <v>225</v>
      </c>
      <c r="AB78" s="80" t="s">
        <v>225</v>
      </c>
      <c r="AC78" s="80" t="s">
        <v>225</v>
      </c>
      <c r="AD78" s="80" t="s">
        <v>424</v>
      </c>
      <c r="AE78" s="80" t="s">
        <v>225</v>
      </c>
    </row>
    <row r="79" spans="1:31" s="89" customFormat="1" ht="120" customHeight="1">
      <c r="A79" s="96" t="s">
        <v>492</v>
      </c>
      <c r="B79" s="80" t="s">
        <v>490</v>
      </c>
      <c r="C79" s="80" t="s">
        <v>425</v>
      </c>
      <c r="D79" s="80" t="s">
        <v>441</v>
      </c>
      <c r="E79" s="80" t="s">
        <v>218</v>
      </c>
      <c r="F79" s="80" t="s">
        <v>554</v>
      </c>
      <c r="G79" s="80" t="s">
        <v>39</v>
      </c>
      <c r="H79" s="80" t="s">
        <v>222</v>
      </c>
      <c r="I79" s="80" t="s">
        <v>223</v>
      </c>
      <c r="J79" s="80" t="s">
        <v>40</v>
      </c>
      <c r="K79" s="80" t="s">
        <v>40</v>
      </c>
      <c r="L79" s="80" t="s">
        <v>344</v>
      </c>
      <c r="M79" s="80">
        <v>6</v>
      </c>
      <c r="N79" s="80">
        <v>3</v>
      </c>
      <c r="O79" s="80">
        <f t="shared" si="52"/>
        <v>18</v>
      </c>
      <c r="P79" s="80" t="str">
        <f t="shared" si="53"/>
        <v>Alto (A)</v>
      </c>
      <c r="Q79" s="80">
        <v>25</v>
      </c>
      <c r="R79" s="80">
        <f t="shared" si="54"/>
        <v>450</v>
      </c>
      <c r="S79" s="80" t="str">
        <f t="shared" si="55"/>
        <v>II</v>
      </c>
      <c r="T79" s="80" t="str">
        <f t="shared" si="56"/>
        <v>No Aceptable o Aceptable con control especifico</v>
      </c>
      <c r="U79" s="80">
        <v>4</v>
      </c>
      <c r="V79" s="80">
        <v>1</v>
      </c>
      <c r="W79" s="80">
        <v>0</v>
      </c>
      <c r="X79" s="80">
        <f aca="true" t="shared" si="57" ref="X79:X86">SUM(U79:W79)</f>
        <v>5</v>
      </c>
      <c r="Y79" s="80" t="s">
        <v>317</v>
      </c>
      <c r="Z79" s="80" t="s">
        <v>346</v>
      </c>
      <c r="AA79" s="80" t="s">
        <v>225</v>
      </c>
      <c r="AB79" s="80" t="s">
        <v>225</v>
      </c>
      <c r="AC79" s="80" t="s">
        <v>545</v>
      </c>
      <c r="AD79" s="80" t="s">
        <v>555</v>
      </c>
      <c r="AE79" s="80" t="s">
        <v>225</v>
      </c>
    </row>
    <row r="80" spans="1:31" s="89" customFormat="1" ht="120" customHeight="1">
      <c r="A80" s="101" t="s">
        <v>492</v>
      </c>
      <c r="B80" s="80" t="s">
        <v>490</v>
      </c>
      <c r="C80" s="80" t="s">
        <v>556</v>
      </c>
      <c r="D80" s="80" t="s">
        <v>557</v>
      </c>
      <c r="E80" s="80" t="s">
        <v>218</v>
      </c>
      <c r="F80" s="80" t="s">
        <v>240</v>
      </c>
      <c r="G80" s="80" t="s">
        <v>44</v>
      </c>
      <c r="H80" s="80" t="s">
        <v>44</v>
      </c>
      <c r="I80" s="80" t="s">
        <v>233</v>
      </c>
      <c r="J80" s="80" t="s">
        <v>40</v>
      </c>
      <c r="K80" s="80" t="s">
        <v>40</v>
      </c>
      <c r="L80" s="80" t="s">
        <v>345</v>
      </c>
      <c r="M80" s="80">
        <v>6</v>
      </c>
      <c r="N80" s="80">
        <v>3</v>
      </c>
      <c r="O80" s="80">
        <f t="shared" si="52"/>
        <v>18</v>
      </c>
      <c r="P80" s="80" t="str">
        <f t="shared" si="53"/>
        <v>Alto (A)</v>
      </c>
      <c r="Q80" s="80">
        <v>25</v>
      </c>
      <c r="R80" s="80">
        <f t="shared" si="54"/>
        <v>450</v>
      </c>
      <c r="S80" s="80" t="str">
        <f t="shared" si="55"/>
        <v>II</v>
      </c>
      <c r="T80" s="80" t="str">
        <f t="shared" si="56"/>
        <v>No Aceptable o Aceptable con control especifico</v>
      </c>
      <c r="U80" s="80">
        <v>4</v>
      </c>
      <c r="V80" s="80">
        <v>1</v>
      </c>
      <c r="W80" s="80">
        <v>0</v>
      </c>
      <c r="X80" s="80">
        <f t="shared" si="57"/>
        <v>5</v>
      </c>
      <c r="Y80" s="80" t="s">
        <v>41</v>
      </c>
      <c r="Z80" s="80" t="s">
        <v>226</v>
      </c>
      <c r="AA80" s="80" t="s">
        <v>225</v>
      </c>
      <c r="AB80" s="80" t="s">
        <v>225</v>
      </c>
      <c r="AC80" s="80" t="s">
        <v>225</v>
      </c>
      <c r="AD80" s="80" t="s">
        <v>548</v>
      </c>
      <c r="AE80" s="80" t="s">
        <v>225</v>
      </c>
    </row>
    <row r="81" spans="1:31" s="89" customFormat="1" ht="120" customHeight="1">
      <c r="A81" s="96" t="s">
        <v>492</v>
      </c>
      <c r="B81" s="80" t="s">
        <v>490</v>
      </c>
      <c r="C81" s="80" t="s">
        <v>556</v>
      </c>
      <c r="D81" s="80" t="s">
        <v>557</v>
      </c>
      <c r="E81" s="80" t="s">
        <v>218</v>
      </c>
      <c r="F81" s="80" t="s">
        <v>539</v>
      </c>
      <c r="G81" s="80" t="s">
        <v>63</v>
      </c>
      <c r="H81" s="80" t="s">
        <v>248</v>
      </c>
      <c r="I81" s="80" t="s">
        <v>43</v>
      </c>
      <c r="J81" s="80" t="s">
        <v>40</v>
      </c>
      <c r="K81" s="80" t="s">
        <v>540</v>
      </c>
      <c r="L81" s="80" t="s">
        <v>271</v>
      </c>
      <c r="M81" s="80">
        <v>6</v>
      </c>
      <c r="N81" s="80">
        <v>3</v>
      </c>
      <c r="O81" s="80">
        <f t="shared" si="52"/>
        <v>18</v>
      </c>
      <c r="P81" s="80" t="str">
        <f t="shared" si="53"/>
        <v>Alto (A)</v>
      </c>
      <c r="Q81" s="80">
        <v>100</v>
      </c>
      <c r="R81" s="80">
        <f t="shared" si="54"/>
        <v>1800</v>
      </c>
      <c r="S81" s="80" t="str">
        <f t="shared" si="55"/>
        <v>I</v>
      </c>
      <c r="T81" s="80" t="str">
        <f t="shared" si="56"/>
        <v>No Aceptable</v>
      </c>
      <c r="U81" s="80">
        <v>4</v>
      </c>
      <c r="V81" s="80">
        <v>1</v>
      </c>
      <c r="W81" s="80">
        <v>0</v>
      </c>
      <c r="X81" s="80">
        <f t="shared" si="57"/>
        <v>5</v>
      </c>
      <c r="Y81" s="80" t="s">
        <v>47</v>
      </c>
      <c r="Z81" s="80"/>
      <c r="AA81" s="80" t="s">
        <v>225</v>
      </c>
      <c r="AB81" s="80" t="s">
        <v>225</v>
      </c>
      <c r="AC81" s="80" t="s">
        <v>413</v>
      </c>
      <c r="AD81" s="80" t="s">
        <v>674</v>
      </c>
      <c r="AE81" s="80" t="s">
        <v>225</v>
      </c>
    </row>
    <row r="82" spans="1:31" s="89" customFormat="1" ht="120" customHeight="1">
      <c r="A82" s="96" t="s">
        <v>492</v>
      </c>
      <c r="B82" s="80" t="s">
        <v>490</v>
      </c>
      <c r="C82" s="80" t="s">
        <v>556</v>
      </c>
      <c r="D82" s="80" t="s">
        <v>557</v>
      </c>
      <c r="E82" s="80" t="s">
        <v>218</v>
      </c>
      <c r="F82" s="80" t="s">
        <v>558</v>
      </c>
      <c r="G82" s="80" t="s">
        <v>63</v>
      </c>
      <c r="H82" s="80" t="s">
        <v>347</v>
      </c>
      <c r="I82" s="80" t="s">
        <v>319</v>
      </c>
      <c r="J82" s="80" t="s">
        <v>40</v>
      </c>
      <c r="K82" s="80" t="s">
        <v>40</v>
      </c>
      <c r="L82" s="80" t="s">
        <v>40</v>
      </c>
      <c r="M82" s="80">
        <v>6</v>
      </c>
      <c r="N82" s="80">
        <v>3</v>
      </c>
      <c r="O82" s="80">
        <f t="shared" si="52"/>
        <v>18</v>
      </c>
      <c r="P82" s="80" t="str">
        <f t="shared" si="53"/>
        <v>Alto (A)</v>
      </c>
      <c r="Q82" s="80">
        <v>25</v>
      </c>
      <c r="R82" s="80">
        <f t="shared" si="54"/>
        <v>450</v>
      </c>
      <c r="S82" s="80" t="str">
        <f t="shared" si="55"/>
        <v>II</v>
      </c>
      <c r="T82" s="80" t="str">
        <f t="shared" si="56"/>
        <v>No Aceptable o Aceptable con control especifico</v>
      </c>
      <c r="U82" s="80">
        <v>4</v>
      </c>
      <c r="V82" s="80">
        <v>1</v>
      </c>
      <c r="W82" s="80">
        <v>0</v>
      </c>
      <c r="X82" s="80">
        <f t="shared" si="57"/>
        <v>5</v>
      </c>
      <c r="Y82" s="80" t="s">
        <v>249</v>
      </c>
      <c r="Z82" s="80"/>
      <c r="AA82" s="80" t="s">
        <v>225</v>
      </c>
      <c r="AB82" s="80" t="s">
        <v>225</v>
      </c>
      <c r="AC82" s="80" t="s">
        <v>559</v>
      </c>
      <c r="AD82" s="80" t="s">
        <v>705</v>
      </c>
      <c r="AE82" s="80" t="s">
        <v>675</v>
      </c>
    </row>
    <row r="83" spans="1:31" ht="120" customHeight="1">
      <c r="A83" s="96" t="s">
        <v>520</v>
      </c>
      <c r="B83" s="80" t="s">
        <v>490</v>
      </c>
      <c r="C83" s="85" t="s">
        <v>750</v>
      </c>
      <c r="D83" s="80" t="s">
        <v>45</v>
      </c>
      <c r="E83" s="80" t="s">
        <v>218</v>
      </c>
      <c r="F83" s="80" t="s">
        <v>501</v>
      </c>
      <c r="G83" s="80" t="s">
        <v>63</v>
      </c>
      <c r="H83" s="80" t="s">
        <v>231</v>
      </c>
      <c r="I83" s="80" t="s">
        <v>232</v>
      </c>
      <c r="J83" s="80" t="s">
        <v>40</v>
      </c>
      <c r="K83" s="80" t="s">
        <v>40</v>
      </c>
      <c r="L83" s="80" t="s">
        <v>40</v>
      </c>
      <c r="M83" s="80">
        <v>6</v>
      </c>
      <c r="N83" s="80">
        <v>3</v>
      </c>
      <c r="O83" s="80">
        <f t="shared" si="52"/>
        <v>18</v>
      </c>
      <c r="P83" s="80" t="str">
        <f t="shared" si="53"/>
        <v>Alto (A)</v>
      </c>
      <c r="Q83" s="80">
        <v>25</v>
      </c>
      <c r="R83" s="80">
        <f t="shared" si="54"/>
        <v>450</v>
      </c>
      <c r="S83" s="80" t="str">
        <f t="shared" si="55"/>
        <v>II</v>
      </c>
      <c r="T83" s="80" t="str">
        <f t="shared" si="56"/>
        <v>No Aceptable o Aceptable con control especifico</v>
      </c>
      <c r="U83" s="80">
        <v>4</v>
      </c>
      <c r="V83" s="80">
        <v>1</v>
      </c>
      <c r="W83" s="80">
        <v>0</v>
      </c>
      <c r="X83" s="80">
        <f t="shared" si="57"/>
        <v>5</v>
      </c>
      <c r="Y83" s="80" t="s">
        <v>510</v>
      </c>
      <c r="Z83" s="80" t="s">
        <v>357</v>
      </c>
      <c r="AA83" s="80" t="s">
        <v>225</v>
      </c>
      <c r="AB83" s="80" t="s">
        <v>225</v>
      </c>
      <c r="AC83" s="80" t="s">
        <v>650</v>
      </c>
      <c r="AD83" s="80" t="s">
        <v>502</v>
      </c>
      <c r="AE83" s="80" t="s">
        <v>225</v>
      </c>
    </row>
    <row r="84" spans="1:31" s="3" customFormat="1" ht="120" customHeight="1">
      <c r="A84" s="96" t="s">
        <v>492</v>
      </c>
      <c r="B84" s="80" t="s">
        <v>490</v>
      </c>
      <c r="C84" s="80" t="s">
        <v>556</v>
      </c>
      <c r="D84" s="80" t="s">
        <v>560</v>
      </c>
      <c r="E84" s="80" t="s">
        <v>38</v>
      </c>
      <c r="F84" s="80" t="s">
        <v>519</v>
      </c>
      <c r="G84" s="80" t="s">
        <v>48</v>
      </c>
      <c r="H84" s="80" t="s">
        <v>224</v>
      </c>
      <c r="I84" s="80" t="s">
        <v>529</v>
      </c>
      <c r="J84" s="80" t="s">
        <v>40</v>
      </c>
      <c r="K84" s="80" t="s">
        <v>512</v>
      </c>
      <c r="L84" s="80" t="s">
        <v>40</v>
      </c>
      <c r="M84" s="80">
        <v>6</v>
      </c>
      <c r="N84" s="80">
        <v>3</v>
      </c>
      <c r="O84" s="80">
        <f t="shared" si="52"/>
        <v>18</v>
      </c>
      <c r="P84" s="80" t="str">
        <f t="shared" si="53"/>
        <v>Alto (A)</v>
      </c>
      <c r="Q84" s="88">
        <v>25</v>
      </c>
      <c r="R84" s="80">
        <f t="shared" si="54"/>
        <v>450</v>
      </c>
      <c r="S84" s="80" t="str">
        <f t="shared" si="55"/>
        <v>II</v>
      </c>
      <c r="T84" s="80" t="str">
        <f t="shared" si="56"/>
        <v>No Aceptable o Aceptable con control especifico</v>
      </c>
      <c r="U84" s="80">
        <v>4</v>
      </c>
      <c r="V84" s="80">
        <v>1</v>
      </c>
      <c r="W84" s="80">
        <v>0</v>
      </c>
      <c r="X84" s="80">
        <f t="shared" si="57"/>
        <v>5</v>
      </c>
      <c r="Y84" s="80" t="s">
        <v>41</v>
      </c>
      <c r="Z84" s="80" t="s">
        <v>348</v>
      </c>
      <c r="AA84" s="80" t="s">
        <v>225</v>
      </c>
      <c r="AB84" s="80" t="s">
        <v>225</v>
      </c>
      <c r="AC84" s="80" t="s">
        <v>264</v>
      </c>
      <c r="AD84" s="80" t="s">
        <v>696</v>
      </c>
      <c r="AE84" s="80" t="s">
        <v>676</v>
      </c>
    </row>
    <row r="85" spans="1:31" s="3" customFormat="1" ht="120" customHeight="1">
      <c r="A85" s="96" t="s">
        <v>520</v>
      </c>
      <c r="B85" s="80" t="s">
        <v>490</v>
      </c>
      <c r="C85" s="85" t="s">
        <v>750</v>
      </c>
      <c r="D85" s="80" t="s">
        <v>552</v>
      </c>
      <c r="E85" s="80" t="s">
        <v>218</v>
      </c>
      <c r="F85" s="80" t="s">
        <v>386</v>
      </c>
      <c r="G85" s="80" t="s">
        <v>63</v>
      </c>
      <c r="H85" s="80" t="s">
        <v>278</v>
      </c>
      <c r="I85" s="80" t="s">
        <v>279</v>
      </c>
      <c r="J85" s="80" t="s">
        <v>40</v>
      </c>
      <c r="K85" s="80" t="s">
        <v>40</v>
      </c>
      <c r="L85" s="80" t="s">
        <v>40</v>
      </c>
      <c r="M85" s="80">
        <v>6</v>
      </c>
      <c r="N85" s="80">
        <v>3</v>
      </c>
      <c r="O85" s="80">
        <f t="shared" si="52"/>
        <v>18</v>
      </c>
      <c r="P85" s="80" t="str">
        <f t="shared" si="53"/>
        <v>Alto (A)</v>
      </c>
      <c r="Q85" s="80">
        <v>25</v>
      </c>
      <c r="R85" s="80">
        <f t="shared" si="54"/>
        <v>450</v>
      </c>
      <c r="S85" s="80" t="str">
        <f t="shared" si="55"/>
        <v>II</v>
      </c>
      <c r="T85" s="80" t="str">
        <f t="shared" si="56"/>
        <v>No Aceptable o Aceptable con control especifico</v>
      </c>
      <c r="U85" s="80">
        <v>4</v>
      </c>
      <c r="V85" s="80">
        <v>1</v>
      </c>
      <c r="W85" s="80">
        <v>0</v>
      </c>
      <c r="X85" s="80">
        <f t="shared" si="57"/>
        <v>5</v>
      </c>
      <c r="Y85" s="80" t="s">
        <v>41</v>
      </c>
      <c r="Z85" s="80"/>
      <c r="AA85" s="80" t="s">
        <v>225</v>
      </c>
      <c r="AB85" s="80" t="s">
        <v>225</v>
      </c>
      <c r="AC85" s="80" t="s">
        <v>225</v>
      </c>
      <c r="AD85" s="80" t="s">
        <v>482</v>
      </c>
      <c r="AE85" s="80" t="s">
        <v>225</v>
      </c>
    </row>
    <row r="86" spans="1:31" s="3" customFormat="1" ht="120" customHeight="1">
      <c r="A86" s="96" t="s">
        <v>520</v>
      </c>
      <c r="B86" s="80" t="s">
        <v>490</v>
      </c>
      <c r="C86" s="80" t="s">
        <v>556</v>
      </c>
      <c r="D86" s="80" t="s">
        <v>553</v>
      </c>
      <c r="E86" s="80" t="s">
        <v>218</v>
      </c>
      <c r="F86" s="80" t="s">
        <v>677</v>
      </c>
      <c r="G86" s="80" t="s">
        <v>63</v>
      </c>
      <c r="H86" s="80" t="s">
        <v>678</v>
      </c>
      <c r="I86" s="80" t="s">
        <v>679</v>
      </c>
      <c r="J86" s="80" t="s">
        <v>40</v>
      </c>
      <c r="K86" s="80" t="s">
        <v>40</v>
      </c>
      <c r="L86" s="80" t="s">
        <v>40</v>
      </c>
      <c r="M86" s="80">
        <v>6</v>
      </c>
      <c r="N86" s="80">
        <v>3</v>
      </c>
      <c r="O86" s="80">
        <f t="shared" si="52"/>
        <v>18</v>
      </c>
      <c r="P86" s="80" t="str">
        <f t="shared" si="53"/>
        <v>Alto (A)</v>
      </c>
      <c r="Q86" s="80">
        <v>25</v>
      </c>
      <c r="R86" s="80">
        <f t="shared" si="54"/>
        <v>450</v>
      </c>
      <c r="S86" s="80" t="str">
        <f t="shared" si="55"/>
        <v>II</v>
      </c>
      <c r="T86" s="80" t="str">
        <f t="shared" si="56"/>
        <v>No Aceptable o Aceptable con control especifico</v>
      </c>
      <c r="U86" s="80">
        <v>1</v>
      </c>
      <c r="V86" s="80">
        <v>1</v>
      </c>
      <c r="W86" s="80">
        <v>0</v>
      </c>
      <c r="X86" s="80">
        <f t="shared" si="57"/>
        <v>2</v>
      </c>
      <c r="Y86" s="80" t="s">
        <v>41</v>
      </c>
      <c r="Z86" s="80"/>
      <c r="AA86" s="80" t="s">
        <v>225</v>
      </c>
      <c r="AB86" s="80" t="s">
        <v>225</v>
      </c>
      <c r="AC86" s="80" t="s">
        <v>225</v>
      </c>
      <c r="AD86" s="80" t="s">
        <v>680</v>
      </c>
      <c r="AE86" s="80" t="s">
        <v>681</v>
      </c>
    </row>
    <row r="87" spans="1:31" s="3" customFormat="1" ht="120" customHeight="1">
      <c r="A87" s="97" t="s">
        <v>492</v>
      </c>
      <c r="B87" s="80" t="s">
        <v>756</v>
      </c>
      <c r="C87" s="85" t="s">
        <v>750</v>
      </c>
      <c r="D87" s="88" t="s">
        <v>313</v>
      </c>
      <c r="E87" s="88" t="s">
        <v>218</v>
      </c>
      <c r="F87" s="88" t="s">
        <v>219</v>
      </c>
      <c r="G87" s="88" t="s">
        <v>39</v>
      </c>
      <c r="H87" s="80" t="s">
        <v>220</v>
      </c>
      <c r="I87" s="80" t="s">
        <v>221</v>
      </c>
      <c r="J87" s="80" t="s">
        <v>40</v>
      </c>
      <c r="K87" s="80" t="s">
        <v>40</v>
      </c>
      <c r="L87" s="80" t="s">
        <v>344</v>
      </c>
      <c r="M87" s="80">
        <v>6</v>
      </c>
      <c r="N87" s="80">
        <v>3</v>
      </c>
      <c r="O87" s="80">
        <f aca="true" t="shared" si="58" ref="O87:O95">+M87*N87</f>
        <v>18</v>
      </c>
      <c r="P87" s="80" t="str">
        <f aca="true" t="shared" si="59" ref="P87:P95">+IF(O87&gt;=24,"Muy Alto (MA)",IF(O87&gt;=10,"Alto (A)",IF(O87&gt;=6,"Medio(M)",IF(O87&gt;=2,"Bajo(B)"))))</f>
        <v>Alto (A)</v>
      </c>
      <c r="Q87" s="80">
        <v>10</v>
      </c>
      <c r="R87" s="80">
        <f aca="true" t="shared" si="60" ref="R87:R95">+O87*Q87</f>
        <v>180</v>
      </c>
      <c r="S87" s="80" t="str">
        <f aca="true" t="shared" si="61" ref="S87:S95">IF(M87="No Asigna Valor","IV",IF(R87&gt;=600,"I",IF(R87&gt;=150,"II",IF(R87&gt;=40,"III",IF(R87&gt;=20,"IV")*IF(R87="No Asigna Valor","IV")))))</f>
        <v>II</v>
      </c>
      <c r="T87" s="80" t="str">
        <f aca="true" t="shared" si="62" ref="T87:T95">+IF(S87="I","No Aceptable",IF(S87="II","No Aceptable o Aceptable con control especifico",IF(S87="III","Mejorable",IF(S87="IV","Aceptable"))))</f>
        <v>No Aceptable o Aceptable con control especifico</v>
      </c>
      <c r="U87" s="80">
        <v>0</v>
      </c>
      <c r="V87" s="80">
        <v>2</v>
      </c>
      <c r="W87" s="80">
        <v>0</v>
      </c>
      <c r="X87" s="80">
        <f>SUM(U87:W87)</f>
        <v>2</v>
      </c>
      <c r="Y87" s="80" t="s">
        <v>41</v>
      </c>
      <c r="Z87" s="80" t="s">
        <v>50</v>
      </c>
      <c r="AA87" s="80" t="s">
        <v>225</v>
      </c>
      <c r="AB87" s="80" t="s">
        <v>225</v>
      </c>
      <c r="AC87" s="80" t="s">
        <v>225</v>
      </c>
      <c r="AD87" s="90" t="s">
        <v>416</v>
      </c>
      <c r="AE87" s="80" t="s">
        <v>225</v>
      </c>
    </row>
    <row r="88" spans="1:31" s="3" customFormat="1" ht="120" customHeight="1">
      <c r="A88" s="97" t="s">
        <v>492</v>
      </c>
      <c r="B88" s="80" t="s">
        <v>756</v>
      </c>
      <c r="C88" s="85" t="s">
        <v>750</v>
      </c>
      <c r="D88" s="80" t="s">
        <v>45</v>
      </c>
      <c r="E88" s="80" t="s">
        <v>218</v>
      </c>
      <c r="F88" s="80" t="s">
        <v>227</v>
      </c>
      <c r="G88" s="80" t="s">
        <v>39</v>
      </c>
      <c r="H88" s="80" t="s">
        <v>222</v>
      </c>
      <c r="I88" s="80" t="s">
        <v>223</v>
      </c>
      <c r="J88" s="80" t="s">
        <v>40</v>
      </c>
      <c r="K88" s="80" t="s">
        <v>40</v>
      </c>
      <c r="L88" s="80" t="s">
        <v>344</v>
      </c>
      <c r="M88" s="80">
        <v>6</v>
      </c>
      <c r="N88" s="80">
        <v>3</v>
      </c>
      <c r="O88" s="80">
        <f t="shared" si="58"/>
        <v>18</v>
      </c>
      <c r="P88" s="80" t="str">
        <f t="shared" si="59"/>
        <v>Alto (A)</v>
      </c>
      <c r="Q88" s="80">
        <v>25</v>
      </c>
      <c r="R88" s="80">
        <f t="shared" si="60"/>
        <v>450</v>
      </c>
      <c r="S88" s="80" t="str">
        <f t="shared" si="61"/>
        <v>II</v>
      </c>
      <c r="T88" s="80" t="str">
        <f t="shared" si="62"/>
        <v>No Aceptable o Aceptable con control especifico</v>
      </c>
      <c r="U88" s="80">
        <v>0</v>
      </c>
      <c r="V88" s="80">
        <v>2</v>
      </c>
      <c r="W88" s="80">
        <v>0</v>
      </c>
      <c r="X88" s="80">
        <f aca="true" t="shared" si="63" ref="X88:X95">SUM(U88:W88)</f>
        <v>2</v>
      </c>
      <c r="Y88" s="80" t="s">
        <v>317</v>
      </c>
      <c r="Z88" s="80" t="s">
        <v>346</v>
      </c>
      <c r="AA88" s="80" t="s">
        <v>225</v>
      </c>
      <c r="AB88" s="80" t="s">
        <v>225</v>
      </c>
      <c r="AC88" s="80" t="s">
        <v>414</v>
      </c>
      <c r="AD88" s="80" t="s">
        <v>562</v>
      </c>
      <c r="AE88" s="80" t="s">
        <v>225</v>
      </c>
    </row>
    <row r="89" spans="1:31" s="3" customFormat="1" ht="120" customHeight="1">
      <c r="A89" s="97" t="s">
        <v>492</v>
      </c>
      <c r="B89" s="80" t="s">
        <v>756</v>
      </c>
      <c r="C89" s="80" t="s">
        <v>247</v>
      </c>
      <c r="D89" s="80" t="s">
        <v>341</v>
      </c>
      <c r="E89" s="80" t="s">
        <v>218</v>
      </c>
      <c r="F89" s="80" t="s">
        <v>240</v>
      </c>
      <c r="G89" s="80" t="s">
        <v>44</v>
      </c>
      <c r="H89" s="80" t="s">
        <v>44</v>
      </c>
      <c r="I89" s="80" t="s">
        <v>233</v>
      </c>
      <c r="J89" s="80" t="s">
        <v>40</v>
      </c>
      <c r="K89" s="80" t="s">
        <v>40</v>
      </c>
      <c r="L89" s="80" t="s">
        <v>345</v>
      </c>
      <c r="M89" s="80">
        <v>6</v>
      </c>
      <c r="N89" s="80">
        <v>3</v>
      </c>
      <c r="O89" s="80">
        <f t="shared" si="58"/>
        <v>18</v>
      </c>
      <c r="P89" s="80" t="str">
        <f t="shared" si="59"/>
        <v>Alto (A)</v>
      </c>
      <c r="Q89" s="80">
        <v>25</v>
      </c>
      <c r="R89" s="80">
        <f t="shared" si="60"/>
        <v>450</v>
      </c>
      <c r="S89" s="80" t="str">
        <f t="shared" si="61"/>
        <v>II</v>
      </c>
      <c r="T89" s="80" t="str">
        <f t="shared" si="62"/>
        <v>No Aceptable o Aceptable con control especifico</v>
      </c>
      <c r="U89" s="80">
        <v>0</v>
      </c>
      <c r="V89" s="80">
        <v>2</v>
      </c>
      <c r="W89" s="80">
        <v>0</v>
      </c>
      <c r="X89" s="80">
        <f t="shared" si="63"/>
        <v>2</v>
      </c>
      <c r="Y89" s="80" t="s">
        <v>41</v>
      </c>
      <c r="Z89" s="80" t="s">
        <v>226</v>
      </c>
      <c r="AA89" s="80" t="s">
        <v>225</v>
      </c>
      <c r="AB89" s="80" t="s">
        <v>225</v>
      </c>
      <c r="AC89" s="80" t="s">
        <v>225</v>
      </c>
      <c r="AD89" s="80" t="s">
        <v>475</v>
      </c>
      <c r="AE89" s="80" t="s">
        <v>225</v>
      </c>
    </row>
    <row r="90" spans="1:31" s="3" customFormat="1" ht="120" customHeight="1">
      <c r="A90" s="97" t="s">
        <v>492</v>
      </c>
      <c r="B90" s="80" t="s">
        <v>756</v>
      </c>
      <c r="C90" s="80" t="s">
        <v>247</v>
      </c>
      <c r="D90" s="80" t="s">
        <v>341</v>
      </c>
      <c r="E90" s="80" t="s">
        <v>235</v>
      </c>
      <c r="F90" s="80" t="s">
        <v>380</v>
      </c>
      <c r="G90" s="80" t="s">
        <v>63</v>
      </c>
      <c r="H90" s="80" t="s">
        <v>248</v>
      </c>
      <c r="I90" s="80" t="s">
        <v>43</v>
      </c>
      <c r="J90" s="80" t="s">
        <v>40</v>
      </c>
      <c r="K90" s="80" t="s">
        <v>381</v>
      </c>
      <c r="L90" s="80" t="s">
        <v>315</v>
      </c>
      <c r="M90" s="80">
        <v>6</v>
      </c>
      <c r="N90" s="80">
        <v>3</v>
      </c>
      <c r="O90" s="80">
        <f t="shared" si="58"/>
        <v>18</v>
      </c>
      <c r="P90" s="80" t="str">
        <f t="shared" si="59"/>
        <v>Alto (A)</v>
      </c>
      <c r="Q90" s="80">
        <v>25</v>
      </c>
      <c r="R90" s="80">
        <f t="shared" si="60"/>
        <v>450</v>
      </c>
      <c r="S90" s="80" t="str">
        <f t="shared" si="61"/>
        <v>II</v>
      </c>
      <c r="T90" s="80" t="str">
        <f t="shared" si="62"/>
        <v>No Aceptable o Aceptable con control especifico</v>
      </c>
      <c r="U90" s="80">
        <v>0</v>
      </c>
      <c r="V90" s="80">
        <v>2</v>
      </c>
      <c r="W90" s="80">
        <v>0</v>
      </c>
      <c r="X90" s="80">
        <f t="shared" si="63"/>
        <v>2</v>
      </c>
      <c r="Y90" s="80" t="s">
        <v>41</v>
      </c>
      <c r="Z90" s="80"/>
      <c r="AA90" s="80" t="s">
        <v>225</v>
      </c>
      <c r="AB90" s="80" t="s">
        <v>225</v>
      </c>
      <c r="AC90" s="80" t="s">
        <v>413</v>
      </c>
      <c r="AD90" s="80" t="s">
        <v>563</v>
      </c>
      <c r="AE90" s="80" t="s">
        <v>225</v>
      </c>
    </row>
    <row r="91" spans="1:31" s="3" customFormat="1" ht="120" customHeight="1">
      <c r="A91" s="97" t="s">
        <v>492</v>
      </c>
      <c r="B91" s="80" t="s">
        <v>756</v>
      </c>
      <c r="C91" s="80" t="s">
        <v>247</v>
      </c>
      <c r="D91" s="80" t="s">
        <v>341</v>
      </c>
      <c r="E91" s="80" t="s">
        <v>218</v>
      </c>
      <c r="F91" s="80" t="s">
        <v>564</v>
      </c>
      <c r="G91" s="80" t="s">
        <v>63</v>
      </c>
      <c r="H91" s="80" t="s">
        <v>285</v>
      </c>
      <c r="I91" s="80" t="s">
        <v>384</v>
      </c>
      <c r="J91" s="80" t="s">
        <v>40</v>
      </c>
      <c r="K91" s="80" t="s">
        <v>40</v>
      </c>
      <c r="L91" s="80" t="s">
        <v>40</v>
      </c>
      <c r="M91" s="80">
        <v>6</v>
      </c>
      <c r="N91" s="80">
        <v>3</v>
      </c>
      <c r="O91" s="80">
        <f t="shared" si="58"/>
        <v>18</v>
      </c>
      <c r="P91" s="80" t="str">
        <f t="shared" si="59"/>
        <v>Alto (A)</v>
      </c>
      <c r="Q91" s="80">
        <v>25</v>
      </c>
      <c r="R91" s="80">
        <f t="shared" si="60"/>
        <v>450</v>
      </c>
      <c r="S91" s="80" t="str">
        <f t="shared" si="61"/>
        <v>II</v>
      </c>
      <c r="T91" s="80" t="str">
        <f t="shared" si="62"/>
        <v>No Aceptable o Aceptable con control especifico</v>
      </c>
      <c r="U91" s="80">
        <v>0</v>
      </c>
      <c r="V91" s="80">
        <v>2</v>
      </c>
      <c r="W91" s="80">
        <v>0</v>
      </c>
      <c r="X91" s="80">
        <f t="shared" si="63"/>
        <v>2</v>
      </c>
      <c r="Y91" s="80" t="s">
        <v>249</v>
      </c>
      <c r="Z91" s="80"/>
      <c r="AA91" s="80" t="s">
        <v>225</v>
      </c>
      <c r="AB91" s="80" t="s">
        <v>225</v>
      </c>
      <c r="AC91" s="80" t="s">
        <v>419</v>
      </c>
      <c r="AD91" s="80" t="s">
        <v>565</v>
      </c>
      <c r="AE91" s="80" t="s">
        <v>225</v>
      </c>
    </row>
    <row r="92" spans="1:31" ht="120" customHeight="1">
      <c r="A92" s="97" t="s">
        <v>492</v>
      </c>
      <c r="B92" s="80" t="s">
        <v>756</v>
      </c>
      <c r="C92" s="80" t="s">
        <v>875</v>
      </c>
      <c r="D92" s="80" t="s">
        <v>45</v>
      </c>
      <c r="E92" s="80" t="s">
        <v>218</v>
      </c>
      <c r="F92" s="90" t="s">
        <v>566</v>
      </c>
      <c r="G92" s="80" t="s">
        <v>63</v>
      </c>
      <c r="H92" s="90" t="s">
        <v>231</v>
      </c>
      <c r="I92" s="90" t="s">
        <v>232</v>
      </c>
      <c r="J92" s="90" t="s">
        <v>40</v>
      </c>
      <c r="K92" s="90" t="s">
        <v>40</v>
      </c>
      <c r="L92" s="90" t="s">
        <v>40</v>
      </c>
      <c r="M92" s="90">
        <v>6</v>
      </c>
      <c r="N92" s="90">
        <v>3</v>
      </c>
      <c r="O92" s="90">
        <f>+M92*N92</f>
        <v>18</v>
      </c>
      <c r="P92" s="90" t="str">
        <f>+IF(O92&gt;=24,"Muy Alto (MA)",IF(O92&gt;=10,"Alto (A)",IF(O92&gt;=6,"Medio(M)",IF(O92&gt;=2,"Bajo(B)"))))</f>
        <v>Alto (A)</v>
      </c>
      <c r="Q92" s="90">
        <v>60</v>
      </c>
      <c r="R92" s="90">
        <f>+O92*Q92</f>
        <v>1080</v>
      </c>
      <c r="S92" s="90" t="str">
        <f>IF(M92="No Asigna Valor","IV",IF(R92&gt;=600,"I",IF(R92&gt;=150,"II",IF(R92&gt;=40,"III",IF(R92&gt;=20,"IV")*IF(R92="No Asigna Valor","IV")))))</f>
        <v>I</v>
      </c>
      <c r="T92" s="90" t="str">
        <f>+IF(S92="I","No Aceptable",IF(S92="II","No Aceptable o Aceptable con control especifico",IF(S92="III","Mejorable",IF(S92="IV","Aceptable"))))</f>
        <v>No Aceptable</v>
      </c>
      <c r="U92" s="80">
        <v>0</v>
      </c>
      <c r="V92" s="80">
        <v>2</v>
      </c>
      <c r="W92" s="80">
        <v>0</v>
      </c>
      <c r="X92" s="80">
        <f t="shared" si="63"/>
        <v>2</v>
      </c>
      <c r="Y92" s="90" t="s">
        <v>47</v>
      </c>
      <c r="Z92" s="90" t="s">
        <v>415</v>
      </c>
      <c r="AA92" s="90" t="s">
        <v>225</v>
      </c>
      <c r="AB92" s="90" t="s">
        <v>225</v>
      </c>
      <c r="AC92" s="90" t="s">
        <v>567</v>
      </c>
      <c r="AD92" s="90" t="s">
        <v>568</v>
      </c>
      <c r="AE92" s="80" t="s">
        <v>225</v>
      </c>
    </row>
    <row r="93" spans="1:31" s="3" customFormat="1" ht="120" customHeight="1">
      <c r="A93" s="97" t="s">
        <v>492</v>
      </c>
      <c r="B93" s="80" t="s">
        <v>756</v>
      </c>
      <c r="C93" s="80" t="s">
        <v>875</v>
      </c>
      <c r="D93" s="80" t="s">
        <v>402</v>
      </c>
      <c r="E93" s="80" t="s">
        <v>218</v>
      </c>
      <c r="F93" s="80" t="s">
        <v>385</v>
      </c>
      <c r="G93" s="80" t="s">
        <v>48</v>
      </c>
      <c r="H93" s="80" t="s">
        <v>224</v>
      </c>
      <c r="I93" s="80" t="s">
        <v>370</v>
      </c>
      <c r="J93" s="80" t="s">
        <v>40</v>
      </c>
      <c r="K93" s="80" t="s">
        <v>329</v>
      </c>
      <c r="L93" s="80" t="s">
        <v>40</v>
      </c>
      <c r="M93" s="80">
        <v>6</v>
      </c>
      <c r="N93" s="80">
        <v>3</v>
      </c>
      <c r="O93" s="80">
        <f t="shared" si="58"/>
        <v>18</v>
      </c>
      <c r="P93" s="80" t="str">
        <f t="shared" si="59"/>
        <v>Alto (A)</v>
      </c>
      <c r="Q93" s="80">
        <v>25</v>
      </c>
      <c r="R93" s="80">
        <f t="shared" si="60"/>
        <v>450</v>
      </c>
      <c r="S93" s="80" t="str">
        <f t="shared" si="61"/>
        <v>II</v>
      </c>
      <c r="T93" s="80" t="str">
        <f t="shared" si="62"/>
        <v>No Aceptable o Aceptable con control especifico</v>
      </c>
      <c r="U93" s="80">
        <v>0</v>
      </c>
      <c r="V93" s="80">
        <v>2</v>
      </c>
      <c r="W93" s="80">
        <v>0</v>
      </c>
      <c r="X93" s="80">
        <f t="shared" si="63"/>
        <v>2</v>
      </c>
      <c r="Y93" s="80" t="s">
        <v>41</v>
      </c>
      <c r="Z93" s="80" t="s">
        <v>348</v>
      </c>
      <c r="AA93" s="80" t="s">
        <v>225</v>
      </c>
      <c r="AB93" s="80" t="s">
        <v>225</v>
      </c>
      <c r="AC93" s="80" t="s">
        <v>264</v>
      </c>
      <c r="AD93" s="80" t="s">
        <v>569</v>
      </c>
      <c r="AE93" s="80" t="s">
        <v>225</v>
      </c>
    </row>
    <row r="94" spans="1:31" s="3" customFormat="1" ht="120" customHeight="1">
      <c r="A94" s="97" t="s">
        <v>492</v>
      </c>
      <c r="B94" s="80" t="s">
        <v>756</v>
      </c>
      <c r="C94" s="80" t="s">
        <v>875</v>
      </c>
      <c r="D94" s="80" t="s">
        <v>403</v>
      </c>
      <c r="E94" s="80" t="s">
        <v>218</v>
      </c>
      <c r="F94" s="80" t="s">
        <v>386</v>
      </c>
      <c r="G94" s="80" t="s">
        <v>63</v>
      </c>
      <c r="H94" s="80" t="s">
        <v>278</v>
      </c>
      <c r="I94" s="80" t="s">
        <v>279</v>
      </c>
      <c r="J94" s="80" t="s">
        <v>40</v>
      </c>
      <c r="K94" s="80" t="s">
        <v>40</v>
      </c>
      <c r="L94" s="80" t="s">
        <v>40</v>
      </c>
      <c r="M94" s="80">
        <v>6</v>
      </c>
      <c r="N94" s="80">
        <v>3</v>
      </c>
      <c r="O94" s="80">
        <f t="shared" si="58"/>
        <v>18</v>
      </c>
      <c r="P94" s="80" t="str">
        <f t="shared" si="59"/>
        <v>Alto (A)</v>
      </c>
      <c r="Q94" s="80">
        <v>25</v>
      </c>
      <c r="R94" s="80">
        <f t="shared" si="60"/>
        <v>450</v>
      </c>
      <c r="S94" s="80" t="str">
        <f t="shared" si="61"/>
        <v>II</v>
      </c>
      <c r="T94" s="80" t="str">
        <f t="shared" si="62"/>
        <v>No Aceptable o Aceptable con control especifico</v>
      </c>
      <c r="U94" s="80">
        <v>0</v>
      </c>
      <c r="V94" s="80">
        <v>2</v>
      </c>
      <c r="W94" s="80">
        <v>0</v>
      </c>
      <c r="X94" s="80">
        <f t="shared" si="63"/>
        <v>2</v>
      </c>
      <c r="Y94" s="80" t="s">
        <v>41</v>
      </c>
      <c r="Z94" s="80"/>
      <c r="AA94" s="80" t="s">
        <v>225</v>
      </c>
      <c r="AB94" s="80" t="s">
        <v>225</v>
      </c>
      <c r="AC94" s="80" t="s">
        <v>225</v>
      </c>
      <c r="AD94" s="80" t="s">
        <v>482</v>
      </c>
      <c r="AE94" s="80" t="s">
        <v>225</v>
      </c>
    </row>
    <row r="95" spans="1:31" s="3" customFormat="1" ht="120" customHeight="1">
      <c r="A95" s="98" t="s">
        <v>492</v>
      </c>
      <c r="B95" s="80" t="s">
        <v>756</v>
      </c>
      <c r="C95" s="80" t="s">
        <v>875</v>
      </c>
      <c r="D95" s="80" t="s">
        <v>45</v>
      </c>
      <c r="E95" s="80" t="s">
        <v>218</v>
      </c>
      <c r="F95" s="87" t="s">
        <v>531</v>
      </c>
      <c r="G95" s="80" t="s">
        <v>42</v>
      </c>
      <c r="H95" s="80" t="s">
        <v>274</v>
      </c>
      <c r="I95" s="80" t="s">
        <v>275</v>
      </c>
      <c r="J95" s="80" t="s">
        <v>40</v>
      </c>
      <c r="K95" s="80" t="s">
        <v>570</v>
      </c>
      <c r="L95" s="80" t="s">
        <v>40</v>
      </c>
      <c r="M95" s="80">
        <v>6</v>
      </c>
      <c r="N95" s="80">
        <v>3</v>
      </c>
      <c r="O95" s="80">
        <f t="shared" si="58"/>
        <v>18</v>
      </c>
      <c r="P95" s="80" t="str">
        <f t="shared" si="59"/>
        <v>Alto (A)</v>
      </c>
      <c r="Q95" s="80">
        <v>10</v>
      </c>
      <c r="R95" s="80">
        <f t="shared" si="60"/>
        <v>180</v>
      </c>
      <c r="S95" s="80" t="str">
        <f t="shared" si="61"/>
        <v>II</v>
      </c>
      <c r="T95" s="80" t="str">
        <f t="shared" si="62"/>
        <v>No Aceptable o Aceptable con control especifico</v>
      </c>
      <c r="U95" s="80">
        <v>0</v>
      </c>
      <c r="V95" s="80">
        <v>2</v>
      </c>
      <c r="W95" s="80">
        <v>0</v>
      </c>
      <c r="X95" s="80">
        <f t="shared" si="63"/>
        <v>2</v>
      </c>
      <c r="Y95" s="80" t="s">
        <v>41</v>
      </c>
      <c r="Z95" s="80" t="s">
        <v>309</v>
      </c>
      <c r="AA95" s="80" t="s">
        <v>225</v>
      </c>
      <c r="AB95" s="80" t="s">
        <v>225</v>
      </c>
      <c r="AC95" s="80" t="s">
        <v>225</v>
      </c>
      <c r="AD95" s="80" t="s">
        <v>571</v>
      </c>
      <c r="AE95" s="80" t="s">
        <v>225</v>
      </c>
    </row>
    <row r="96" spans="1:31" s="3" customFormat="1" ht="120" customHeight="1">
      <c r="A96" s="98" t="s">
        <v>492</v>
      </c>
      <c r="B96" s="80" t="s">
        <v>755</v>
      </c>
      <c r="C96" s="80" t="s">
        <v>875</v>
      </c>
      <c r="D96" s="80" t="s">
        <v>45</v>
      </c>
      <c r="E96" s="80" t="s">
        <v>218</v>
      </c>
      <c r="F96" s="80" t="s">
        <v>219</v>
      </c>
      <c r="G96" s="88" t="s">
        <v>39</v>
      </c>
      <c r="H96" s="80" t="s">
        <v>220</v>
      </c>
      <c r="I96" s="80" t="s">
        <v>221</v>
      </c>
      <c r="J96" s="80" t="s">
        <v>40</v>
      </c>
      <c r="K96" s="80" t="s">
        <v>40</v>
      </c>
      <c r="L96" s="80" t="s">
        <v>344</v>
      </c>
      <c r="M96" s="80">
        <v>6</v>
      </c>
      <c r="N96" s="80">
        <v>3</v>
      </c>
      <c r="O96" s="80">
        <f aca="true" t="shared" si="64" ref="O96:O102">+M96*N96</f>
        <v>18</v>
      </c>
      <c r="P96" s="80" t="str">
        <f aca="true" t="shared" si="65" ref="P96:P102">+IF(O96&gt;=24,"Muy Alto (MA)",IF(O96&gt;=10,"Alto (A)",IF(O96&gt;=6,"Medio(M)",IF(O96&gt;=2,"Bajo(B)"))))</f>
        <v>Alto (A)</v>
      </c>
      <c r="Q96" s="80">
        <v>10</v>
      </c>
      <c r="R96" s="80">
        <f aca="true" t="shared" si="66" ref="R96:R102">+O96*Q96</f>
        <v>180</v>
      </c>
      <c r="S96" s="80" t="str">
        <f aca="true" t="shared" si="67" ref="S96:S102">IF(M96="No Asigna Valor","IV",IF(R96&gt;=600,"I",IF(R96&gt;=150,"II",IF(R96&gt;=40,"III",IF(R96&gt;=20,"IV")*IF(R96="No Asigna Valor","IV")))))</f>
        <v>II</v>
      </c>
      <c r="T96" s="80" t="str">
        <f aca="true" t="shared" si="68" ref="T96:T102">+IF(S96="I","No Aceptable",IF(S96="II","No Aceptable o Aceptable con control especifico",IF(S96="III","Mejorable",IF(S96="IV","Aceptable"))))</f>
        <v>No Aceptable o Aceptable con control especifico</v>
      </c>
      <c r="U96" s="80">
        <v>1</v>
      </c>
      <c r="V96" s="80">
        <v>2</v>
      </c>
      <c r="W96" s="80">
        <v>0</v>
      </c>
      <c r="X96" s="80">
        <f>SUM(U96:W96)</f>
        <v>3</v>
      </c>
      <c r="Y96" s="80" t="s">
        <v>41</v>
      </c>
      <c r="Z96" s="80" t="s">
        <v>50</v>
      </c>
      <c r="AA96" s="80" t="s">
        <v>225</v>
      </c>
      <c r="AB96" s="80" t="s">
        <v>225</v>
      </c>
      <c r="AC96" s="80" t="s">
        <v>225</v>
      </c>
      <c r="AD96" s="80" t="s">
        <v>440</v>
      </c>
      <c r="AE96" s="80" t="s">
        <v>225</v>
      </c>
    </row>
    <row r="97" spans="1:31" s="3" customFormat="1" ht="120" customHeight="1">
      <c r="A97" s="98" t="s">
        <v>492</v>
      </c>
      <c r="B97" s="80" t="s">
        <v>755</v>
      </c>
      <c r="C97" s="80" t="s">
        <v>875</v>
      </c>
      <c r="D97" s="80" t="s">
        <v>45</v>
      </c>
      <c r="E97" s="80" t="s">
        <v>218</v>
      </c>
      <c r="F97" s="80" t="s">
        <v>227</v>
      </c>
      <c r="G97" s="80" t="s">
        <v>39</v>
      </c>
      <c r="H97" s="80" t="s">
        <v>222</v>
      </c>
      <c r="I97" s="80" t="s">
        <v>223</v>
      </c>
      <c r="J97" s="80" t="s">
        <v>40</v>
      </c>
      <c r="K97" s="80" t="s">
        <v>40</v>
      </c>
      <c r="L97" s="80" t="s">
        <v>344</v>
      </c>
      <c r="M97" s="80">
        <v>6</v>
      </c>
      <c r="N97" s="80">
        <v>3</v>
      </c>
      <c r="O97" s="80">
        <f t="shared" si="64"/>
        <v>18</v>
      </c>
      <c r="P97" s="80" t="str">
        <f t="shared" si="65"/>
        <v>Alto (A)</v>
      </c>
      <c r="Q97" s="80">
        <v>25</v>
      </c>
      <c r="R97" s="80">
        <f t="shared" si="66"/>
        <v>450</v>
      </c>
      <c r="S97" s="80" t="str">
        <f t="shared" si="67"/>
        <v>II</v>
      </c>
      <c r="T97" s="80" t="str">
        <f t="shared" si="68"/>
        <v>No Aceptable o Aceptable con control especifico</v>
      </c>
      <c r="U97" s="80">
        <v>1</v>
      </c>
      <c r="V97" s="80">
        <v>2</v>
      </c>
      <c r="W97" s="80">
        <v>0</v>
      </c>
      <c r="X97" s="80">
        <f aca="true" t="shared" si="69" ref="X97:X102">SUM(U97:W97)</f>
        <v>3</v>
      </c>
      <c r="Y97" s="80" t="s">
        <v>317</v>
      </c>
      <c r="Z97" s="80" t="s">
        <v>346</v>
      </c>
      <c r="AA97" s="80" t="s">
        <v>225</v>
      </c>
      <c r="AB97" s="80" t="s">
        <v>225</v>
      </c>
      <c r="AC97" s="80" t="s">
        <v>422</v>
      </c>
      <c r="AD97" s="80" t="s">
        <v>780</v>
      </c>
      <c r="AE97" s="80" t="s">
        <v>225</v>
      </c>
    </row>
    <row r="98" spans="1:31" s="3" customFormat="1" ht="120" customHeight="1">
      <c r="A98" s="98" t="s">
        <v>492</v>
      </c>
      <c r="B98" s="80" t="s">
        <v>755</v>
      </c>
      <c r="C98" s="80" t="s">
        <v>875</v>
      </c>
      <c r="D98" s="80" t="s">
        <v>239</v>
      </c>
      <c r="E98" s="80" t="s">
        <v>218</v>
      </c>
      <c r="F98" s="80" t="s">
        <v>240</v>
      </c>
      <c r="G98" s="80" t="s">
        <v>44</v>
      </c>
      <c r="H98" s="80" t="s">
        <v>44</v>
      </c>
      <c r="I98" s="80" t="s">
        <v>233</v>
      </c>
      <c r="J98" s="80" t="s">
        <v>40</v>
      </c>
      <c r="K98" s="80" t="s">
        <v>40</v>
      </c>
      <c r="L98" s="80" t="s">
        <v>345</v>
      </c>
      <c r="M98" s="80">
        <v>6</v>
      </c>
      <c r="N98" s="80">
        <v>3</v>
      </c>
      <c r="O98" s="80">
        <f t="shared" si="64"/>
        <v>18</v>
      </c>
      <c r="P98" s="80" t="str">
        <f t="shared" si="65"/>
        <v>Alto (A)</v>
      </c>
      <c r="Q98" s="80">
        <v>25</v>
      </c>
      <c r="R98" s="80">
        <f t="shared" si="66"/>
        <v>450</v>
      </c>
      <c r="S98" s="80" t="str">
        <f t="shared" si="67"/>
        <v>II</v>
      </c>
      <c r="T98" s="80" t="str">
        <f t="shared" si="68"/>
        <v>No Aceptable o Aceptable con control especifico</v>
      </c>
      <c r="U98" s="80">
        <v>1</v>
      </c>
      <c r="V98" s="80">
        <v>2</v>
      </c>
      <c r="W98" s="80">
        <v>0</v>
      </c>
      <c r="X98" s="80">
        <f t="shared" si="69"/>
        <v>3</v>
      </c>
      <c r="Y98" s="80" t="s">
        <v>41</v>
      </c>
      <c r="Z98" s="80" t="s">
        <v>226</v>
      </c>
      <c r="AA98" s="80" t="s">
        <v>225</v>
      </c>
      <c r="AB98" s="80" t="s">
        <v>225</v>
      </c>
      <c r="AC98" s="80" t="s">
        <v>225</v>
      </c>
      <c r="AD98" s="80" t="s">
        <v>477</v>
      </c>
      <c r="AE98" s="80" t="s">
        <v>225</v>
      </c>
    </row>
    <row r="99" spans="1:31" s="3" customFormat="1" ht="120" customHeight="1">
      <c r="A99" s="98" t="s">
        <v>492</v>
      </c>
      <c r="B99" s="80" t="s">
        <v>755</v>
      </c>
      <c r="C99" s="80" t="s">
        <v>875</v>
      </c>
      <c r="D99" s="80" t="s">
        <v>239</v>
      </c>
      <c r="E99" s="80" t="s">
        <v>235</v>
      </c>
      <c r="F99" s="80" t="s">
        <v>252</v>
      </c>
      <c r="G99" s="80" t="s">
        <v>63</v>
      </c>
      <c r="H99" s="80" t="s">
        <v>283</v>
      </c>
      <c r="I99" s="80" t="s">
        <v>43</v>
      </c>
      <c r="J99" s="80" t="s">
        <v>40</v>
      </c>
      <c r="K99" s="80" t="s">
        <v>241</v>
      </c>
      <c r="L99" s="80" t="s">
        <v>40</v>
      </c>
      <c r="M99" s="80">
        <v>2</v>
      </c>
      <c r="N99" s="80">
        <v>2</v>
      </c>
      <c r="O99" s="80">
        <f t="shared" si="64"/>
        <v>4</v>
      </c>
      <c r="P99" s="80" t="str">
        <f t="shared" si="65"/>
        <v>Bajo(B)</v>
      </c>
      <c r="Q99" s="80">
        <v>25</v>
      </c>
      <c r="R99" s="80">
        <f t="shared" si="66"/>
        <v>100</v>
      </c>
      <c r="S99" s="80" t="str">
        <f t="shared" si="67"/>
        <v>III</v>
      </c>
      <c r="T99" s="80" t="str">
        <f t="shared" si="68"/>
        <v>Mejorable</v>
      </c>
      <c r="U99" s="80">
        <v>1</v>
      </c>
      <c r="V99" s="80">
        <v>2</v>
      </c>
      <c r="W99" s="80">
        <v>0</v>
      </c>
      <c r="X99" s="80">
        <f t="shared" si="69"/>
        <v>3</v>
      </c>
      <c r="Y99" s="80" t="s">
        <v>41</v>
      </c>
      <c r="Z99" s="80"/>
      <c r="AA99" s="80" t="s">
        <v>225</v>
      </c>
      <c r="AB99" s="80" t="s">
        <v>225</v>
      </c>
      <c r="AC99" s="80" t="s">
        <v>428</v>
      </c>
      <c r="AD99" s="80" t="s">
        <v>572</v>
      </c>
      <c r="AE99" s="80" t="s">
        <v>225</v>
      </c>
    </row>
    <row r="100" spans="1:31" s="3" customFormat="1" ht="120" customHeight="1">
      <c r="A100" s="98" t="s">
        <v>492</v>
      </c>
      <c r="B100" s="80" t="s">
        <v>755</v>
      </c>
      <c r="C100" s="80" t="s">
        <v>875</v>
      </c>
      <c r="D100" s="80" t="s">
        <v>234</v>
      </c>
      <c r="E100" s="80" t="s">
        <v>218</v>
      </c>
      <c r="F100" s="80" t="s">
        <v>429</v>
      </c>
      <c r="G100" s="80" t="s">
        <v>63</v>
      </c>
      <c r="H100" s="80" t="s">
        <v>285</v>
      </c>
      <c r="I100" s="80" t="s">
        <v>319</v>
      </c>
      <c r="J100" s="80" t="s">
        <v>40</v>
      </c>
      <c r="K100" s="80" t="s">
        <v>40</v>
      </c>
      <c r="L100" s="80" t="s">
        <v>40</v>
      </c>
      <c r="M100" s="80">
        <v>6</v>
      </c>
      <c r="N100" s="80">
        <v>3</v>
      </c>
      <c r="O100" s="80">
        <f t="shared" si="64"/>
        <v>18</v>
      </c>
      <c r="P100" s="80" t="str">
        <f t="shared" si="65"/>
        <v>Alto (A)</v>
      </c>
      <c r="Q100" s="80">
        <v>25</v>
      </c>
      <c r="R100" s="80">
        <f t="shared" si="66"/>
        <v>450</v>
      </c>
      <c r="S100" s="80" t="str">
        <f t="shared" si="67"/>
        <v>II</v>
      </c>
      <c r="T100" s="80" t="str">
        <f t="shared" si="68"/>
        <v>No Aceptable o Aceptable con control especifico</v>
      </c>
      <c r="U100" s="80">
        <v>1</v>
      </c>
      <c r="V100" s="80">
        <v>2</v>
      </c>
      <c r="W100" s="80">
        <v>0</v>
      </c>
      <c r="X100" s="80">
        <f t="shared" si="69"/>
        <v>3</v>
      </c>
      <c r="Y100" s="80" t="s">
        <v>249</v>
      </c>
      <c r="Z100" s="80"/>
      <c r="AA100" s="80" t="s">
        <v>225</v>
      </c>
      <c r="AB100" s="80" t="s">
        <v>225</v>
      </c>
      <c r="AC100" s="80" t="s">
        <v>574</v>
      </c>
      <c r="AD100" s="80" t="s">
        <v>573</v>
      </c>
      <c r="AE100" s="80" t="s">
        <v>225</v>
      </c>
    </row>
    <row r="101" spans="1:31" ht="120" customHeight="1">
      <c r="A101" s="99" t="s">
        <v>492</v>
      </c>
      <c r="B101" s="80" t="s">
        <v>755</v>
      </c>
      <c r="C101" s="80" t="s">
        <v>875</v>
      </c>
      <c r="D101" s="80" t="s">
        <v>234</v>
      </c>
      <c r="E101" s="80" t="s">
        <v>218</v>
      </c>
      <c r="F101" s="90" t="s">
        <v>566</v>
      </c>
      <c r="G101" s="80" t="s">
        <v>63</v>
      </c>
      <c r="H101" s="90" t="s">
        <v>231</v>
      </c>
      <c r="I101" s="90" t="s">
        <v>232</v>
      </c>
      <c r="J101" s="90" t="s">
        <v>40</v>
      </c>
      <c r="K101" s="90" t="s">
        <v>40</v>
      </c>
      <c r="L101" s="90" t="s">
        <v>40</v>
      </c>
      <c r="M101" s="90">
        <v>6</v>
      </c>
      <c r="N101" s="90">
        <v>3</v>
      </c>
      <c r="O101" s="90">
        <f>+M101*N101</f>
        <v>18</v>
      </c>
      <c r="P101" s="90" t="str">
        <f>+IF(O101&gt;=24,"Muy Alto (MA)",IF(O101&gt;=10,"Alto (A)",IF(O101&gt;=6,"Medio(M)",IF(O101&gt;=2,"Bajo(B)"))))</f>
        <v>Alto (A)</v>
      </c>
      <c r="Q101" s="90">
        <v>60</v>
      </c>
      <c r="R101" s="90">
        <f>+O101*Q101</f>
        <v>1080</v>
      </c>
      <c r="S101" s="90" t="str">
        <f>IF(M101="No Asigna Valor","IV",IF(R101&gt;=600,"I",IF(R101&gt;=150,"II",IF(R101&gt;=40,"III",IF(R101&gt;=20,"IV")*IF(R101="No Asigna Valor","IV")))))</f>
        <v>I</v>
      </c>
      <c r="T101" s="90" t="str">
        <f>+IF(S101="I","No Aceptable",IF(S101="II","No Aceptable o Aceptable con control especifico",IF(S101="III","Mejorable",IF(S101="IV","Aceptable"))))</f>
        <v>No Aceptable</v>
      </c>
      <c r="U101" s="80">
        <v>1</v>
      </c>
      <c r="V101" s="80">
        <v>2</v>
      </c>
      <c r="W101" s="80">
        <v>0</v>
      </c>
      <c r="X101" s="80">
        <f t="shared" si="69"/>
        <v>3</v>
      </c>
      <c r="Y101" s="90" t="s">
        <v>47</v>
      </c>
      <c r="Z101" s="90" t="s">
        <v>415</v>
      </c>
      <c r="AA101" s="90" t="s">
        <v>225</v>
      </c>
      <c r="AB101" s="90" t="s">
        <v>225</v>
      </c>
      <c r="AC101" s="90" t="s">
        <v>567</v>
      </c>
      <c r="AD101" s="90" t="s">
        <v>568</v>
      </c>
      <c r="AE101" s="80" t="s">
        <v>225</v>
      </c>
    </row>
    <row r="102" spans="1:31" s="3" customFormat="1" ht="120" customHeight="1">
      <c r="A102" s="99" t="s">
        <v>492</v>
      </c>
      <c r="B102" s="80" t="s">
        <v>755</v>
      </c>
      <c r="C102" s="80" t="s">
        <v>875</v>
      </c>
      <c r="D102" s="80" t="s">
        <v>403</v>
      </c>
      <c r="E102" s="80" t="s">
        <v>218</v>
      </c>
      <c r="F102" s="80" t="s">
        <v>386</v>
      </c>
      <c r="G102" s="80" t="s">
        <v>63</v>
      </c>
      <c r="H102" s="80" t="s">
        <v>278</v>
      </c>
      <c r="I102" s="80" t="s">
        <v>279</v>
      </c>
      <c r="J102" s="80" t="s">
        <v>40</v>
      </c>
      <c r="K102" s="80" t="s">
        <v>40</v>
      </c>
      <c r="L102" s="80" t="s">
        <v>40</v>
      </c>
      <c r="M102" s="80">
        <v>6</v>
      </c>
      <c r="N102" s="80">
        <v>3</v>
      </c>
      <c r="O102" s="80">
        <f t="shared" si="64"/>
        <v>18</v>
      </c>
      <c r="P102" s="80" t="str">
        <f t="shared" si="65"/>
        <v>Alto (A)</v>
      </c>
      <c r="Q102" s="80">
        <v>25</v>
      </c>
      <c r="R102" s="80">
        <f t="shared" si="66"/>
        <v>450</v>
      </c>
      <c r="S102" s="80" t="str">
        <f t="shared" si="67"/>
        <v>II</v>
      </c>
      <c r="T102" s="80" t="str">
        <f t="shared" si="68"/>
        <v>No Aceptable o Aceptable con control especifico</v>
      </c>
      <c r="U102" s="80">
        <v>1</v>
      </c>
      <c r="V102" s="80">
        <v>2</v>
      </c>
      <c r="W102" s="80">
        <v>0</v>
      </c>
      <c r="X102" s="80">
        <f t="shared" si="69"/>
        <v>3</v>
      </c>
      <c r="Y102" s="80" t="s">
        <v>41</v>
      </c>
      <c r="Z102" s="80"/>
      <c r="AA102" s="80" t="s">
        <v>225</v>
      </c>
      <c r="AB102" s="80" t="s">
        <v>225</v>
      </c>
      <c r="AC102" s="80" t="s">
        <v>225</v>
      </c>
      <c r="AD102" s="80" t="s">
        <v>482</v>
      </c>
      <c r="AE102" s="80" t="s">
        <v>293</v>
      </c>
    </row>
    <row r="103" spans="1:31" s="3" customFormat="1" ht="120" customHeight="1">
      <c r="A103" s="99" t="s">
        <v>520</v>
      </c>
      <c r="B103" s="80" t="s">
        <v>754</v>
      </c>
      <c r="C103" s="80" t="s">
        <v>433</v>
      </c>
      <c r="D103" s="80" t="s">
        <v>267</v>
      </c>
      <c r="E103" s="80" t="s">
        <v>218</v>
      </c>
      <c r="F103" s="80" t="s">
        <v>364</v>
      </c>
      <c r="G103" s="88" t="s">
        <v>39</v>
      </c>
      <c r="H103" s="80" t="s">
        <v>220</v>
      </c>
      <c r="I103" s="80" t="s">
        <v>221</v>
      </c>
      <c r="J103" s="80" t="s">
        <v>40</v>
      </c>
      <c r="K103" s="80" t="s">
        <v>40</v>
      </c>
      <c r="L103" s="80" t="s">
        <v>344</v>
      </c>
      <c r="M103" s="80">
        <v>6</v>
      </c>
      <c r="N103" s="80">
        <v>3</v>
      </c>
      <c r="O103" s="80">
        <f aca="true" t="shared" si="70" ref="O103:O110">+M103*N103</f>
        <v>18</v>
      </c>
      <c r="P103" s="80" t="str">
        <f aca="true" t="shared" si="71" ref="P103:P110">+IF(O103&gt;=24,"Muy Alto (MA)",IF(O103&gt;=10,"Alto (A)",IF(O103&gt;=6,"Medio(M)",IF(O103&gt;=2,"Bajo(B)"))))</f>
        <v>Alto (A)</v>
      </c>
      <c r="Q103" s="80">
        <v>10</v>
      </c>
      <c r="R103" s="80">
        <f aca="true" t="shared" si="72" ref="R103:R110">+O103*Q103</f>
        <v>180</v>
      </c>
      <c r="S103" s="80" t="str">
        <f aca="true" t="shared" si="73" ref="S103:S110">IF(M103="No Asigna Valor","IV",IF(R103&gt;=600,"I",IF(R103&gt;=150,"II",IF(R103&gt;=40,"III",IF(R103&gt;=20,"IV")*IF(R103="No Asigna Valor","IV")))))</f>
        <v>II</v>
      </c>
      <c r="T103" s="80" t="str">
        <f aca="true" t="shared" si="74" ref="T103:T110">+IF(S103="I","No Aceptable",IF(S103="II","No Aceptable o Aceptable con control especifico",IF(S103="III","Mejorable",IF(S103="IV","Aceptable"))))</f>
        <v>No Aceptable o Aceptable con control especifico</v>
      </c>
      <c r="U103" s="80">
        <v>1</v>
      </c>
      <c r="V103" s="80">
        <v>1</v>
      </c>
      <c r="W103" s="80">
        <v>0</v>
      </c>
      <c r="X103" s="80">
        <f aca="true" t="shared" si="75" ref="X103:X110">SUM(U103:W103)</f>
        <v>2</v>
      </c>
      <c r="Y103" s="80" t="s">
        <v>41</v>
      </c>
      <c r="Z103" s="80" t="s">
        <v>50</v>
      </c>
      <c r="AA103" s="80" t="s">
        <v>225</v>
      </c>
      <c r="AB103" s="80" t="s">
        <v>225</v>
      </c>
      <c r="AC103" s="80" t="s">
        <v>225</v>
      </c>
      <c r="AD103" s="80" t="s">
        <v>575</v>
      </c>
      <c r="AE103" s="80" t="s">
        <v>225</v>
      </c>
    </row>
    <row r="104" spans="1:31" s="3" customFormat="1" ht="120" customHeight="1">
      <c r="A104" s="99" t="s">
        <v>520</v>
      </c>
      <c r="B104" s="80" t="s">
        <v>754</v>
      </c>
      <c r="C104" s="80" t="s">
        <v>433</v>
      </c>
      <c r="D104" s="80" t="s">
        <v>303</v>
      </c>
      <c r="E104" s="80" t="s">
        <v>218</v>
      </c>
      <c r="F104" s="80" t="s">
        <v>358</v>
      </c>
      <c r="G104" s="80" t="s">
        <v>39</v>
      </c>
      <c r="H104" s="80" t="s">
        <v>351</v>
      </c>
      <c r="I104" s="80" t="s">
        <v>223</v>
      </c>
      <c r="J104" s="80" t="s">
        <v>40</v>
      </c>
      <c r="K104" s="80" t="s">
        <v>40</v>
      </c>
      <c r="L104" s="80" t="s">
        <v>344</v>
      </c>
      <c r="M104" s="80">
        <v>6</v>
      </c>
      <c r="N104" s="80">
        <v>3</v>
      </c>
      <c r="O104" s="80">
        <f t="shared" si="70"/>
        <v>18</v>
      </c>
      <c r="P104" s="80" t="str">
        <f t="shared" si="71"/>
        <v>Alto (A)</v>
      </c>
      <c r="Q104" s="80">
        <v>25</v>
      </c>
      <c r="R104" s="80">
        <f t="shared" si="72"/>
        <v>450</v>
      </c>
      <c r="S104" s="80" t="str">
        <f t="shared" si="73"/>
        <v>II</v>
      </c>
      <c r="T104" s="80" t="str">
        <f t="shared" si="74"/>
        <v>No Aceptable o Aceptable con control especifico</v>
      </c>
      <c r="U104" s="80">
        <v>1</v>
      </c>
      <c r="V104" s="80">
        <v>1</v>
      </c>
      <c r="W104" s="80">
        <v>0</v>
      </c>
      <c r="X104" s="80">
        <f t="shared" si="75"/>
        <v>2</v>
      </c>
      <c r="Y104" s="80" t="s">
        <v>41</v>
      </c>
      <c r="Z104" s="80" t="s">
        <v>353</v>
      </c>
      <c r="AA104" s="80" t="s">
        <v>225</v>
      </c>
      <c r="AB104" s="80" t="s">
        <v>225</v>
      </c>
      <c r="AC104" s="80" t="s">
        <v>422</v>
      </c>
      <c r="AD104" s="80" t="s">
        <v>484</v>
      </c>
      <c r="AE104" s="80" t="s">
        <v>225</v>
      </c>
    </row>
    <row r="105" spans="1:31" s="3" customFormat="1" ht="120" customHeight="1">
      <c r="A105" s="99" t="s">
        <v>520</v>
      </c>
      <c r="B105" s="80" t="s">
        <v>754</v>
      </c>
      <c r="C105" s="80" t="s">
        <v>434</v>
      </c>
      <c r="D105" s="80" t="s">
        <v>359</v>
      </c>
      <c r="E105" s="80" t="s">
        <v>218</v>
      </c>
      <c r="F105" s="80" t="s">
        <v>237</v>
      </c>
      <c r="G105" s="80" t="s">
        <v>44</v>
      </c>
      <c r="H105" s="80" t="s">
        <v>44</v>
      </c>
      <c r="I105" s="80" t="s">
        <v>233</v>
      </c>
      <c r="J105" s="80" t="s">
        <v>40</v>
      </c>
      <c r="K105" s="80" t="s">
        <v>40</v>
      </c>
      <c r="L105" s="80" t="s">
        <v>345</v>
      </c>
      <c r="M105" s="80">
        <v>6</v>
      </c>
      <c r="N105" s="80">
        <v>3</v>
      </c>
      <c r="O105" s="80">
        <f t="shared" si="70"/>
        <v>18</v>
      </c>
      <c r="P105" s="80" t="str">
        <f t="shared" si="71"/>
        <v>Alto (A)</v>
      </c>
      <c r="Q105" s="80">
        <v>25</v>
      </c>
      <c r="R105" s="80">
        <f t="shared" si="72"/>
        <v>450</v>
      </c>
      <c r="S105" s="80" t="str">
        <f t="shared" si="73"/>
        <v>II</v>
      </c>
      <c r="T105" s="80" t="str">
        <f t="shared" si="74"/>
        <v>No Aceptable o Aceptable con control especifico</v>
      </c>
      <c r="U105" s="80">
        <v>1</v>
      </c>
      <c r="V105" s="80">
        <v>1</v>
      </c>
      <c r="W105" s="80">
        <v>0</v>
      </c>
      <c r="X105" s="80">
        <f t="shared" si="75"/>
        <v>2</v>
      </c>
      <c r="Y105" s="80" t="s">
        <v>41</v>
      </c>
      <c r="Z105" s="80" t="s">
        <v>226</v>
      </c>
      <c r="AA105" s="80" t="s">
        <v>225</v>
      </c>
      <c r="AB105" s="80" t="s">
        <v>225</v>
      </c>
      <c r="AC105" s="80" t="s">
        <v>225</v>
      </c>
      <c r="AD105" s="80" t="s">
        <v>483</v>
      </c>
      <c r="AE105" s="80" t="s">
        <v>225</v>
      </c>
    </row>
    <row r="106" spans="1:31" s="3" customFormat="1" ht="120" customHeight="1">
      <c r="A106" s="99" t="s">
        <v>492</v>
      </c>
      <c r="B106" s="80" t="s">
        <v>753</v>
      </c>
      <c r="C106" s="80" t="s">
        <v>435</v>
      </c>
      <c r="D106" s="80" t="s">
        <v>436</v>
      </c>
      <c r="E106" s="80" t="s">
        <v>235</v>
      </c>
      <c r="F106" s="80" t="s">
        <v>576</v>
      </c>
      <c r="G106" s="80" t="s">
        <v>63</v>
      </c>
      <c r="H106" s="80" t="s">
        <v>248</v>
      </c>
      <c r="I106" s="80" t="s">
        <v>43</v>
      </c>
      <c r="J106" s="80" t="s">
        <v>40</v>
      </c>
      <c r="K106" s="80" t="s">
        <v>540</v>
      </c>
      <c r="L106" s="80" t="s">
        <v>271</v>
      </c>
      <c r="M106" s="80">
        <v>6</v>
      </c>
      <c r="N106" s="80">
        <v>3</v>
      </c>
      <c r="O106" s="80">
        <f t="shared" si="70"/>
        <v>18</v>
      </c>
      <c r="P106" s="80" t="str">
        <f t="shared" si="71"/>
        <v>Alto (A)</v>
      </c>
      <c r="Q106" s="80">
        <v>100</v>
      </c>
      <c r="R106" s="80">
        <f t="shared" si="72"/>
        <v>1800</v>
      </c>
      <c r="S106" s="80" t="str">
        <f t="shared" si="73"/>
        <v>I</v>
      </c>
      <c r="T106" s="80" t="str">
        <f t="shared" si="74"/>
        <v>No Aceptable</v>
      </c>
      <c r="U106" s="80">
        <v>1</v>
      </c>
      <c r="V106" s="80">
        <v>1</v>
      </c>
      <c r="W106" s="80">
        <v>0</v>
      </c>
      <c r="X106" s="80">
        <f t="shared" si="75"/>
        <v>2</v>
      </c>
      <c r="Y106" s="80" t="s">
        <v>47</v>
      </c>
      <c r="Z106" s="80"/>
      <c r="AA106" s="80" t="s">
        <v>225</v>
      </c>
      <c r="AB106" s="80" t="s">
        <v>225</v>
      </c>
      <c r="AC106" s="80" t="s">
        <v>413</v>
      </c>
      <c r="AD106" s="80" t="s">
        <v>608</v>
      </c>
      <c r="AE106" s="80" t="s">
        <v>225</v>
      </c>
    </row>
    <row r="107" spans="1:31" s="3" customFormat="1" ht="120" customHeight="1">
      <c r="A107" s="99" t="s">
        <v>492</v>
      </c>
      <c r="B107" s="80" t="s">
        <v>753</v>
      </c>
      <c r="C107" s="80" t="s">
        <v>435</v>
      </c>
      <c r="D107" s="80" t="s">
        <v>436</v>
      </c>
      <c r="E107" s="80" t="s">
        <v>38</v>
      </c>
      <c r="F107" s="80" t="s">
        <v>609</v>
      </c>
      <c r="G107" s="80" t="s">
        <v>63</v>
      </c>
      <c r="H107" s="80" t="s">
        <v>294</v>
      </c>
      <c r="I107" s="80" t="s">
        <v>256</v>
      </c>
      <c r="J107" s="80" t="s">
        <v>40</v>
      </c>
      <c r="K107" s="80" t="s">
        <v>40</v>
      </c>
      <c r="L107" s="80" t="s">
        <v>40</v>
      </c>
      <c r="M107" s="80">
        <v>6</v>
      </c>
      <c r="N107" s="80">
        <v>3</v>
      </c>
      <c r="O107" s="80">
        <f t="shared" si="70"/>
        <v>18</v>
      </c>
      <c r="P107" s="80" t="str">
        <f t="shared" si="71"/>
        <v>Alto (A)</v>
      </c>
      <c r="Q107" s="80">
        <v>25</v>
      </c>
      <c r="R107" s="80">
        <f t="shared" si="72"/>
        <v>450</v>
      </c>
      <c r="S107" s="80" t="str">
        <f t="shared" si="73"/>
        <v>II</v>
      </c>
      <c r="T107" s="80" t="str">
        <f t="shared" si="74"/>
        <v>No Aceptable o Aceptable con control especifico</v>
      </c>
      <c r="U107" s="80">
        <v>1</v>
      </c>
      <c r="V107" s="80">
        <v>1</v>
      </c>
      <c r="W107" s="80">
        <v>0</v>
      </c>
      <c r="X107" s="80">
        <f t="shared" si="75"/>
        <v>2</v>
      </c>
      <c r="Y107" s="80" t="s">
        <v>272</v>
      </c>
      <c r="Z107" s="80"/>
      <c r="AA107" s="80" t="s">
        <v>225</v>
      </c>
      <c r="AB107" s="80" t="s">
        <v>225</v>
      </c>
      <c r="AC107" s="80" t="s">
        <v>426</v>
      </c>
      <c r="AD107" s="80" t="s">
        <v>610</v>
      </c>
      <c r="AE107" s="80" t="s">
        <v>611</v>
      </c>
    </row>
    <row r="108" spans="1:31" s="89" customFormat="1" ht="120" customHeight="1">
      <c r="A108" s="99" t="s">
        <v>492</v>
      </c>
      <c r="B108" s="80" t="s">
        <v>753</v>
      </c>
      <c r="C108" s="80" t="s">
        <v>435</v>
      </c>
      <c r="D108" s="80" t="s">
        <v>437</v>
      </c>
      <c r="E108" s="80" t="s">
        <v>218</v>
      </c>
      <c r="F108" s="80" t="s">
        <v>612</v>
      </c>
      <c r="G108" s="80" t="s">
        <v>63</v>
      </c>
      <c r="H108" s="80" t="s">
        <v>438</v>
      </c>
      <c r="I108" s="80" t="s">
        <v>542</v>
      </c>
      <c r="J108" s="80" t="s">
        <v>40</v>
      </c>
      <c r="K108" s="80" t="s">
        <v>40</v>
      </c>
      <c r="L108" s="80" t="s">
        <v>40</v>
      </c>
      <c r="M108" s="80">
        <v>6</v>
      </c>
      <c r="N108" s="80">
        <v>3</v>
      </c>
      <c r="O108" s="80">
        <f t="shared" si="70"/>
        <v>18</v>
      </c>
      <c r="P108" s="80" t="str">
        <f t="shared" si="71"/>
        <v>Alto (A)</v>
      </c>
      <c r="Q108" s="80">
        <v>25</v>
      </c>
      <c r="R108" s="80">
        <f t="shared" si="72"/>
        <v>450</v>
      </c>
      <c r="S108" s="80" t="str">
        <f t="shared" si="73"/>
        <v>II</v>
      </c>
      <c r="T108" s="80" t="str">
        <f t="shared" si="74"/>
        <v>No Aceptable o Aceptable con control especifico</v>
      </c>
      <c r="U108" s="80">
        <v>1</v>
      </c>
      <c r="V108" s="80">
        <v>1</v>
      </c>
      <c r="W108" s="80">
        <v>0</v>
      </c>
      <c r="X108" s="80">
        <f t="shared" si="75"/>
        <v>2</v>
      </c>
      <c r="Y108" s="80" t="s">
        <v>41</v>
      </c>
      <c r="Z108" s="80"/>
      <c r="AA108" s="80" t="s">
        <v>225</v>
      </c>
      <c r="AB108" s="80" t="s">
        <v>225</v>
      </c>
      <c r="AC108" s="80" t="s">
        <v>613</v>
      </c>
      <c r="AD108" s="80" t="s">
        <v>614</v>
      </c>
      <c r="AE108" s="80" t="s">
        <v>611</v>
      </c>
    </row>
    <row r="109" spans="1:31" ht="120" customHeight="1">
      <c r="A109" s="99" t="s">
        <v>492</v>
      </c>
      <c r="B109" s="80" t="s">
        <v>753</v>
      </c>
      <c r="C109" s="80" t="s">
        <v>433</v>
      </c>
      <c r="D109" s="80" t="s">
        <v>303</v>
      </c>
      <c r="E109" s="80" t="s">
        <v>218</v>
      </c>
      <c r="F109" s="90" t="s">
        <v>566</v>
      </c>
      <c r="G109" s="80" t="s">
        <v>63</v>
      </c>
      <c r="H109" s="90" t="s">
        <v>231</v>
      </c>
      <c r="I109" s="90" t="s">
        <v>232</v>
      </c>
      <c r="J109" s="90" t="s">
        <v>40</v>
      </c>
      <c r="K109" s="90" t="s">
        <v>40</v>
      </c>
      <c r="L109" s="90" t="s">
        <v>40</v>
      </c>
      <c r="M109" s="90">
        <v>6</v>
      </c>
      <c r="N109" s="90">
        <v>3</v>
      </c>
      <c r="O109" s="90">
        <f>+M109*N109</f>
        <v>18</v>
      </c>
      <c r="P109" s="90" t="str">
        <f>+IF(O109&gt;=24,"Muy Alto (MA)",IF(O109&gt;=10,"Alto (A)",IF(O109&gt;=6,"Medio(M)",IF(O109&gt;=2,"Bajo(B)"))))</f>
        <v>Alto (A)</v>
      </c>
      <c r="Q109" s="90">
        <v>60</v>
      </c>
      <c r="R109" s="90">
        <f>+O109*Q109</f>
        <v>1080</v>
      </c>
      <c r="S109" s="90" t="str">
        <f>IF(M109="No Asigna Valor","IV",IF(R109&gt;=600,"I",IF(R109&gt;=150,"II",IF(R109&gt;=40,"III",IF(R109&gt;=20,"IV")*IF(R109="No Asigna Valor","IV")))))</f>
        <v>I</v>
      </c>
      <c r="T109" s="90" t="str">
        <f>+IF(S109="I","No Aceptable",IF(S109="II","No Aceptable o Aceptable con control especifico",IF(S109="III","Mejorable",IF(S109="IV","Aceptable"))))</f>
        <v>No Aceptable</v>
      </c>
      <c r="U109" s="80">
        <v>1</v>
      </c>
      <c r="V109" s="80">
        <v>1</v>
      </c>
      <c r="W109" s="80">
        <v>0</v>
      </c>
      <c r="X109" s="80">
        <f t="shared" si="75"/>
        <v>2</v>
      </c>
      <c r="Y109" s="90" t="s">
        <v>47</v>
      </c>
      <c r="Z109" s="90" t="s">
        <v>415</v>
      </c>
      <c r="AA109" s="90" t="s">
        <v>225</v>
      </c>
      <c r="AB109" s="90" t="s">
        <v>225</v>
      </c>
      <c r="AC109" s="90" t="s">
        <v>567</v>
      </c>
      <c r="AD109" s="90" t="s">
        <v>615</v>
      </c>
      <c r="AE109" s="80" t="s">
        <v>225</v>
      </c>
    </row>
    <row r="110" spans="1:31" s="3" customFormat="1" ht="120" customHeight="1">
      <c r="A110" s="99" t="s">
        <v>492</v>
      </c>
      <c r="B110" s="80" t="s">
        <v>753</v>
      </c>
      <c r="C110" s="80" t="s">
        <v>435</v>
      </c>
      <c r="D110" s="80" t="s">
        <v>439</v>
      </c>
      <c r="E110" s="80" t="s">
        <v>218</v>
      </c>
      <c r="F110" s="80" t="s">
        <v>616</v>
      </c>
      <c r="G110" s="88" t="s">
        <v>48</v>
      </c>
      <c r="H110" s="80" t="s">
        <v>224</v>
      </c>
      <c r="I110" s="80" t="s">
        <v>617</v>
      </c>
      <c r="J110" s="80" t="s">
        <v>40</v>
      </c>
      <c r="K110" s="80" t="s">
        <v>512</v>
      </c>
      <c r="L110" s="80" t="s">
        <v>40</v>
      </c>
      <c r="M110" s="80">
        <v>6</v>
      </c>
      <c r="N110" s="80">
        <v>3</v>
      </c>
      <c r="O110" s="80">
        <f t="shared" si="70"/>
        <v>18</v>
      </c>
      <c r="P110" s="80" t="str">
        <f t="shared" si="71"/>
        <v>Alto (A)</v>
      </c>
      <c r="Q110" s="88">
        <v>25</v>
      </c>
      <c r="R110" s="80">
        <f t="shared" si="72"/>
        <v>450</v>
      </c>
      <c r="S110" s="80" t="str">
        <f t="shared" si="73"/>
        <v>II</v>
      </c>
      <c r="T110" s="80" t="str">
        <f t="shared" si="74"/>
        <v>No Aceptable o Aceptable con control especifico</v>
      </c>
      <c r="U110" s="80">
        <v>1</v>
      </c>
      <c r="V110" s="80">
        <v>1</v>
      </c>
      <c r="W110" s="80">
        <v>0</v>
      </c>
      <c r="X110" s="80">
        <f t="shared" si="75"/>
        <v>2</v>
      </c>
      <c r="Y110" s="80" t="s">
        <v>41</v>
      </c>
      <c r="Z110" s="80" t="s">
        <v>348</v>
      </c>
      <c r="AA110" s="80" t="s">
        <v>225</v>
      </c>
      <c r="AB110" s="80" t="s">
        <v>225</v>
      </c>
      <c r="AC110" s="80" t="s">
        <v>264</v>
      </c>
      <c r="AD110" s="80" t="s">
        <v>706</v>
      </c>
      <c r="AE110" s="80" t="s">
        <v>611</v>
      </c>
    </row>
    <row r="111" spans="1:31" s="3" customFormat="1" ht="120" customHeight="1">
      <c r="A111" s="99" t="s">
        <v>520</v>
      </c>
      <c r="B111" s="80" t="s">
        <v>491</v>
      </c>
      <c r="C111" s="80" t="s">
        <v>443</v>
      </c>
      <c r="D111" s="80" t="s">
        <v>282</v>
      </c>
      <c r="E111" s="80" t="s">
        <v>218</v>
      </c>
      <c r="F111" s="80" t="s">
        <v>697</v>
      </c>
      <c r="G111" s="80" t="s">
        <v>63</v>
      </c>
      <c r="H111" s="80" t="s">
        <v>294</v>
      </c>
      <c r="I111" s="80" t="s">
        <v>390</v>
      </c>
      <c r="J111" s="80" t="s">
        <v>40</v>
      </c>
      <c r="K111" s="80" t="s">
        <v>40</v>
      </c>
      <c r="L111" s="80" t="s">
        <v>40</v>
      </c>
      <c r="M111" s="80">
        <v>6</v>
      </c>
      <c r="N111" s="80">
        <v>3</v>
      </c>
      <c r="O111" s="80">
        <f aca="true" t="shared" si="76" ref="O111:O118">+M111*N111</f>
        <v>18</v>
      </c>
      <c r="P111" s="80" t="str">
        <f aca="true" t="shared" si="77" ref="P111:P118">+IF(O111&gt;=24,"Muy Alto (MA)",IF(O111&gt;=10,"Alto (A)",IF(O111&gt;=6,"Medio(M)",IF(O111&gt;=2,"Bajo(B)"))))</f>
        <v>Alto (A)</v>
      </c>
      <c r="Q111" s="80">
        <v>25</v>
      </c>
      <c r="R111" s="80">
        <f aca="true" t="shared" si="78" ref="R111:R118">+O111*Q111</f>
        <v>450</v>
      </c>
      <c r="S111" s="80" t="str">
        <f aca="true" t="shared" si="79" ref="S111:S118">IF(M111="No Asigna Valor","IV",IF(R111&gt;=600,"I",IF(R111&gt;=150,"II",IF(R111&gt;=40,"III",IF(R111&gt;=20,"IV")*IF(R111="No Asigna Valor","IV")))))</f>
        <v>II</v>
      </c>
      <c r="T111" s="80" t="str">
        <f aca="true" t="shared" si="80" ref="T111:T118">+IF(S111="I","No Aceptable",IF(S111="II","No Aceptable o Aceptable con control especifico",IF(S111="III","Mejorable",IF(S111="IV","Aceptable"))))</f>
        <v>No Aceptable o Aceptable con control especifico</v>
      </c>
      <c r="U111" s="80">
        <v>2</v>
      </c>
      <c r="V111" s="80">
        <v>0</v>
      </c>
      <c r="W111" s="80">
        <v>0</v>
      </c>
      <c r="X111" s="80">
        <f aca="true" t="shared" si="81" ref="X111:X118">SUM(U111:W111)</f>
        <v>2</v>
      </c>
      <c r="Y111" s="80" t="s">
        <v>253</v>
      </c>
      <c r="Z111" s="80"/>
      <c r="AA111" s="80" t="s">
        <v>225</v>
      </c>
      <c r="AB111" s="80" t="s">
        <v>225</v>
      </c>
      <c r="AC111" s="80" t="s">
        <v>577</v>
      </c>
      <c r="AD111" s="80" t="s">
        <v>698</v>
      </c>
      <c r="AE111" s="80" t="s">
        <v>619</v>
      </c>
    </row>
    <row r="112" spans="1:31" s="3" customFormat="1" ht="120" customHeight="1">
      <c r="A112" s="99" t="s">
        <v>492</v>
      </c>
      <c r="B112" s="80" t="s">
        <v>491</v>
      </c>
      <c r="C112" s="80" t="s">
        <v>307</v>
      </c>
      <c r="D112" s="80" t="s">
        <v>306</v>
      </c>
      <c r="E112" s="80" t="s">
        <v>218</v>
      </c>
      <c r="F112" s="80" t="s">
        <v>578</v>
      </c>
      <c r="G112" s="80" t="s">
        <v>53</v>
      </c>
      <c r="H112" s="80" t="s">
        <v>53</v>
      </c>
      <c r="I112" s="80" t="s">
        <v>305</v>
      </c>
      <c r="J112" s="80" t="s">
        <v>40</v>
      </c>
      <c r="K112" s="80" t="s">
        <v>40</v>
      </c>
      <c r="L112" s="80" t="s">
        <v>40</v>
      </c>
      <c r="M112" s="80">
        <v>6</v>
      </c>
      <c r="N112" s="80">
        <v>3</v>
      </c>
      <c r="O112" s="80">
        <f t="shared" si="76"/>
        <v>18</v>
      </c>
      <c r="P112" s="80" t="str">
        <f t="shared" si="77"/>
        <v>Alto (A)</v>
      </c>
      <c r="Q112" s="80">
        <v>25</v>
      </c>
      <c r="R112" s="80">
        <f t="shared" si="78"/>
        <v>450</v>
      </c>
      <c r="S112" s="80" t="str">
        <f t="shared" si="79"/>
        <v>II</v>
      </c>
      <c r="T112" s="80" t="str">
        <f t="shared" si="80"/>
        <v>No Aceptable o Aceptable con control especifico</v>
      </c>
      <c r="U112" s="80">
        <v>2</v>
      </c>
      <c r="V112" s="80">
        <v>0</v>
      </c>
      <c r="W112" s="80">
        <v>0</v>
      </c>
      <c r="X112" s="80">
        <f t="shared" si="81"/>
        <v>2</v>
      </c>
      <c r="Y112" s="80" t="s">
        <v>41</v>
      </c>
      <c r="Z112" s="80"/>
      <c r="AA112" s="80" t="s">
        <v>225</v>
      </c>
      <c r="AB112" s="80" t="s">
        <v>225</v>
      </c>
      <c r="AC112" s="80" t="s">
        <v>225</v>
      </c>
      <c r="AD112" s="80" t="s">
        <v>444</v>
      </c>
      <c r="AE112" s="80" t="s">
        <v>445</v>
      </c>
    </row>
    <row r="113" spans="1:31" s="3" customFormat="1" ht="120" customHeight="1">
      <c r="A113" s="99" t="s">
        <v>520</v>
      </c>
      <c r="B113" s="80" t="s">
        <v>491</v>
      </c>
      <c r="C113" s="80" t="s">
        <v>307</v>
      </c>
      <c r="D113" s="80" t="s">
        <v>306</v>
      </c>
      <c r="E113" s="80" t="s">
        <v>38</v>
      </c>
      <c r="F113" s="80" t="s">
        <v>308</v>
      </c>
      <c r="G113" s="80" t="s">
        <v>63</v>
      </c>
      <c r="H113" s="80" t="s">
        <v>278</v>
      </c>
      <c r="I113" s="80" t="s">
        <v>279</v>
      </c>
      <c r="J113" s="80" t="s">
        <v>40</v>
      </c>
      <c r="K113" s="80" t="s">
        <v>40</v>
      </c>
      <c r="L113" s="80" t="s">
        <v>40</v>
      </c>
      <c r="M113" s="80">
        <v>6</v>
      </c>
      <c r="N113" s="80">
        <v>3</v>
      </c>
      <c r="O113" s="80">
        <f t="shared" si="76"/>
        <v>18</v>
      </c>
      <c r="P113" s="80" t="str">
        <f t="shared" si="77"/>
        <v>Alto (A)</v>
      </c>
      <c r="Q113" s="80">
        <v>25</v>
      </c>
      <c r="R113" s="80">
        <f t="shared" si="78"/>
        <v>450</v>
      </c>
      <c r="S113" s="80" t="str">
        <f t="shared" si="79"/>
        <v>II</v>
      </c>
      <c r="T113" s="80" t="str">
        <f t="shared" si="80"/>
        <v>No Aceptable o Aceptable con control especifico</v>
      </c>
      <c r="U113" s="80">
        <v>2</v>
      </c>
      <c r="V113" s="80">
        <v>0</v>
      </c>
      <c r="W113" s="80">
        <v>0</v>
      </c>
      <c r="X113" s="80">
        <f t="shared" si="81"/>
        <v>2</v>
      </c>
      <c r="Y113" s="80" t="s">
        <v>41</v>
      </c>
      <c r="Z113" s="80"/>
      <c r="AA113" s="80" t="s">
        <v>225</v>
      </c>
      <c r="AB113" s="80" t="s">
        <v>225</v>
      </c>
      <c r="AC113" s="80" t="s">
        <v>225</v>
      </c>
      <c r="AD113" s="80" t="s">
        <v>395</v>
      </c>
      <c r="AE113" s="80" t="s">
        <v>445</v>
      </c>
    </row>
    <row r="114" spans="1:31" s="3" customFormat="1" ht="120" customHeight="1">
      <c r="A114" s="99" t="s">
        <v>520</v>
      </c>
      <c r="B114" s="80" t="s">
        <v>491</v>
      </c>
      <c r="C114" s="80" t="s">
        <v>446</v>
      </c>
      <c r="D114" s="80" t="s">
        <v>282</v>
      </c>
      <c r="E114" s="80" t="s">
        <v>218</v>
      </c>
      <c r="F114" s="80" t="s">
        <v>405</v>
      </c>
      <c r="G114" s="80" t="s">
        <v>39</v>
      </c>
      <c r="H114" s="80" t="s">
        <v>222</v>
      </c>
      <c r="I114" s="80" t="s">
        <v>223</v>
      </c>
      <c r="J114" s="80" t="s">
        <v>40</v>
      </c>
      <c r="K114" s="80" t="s">
        <v>40</v>
      </c>
      <c r="L114" s="80" t="s">
        <v>344</v>
      </c>
      <c r="M114" s="80">
        <v>6</v>
      </c>
      <c r="N114" s="80">
        <v>3</v>
      </c>
      <c r="O114" s="80">
        <f t="shared" si="76"/>
        <v>18</v>
      </c>
      <c r="P114" s="80" t="str">
        <f t="shared" si="77"/>
        <v>Alto (A)</v>
      </c>
      <c r="Q114" s="80">
        <v>25</v>
      </c>
      <c r="R114" s="80">
        <f t="shared" si="78"/>
        <v>450</v>
      </c>
      <c r="S114" s="80" t="str">
        <f t="shared" si="79"/>
        <v>II</v>
      </c>
      <c r="T114" s="80" t="str">
        <f t="shared" si="80"/>
        <v>No Aceptable o Aceptable con control especifico</v>
      </c>
      <c r="U114" s="80">
        <v>2</v>
      </c>
      <c r="V114" s="80">
        <v>0</v>
      </c>
      <c r="W114" s="80">
        <v>0</v>
      </c>
      <c r="X114" s="80">
        <f t="shared" si="81"/>
        <v>2</v>
      </c>
      <c r="Y114" s="80" t="s">
        <v>317</v>
      </c>
      <c r="Z114" s="80" t="s">
        <v>346</v>
      </c>
      <c r="AA114" s="80" t="s">
        <v>225</v>
      </c>
      <c r="AB114" s="80" t="s">
        <v>225</v>
      </c>
      <c r="AC114" s="80" t="s">
        <v>579</v>
      </c>
      <c r="AD114" s="80" t="s">
        <v>485</v>
      </c>
      <c r="AE114" s="80" t="s">
        <v>225</v>
      </c>
    </row>
    <row r="115" spans="1:31" s="3" customFormat="1" ht="120" customHeight="1">
      <c r="A115" s="99" t="s">
        <v>492</v>
      </c>
      <c r="B115" s="80" t="s">
        <v>491</v>
      </c>
      <c r="C115" s="80" t="s">
        <v>217</v>
      </c>
      <c r="D115" s="80" t="s">
        <v>45</v>
      </c>
      <c r="E115" s="80" t="s">
        <v>218</v>
      </c>
      <c r="F115" s="80" t="s">
        <v>219</v>
      </c>
      <c r="G115" s="88" t="s">
        <v>39</v>
      </c>
      <c r="H115" s="80" t="s">
        <v>220</v>
      </c>
      <c r="I115" s="80" t="s">
        <v>221</v>
      </c>
      <c r="J115" s="80" t="s">
        <v>40</v>
      </c>
      <c r="K115" s="80" t="s">
        <v>40</v>
      </c>
      <c r="L115" s="80" t="s">
        <v>344</v>
      </c>
      <c r="M115" s="80">
        <v>6</v>
      </c>
      <c r="N115" s="80">
        <v>3</v>
      </c>
      <c r="O115" s="80">
        <f t="shared" si="76"/>
        <v>18</v>
      </c>
      <c r="P115" s="80" t="str">
        <f t="shared" si="77"/>
        <v>Alto (A)</v>
      </c>
      <c r="Q115" s="80">
        <v>10</v>
      </c>
      <c r="R115" s="80">
        <f t="shared" si="78"/>
        <v>180</v>
      </c>
      <c r="S115" s="80" t="str">
        <f t="shared" si="79"/>
        <v>II</v>
      </c>
      <c r="T115" s="80" t="str">
        <f t="shared" si="80"/>
        <v>No Aceptable o Aceptable con control especifico</v>
      </c>
      <c r="U115" s="80">
        <v>2</v>
      </c>
      <c r="V115" s="80">
        <v>0</v>
      </c>
      <c r="W115" s="80">
        <v>0</v>
      </c>
      <c r="X115" s="80">
        <f t="shared" si="81"/>
        <v>2</v>
      </c>
      <c r="Y115" s="80" t="s">
        <v>41</v>
      </c>
      <c r="Z115" s="80" t="s">
        <v>50</v>
      </c>
      <c r="AA115" s="80" t="s">
        <v>225</v>
      </c>
      <c r="AB115" s="80" t="s">
        <v>225</v>
      </c>
      <c r="AC115" s="80" t="s">
        <v>225</v>
      </c>
      <c r="AD115" s="80" t="s">
        <v>424</v>
      </c>
      <c r="AE115" s="80" t="s">
        <v>225</v>
      </c>
    </row>
    <row r="116" spans="1:31" s="3" customFormat="1" ht="120" customHeight="1">
      <c r="A116" s="101" t="s">
        <v>492</v>
      </c>
      <c r="B116" s="80" t="s">
        <v>491</v>
      </c>
      <c r="C116" s="80" t="s">
        <v>443</v>
      </c>
      <c r="D116" s="80" t="s">
        <v>391</v>
      </c>
      <c r="E116" s="80" t="s">
        <v>218</v>
      </c>
      <c r="F116" s="80" t="s">
        <v>332</v>
      </c>
      <c r="G116" s="80" t="s">
        <v>44</v>
      </c>
      <c r="H116" s="80" t="s">
        <v>44</v>
      </c>
      <c r="I116" s="80" t="s">
        <v>233</v>
      </c>
      <c r="J116" s="80" t="s">
        <v>40</v>
      </c>
      <c r="K116" s="80" t="s">
        <v>40</v>
      </c>
      <c r="L116" s="80" t="s">
        <v>345</v>
      </c>
      <c r="M116" s="80">
        <v>6</v>
      </c>
      <c r="N116" s="80">
        <v>3</v>
      </c>
      <c r="O116" s="80">
        <f t="shared" si="76"/>
        <v>18</v>
      </c>
      <c r="P116" s="80" t="str">
        <f t="shared" si="77"/>
        <v>Alto (A)</v>
      </c>
      <c r="Q116" s="80">
        <v>25</v>
      </c>
      <c r="R116" s="80">
        <f t="shared" si="78"/>
        <v>450</v>
      </c>
      <c r="S116" s="80" t="str">
        <f t="shared" si="79"/>
        <v>II</v>
      </c>
      <c r="T116" s="80" t="str">
        <f t="shared" si="80"/>
        <v>No Aceptable o Aceptable con control especifico</v>
      </c>
      <c r="U116" s="80">
        <v>2</v>
      </c>
      <c r="V116" s="80">
        <v>0</v>
      </c>
      <c r="W116" s="80">
        <v>0</v>
      </c>
      <c r="X116" s="80">
        <f t="shared" si="81"/>
        <v>2</v>
      </c>
      <c r="Y116" s="80" t="s">
        <v>41</v>
      </c>
      <c r="Z116" s="80" t="s">
        <v>226</v>
      </c>
      <c r="AA116" s="80" t="s">
        <v>225</v>
      </c>
      <c r="AB116" s="80" t="s">
        <v>225</v>
      </c>
      <c r="AC116" s="80" t="s">
        <v>225</v>
      </c>
      <c r="AD116" s="80" t="s">
        <v>477</v>
      </c>
      <c r="AE116" s="80" t="s">
        <v>225</v>
      </c>
    </row>
    <row r="117" spans="1:31" s="3" customFormat="1" ht="120" customHeight="1">
      <c r="A117" s="101" t="s">
        <v>492</v>
      </c>
      <c r="B117" s="80" t="s">
        <v>491</v>
      </c>
      <c r="C117" s="80" t="s">
        <v>446</v>
      </c>
      <c r="D117" s="80" t="s">
        <v>580</v>
      </c>
      <c r="E117" s="80" t="s">
        <v>218</v>
      </c>
      <c r="F117" s="80" t="s">
        <v>392</v>
      </c>
      <c r="G117" s="80" t="s">
        <v>63</v>
      </c>
      <c r="H117" s="80" t="s">
        <v>248</v>
      </c>
      <c r="I117" s="80" t="s">
        <v>43</v>
      </c>
      <c r="J117" s="80" t="s">
        <v>40</v>
      </c>
      <c r="K117" s="80" t="s">
        <v>540</v>
      </c>
      <c r="L117" s="80" t="s">
        <v>271</v>
      </c>
      <c r="M117" s="80">
        <v>6</v>
      </c>
      <c r="N117" s="80">
        <v>3</v>
      </c>
      <c r="O117" s="80">
        <f t="shared" si="76"/>
        <v>18</v>
      </c>
      <c r="P117" s="80" t="str">
        <f t="shared" si="77"/>
        <v>Alto (A)</v>
      </c>
      <c r="Q117" s="80">
        <v>100</v>
      </c>
      <c r="R117" s="80">
        <f t="shared" si="78"/>
        <v>1800</v>
      </c>
      <c r="S117" s="80" t="str">
        <f t="shared" si="79"/>
        <v>I</v>
      </c>
      <c r="T117" s="80" t="str">
        <f t="shared" si="80"/>
        <v>No Aceptable</v>
      </c>
      <c r="U117" s="80">
        <v>2</v>
      </c>
      <c r="V117" s="80">
        <v>0</v>
      </c>
      <c r="W117" s="80">
        <v>0</v>
      </c>
      <c r="X117" s="80">
        <f t="shared" si="81"/>
        <v>2</v>
      </c>
      <c r="Y117" s="80" t="s">
        <v>47</v>
      </c>
      <c r="Z117" s="80"/>
      <c r="AA117" s="80" t="s">
        <v>225</v>
      </c>
      <c r="AB117" s="80" t="s">
        <v>225</v>
      </c>
      <c r="AC117" s="80" t="s">
        <v>413</v>
      </c>
      <c r="AD117" s="80" t="s">
        <v>699</v>
      </c>
      <c r="AE117" s="80" t="s">
        <v>225</v>
      </c>
    </row>
    <row r="118" spans="1:31" s="3" customFormat="1" ht="120" customHeight="1">
      <c r="A118" s="101" t="s">
        <v>492</v>
      </c>
      <c r="B118" s="80" t="s">
        <v>491</v>
      </c>
      <c r="C118" s="80" t="s">
        <v>406</v>
      </c>
      <c r="D118" s="80" t="s">
        <v>407</v>
      </c>
      <c r="E118" s="80" t="s">
        <v>218</v>
      </c>
      <c r="F118" s="87" t="s">
        <v>581</v>
      </c>
      <c r="G118" s="80" t="s">
        <v>63</v>
      </c>
      <c r="H118" s="80" t="s">
        <v>231</v>
      </c>
      <c r="I118" s="80" t="s">
        <v>232</v>
      </c>
      <c r="J118" s="80" t="s">
        <v>40</v>
      </c>
      <c r="K118" s="80" t="s">
        <v>40</v>
      </c>
      <c r="L118" s="80" t="s">
        <v>40</v>
      </c>
      <c r="M118" s="80">
        <v>6</v>
      </c>
      <c r="N118" s="80">
        <v>3</v>
      </c>
      <c r="O118" s="80">
        <f t="shared" si="76"/>
        <v>18</v>
      </c>
      <c r="P118" s="80" t="str">
        <f t="shared" si="77"/>
        <v>Alto (A)</v>
      </c>
      <c r="Q118" s="80">
        <v>60</v>
      </c>
      <c r="R118" s="80">
        <f t="shared" si="78"/>
        <v>1080</v>
      </c>
      <c r="S118" s="80" t="str">
        <f t="shared" si="79"/>
        <v>I</v>
      </c>
      <c r="T118" s="80" t="str">
        <f t="shared" si="80"/>
        <v>No Aceptable</v>
      </c>
      <c r="U118" s="80">
        <v>2</v>
      </c>
      <c r="V118" s="80">
        <v>0</v>
      </c>
      <c r="W118" s="80">
        <v>0</v>
      </c>
      <c r="X118" s="80">
        <f t="shared" si="81"/>
        <v>2</v>
      </c>
      <c r="Y118" s="80" t="s">
        <v>47</v>
      </c>
      <c r="Z118" s="80" t="s">
        <v>357</v>
      </c>
      <c r="AA118" s="80" t="s">
        <v>225</v>
      </c>
      <c r="AB118" s="80" t="s">
        <v>225</v>
      </c>
      <c r="AC118" s="80" t="s">
        <v>620</v>
      </c>
      <c r="AD118" s="80" t="s">
        <v>447</v>
      </c>
      <c r="AE118" s="80" t="s">
        <v>404</v>
      </c>
    </row>
    <row r="119" spans="1:31" s="89" customFormat="1" ht="120" customHeight="1">
      <c r="A119" s="100" t="s">
        <v>492</v>
      </c>
      <c r="B119" s="80" t="s">
        <v>748</v>
      </c>
      <c r="C119" s="80" t="s">
        <v>621</v>
      </c>
      <c r="D119" s="80" t="s">
        <v>45</v>
      </c>
      <c r="E119" s="80" t="s">
        <v>218</v>
      </c>
      <c r="F119" s="80" t="s">
        <v>364</v>
      </c>
      <c r="G119" s="80" t="s">
        <v>39</v>
      </c>
      <c r="H119" s="80" t="s">
        <v>220</v>
      </c>
      <c r="I119" s="80" t="s">
        <v>221</v>
      </c>
      <c r="J119" s="80" t="s">
        <v>40</v>
      </c>
      <c r="K119" s="80" t="s">
        <v>40</v>
      </c>
      <c r="L119" s="80" t="s">
        <v>344</v>
      </c>
      <c r="M119" s="80">
        <v>6</v>
      </c>
      <c r="N119" s="80">
        <v>3</v>
      </c>
      <c r="O119" s="80">
        <f aca="true" t="shared" si="82" ref="O119:O126">+M119*N119</f>
        <v>18</v>
      </c>
      <c r="P119" s="80" t="str">
        <f aca="true" t="shared" si="83" ref="P119:P126">+IF(O119&gt;=24,"Muy Alto (MA)",IF(O119&gt;=10,"Alto (A)",IF(O119&gt;=6,"Medio(M)",IF(O119&gt;=2,"Bajo(B)"))))</f>
        <v>Alto (A)</v>
      </c>
      <c r="Q119" s="80">
        <v>10</v>
      </c>
      <c r="R119" s="80">
        <f aca="true" t="shared" si="84" ref="R119:R126">+O119*Q119</f>
        <v>180</v>
      </c>
      <c r="S119" s="80" t="str">
        <f aca="true" t="shared" si="85" ref="S119:S126">IF(M119="No Asigna Valor","IV",IF(R119&gt;=600,"I",IF(R119&gt;=150,"II",IF(R119&gt;=40,"III",IF(R119&gt;=20,"IV")*IF(R119="No Asigna Valor","IV")))))</f>
        <v>II</v>
      </c>
      <c r="T119" s="80" t="str">
        <f aca="true" t="shared" si="86" ref="T119:T126">+IF(S119="I","No Aceptable",IF(S119="II","No Aceptable o Aceptable con control especifico",IF(S119="III","Mejorable",IF(S119="IV","Aceptable"))))</f>
        <v>No Aceptable o Aceptable con control especifico</v>
      </c>
      <c r="U119" s="80">
        <v>6</v>
      </c>
      <c r="V119" s="80">
        <v>2</v>
      </c>
      <c r="W119" s="80">
        <v>0</v>
      </c>
      <c r="X119" s="80">
        <f>SUM(U119:W119)</f>
        <v>8</v>
      </c>
      <c r="Y119" s="80" t="s">
        <v>41</v>
      </c>
      <c r="Z119" s="80" t="s">
        <v>50</v>
      </c>
      <c r="AA119" s="80" t="s">
        <v>225</v>
      </c>
      <c r="AB119" s="80" t="s">
        <v>225</v>
      </c>
      <c r="AC119" s="80" t="s">
        <v>225</v>
      </c>
      <c r="AD119" s="80" t="s">
        <v>582</v>
      </c>
      <c r="AE119" s="80" t="s">
        <v>225</v>
      </c>
    </row>
    <row r="120" spans="1:31" s="89" customFormat="1" ht="120" customHeight="1">
      <c r="A120" s="100" t="s">
        <v>520</v>
      </c>
      <c r="B120" s="80" t="s">
        <v>752</v>
      </c>
      <c r="C120" s="80" t="s">
        <v>621</v>
      </c>
      <c r="D120" s="80" t="s">
        <v>481</v>
      </c>
      <c r="E120" s="80" t="s">
        <v>218</v>
      </c>
      <c r="F120" s="80" t="s">
        <v>583</v>
      </c>
      <c r="G120" s="80" t="s">
        <v>39</v>
      </c>
      <c r="H120" s="80" t="s">
        <v>584</v>
      </c>
      <c r="I120" s="80" t="s">
        <v>223</v>
      </c>
      <c r="J120" s="80" t="s">
        <v>40</v>
      </c>
      <c r="K120" s="80" t="s">
        <v>40</v>
      </c>
      <c r="L120" s="80" t="s">
        <v>344</v>
      </c>
      <c r="M120" s="80">
        <v>6</v>
      </c>
      <c r="N120" s="80">
        <v>3</v>
      </c>
      <c r="O120" s="80">
        <f t="shared" si="82"/>
        <v>18</v>
      </c>
      <c r="P120" s="80" t="str">
        <f t="shared" si="83"/>
        <v>Alto (A)</v>
      </c>
      <c r="Q120" s="80">
        <v>25</v>
      </c>
      <c r="R120" s="80">
        <f t="shared" si="84"/>
        <v>450</v>
      </c>
      <c r="S120" s="80" t="str">
        <f t="shared" si="85"/>
        <v>II</v>
      </c>
      <c r="T120" s="80" t="str">
        <f t="shared" si="86"/>
        <v>No Aceptable o Aceptable con control especifico</v>
      </c>
      <c r="U120" s="80">
        <v>6</v>
      </c>
      <c r="V120" s="80">
        <v>2</v>
      </c>
      <c r="W120" s="80">
        <v>0</v>
      </c>
      <c r="X120" s="80">
        <f aca="true" t="shared" si="87" ref="X120:X126">SUM(U120:W120)</f>
        <v>8</v>
      </c>
      <c r="Y120" s="80" t="s">
        <v>317</v>
      </c>
      <c r="Z120" s="80" t="s">
        <v>346</v>
      </c>
      <c r="AA120" s="80" t="s">
        <v>225</v>
      </c>
      <c r="AB120" s="80" t="s">
        <v>225</v>
      </c>
      <c r="AC120" s="80" t="s">
        <v>422</v>
      </c>
      <c r="AD120" s="80" t="s">
        <v>585</v>
      </c>
      <c r="AE120" s="80" t="s">
        <v>225</v>
      </c>
    </row>
    <row r="121" spans="1:31" s="89" customFormat="1" ht="120" customHeight="1">
      <c r="A121" s="101" t="s">
        <v>520</v>
      </c>
      <c r="B121" s="80" t="s">
        <v>752</v>
      </c>
      <c r="C121" s="80" t="s">
        <v>621</v>
      </c>
      <c r="D121" s="80" t="s">
        <v>586</v>
      </c>
      <c r="E121" s="80" t="s">
        <v>218</v>
      </c>
      <c r="F121" s="80" t="s">
        <v>587</v>
      </c>
      <c r="G121" s="80" t="s">
        <v>44</v>
      </c>
      <c r="H121" s="80" t="s">
        <v>44</v>
      </c>
      <c r="I121" s="80" t="s">
        <v>233</v>
      </c>
      <c r="J121" s="80" t="s">
        <v>40</v>
      </c>
      <c r="K121" s="80" t="s">
        <v>40</v>
      </c>
      <c r="L121" s="80" t="s">
        <v>345</v>
      </c>
      <c r="M121" s="80">
        <v>6</v>
      </c>
      <c r="N121" s="80">
        <v>3</v>
      </c>
      <c r="O121" s="80">
        <f t="shared" si="82"/>
        <v>18</v>
      </c>
      <c r="P121" s="80" t="str">
        <f t="shared" si="83"/>
        <v>Alto (A)</v>
      </c>
      <c r="Q121" s="80">
        <v>25</v>
      </c>
      <c r="R121" s="80">
        <f t="shared" si="84"/>
        <v>450</v>
      </c>
      <c r="S121" s="80" t="str">
        <f t="shared" si="85"/>
        <v>II</v>
      </c>
      <c r="T121" s="80" t="str">
        <f t="shared" si="86"/>
        <v>No Aceptable o Aceptable con control especifico</v>
      </c>
      <c r="U121" s="80">
        <v>6</v>
      </c>
      <c r="V121" s="80">
        <v>2</v>
      </c>
      <c r="W121" s="80">
        <v>0</v>
      </c>
      <c r="X121" s="80">
        <f t="shared" si="87"/>
        <v>8</v>
      </c>
      <c r="Y121" s="80" t="s">
        <v>41</v>
      </c>
      <c r="Z121" s="80" t="s">
        <v>226</v>
      </c>
      <c r="AA121" s="80" t="s">
        <v>225</v>
      </c>
      <c r="AB121" s="80" t="s">
        <v>225</v>
      </c>
      <c r="AC121" s="80" t="s">
        <v>225</v>
      </c>
      <c r="AD121" s="80" t="s">
        <v>588</v>
      </c>
      <c r="AE121" s="80" t="s">
        <v>225</v>
      </c>
    </row>
    <row r="122" spans="1:31" s="89" customFormat="1" ht="120" customHeight="1">
      <c r="A122" s="101" t="s">
        <v>520</v>
      </c>
      <c r="B122" s="80" t="s">
        <v>752</v>
      </c>
      <c r="C122" s="80" t="s">
        <v>621</v>
      </c>
      <c r="D122" s="80" t="s">
        <v>586</v>
      </c>
      <c r="E122" s="80" t="s">
        <v>218</v>
      </c>
      <c r="F122" s="80" t="s">
        <v>392</v>
      </c>
      <c r="G122" s="80" t="s">
        <v>63</v>
      </c>
      <c r="H122" s="80" t="s">
        <v>248</v>
      </c>
      <c r="I122" s="80" t="s">
        <v>43</v>
      </c>
      <c r="J122" s="80" t="s">
        <v>40</v>
      </c>
      <c r="K122" s="80" t="s">
        <v>381</v>
      </c>
      <c r="L122" s="80" t="s">
        <v>271</v>
      </c>
      <c r="M122" s="80">
        <v>6</v>
      </c>
      <c r="N122" s="80">
        <v>3</v>
      </c>
      <c r="O122" s="80">
        <f t="shared" si="82"/>
        <v>18</v>
      </c>
      <c r="P122" s="80" t="str">
        <f t="shared" si="83"/>
        <v>Alto (A)</v>
      </c>
      <c r="Q122" s="80">
        <v>100</v>
      </c>
      <c r="R122" s="80">
        <f t="shared" si="84"/>
        <v>1800</v>
      </c>
      <c r="S122" s="80" t="str">
        <f t="shared" si="85"/>
        <v>I</v>
      </c>
      <c r="T122" s="80" t="str">
        <f t="shared" si="86"/>
        <v>No Aceptable</v>
      </c>
      <c r="U122" s="80">
        <v>6</v>
      </c>
      <c r="V122" s="80">
        <v>2</v>
      </c>
      <c r="W122" s="80">
        <v>0</v>
      </c>
      <c r="X122" s="80">
        <f t="shared" si="87"/>
        <v>8</v>
      </c>
      <c r="Y122" s="80" t="s">
        <v>47</v>
      </c>
      <c r="Z122" s="80"/>
      <c r="AA122" s="80" t="s">
        <v>225</v>
      </c>
      <c r="AB122" s="80" t="s">
        <v>225</v>
      </c>
      <c r="AC122" s="80" t="s">
        <v>413</v>
      </c>
      <c r="AD122" s="80" t="s">
        <v>622</v>
      </c>
      <c r="AE122" s="80" t="s">
        <v>225</v>
      </c>
    </row>
    <row r="123" spans="1:31" s="89" customFormat="1" ht="120" customHeight="1">
      <c r="A123" s="101" t="s">
        <v>520</v>
      </c>
      <c r="B123" s="80" t="s">
        <v>751</v>
      </c>
      <c r="C123" s="80" t="s">
        <v>621</v>
      </c>
      <c r="D123" s="80" t="s">
        <v>379</v>
      </c>
      <c r="E123" s="80" t="s">
        <v>218</v>
      </c>
      <c r="F123" s="80" t="s">
        <v>589</v>
      </c>
      <c r="G123" s="80" t="s">
        <v>63</v>
      </c>
      <c r="H123" s="80" t="s">
        <v>285</v>
      </c>
      <c r="I123" s="80" t="s">
        <v>319</v>
      </c>
      <c r="J123" s="80" t="s">
        <v>40</v>
      </c>
      <c r="K123" s="80" t="s">
        <v>40</v>
      </c>
      <c r="L123" s="80" t="s">
        <v>40</v>
      </c>
      <c r="M123" s="80">
        <v>6</v>
      </c>
      <c r="N123" s="80">
        <v>3</v>
      </c>
      <c r="O123" s="80">
        <f t="shared" si="82"/>
        <v>18</v>
      </c>
      <c r="P123" s="80" t="str">
        <f t="shared" si="83"/>
        <v>Alto (A)</v>
      </c>
      <c r="Q123" s="80">
        <v>25</v>
      </c>
      <c r="R123" s="80">
        <f t="shared" si="84"/>
        <v>450</v>
      </c>
      <c r="S123" s="80" t="str">
        <f t="shared" si="85"/>
        <v>II</v>
      </c>
      <c r="T123" s="80" t="str">
        <f t="shared" si="86"/>
        <v>No Aceptable o Aceptable con control especifico</v>
      </c>
      <c r="U123" s="80">
        <v>6</v>
      </c>
      <c r="V123" s="80">
        <v>2</v>
      </c>
      <c r="W123" s="80">
        <v>0</v>
      </c>
      <c r="X123" s="80">
        <f t="shared" si="87"/>
        <v>8</v>
      </c>
      <c r="Y123" s="80" t="s">
        <v>249</v>
      </c>
      <c r="Z123" s="80"/>
      <c r="AA123" s="80" t="s">
        <v>225</v>
      </c>
      <c r="AB123" s="80" t="s">
        <v>225</v>
      </c>
      <c r="AC123" s="80" t="s">
        <v>590</v>
      </c>
      <c r="AD123" s="80" t="s">
        <v>700</v>
      </c>
      <c r="AE123" s="80" t="s">
        <v>623</v>
      </c>
    </row>
    <row r="124" spans="1:31" ht="120" customHeight="1">
      <c r="A124" s="100" t="s">
        <v>492</v>
      </c>
      <c r="B124" s="80" t="s">
        <v>748</v>
      </c>
      <c r="C124" s="80" t="s">
        <v>750</v>
      </c>
      <c r="D124" s="80" t="s">
        <v>45</v>
      </c>
      <c r="E124" s="80" t="s">
        <v>218</v>
      </c>
      <c r="F124" s="90" t="s">
        <v>566</v>
      </c>
      <c r="G124" s="80" t="s">
        <v>63</v>
      </c>
      <c r="H124" s="90" t="s">
        <v>231</v>
      </c>
      <c r="I124" s="90" t="s">
        <v>232</v>
      </c>
      <c r="J124" s="90" t="s">
        <v>40</v>
      </c>
      <c r="K124" s="90" t="s">
        <v>40</v>
      </c>
      <c r="L124" s="90" t="s">
        <v>40</v>
      </c>
      <c r="M124" s="90">
        <v>6</v>
      </c>
      <c r="N124" s="90">
        <v>3</v>
      </c>
      <c r="O124" s="90">
        <f>+M124*N124</f>
        <v>18</v>
      </c>
      <c r="P124" s="90" t="str">
        <f>+IF(O124&gt;=24,"Muy Alto (MA)",IF(O124&gt;=10,"Alto (A)",IF(O124&gt;=6,"Medio(M)",IF(O124&gt;=2,"Bajo(B)"))))</f>
        <v>Alto (A)</v>
      </c>
      <c r="Q124" s="90">
        <v>60</v>
      </c>
      <c r="R124" s="90">
        <f>+O124*Q124</f>
        <v>1080</v>
      </c>
      <c r="S124" s="90" t="str">
        <f>IF(M124="No Asigna Valor","IV",IF(R124&gt;=600,"I",IF(R124&gt;=150,"II",IF(R124&gt;=40,"III",IF(R124&gt;=20,"IV")*IF(R124="No Asigna Valor","IV")))))</f>
        <v>I</v>
      </c>
      <c r="T124" s="90" t="str">
        <f>+IF(S124="I","No Aceptable",IF(S124="II","No Aceptable o Aceptable con control especifico",IF(S124="III","Mejorable",IF(S124="IV","Aceptable"))))</f>
        <v>No Aceptable</v>
      </c>
      <c r="U124" s="80">
        <v>6</v>
      </c>
      <c r="V124" s="80">
        <v>2</v>
      </c>
      <c r="W124" s="80">
        <v>0</v>
      </c>
      <c r="X124" s="80">
        <f t="shared" si="87"/>
        <v>8</v>
      </c>
      <c r="Y124" s="90" t="s">
        <v>47</v>
      </c>
      <c r="Z124" s="90" t="s">
        <v>415</v>
      </c>
      <c r="AA124" s="90" t="s">
        <v>225</v>
      </c>
      <c r="AB124" s="90" t="s">
        <v>225</v>
      </c>
      <c r="AC124" s="90" t="s">
        <v>567</v>
      </c>
      <c r="AD124" s="90" t="s">
        <v>591</v>
      </c>
      <c r="AE124" s="80" t="s">
        <v>225</v>
      </c>
    </row>
    <row r="125" spans="1:31" s="3" customFormat="1" ht="120" customHeight="1">
      <c r="A125" s="101" t="s">
        <v>492</v>
      </c>
      <c r="B125" s="80" t="s">
        <v>748</v>
      </c>
      <c r="C125" s="80" t="s">
        <v>750</v>
      </c>
      <c r="D125" s="80" t="s">
        <v>592</v>
      </c>
      <c r="E125" s="80" t="s">
        <v>38</v>
      </c>
      <c r="F125" s="80" t="s">
        <v>593</v>
      </c>
      <c r="G125" s="88" t="s">
        <v>48</v>
      </c>
      <c r="H125" s="80" t="s">
        <v>224</v>
      </c>
      <c r="I125" s="80" t="s">
        <v>617</v>
      </c>
      <c r="J125" s="80" t="s">
        <v>40</v>
      </c>
      <c r="K125" s="80" t="s">
        <v>512</v>
      </c>
      <c r="L125" s="80" t="s">
        <v>40</v>
      </c>
      <c r="M125" s="80">
        <v>6</v>
      </c>
      <c r="N125" s="80">
        <v>3</v>
      </c>
      <c r="O125" s="80">
        <f>+M125*N125</f>
        <v>18</v>
      </c>
      <c r="P125" s="80" t="str">
        <f>+IF(O125&gt;=24,"Muy Alto (MA)",IF(O125&gt;=10,"Alto (A)",IF(O125&gt;=6,"Medio(M)",IF(O125&gt;=2,"Bajo(B)"))))</f>
        <v>Alto (A)</v>
      </c>
      <c r="Q125" s="88">
        <v>25</v>
      </c>
      <c r="R125" s="80">
        <f>+O125*Q125</f>
        <v>450</v>
      </c>
      <c r="S125" s="80" t="str">
        <f>IF(M125="No Asigna Valor","IV",IF(R125&gt;=600,"I",IF(R125&gt;=150,"II",IF(R125&gt;=40,"III",IF(R125&gt;=20,"IV")*IF(R125="No Asigna Valor","IV")))))</f>
        <v>II</v>
      </c>
      <c r="T125" s="80" t="str">
        <f>+IF(S125="I","No Aceptable",IF(S125="II","No Aceptable o Aceptable con control especifico",IF(S125="III","Mejorable",IF(S125="IV","Aceptable"))))</f>
        <v>No Aceptable o Aceptable con control especifico</v>
      </c>
      <c r="U125" s="80">
        <v>6</v>
      </c>
      <c r="V125" s="80">
        <v>2</v>
      </c>
      <c r="W125" s="80">
        <v>0</v>
      </c>
      <c r="X125" s="80">
        <f t="shared" si="87"/>
        <v>8</v>
      </c>
      <c r="Y125" s="80" t="s">
        <v>41</v>
      </c>
      <c r="Z125" s="80" t="s">
        <v>348</v>
      </c>
      <c r="AA125" s="80" t="s">
        <v>225</v>
      </c>
      <c r="AB125" s="80" t="s">
        <v>225</v>
      </c>
      <c r="AC125" s="80" t="s">
        <v>264</v>
      </c>
      <c r="AD125" s="80" t="s">
        <v>707</v>
      </c>
      <c r="AE125" s="80" t="s">
        <v>611</v>
      </c>
    </row>
    <row r="126" spans="1:31" s="3" customFormat="1" ht="120" customHeight="1">
      <c r="A126" s="100" t="s">
        <v>492</v>
      </c>
      <c r="B126" s="80" t="s">
        <v>749</v>
      </c>
      <c r="C126" s="80" t="s">
        <v>750</v>
      </c>
      <c r="D126" s="80" t="s">
        <v>403</v>
      </c>
      <c r="E126" s="80" t="s">
        <v>218</v>
      </c>
      <c r="F126" s="80" t="s">
        <v>386</v>
      </c>
      <c r="G126" s="80" t="s">
        <v>63</v>
      </c>
      <c r="H126" s="80" t="s">
        <v>278</v>
      </c>
      <c r="I126" s="80" t="s">
        <v>279</v>
      </c>
      <c r="J126" s="80" t="s">
        <v>40</v>
      </c>
      <c r="K126" s="80" t="s">
        <v>40</v>
      </c>
      <c r="L126" s="80" t="s">
        <v>40</v>
      </c>
      <c r="M126" s="80">
        <v>6</v>
      </c>
      <c r="N126" s="80">
        <v>3</v>
      </c>
      <c r="O126" s="80">
        <f t="shared" si="82"/>
        <v>18</v>
      </c>
      <c r="P126" s="80" t="str">
        <f t="shared" si="83"/>
        <v>Alto (A)</v>
      </c>
      <c r="Q126" s="80">
        <v>25</v>
      </c>
      <c r="R126" s="80">
        <f t="shared" si="84"/>
        <v>450</v>
      </c>
      <c r="S126" s="80" t="str">
        <f t="shared" si="85"/>
        <v>II</v>
      </c>
      <c r="T126" s="80" t="str">
        <f t="shared" si="86"/>
        <v>No Aceptable o Aceptable con control especifico</v>
      </c>
      <c r="U126" s="80">
        <v>6</v>
      </c>
      <c r="V126" s="80">
        <v>2</v>
      </c>
      <c r="W126" s="80">
        <v>0</v>
      </c>
      <c r="X126" s="80">
        <f t="shared" si="87"/>
        <v>8</v>
      </c>
      <c r="Y126" s="80" t="s">
        <v>41</v>
      </c>
      <c r="Z126" s="80" t="s">
        <v>747</v>
      </c>
      <c r="AA126" s="80" t="s">
        <v>225</v>
      </c>
      <c r="AB126" s="80" t="s">
        <v>225</v>
      </c>
      <c r="AC126" s="80" t="s">
        <v>225</v>
      </c>
      <c r="AD126" s="80" t="s">
        <v>482</v>
      </c>
      <c r="AE126" s="80" t="s">
        <v>225</v>
      </c>
    </row>
    <row r="127" spans="1:31" s="3" customFormat="1" ht="120" customHeight="1">
      <c r="A127" s="101" t="s">
        <v>492</v>
      </c>
      <c r="B127" s="80" t="s">
        <v>701</v>
      </c>
      <c r="C127" s="80" t="s">
        <v>450</v>
      </c>
      <c r="D127" s="80" t="s">
        <v>450</v>
      </c>
      <c r="E127" s="80" t="s">
        <v>218</v>
      </c>
      <c r="F127" s="80" t="s">
        <v>624</v>
      </c>
      <c r="G127" s="80" t="s">
        <v>63</v>
      </c>
      <c r="H127" s="80" t="s">
        <v>338</v>
      </c>
      <c r="I127" s="80" t="s">
        <v>339</v>
      </c>
      <c r="J127" s="80" t="s">
        <v>40</v>
      </c>
      <c r="K127" s="80" t="s">
        <v>40</v>
      </c>
      <c r="L127" s="80" t="s">
        <v>40</v>
      </c>
      <c r="M127" s="80">
        <v>10</v>
      </c>
      <c r="N127" s="80">
        <v>3</v>
      </c>
      <c r="O127" s="80">
        <f aca="true" t="shared" si="88" ref="O127:O132">+M127*N127</f>
        <v>30</v>
      </c>
      <c r="P127" s="80" t="str">
        <f aca="true" t="shared" si="89" ref="P127:P132">+IF(O127&gt;=24,"Muy Alto (MA)",IF(O127&gt;=10,"Alto (A)",IF(O127&gt;=6,"Medio(M)",IF(O127&gt;=2,"Bajo(B)"))))</f>
        <v>Muy Alto (MA)</v>
      </c>
      <c r="Q127" s="80">
        <v>25</v>
      </c>
      <c r="R127" s="80">
        <f aca="true" t="shared" si="90" ref="R127:R132">+O127*Q127</f>
        <v>750</v>
      </c>
      <c r="S127" s="80" t="str">
        <f aca="true" t="shared" si="91" ref="S127:S132">IF(M127="No Asigna Valor","IV",IF(R127&gt;=600,"I",IF(R127&gt;=150,"II",IF(R127&gt;=40,"III",IF(R127&gt;=20,"IV")*IF(R127="No Asigna Valor","IV")))))</f>
        <v>I</v>
      </c>
      <c r="T127" s="80" t="str">
        <f aca="true" t="shared" si="92" ref="T127:T132">+IF(S127="I","No Aceptable",IF(S127="II","No Aceptable o Aceptable con control especifico",IF(S127="III","Mejorable",IF(S127="IV","Aceptable"))))</f>
        <v>No Aceptable</v>
      </c>
      <c r="U127" s="80">
        <v>1</v>
      </c>
      <c r="V127" s="80">
        <v>0</v>
      </c>
      <c r="W127" s="80">
        <v>0</v>
      </c>
      <c r="X127" s="80">
        <f aca="true" t="shared" si="93" ref="X127:X132">SUM(U127:W127)</f>
        <v>1</v>
      </c>
      <c r="Y127" s="80" t="s">
        <v>47</v>
      </c>
      <c r="Z127" s="80" t="s">
        <v>746</v>
      </c>
      <c r="AA127" s="80" t="s">
        <v>225</v>
      </c>
      <c r="AB127" s="80" t="s">
        <v>225</v>
      </c>
      <c r="AC127" s="80" t="s">
        <v>451</v>
      </c>
      <c r="AD127" s="80" t="s">
        <v>452</v>
      </c>
      <c r="AE127" s="80" t="s">
        <v>594</v>
      </c>
    </row>
    <row r="128" spans="1:31" s="3" customFormat="1" ht="120" customHeight="1">
      <c r="A128" s="101" t="s">
        <v>492</v>
      </c>
      <c r="B128" s="80" t="s">
        <v>701</v>
      </c>
      <c r="C128" s="80" t="s">
        <v>450</v>
      </c>
      <c r="D128" s="80" t="s">
        <v>450</v>
      </c>
      <c r="E128" s="80" t="s">
        <v>38</v>
      </c>
      <c r="F128" s="80" t="s">
        <v>453</v>
      </c>
      <c r="G128" s="80" t="s">
        <v>39</v>
      </c>
      <c r="H128" s="80" t="s">
        <v>454</v>
      </c>
      <c r="I128" s="80" t="s">
        <v>455</v>
      </c>
      <c r="J128" s="80" t="s">
        <v>456</v>
      </c>
      <c r="K128" s="80" t="s">
        <v>456</v>
      </c>
      <c r="L128" s="80" t="s">
        <v>456</v>
      </c>
      <c r="M128" s="80">
        <v>6</v>
      </c>
      <c r="N128" s="80">
        <v>3</v>
      </c>
      <c r="O128" s="80">
        <f t="shared" si="88"/>
        <v>18</v>
      </c>
      <c r="P128" s="80" t="str">
        <f t="shared" si="89"/>
        <v>Alto (A)</v>
      </c>
      <c r="Q128" s="88">
        <v>25</v>
      </c>
      <c r="R128" s="80">
        <f t="shared" si="90"/>
        <v>450</v>
      </c>
      <c r="S128" s="80" t="str">
        <f t="shared" si="91"/>
        <v>II</v>
      </c>
      <c r="T128" s="80" t="str">
        <f t="shared" si="92"/>
        <v>No Aceptable o Aceptable con control especifico</v>
      </c>
      <c r="U128" s="80">
        <v>1</v>
      </c>
      <c r="V128" s="80">
        <v>0</v>
      </c>
      <c r="W128" s="80">
        <v>0</v>
      </c>
      <c r="X128" s="80">
        <f t="shared" si="93"/>
        <v>1</v>
      </c>
      <c r="Y128" s="80" t="s">
        <v>41</v>
      </c>
      <c r="Z128" s="80" t="s">
        <v>747</v>
      </c>
      <c r="AA128" s="80" t="s">
        <v>270</v>
      </c>
      <c r="AB128" s="80"/>
      <c r="AC128" s="80" t="s">
        <v>457</v>
      </c>
      <c r="AD128" s="80" t="s">
        <v>458</v>
      </c>
      <c r="AE128" s="80" t="s">
        <v>625</v>
      </c>
    </row>
    <row r="129" spans="1:31" s="3" customFormat="1" ht="120" customHeight="1">
      <c r="A129" s="101" t="s">
        <v>492</v>
      </c>
      <c r="B129" s="80" t="s">
        <v>701</v>
      </c>
      <c r="C129" s="80" t="s">
        <v>450</v>
      </c>
      <c r="D129" s="80" t="s">
        <v>450</v>
      </c>
      <c r="E129" s="80" t="s">
        <v>38</v>
      </c>
      <c r="F129" s="80" t="s">
        <v>459</v>
      </c>
      <c r="G129" s="80" t="s">
        <v>460</v>
      </c>
      <c r="H129" s="80" t="s">
        <v>460</v>
      </c>
      <c r="I129" s="80" t="s">
        <v>461</v>
      </c>
      <c r="J129" s="80" t="s">
        <v>456</v>
      </c>
      <c r="K129" s="80" t="s">
        <v>456</v>
      </c>
      <c r="L129" s="80" t="s">
        <v>462</v>
      </c>
      <c r="M129" s="80">
        <v>6</v>
      </c>
      <c r="N129" s="80">
        <v>3</v>
      </c>
      <c r="O129" s="80">
        <f t="shared" si="88"/>
        <v>18</v>
      </c>
      <c r="P129" s="80" t="str">
        <f t="shared" si="89"/>
        <v>Alto (A)</v>
      </c>
      <c r="Q129" s="88">
        <v>25</v>
      </c>
      <c r="R129" s="80">
        <f t="shared" si="90"/>
        <v>450</v>
      </c>
      <c r="S129" s="80" t="str">
        <f t="shared" si="91"/>
        <v>II</v>
      </c>
      <c r="T129" s="80" t="str">
        <f t="shared" si="92"/>
        <v>No Aceptable o Aceptable con control especifico</v>
      </c>
      <c r="U129" s="80">
        <v>1</v>
      </c>
      <c r="V129" s="80">
        <v>0</v>
      </c>
      <c r="W129" s="80">
        <v>0</v>
      </c>
      <c r="X129" s="80">
        <f t="shared" si="93"/>
        <v>1</v>
      </c>
      <c r="Y129" s="80" t="s">
        <v>41</v>
      </c>
      <c r="Z129" s="80" t="s">
        <v>226</v>
      </c>
      <c r="AA129" s="80" t="s">
        <v>225</v>
      </c>
      <c r="AB129" s="80" t="s">
        <v>225</v>
      </c>
      <c r="AC129" s="80" t="s">
        <v>270</v>
      </c>
      <c r="AD129" s="80" t="s">
        <v>626</v>
      </c>
      <c r="AE129" s="80" t="s">
        <v>270</v>
      </c>
    </row>
    <row r="130" spans="1:31" s="3" customFormat="1" ht="120" customHeight="1">
      <c r="A130" s="101" t="s">
        <v>492</v>
      </c>
      <c r="B130" s="80" t="s">
        <v>701</v>
      </c>
      <c r="C130" s="80" t="s">
        <v>450</v>
      </c>
      <c r="D130" s="80" t="s">
        <v>450</v>
      </c>
      <c r="E130" s="80" t="s">
        <v>38</v>
      </c>
      <c r="F130" s="80" t="s">
        <v>595</v>
      </c>
      <c r="G130" s="80" t="s">
        <v>63</v>
      </c>
      <c r="H130" s="80" t="s">
        <v>466</v>
      </c>
      <c r="I130" s="80" t="s">
        <v>463</v>
      </c>
      <c r="J130" s="80" t="s">
        <v>456</v>
      </c>
      <c r="K130" s="80" t="s">
        <v>456</v>
      </c>
      <c r="L130" s="80" t="s">
        <v>456</v>
      </c>
      <c r="M130" s="80">
        <v>6</v>
      </c>
      <c r="N130" s="80">
        <v>3</v>
      </c>
      <c r="O130" s="80">
        <f t="shared" si="88"/>
        <v>18</v>
      </c>
      <c r="P130" s="80" t="str">
        <f t="shared" si="89"/>
        <v>Alto (A)</v>
      </c>
      <c r="Q130" s="88">
        <v>25</v>
      </c>
      <c r="R130" s="80">
        <f t="shared" si="90"/>
        <v>450</v>
      </c>
      <c r="S130" s="80" t="str">
        <f t="shared" si="91"/>
        <v>II</v>
      </c>
      <c r="T130" s="80" t="str">
        <f t="shared" si="92"/>
        <v>No Aceptable o Aceptable con control especifico</v>
      </c>
      <c r="U130" s="80">
        <v>1</v>
      </c>
      <c r="V130" s="80">
        <v>0</v>
      </c>
      <c r="W130" s="80">
        <v>0</v>
      </c>
      <c r="X130" s="80">
        <f t="shared" si="93"/>
        <v>1</v>
      </c>
      <c r="Y130" s="80" t="s">
        <v>41</v>
      </c>
      <c r="Z130" s="80" t="s">
        <v>50</v>
      </c>
      <c r="AA130" s="80" t="s">
        <v>270</v>
      </c>
      <c r="AB130" s="80" t="s">
        <v>270</v>
      </c>
      <c r="AC130" s="80" t="s">
        <v>464</v>
      </c>
      <c r="AD130" s="80" t="s">
        <v>467</v>
      </c>
      <c r="AE130" s="80" t="s">
        <v>465</v>
      </c>
    </row>
    <row r="131" spans="1:31" s="3" customFormat="1" ht="120" customHeight="1">
      <c r="A131" s="101" t="s">
        <v>492</v>
      </c>
      <c r="B131" s="80" t="s">
        <v>701</v>
      </c>
      <c r="C131" s="80" t="s">
        <v>450</v>
      </c>
      <c r="D131" s="80" t="s">
        <v>450</v>
      </c>
      <c r="E131" s="80" t="s">
        <v>38</v>
      </c>
      <c r="F131" s="80" t="s">
        <v>596</v>
      </c>
      <c r="G131" s="80" t="s">
        <v>63</v>
      </c>
      <c r="H131" s="80" t="s">
        <v>597</v>
      </c>
      <c r="I131" s="80" t="s">
        <v>598</v>
      </c>
      <c r="J131" s="80" t="s">
        <v>40</v>
      </c>
      <c r="K131" s="80" t="s">
        <v>40</v>
      </c>
      <c r="L131" s="80" t="s">
        <v>40</v>
      </c>
      <c r="M131" s="80">
        <v>6</v>
      </c>
      <c r="N131" s="80">
        <v>3</v>
      </c>
      <c r="O131" s="80">
        <f t="shared" si="88"/>
        <v>18</v>
      </c>
      <c r="P131" s="80" t="str">
        <f t="shared" si="89"/>
        <v>Alto (A)</v>
      </c>
      <c r="Q131" s="88">
        <v>25</v>
      </c>
      <c r="R131" s="80">
        <f t="shared" si="90"/>
        <v>450</v>
      </c>
      <c r="S131" s="80" t="str">
        <f t="shared" si="91"/>
        <v>II</v>
      </c>
      <c r="T131" s="80" t="str">
        <f t="shared" si="92"/>
        <v>No Aceptable o Aceptable con control especifico</v>
      </c>
      <c r="U131" s="80">
        <v>1</v>
      </c>
      <c r="V131" s="80">
        <v>0</v>
      </c>
      <c r="W131" s="80">
        <v>0</v>
      </c>
      <c r="X131" s="80">
        <f t="shared" si="93"/>
        <v>1</v>
      </c>
      <c r="Y131" s="80" t="s">
        <v>41</v>
      </c>
      <c r="Z131" s="80"/>
      <c r="AA131" s="80" t="s">
        <v>225</v>
      </c>
      <c r="AB131" s="80" t="s">
        <v>225</v>
      </c>
      <c r="AC131" s="80" t="s">
        <v>225</v>
      </c>
      <c r="AD131" s="80" t="s">
        <v>627</v>
      </c>
      <c r="AE131" s="80" t="s">
        <v>293</v>
      </c>
    </row>
    <row r="132" spans="1:31" s="3" customFormat="1" ht="120" customHeight="1">
      <c r="A132" s="86" t="s">
        <v>54</v>
      </c>
      <c r="B132" s="86" t="s">
        <v>54</v>
      </c>
      <c r="C132" s="80" t="s">
        <v>336</v>
      </c>
      <c r="D132" s="80" t="s">
        <v>337</v>
      </c>
      <c r="E132" s="80" t="s">
        <v>218</v>
      </c>
      <c r="F132" s="80" t="s">
        <v>742</v>
      </c>
      <c r="G132" s="80" t="s">
        <v>63</v>
      </c>
      <c r="H132" s="80" t="s">
        <v>600</v>
      </c>
      <c r="I132" s="80" t="s">
        <v>601</v>
      </c>
      <c r="J132" s="80" t="s">
        <v>40</v>
      </c>
      <c r="K132" s="80" t="s">
        <v>40</v>
      </c>
      <c r="L132" s="80" t="s">
        <v>40</v>
      </c>
      <c r="M132" s="80">
        <v>6</v>
      </c>
      <c r="N132" s="80">
        <v>3</v>
      </c>
      <c r="O132" s="80">
        <f t="shared" si="88"/>
        <v>18</v>
      </c>
      <c r="P132" s="80" t="str">
        <f t="shared" si="89"/>
        <v>Alto (A)</v>
      </c>
      <c r="Q132" s="88">
        <v>25</v>
      </c>
      <c r="R132" s="80">
        <f t="shared" si="90"/>
        <v>450</v>
      </c>
      <c r="S132" s="80" t="str">
        <f t="shared" si="91"/>
        <v>II</v>
      </c>
      <c r="T132" s="80" t="str">
        <f t="shared" si="92"/>
        <v>No Aceptable o Aceptable con control especifico</v>
      </c>
      <c r="U132" s="80">
        <v>72</v>
      </c>
      <c r="V132" s="80">
        <v>20</v>
      </c>
      <c r="W132" s="80">
        <v>18</v>
      </c>
      <c r="X132" s="80">
        <f t="shared" si="93"/>
        <v>110</v>
      </c>
      <c r="Y132" s="80" t="s">
        <v>41</v>
      </c>
      <c r="Z132" s="80" t="s">
        <v>50</v>
      </c>
      <c r="AA132" s="80" t="s">
        <v>225</v>
      </c>
      <c r="AB132" s="80" t="s">
        <v>225</v>
      </c>
      <c r="AC132" s="80" t="s">
        <v>743</v>
      </c>
      <c r="AD132" s="80" t="s">
        <v>628</v>
      </c>
      <c r="AE132" s="80" t="s">
        <v>225</v>
      </c>
    </row>
    <row r="133" spans="1:31" s="3" customFormat="1" ht="120" customHeight="1">
      <c r="A133" s="86" t="s">
        <v>54</v>
      </c>
      <c r="B133" s="86" t="s">
        <v>54</v>
      </c>
      <c r="C133" s="80" t="s">
        <v>51</v>
      </c>
      <c r="D133" s="80" t="s">
        <v>51</v>
      </c>
      <c r="E133" s="80" t="s">
        <v>38</v>
      </c>
      <c r="F133" s="80" t="s">
        <v>602</v>
      </c>
      <c r="G133" s="80" t="s">
        <v>48</v>
      </c>
      <c r="H133" s="80" t="s">
        <v>316</v>
      </c>
      <c r="I133" s="80" t="s">
        <v>400</v>
      </c>
      <c r="J133" s="80" t="s">
        <v>40</v>
      </c>
      <c r="K133" s="80" t="s">
        <v>40</v>
      </c>
      <c r="L133" s="80" t="s">
        <v>40</v>
      </c>
      <c r="M133" s="80">
        <v>6</v>
      </c>
      <c r="N133" s="80">
        <v>3</v>
      </c>
      <c r="O133" s="80">
        <f aca="true" t="shared" si="94" ref="O133:O140">+M133*N133</f>
        <v>18</v>
      </c>
      <c r="P133" s="80" t="str">
        <f aca="true" t="shared" si="95" ref="P133:P140">+IF(O133&gt;=24,"Muy Alto (MA)",IF(O133&gt;=10,"Alto (A)",IF(O133&gt;=6,"Medio(M)",IF(O133&gt;=2,"Bajo(B)"))))</f>
        <v>Alto (A)</v>
      </c>
      <c r="Q133" s="80">
        <v>25</v>
      </c>
      <c r="R133" s="80">
        <f aca="true" t="shared" si="96" ref="R133:R140">+O133*Q133</f>
        <v>450</v>
      </c>
      <c r="S133" s="80" t="str">
        <f aca="true" t="shared" si="97" ref="S133:S140">IF(M133="No Asigna Valor","IV",IF(R133&gt;=600,"I",IF(R133&gt;=150,"II",IF(R133&gt;=40,"III",IF(R133&gt;=20,"IV")*IF(R133="No Asigna Valor","IV")))))</f>
        <v>II</v>
      </c>
      <c r="T133" s="80" t="str">
        <f aca="true" t="shared" si="98" ref="T133:T140">+IF(S133="I","No Aceptable",IF(S133="II","No Aceptable o Aceptable con control especifico",IF(S133="III","Mejorable",IF(S133="IV","Aceptable"))))</f>
        <v>No Aceptable o Aceptable con control especifico</v>
      </c>
      <c r="U133" s="80">
        <v>72</v>
      </c>
      <c r="V133" s="80">
        <v>20</v>
      </c>
      <c r="W133" s="80">
        <v>18</v>
      </c>
      <c r="X133" s="80">
        <f aca="true" t="shared" si="99" ref="X133:X140">SUM(U133:W133)</f>
        <v>110</v>
      </c>
      <c r="Y133" s="80" t="s">
        <v>52</v>
      </c>
      <c r="Z133" s="80" t="s">
        <v>242</v>
      </c>
      <c r="AA133" s="80" t="s">
        <v>225</v>
      </c>
      <c r="AB133" s="80" t="s">
        <v>225</v>
      </c>
      <c r="AC133" s="80" t="s">
        <v>225</v>
      </c>
      <c r="AD133" s="80" t="s">
        <v>702</v>
      </c>
      <c r="AE133" s="80" t="s">
        <v>603</v>
      </c>
    </row>
    <row r="134" spans="1:31" s="3" customFormat="1" ht="120" customHeight="1">
      <c r="A134" s="86" t="s">
        <v>54</v>
      </c>
      <c r="B134" s="86" t="s">
        <v>54</v>
      </c>
      <c r="C134" s="80" t="s">
        <v>51</v>
      </c>
      <c r="D134" s="80" t="s">
        <v>51</v>
      </c>
      <c r="E134" s="80" t="s">
        <v>38</v>
      </c>
      <c r="F134" s="80" t="s">
        <v>629</v>
      </c>
      <c r="G134" s="80" t="s">
        <v>63</v>
      </c>
      <c r="H134" s="80" t="s">
        <v>56</v>
      </c>
      <c r="I134" s="80" t="s">
        <v>43</v>
      </c>
      <c r="J134" s="80" t="s">
        <v>40</v>
      </c>
      <c r="K134" s="80" t="s">
        <v>40</v>
      </c>
      <c r="L134" s="80" t="s">
        <v>40</v>
      </c>
      <c r="M134" s="80">
        <v>6</v>
      </c>
      <c r="N134" s="80">
        <v>3</v>
      </c>
      <c r="O134" s="80">
        <f t="shared" si="94"/>
        <v>18</v>
      </c>
      <c r="P134" s="80" t="str">
        <f t="shared" si="95"/>
        <v>Alto (A)</v>
      </c>
      <c r="Q134" s="80">
        <v>60</v>
      </c>
      <c r="R134" s="80">
        <f t="shared" si="96"/>
        <v>1080</v>
      </c>
      <c r="S134" s="80" t="str">
        <f t="shared" si="97"/>
        <v>I</v>
      </c>
      <c r="T134" s="80" t="str">
        <f t="shared" si="98"/>
        <v>No Aceptable</v>
      </c>
      <c r="U134" s="80">
        <v>72</v>
      </c>
      <c r="V134" s="80">
        <v>20</v>
      </c>
      <c r="W134" s="80">
        <v>18</v>
      </c>
      <c r="X134" s="80">
        <f t="shared" si="99"/>
        <v>110</v>
      </c>
      <c r="Y134" s="80" t="s">
        <v>243</v>
      </c>
      <c r="Z134" s="80" t="s">
        <v>412</v>
      </c>
      <c r="AA134" s="80" t="s">
        <v>225</v>
      </c>
      <c r="AB134" s="80" t="s">
        <v>225</v>
      </c>
      <c r="AC134" s="80" t="s">
        <v>469</v>
      </c>
      <c r="AD134" s="80" t="s">
        <v>470</v>
      </c>
      <c r="AE134" s="80" t="s">
        <v>225</v>
      </c>
    </row>
    <row r="135" spans="1:31" ht="120" customHeight="1">
      <c r="A135" s="86" t="s">
        <v>54</v>
      </c>
      <c r="B135" s="86" t="s">
        <v>54</v>
      </c>
      <c r="C135" s="80" t="s">
        <v>51</v>
      </c>
      <c r="D135" s="80" t="s">
        <v>51</v>
      </c>
      <c r="E135" s="80" t="s">
        <v>38</v>
      </c>
      <c r="F135" s="80" t="s">
        <v>604</v>
      </c>
      <c r="G135" s="80" t="s">
        <v>63</v>
      </c>
      <c r="H135" s="80" t="s">
        <v>231</v>
      </c>
      <c r="I135" s="80" t="s">
        <v>232</v>
      </c>
      <c r="J135" s="80" t="s">
        <v>40</v>
      </c>
      <c r="K135" s="80" t="s">
        <v>40</v>
      </c>
      <c r="L135" s="80" t="s">
        <v>40</v>
      </c>
      <c r="M135" s="80">
        <v>6</v>
      </c>
      <c r="N135" s="80">
        <v>3</v>
      </c>
      <c r="O135" s="80">
        <f t="shared" si="94"/>
        <v>18</v>
      </c>
      <c r="P135" s="80" t="str">
        <f t="shared" si="95"/>
        <v>Alto (A)</v>
      </c>
      <c r="Q135" s="80">
        <v>60</v>
      </c>
      <c r="R135" s="80">
        <f t="shared" si="96"/>
        <v>1080</v>
      </c>
      <c r="S135" s="80" t="str">
        <f t="shared" si="97"/>
        <v>I</v>
      </c>
      <c r="T135" s="80" t="str">
        <f t="shared" si="98"/>
        <v>No Aceptable</v>
      </c>
      <c r="U135" s="80">
        <v>72</v>
      </c>
      <c r="V135" s="80">
        <v>20</v>
      </c>
      <c r="W135" s="80">
        <v>18</v>
      </c>
      <c r="X135" s="80">
        <f t="shared" si="99"/>
        <v>110</v>
      </c>
      <c r="Y135" s="80" t="s">
        <v>47</v>
      </c>
      <c r="Z135" s="80"/>
      <c r="AA135" s="80" t="s">
        <v>225</v>
      </c>
      <c r="AB135" s="80" t="s">
        <v>225</v>
      </c>
      <c r="AC135" s="80" t="s">
        <v>398</v>
      </c>
      <c r="AD135" s="80" t="s">
        <v>488</v>
      </c>
      <c r="AE135" s="80" t="s">
        <v>225</v>
      </c>
    </row>
    <row r="136" spans="1:31" ht="120" customHeight="1">
      <c r="A136" s="86" t="s">
        <v>54</v>
      </c>
      <c r="B136" s="86" t="s">
        <v>745</v>
      </c>
      <c r="C136" s="130" t="s">
        <v>899</v>
      </c>
      <c r="D136" s="130" t="s">
        <v>900</v>
      </c>
      <c r="E136" s="131" t="s">
        <v>38</v>
      </c>
      <c r="F136" s="130" t="s">
        <v>901</v>
      </c>
      <c r="G136" s="130" t="s">
        <v>53</v>
      </c>
      <c r="H136" s="130" t="s">
        <v>81</v>
      </c>
      <c r="I136" s="130" t="s">
        <v>902</v>
      </c>
      <c r="J136" s="130" t="s">
        <v>40</v>
      </c>
      <c r="K136" s="130" t="s">
        <v>40</v>
      </c>
      <c r="L136" s="130" t="s">
        <v>40</v>
      </c>
      <c r="M136" s="80">
        <v>2</v>
      </c>
      <c r="N136" s="80">
        <v>3</v>
      </c>
      <c r="O136" s="80">
        <f t="shared" si="94"/>
        <v>6</v>
      </c>
      <c r="P136" s="80" t="str">
        <f>+IF(O136&gt;=24,"Muy Alto (MA)",IF(O136&gt;=10,"Alto (A)",IF(O136&gt;=6,"Medio(M)",IF(O136&gt;=2,"Bajo(B)"))))</f>
        <v>Medio(M)</v>
      </c>
      <c r="Q136" s="80">
        <v>25</v>
      </c>
      <c r="R136" s="80">
        <f t="shared" si="96"/>
        <v>150</v>
      </c>
      <c r="S136" s="80" t="str">
        <f>IF(R136&lt;=20,"IV",IF(R136&gt;=600,"I",IF(R136&gt;=150,"II",IF(R136&gt;=40,"III",IF(R136&gt;=20,"IV")*IF(R136&lt;=20,"IV")))))</f>
        <v>II</v>
      </c>
      <c r="T136" s="80" t="str">
        <f t="shared" si="98"/>
        <v>No Aceptable o Aceptable con control especifico</v>
      </c>
      <c r="U136" s="80">
        <v>0</v>
      </c>
      <c r="V136" s="80">
        <v>0</v>
      </c>
      <c r="W136" s="80">
        <v>5</v>
      </c>
      <c r="X136" s="80">
        <f t="shared" si="99"/>
        <v>5</v>
      </c>
      <c r="Y136" s="80" t="s">
        <v>903</v>
      </c>
      <c r="Z136" s="130" t="s">
        <v>904</v>
      </c>
      <c r="AA136" s="80" t="s">
        <v>225</v>
      </c>
      <c r="AB136" s="80" t="s">
        <v>225</v>
      </c>
      <c r="AC136" s="80" t="s">
        <v>225</v>
      </c>
      <c r="AD136" s="130" t="s">
        <v>905</v>
      </c>
      <c r="AE136" s="130" t="s">
        <v>906</v>
      </c>
    </row>
    <row r="137" spans="1:31" ht="120" customHeight="1">
      <c r="A137" s="86" t="s">
        <v>54</v>
      </c>
      <c r="B137" s="86" t="s">
        <v>745</v>
      </c>
      <c r="C137" s="80" t="s">
        <v>51</v>
      </c>
      <c r="D137" s="80" t="s">
        <v>51</v>
      </c>
      <c r="E137" s="80" t="s">
        <v>38</v>
      </c>
      <c r="F137" s="80" t="s">
        <v>773</v>
      </c>
      <c r="G137" s="80" t="s">
        <v>42</v>
      </c>
      <c r="H137" s="80" t="s">
        <v>87</v>
      </c>
      <c r="I137" s="80" t="s">
        <v>772</v>
      </c>
      <c r="J137" s="80" t="s">
        <v>40</v>
      </c>
      <c r="K137" s="80" t="s">
        <v>40</v>
      </c>
      <c r="L137" s="80" t="s">
        <v>40</v>
      </c>
      <c r="M137" s="80">
        <v>6</v>
      </c>
      <c r="N137" s="80">
        <v>3</v>
      </c>
      <c r="O137" s="80">
        <f>+M137*N137</f>
        <v>18</v>
      </c>
      <c r="P137" s="80" t="str">
        <f>+IF(O137&gt;=24,"Muy Alto (MA)",IF(O137&gt;=10,"Alto (A)",IF(O137&gt;=6,"Medio(M)",IF(O137&gt;=2,"Bajo(B)"))))</f>
        <v>Alto (A)</v>
      </c>
      <c r="Q137" s="80">
        <v>25</v>
      </c>
      <c r="R137" s="80">
        <f>+O137*Q137</f>
        <v>450</v>
      </c>
      <c r="S137" s="80" t="str">
        <f>IF(M137="No Asigna Valor","IV",IF(R137&gt;=600,"I",IF(R137&gt;=150,"II",IF(R137&gt;=40,"III",IF(R137&gt;=20,"IV")*IF(R137="No Asigna Valor","IV")))))</f>
        <v>II</v>
      </c>
      <c r="T137" s="80" t="str">
        <f>+IF(S137="I","No Aceptable",IF(S137="II","No Aceptable o Aceptable con control especifico",IF(S137="III","Mejorable",IF(S137="IV","Aceptable"))))</f>
        <v>No Aceptable o Aceptable con control especifico</v>
      </c>
      <c r="U137" s="80">
        <v>72</v>
      </c>
      <c r="V137" s="80">
        <v>20</v>
      </c>
      <c r="W137" s="80">
        <v>18</v>
      </c>
      <c r="X137" s="80">
        <f t="shared" si="99"/>
        <v>110</v>
      </c>
      <c r="Y137" s="80" t="s">
        <v>774</v>
      </c>
      <c r="Z137" s="80"/>
      <c r="AA137" s="80" t="s">
        <v>225</v>
      </c>
      <c r="AB137" s="80" t="s">
        <v>225</v>
      </c>
      <c r="AC137" s="80" t="s">
        <v>225</v>
      </c>
      <c r="AD137" s="80" t="s">
        <v>776</v>
      </c>
      <c r="AE137" s="80" t="s">
        <v>225</v>
      </c>
    </row>
    <row r="138" spans="1:31" ht="120" customHeight="1">
      <c r="A138" s="86" t="s">
        <v>54</v>
      </c>
      <c r="B138" s="86" t="s">
        <v>54</v>
      </c>
      <c r="C138" s="80" t="s">
        <v>51</v>
      </c>
      <c r="D138" s="80" t="s">
        <v>51</v>
      </c>
      <c r="E138" s="80" t="s">
        <v>38</v>
      </c>
      <c r="F138" s="80" t="s">
        <v>741</v>
      </c>
      <c r="G138" s="80" t="s">
        <v>63</v>
      </c>
      <c r="H138" s="80" t="s">
        <v>320</v>
      </c>
      <c r="I138" s="80" t="s">
        <v>244</v>
      </c>
      <c r="J138" s="80" t="s">
        <v>40</v>
      </c>
      <c r="K138" s="80" t="s">
        <v>40</v>
      </c>
      <c r="L138" s="80" t="s">
        <v>40</v>
      </c>
      <c r="M138" s="80">
        <v>6</v>
      </c>
      <c r="N138" s="80">
        <v>3</v>
      </c>
      <c r="O138" s="80">
        <f t="shared" si="94"/>
        <v>18</v>
      </c>
      <c r="P138" s="80" t="str">
        <f t="shared" si="95"/>
        <v>Alto (A)</v>
      </c>
      <c r="Q138" s="80">
        <v>25</v>
      </c>
      <c r="R138" s="80">
        <f t="shared" si="96"/>
        <v>450</v>
      </c>
      <c r="S138" s="80" t="str">
        <f t="shared" si="97"/>
        <v>II</v>
      </c>
      <c r="T138" s="80" t="str">
        <f t="shared" si="98"/>
        <v>No Aceptable o Aceptable con control especifico</v>
      </c>
      <c r="U138" s="80">
        <v>72</v>
      </c>
      <c r="V138" s="80">
        <v>20</v>
      </c>
      <c r="W138" s="80">
        <v>18</v>
      </c>
      <c r="X138" s="80">
        <f t="shared" si="99"/>
        <v>110</v>
      </c>
      <c r="Y138" s="80" t="s">
        <v>47</v>
      </c>
      <c r="Z138" s="80" t="s">
        <v>245</v>
      </c>
      <c r="AA138" s="80" t="s">
        <v>225</v>
      </c>
      <c r="AB138" s="80" t="s">
        <v>225</v>
      </c>
      <c r="AC138" s="80" t="s">
        <v>633</v>
      </c>
      <c r="AD138" s="80" t="s">
        <v>634</v>
      </c>
      <c r="AE138" s="80" t="s">
        <v>225</v>
      </c>
    </row>
    <row r="139" spans="1:31" ht="120" customHeight="1">
      <c r="A139" s="86" t="s">
        <v>54</v>
      </c>
      <c r="B139" s="86" t="s">
        <v>54</v>
      </c>
      <c r="C139" s="80" t="s">
        <v>51</v>
      </c>
      <c r="D139" s="80" t="s">
        <v>51</v>
      </c>
      <c r="E139" s="80" t="s">
        <v>38</v>
      </c>
      <c r="F139" s="80" t="s">
        <v>606</v>
      </c>
      <c r="G139" s="80" t="s">
        <v>63</v>
      </c>
      <c r="H139" s="80" t="s">
        <v>599</v>
      </c>
      <c r="I139" s="80" t="s">
        <v>410</v>
      </c>
      <c r="J139" s="80" t="s">
        <v>40</v>
      </c>
      <c r="K139" s="80" t="s">
        <v>40</v>
      </c>
      <c r="L139" s="80" t="s">
        <v>40</v>
      </c>
      <c r="M139" s="80">
        <v>6</v>
      </c>
      <c r="N139" s="80">
        <v>3</v>
      </c>
      <c r="O139" s="80">
        <f t="shared" si="94"/>
        <v>18</v>
      </c>
      <c r="P139" s="80" t="str">
        <f t="shared" si="95"/>
        <v>Alto (A)</v>
      </c>
      <c r="Q139" s="80">
        <v>25</v>
      </c>
      <c r="R139" s="80">
        <f t="shared" si="96"/>
        <v>450</v>
      </c>
      <c r="S139" s="80" t="str">
        <f t="shared" si="97"/>
        <v>II</v>
      </c>
      <c r="T139" s="80" t="str">
        <f t="shared" si="98"/>
        <v>No Aceptable o Aceptable con control especifico</v>
      </c>
      <c r="U139" s="80">
        <v>72</v>
      </c>
      <c r="V139" s="80">
        <v>20</v>
      </c>
      <c r="W139" s="80">
        <v>18</v>
      </c>
      <c r="X139" s="80">
        <f t="shared" si="99"/>
        <v>110</v>
      </c>
      <c r="Y139" s="80" t="s">
        <v>471</v>
      </c>
      <c r="Z139" s="80" t="s">
        <v>266</v>
      </c>
      <c r="AA139" s="80" t="s">
        <v>225</v>
      </c>
      <c r="AB139" s="80" t="s">
        <v>225</v>
      </c>
      <c r="AC139" s="80" t="s">
        <v>472</v>
      </c>
      <c r="AD139" s="80" t="s">
        <v>635</v>
      </c>
      <c r="AE139" s="80" t="s">
        <v>225</v>
      </c>
    </row>
    <row r="140" spans="1:31" s="3" customFormat="1" ht="120" customHeight="1">
      <c r="A140" s="86" t="s">
        <v>54</v>
      </c>
      <c r="B140" s="80" t="s">
        <v>340</v>
      </c>
      <c r="C140" s="80" t="s">
        <v>51</v>
      </c>
      <c r="D140" s="80" t="s">
        <v>51</v>
      </c>
      <c r="E140" s="80" t="s">
        <v>218</v>
      </c>
      <c r="F140" s="80" t="s">
        <v>607</v>
      </c>
      <c r="G140" s="80" t="s">
        <v>63</v>
      </c>
      <c r="H140" s="80" t="s">
        <v>268</v>
      </c>
      <c r="I140" s="80" t="s">
        <v>257</v>
      </c>
      <c r="J140" s="80" t="s">
        <v>40</v>
      </c>
      <c r="K140" s="80" t="s">
        <v>40</v>
      </c>
      <c r="L140" s="80" t="s">
        <v>40</v>
      </c>
      <c r="M140" s="80">
        <v>6</v>
      </c>
      <c r="N140" s="80">
        <v>3</v>
      </c>
      <c r="O140" s="80">
        <f t="shared" si="94"/>
        <v>18</v>
      </c>
      <c r="P140" s="80" t="str">
        <f t="shared" si="95"/>
        <v>Alto (A)</v>
      </c>
      <c r="Q140" s="80">
        <v>25</v>
      </c>
      <c r="R140" s="80">
        <f t="shared" si="96"/>
        <v>450</v>
      </c>
      <c r="S140" s="80" t="str">
        <f t="shared" si="97"/>
        <v>II</v>
      </c>
      <c r="T140" s="80" t="str">
        <f t="shared" si="98"/>
        <v>No Aceptable o Aceptable con control especifico</v>
      </c>
      <c r="U140" s="80">
        <v>72</v>
      </c>
      <c r="V140" s="80">
        <v>20</v>
      </c>
      <c r="W140" s="80">
        <v>18</v>
      </c>
      <c r="X140" s="80">
        <f t="shared" si="99"/>
        <v>110</v>
      </c>
      <c r="Y140" s="80" t="s">
        <v>250</v>
      </c>
      <c r="Z140" s="80" t="s">
        <v>266</v>
      </c>
      <c r="AA140" s="80" t="s">
        <v>225</v>
      </c>
      <c r="AB140" s="80" t="s">
        <v>225</v>
      </c>
      <c r="AC140" s="80" t="s">
        <v>304</v>
      </c>
      <c r="AD140" s="80" t="s">
        <v>473</v>
      </c>
      <c r="AE140" s="80" t="s">
        <v>225</v>
      </c>
    </row>
    <row r="141" spans="1:31" ht="120" customHeight="1">
      <c r="A141" s="86" t="s">
        <v>54</v>
      </c>
      <c r="B141" s="80" t="s">
        <v>765</v>
      </c>
      <c r="C141" s="80" t="s">
        <v>360</v>
      </c>
      <c r="D141" s="80" t="s">
        <v>290</v>
      </c>
      <c r="E141" s="80" t="s">
        <v>218</v>
      </c>
      <c r="F141" s="80" t="s">
        <v>361</v>
      </c>
      <c r="G141" s="80" t="s">
        <v>39</v>
      </c>
      <c r="H141" s="80" t="s">
        <v>222</v>
      </c>
      <c r="I141" s="80" t="s">
        <v>223</v>
      </c>
      <c r="J141" s="80" t="s">
        <v>40</v>
      </c>
      <c r="K141" s="80" t="s">
        <v>269</v>
      </c>
      <c r="L141" s="80" t="s">
        <v>344</v>
      </c>
      <c r="M141" s="80">
        <v>6</v>
      </c>
      <c r="N141" s="80">
        <v>3</v>
      </c>
      <c r="O141" s="80">
        <f aca="true" t="shared" si="100" ref="O141:O148">+M141*N141</f>
        <v>18</v>
      </c>
      <c r="P141" s="80" t="str">
        <f aca="true" t="shared" si="101" ref="P141:P148">+IF(O141&gt;=24,"Muy Alto (MA)",IF(O141&gt;=10,"Alto (A)",IF(O141&gt;=6,"Medio(M)",IF(O141&gt;=2,"Bajo(B)"))))</f>
        <v>Alto (A)</v>
      </c>
      <c r="Q141" s="80">
        <v>25</v>
      </c>
      <c r="R141" s="80">
        <f aca="true" t="shared" si="102" ref="R141:R148">+O141*Q141</f>
        <v>450</v>
      </c>
      <c r="S141" s="80" t="str">
        <f aca="true" t="shared" si="103" ref="S141:S148">IF(M141="No Asigna Valor","IV",IF(R141&gt;=600,"I",IF(R141&gt;=150,"II",IF(R141&gt;=40,"III",IF(R141&gt;=20,"IV")*IF(R141="No Asigna Valor","IV")))))</f>
        <v>II</v>
      </c>
      <c r="T141" s="80" t="str">
        <f aca="true" t="shared" si="104" ref="T141:T148">+IF(S141="I","No Aceptable",IF(S141="II","No Aceptable o Aceptable con control especifico",IF(S141="III","Mejorable",IF(S141="IV","Aceptable"))))</f>
        <v>No Aceptable o Aceptable con control especifico</v>
      </c>
      <c r="U141" s="80">
        <v>8</v>
      </c>
      <c r="V141" s="80">
        <v>0</v>
      </c>
      <c r="W141" s="80">
        <v>0</v>
      </c>
      <c r="X141" s="80">
        <f>SUM(U141:W141)</f>
        <v>8</v>
      </c>
      <c r="Y141" s="80" t="s">
        <v>41</v>
      </c>
      <c r="Z141" s="80"/>
      <c r="AA141" s="80" t="s">
        <v>270</v>
      </c>
      <c r="AB141" s="80" t="s">
        <v>270</v>
      </c>
      <c r="AC141" s="80" t="s">
        <v>325</v>
      </c>
      <c r="AD141" s="80" t="s">
        <v>372</v>
      </c>
      <c r="AE141" s="80" t="s">
        <v>270</v>
      </c>
    </row>
    <row r="142" spans="1:31" ht="120" customHeight="1">
      <c r="A142" s="86" t="s">
        <v>54</v>
      </c>
      <c r="B142" s="80" t="s">
        <v>765</v>
      </c>
      <c r="C142" s="80" t="s">
        <v>373</v>
      </c>
      <c r="D142" s="80" t="s">
        <v>290</v>
      </c>
      <c r="E142" s="80" t="s">
        <v>218</v>
      </c>
      <c r="F142" s="80" t="s">
        <v>365</v>
      </c>
      <c r="G142" s="80" t="s">
        <v>39</v>
      </c>
      <c r="H142" s="80" t="s">
        <v>220</v>
      </c>
      <c r="I142" s="80" t="s">
        <v>221</v>
      </c>
      <c r="J142" s="80" t="s">
        <v>40</v>
      </c>
      <c r="K142" s="80" t="s">
        <v>40</v>
      </c>
      <c r="L142" s="80" t="s">
        <v>344</v>
      </c>
      <c r="M142" s="80">
        <v>6</v>
      </c>
      <c r="N142" s="80">
        <v>3</v>
      </c>
      <c r="O142" s="80">
        <f t="shared" si="100"/>
        <v>18</v>
      </c>
      <c r="P142" s="80" t="str">
        <f t="shared" si="101"/>
        <v>Alto (A)</v>
      </c>
      <c r="Q142" s="80">
        <v>25</v>
      </c>
      <c r="R142" s="80">
        <f t="shared" si="102"/>
        <v>450</v>
      </c>
      <c r="S142" s="80" t="str">
        <f t="shared" si="103"/>
        <v>II</v>
      </c>
      <c r="T142" s="80" t="str">
        <f t="shared" si="104"/>
        <v>No Aceptable o Aceptable con control especifico</v>
      </c>
      <c r="U142" s="80">
        <v>8</v>
      </c>
      <c r="V142" s="80">
        <v>0</v>
      </c>
      <c r="W142" s="80">
        <v>0</v>
      </c>
      <c r="X142" s="80">
        <f aca="true" t="shared" si="105" ref="X142:X155">SUM(U142:W142)</f>
        <v>8</v>
      </c>
      <c r="Y142" s="80" t="s">
        <v>41</v>
      </c>
      <c r="Z142" s="80" t="s">
        <v>50</v>
      </c>
      <c r="AA142" s="80" t="s">
        <v>225</v>
      </c>
      <c r="AB142" s="80" t="s">
        <v>225</v>
      </c>
      <c r="AC142" s="80" t="s">
        <v>225</v>
      </c>
      <c r="AD142" s="80" t="s">
        <v>362</v>
      </c>
      <c r="AE142" s="80" t="s">
        <v>225</v>
      </c>
    </row>
    <row r="143" spans="1:31" ht="120" customHeight="1">
      <c r="A143" s="86" t="s">
        <v>54</v>
      </c>
      <c r="B143" s="80" t="s">
        <v>765</v>
      </c>
      <c r="C143" s="80" t="s">
        <v>373</v>
      </c>
      <c r="D143" s="80" t="s">
        <v>290</v>
      </c>
      <c r="E143" s="80" t="s">
        <v>218</v>
      </c>
      <c r="F143" s="80" t="s">
        <v>327</v>
      </c>
      <c r="G143" s="80" t="s">
        <v>44</v>
      </c>
      <c r="H143" s="80" t="s">
        <v>44</v>
      </c>
      <c r="I143" s="80" t="s">
        <v>233</v>
      </c>
      <c r="J143" s="80" t="s">
        <v>40</v>
      </c>
      <c r="K143" s="80" t="s">
        <v>40</v>
      </c>
      <c r="L143" s="80" t="s">
        <v>345</v>
      </c>
      <c r="M143" s="80">
        <v>6</v>
      </c>
      <c r="N143" s="80">
        <v>3</v>
      </c>
      <c r="O143" s="80">
        <f t="shared" si="100"/>
        <v>18</v>
      </c>
      <c r="P143" s="80" t="str">
        <f t="shared" si="101"/>
        <v>Alto (A)</v>
      </c>
      <c r="Q143" s="80">
        <v>25</v>
      </c>
      <c r="R143" s="80">
        <f t="shared" si="102"/>
        <v>450</v>
      </c>
      <c r="S143" s="80" t="str">
        <f t="shared" si="103"/>
        <v>II</v>
      </c>
      <c r="T143" s="80" t="str">
        <f t="shared" si="104"/>
        <v>No Aceptable o Aceptable con control especifico</v>
      </c>
      <c r="U143" s="80">
        <v>8</v>
      </c>
      <c r="V143" s="80">
        <v>0</v>
      </c>
      <c r="W143" s="80">
        <v>0</v>
      </c>
      <c r="X143" s="80">
        <f t="shared" si="105"/>
        <v>8</v>
      </c>
      <c r="Y143" s="80"/>
      <c r="Z143" s="80"/>
      <c r="AA143" s="80" t="s">
        <v>270</v>
      </c>
      <c r="AB143" s="80"/>
      <c r="AC143" s="80" t="s">
        <v>270</v>
      </c>
      <c r="AD143" s="80" t="s">
        <v>775</v>
      </c>
      <c r="AE143" s="80" t="s">
        <v>270</v>
      </c>
    </row>
    <row r="144" spans="1:31" ht="120" customHeight="1">
      <c r="A144" s="86" t="s">
        <v>54</v>
      </c>
      <c r="B144" s="80" t="s">
        <v>765</v>
      </c>
      <c r="C144" s="80" t="s">
        <v>373</v>
      </c>
      <c r="D144" s="80" t="s">
        <v>290</v>
      </c>
      <c r="E144" s="80" t="s">
        <v>218</v>
      </c>
      <c r="F144" s="80" t="s">
        <v>682</v>
      </c>
      <c r="G144" s="80" t="s">
        <v>63</v>
      </c>
      <c r="H144" s="80" t="s">
        <v>248</v>
      </c>
      <c r="I144" s="80" t="s">
        <v>43</v>
      </c>
      <c r="J144" s="80" t="s">
        <v>40</v>
      </c>
      <c r="K144" s="80" t="s">
        <v>40</v>
      </c>
      <c r="L144" s="80" t="s">
        <v>291</v>
      </c>
      <c r="M144" s="80">
        <v>6</v>
      </c>
      <c r="N144" s="80">
        <v>4</v>
      </c>
      <c r="O144" s="80">
        <f t="shared" si="100"/>
        <v>24</v>
      </c>
      <c r="P144" s="80" t="str">
        <f t="shared" si="101"/>
        <v>Muy Alto (MA)</v>
      </c>
      <c r="Q144" s="80">
        <v>100</v>
      </c>
      <c r="R144" s="80">
        <f t="shared" si="102"/>
        <v>2400</v>
      </c>
      <c r="S144" s="80" t="str">
        <f t="shared" si="103"/>
        <v>I</v>
      </c>
      <c r="T144" s="80" t="str">
        <f t="shared" si="104"/>
        <v>No Aceptable</v>
      </c>
      <c r="U144" s="80">
        <v>8</v>
      </c>
      <c r="V144" s="80">
        <v>0</v>
      </c>
      <c r="W144" s="80">
        <v>0</v>
      </c>
      <c r="X144" s="80">
        <f t="shared" si="105"/>
        <v>8</v>
      </c>
      <c r="Y144" s="80" t="s">
        <v>47</v>
      </c>
      <c r="Z144" s="80" t="s">
        <v>288</v>
      </c>
      <c r="AA144" s="80" t="s">
        <v>225</v>
      </c>
      <c r="AB144" s="80" t="s">
        <v>225</v>
      </c>
      <c r="AC144" s="80" t="s">
        <v>292</v>
      </c>
      <c r="AD144" s="80" t="s">
        <v>683</v>
      </c>
      <c r="AE144" s="80" t="s">
        <v>225</v>
      </c>
    </row>
    <row r="145" spans="1:31" ht="120" customHeight="1">
      <c r="A145" s="86" t="s">
        <v>54</v>
      </c>
      <c r="B145" s="80" t="s">
        <v>765</v>
      </c>
      <c r="C145" s="80" t="s">
        <v>373</v>
      </c>
      <c r="D145" s="80" t="s">
        <v>290</v>
      </c>
      <c r="E145" s="80" t="s">
        <v>218</v>
      </c>
      <c r="F145" s="80" t="s">
        <v>448</v>
      </c>
      <c r="G145" s="80" t="s">
        <v>63</v>
      </c>
      <c r="H145" s="80" t="s">
        <v>347</v>
      </c>
      <c r="I145" s="80" t="s">
        <v>256</v>
      </c>
      <c r="J145" s="80" t="s">
        <v>40</v>
      </c>
      <c r="K145" s="80" t="s">
        <v>40</v>
      </c>
      <c r="L145" s="80" t="s">
        <v>40</v>
      </c>
      <c r="M145" s="80">
        <v>6</v>
      </c>
      <c r="N145" s="80">
        <v>3</v>
      </c>
      <c r="O145" s="80">
        <f t="shared" si="100"/>
        <v>18</v>
      </c>
      <c r="P145" s="80" t="str">
        <f t="shared" si="101"/>
        <v>Alto (A)</v>
      </c>
      <c r="Q145" s="80">
        <v>25</v>
      </c>
      <c r="R145" s="80">
        <f t="shared" si="102"/>
        <v>450</v>
      </c>
      <c r="S145" s="80" t="str">
        <f t="shared" si="103"/>
        <v>II</v>
      </c>
      <c r="T145" s="80" t="str">
        <f t="shared" si="104"/>
        <v>No Aceptable o Aceptable con control especifico</v>
      </c>
      <c r="U145" s="80">
        <v>8</v>
      </c>
      <c r="V145" s="80">
        <v>0</v>
      </c>
      <c r="W145" s="80">
        <v>0</v>
      </c>
      <c r="X145" s="80">
        <f t="shared" si="105"/>
        <v>8</v>
      </c>
      <c r="Y145" s="80" t="s">
        <v>272</v>
      </c>
      <c r="Z145" s="80" t="s">
        <v>266</v>
      </c>
      <c r="AA145" s="80" t="s">
        <v>225</v>
      </c>
      <c r="AB145" s="80" t="s">
        <v>225</v>
      </c>
      <c r="AC145" s="80" t="s">
        <v>225</v>
      </c>
      <c r="AD145" s="80" t="s">
        <v>449</v>
      </c>
      <c r="AE145" s="80" t="s">
        <v>684</v>
      </c>
    </row>
    <row r="146" spans="1:31" ht="120" customHeight="1">
      <c r="A146" s="86" t="s">
        <v>54</v>
      </c>
      <c r="B146" s="80" t="s">
        <v>765</v>
      </c>
      <c r="C146" s="80" t="s">
        <v>373</v>
      </c>
      <c r="D146" s="80" t="s">
        <v>290</v>
      </c>
      <c r="E146" s="80" t="s">
        <v>218</v>
      </c>
      <c r="F146" s="80" t="s">
        <v>561</v>
      </c>
      <c r="G146" s="80" t="s">
        <v>48</v>
      </c>
      <c r="H146" s="80" t="s">
        <v>224</v>
      </c>
      <c r="I146" s="80" t="s">
        <v>529</v>
      </c>
      <c r="J146" s="80" t="s">
        <v>40</v>
      </c>
      <c r="K146" s="80" t="s">
        <v>512</v>
      </c>
      <c r="L146" s="80" t="s">
        <v>40</v>
      </c>
      <c r="M146" s="80">
        <v>6</v>
      </c>
      <c r="N146" s="80">
        <v>3</v>
      </c>
      <c r="O146" s="80">
        <f t="shared" si="100"/>
        <v>18</v>
      </c>
      <c r="P146" s="80" t="str">
        <f t="shared" si="101"/>
        <v>Alto (A)</v>
      </c>
      <c r="Q146" s="88">
        <v>25</v>
      </c>
      <c r="R146" s="80">
        <f t="shared" si="102"/>
        <v>450</v>
      </c>
      <c r="S146" s="80" t="str">
        <f t="shared" si="103"/>
        <v>II</v>
      </c>
      <c r="T146" s="80" t="str">
        <f t="shared" si="104"/>
        <v>No Aceptable o Aceptable con control especifico</v>
      </c>
      <c r="U146" s="80">
        <v>8</v>
      </c>
      <c r="V146" s="80">
        <v>0</v>
      </c>
      <c r="W146" s="80">
        <v>0</v>
      </c>
      <c r="X146" s="80">
        <f>SUM(U146:W146)</f>
        <v>8</v>
      </c>
      <c r="Y146" s="80" t="s">
        <v>41</v>
      </c>
      <c r="Z146" s="80" t="s">
        <v>348</v>
      </c>
      <c r="AA146" s="80" t="s">
        <v>225</v>
      </c>
      <c r="AB146" s="80" t="s">
        <v>225</v>
      </c>
      <c r="AC146" s="80" t="s">
        <v>264</v>
      </c>
      <c r="AD146" s="80" t="s">
        <v>689</v>
      </c>
      <c r="AE146" s="80" t="s">
        <v>685</v>
      </c>
    </row>
    <row r="147" spans="1:31" ht="120" customHeight="1">
      <c r="A147" s="86" t="s">
        <v>54</v>
      </c>
      <c r="B147" s="80" t="s">
        <v>765</v>
      </c>
      <c r="C147" s="80" t="s">
        <v>373</v>
      </c>
      <c r="D147" s="80" t="s">
        <v>290</v>
      </c>
      <c r="E147" s="80" t="s">
        <v>218</v>
      </c>
      <c r="F147" s="80" t="s">
        <v>374</v>
      </c>
      <c r="G147" s="80" t="s">
        <v>63</v>
      </c>
      <c r="H147" s="80" t="s">
        <v>231</v>
      </c>
      <c r="I147" s="80" t="s">
        <v>686</v>
      </c>
      <c r="J147" s="80" t="s">
        <v>40</v>
      </c>
      <c r="K147" s="80" t="s">
        <v>40</v>
      </c>
      <c r="L147" s="80" t="s">
        <v>40</v>
      </c>
      <c r="M147" s="80">
        <v>6</v>
      </c>
      <c r="N147" s="80">
        <v>3</v>
      </c>
      <c r="O147" s="80">
        <f t="shared" si="100"/>
        <v>18</v>
      </c>
      <c r="P147" s="80" t="str">
        <f t="shared" si="101"/>
        <v>Alto (A)</v>
      </c>
      <c r="Q147" s="80">
        <v>60</v>
      </c>
      <c r="R147" s="80">
        <f t="shared" si="102"/>
        <v>1080</v>
      </c>
      <c r="S147" s="80" t="str">
        <f t="shared" si="103"/>
        <v>I</v>
      </c>
      <c r="T147" s="80" t="str">
        <f t="shared" si="104"/>
        <v>No Aceptable</v>
      </c>
      <c r="U147" s="80">
        <v>8</v>
      </c>
      <c r="V147" s="80">
        <v>0</v>
      </c>
      <c r="W147" s="80">
        <v>0</v>
      </c>
      <c r="X147" s="80">
        <f t="shared" si="105"/>
        <v>8</v>
      </c>
      <c r="Y147" s="80" t="s">
        <v>47</v>
      </c>
      <c r="Z147" s="80" t="s">
        <v>357</v>
      </c>
      <c r="AA147" s="80" t="s">
        <v>225</v>
      </c>
      <c r="AB147" s="80" t="s">
        <v>225</v>
      </c>
      <c r="AC147" s="80" t="s">
        <v>375</v>
      </c>
      <c r="AD147" s="80" t="s">
        <v>363</v>
      </c>
      <c r="AE147" s="80" t="s">
        <v>225</v>
      </c>
    </row>
    <row r="148" spans="1:31" ht="120" customHeight="1">
      <c r="A148" s="86" t="s">
        <v>54</v>
      </c>
      <c r="B148" s="80" t="s">
        <v>765</v>
      </c>
      <c r="C148" s="80" t="s">
        <v>373</v>
      </c>
      <c r="D148" s="80" t="s">
        <v>290</v>
      </c>
      <c r="E148" s="80" t="s">
        <v>218</v>
      </c>
      <c r="F148" s="80" t="s">
        <v>376</v>
      </c>
      <c r="G148" s="80" t="s">
        <v>63</v>
      </c>
      <c r="H148" s="80" t="s">
        <v>320</v>
      </c>
      <c r="I148" s="80" t="s">
        <v>377</v>
      </c>
      <c r="J148" s="80" t="s">
        <v>40</v>
      </c>
      <c r="K148" s="80" t="s">
        <v>366</v>
      </c>
      <c r="L148" s="80" t="s">
        <v>40</v>
      </c>
      <c r="M148" s="80">
        <v>6</v>
      </c>
      <c r="N148" s="80">
        <v>3</v>
      </c>
      <c r="O148" s="80">
        <f t="shared" si="100"/>
        <v>18</v>
      </c>
      <c r="P148" s="80" t="str">
        <f t="shared" si="101"/>
        <v>Alto (A)</v>
      </c>
      <c r="Q148" s="80">
        <v>25</v>
      </c>
      <c r="R148" s="80">
        <f t="shared" si="102"/>
        <v>450</v>
      </c>
      <c r="S148" s="80" t="str">
        <f t="shared" si="103"/>
        <v>II</v>
      </c>
      <c r="T148" s="80" t="str">
        <f t="shared" si="104"/>
        <v>No Aceptable o Aceptable con control especifico</v>
      </c>
      <c r="U148" s="80">
        <v>8</v>
      </c>
      <c r="V148" s="80">
        <v>0</v>
      </c>
      <c r="W148" s="80">
        <v>0</v>
      </c>
      <c r="X148" s="80">
        <f t="shared" si="105"/>
        <v>8</v>
      </c>
      <c r="Y148" s="80" t="s">
        <v>47</v>
      </c>
      <c r="Z148" s="91" t="s">
        <v>245</v>
      </c>
      <c r="AA148" s="80" t="s">
        <v>225</v>
      </c>
      <c r="AB148" s="80" t="s">
        <v>225</v>
      </c>
      <c r="AC148" s="80" t="s">
        <v>401</v>
      </c>
      <c r="AD148" s="80" t="s">
        <v>378</v>
      </c>
      <c r="AE148" s="80" t="s">
        <v>225</v>
      </c>
    </row>
    <row r="149" spans="1:31" ht="120" customHeight="1">
      <c r="A149" s="86" t="s">
        <v>54</v>
      </c>
      <c r="B149" s="80" t="s">
        <v>340</v>
      </c>
      <c r="C149" s="80" t="s">
        <v>51</v>
      </c>
      <c r="D149" s="80" t="s">
        <v>51</v>
      </c>
      <c r="E149" s="80" t="s">
        <v>218</v>
      </c>
      <c r="F149" s="80" t="s">
        <v>766</v>
      </c>
      <c r="G149" s="80" t="s">
        <v>42</v>
      </c>
      <c r="H149" s="80" t="s">
        <v>87</v>
      </c>
      <c r="I149" s="80" t="s">
        <v>767</v>
      </c>
      <c r="J149" s="80" t="s">
        <v>40</v>
      </c>
      <c r="K149" s="80" t="s">
        <v>40</v>
      </c>
      <c r="L149" s="80" t="s">
        <v>768</v>
      </c>
      <c r="M149" s="80">
        <v>2</v>
      </c>
      <c r="N149" s="80">
        <v>4</v>
      </c>
      <c r="O149" s="80">
        <f aca="true" t="shared" si="106" ref="O149:O155">+M149*N149</f>
        <v>8</v>
      </c>
      <c r="P149" s="80" t="str">
        <f aca="true" t="shared" si="107" ref="P149:P155">+IF(O149&gt;=24,"Muy Alto (MA)",IF(O149&gt;=10,"Alto (A)",IF(O149&gt;=6,"Medio(M)",IF(O149&gt;=2,"Bajo(B)"))))</f>
        <v>Medio(M)</v>
      </c>
      <c r="Q149" s="80">
        <v>25</v>
      </c>
      <c r="R149" s="80">
        <f aca="true" t="shared" si="108" ref="R149:R155">+O149*Q149</f>
        <v>200</v>
      </c>
      <c r="S149" s="80" t="str">
        <f aca="true" t="shared" si="109" ref="S149:S155">IF(M149="No Asigna Valor","IV",IF(R149&gt;=600,"I",IF(R149&gt;=150,"II",IF(R149&gt;=40,"III",IF(R149&gt;=20,"IV")*IF(R149="No Asigna Valor","IV")))))</f>
        <v>II</v>
      </c>
      <c r="T149" s="80" t="str">
        <f aca="true" t="shared" si="110" ref="T149:T156">+IF(S149="I","No Aceptable",IF(S149="II","No Aceptable o Aceptable con control especifico",IF(S149="III","Mejorable",IF(S149="IV","Aceptable"))))</f>
        <v>No Aceptable o Aceptable con control especifico</v>
      </c>
      <c r="U149" s="80">
        <v>72</v>
      </c>
      <c r="V149" s="80">
        <v>20</v>
      </c>
      <c r="W149" s="80">
        <v>18</v>
      </c>
      <c r="X149" s="80">
        <f t="shared" si="105"/>
        <v>110</v>
      </c>
      <c r="Y149" s="80" t="s">
        <v>769</v>
      </c>
      <c r="Z149" s="91"/>
      <c r="AA149" s="80" t="s">
        <v>225</v>
      </c>
      <c r="AB149" s="80" t="s">
        <v>225</v>
      </c>
      <c r="AC149" s="80"/>
      <c r="AD149" s="80" t="s">
        <v>770</v>
      </c>
      <c r="AE149" s="80" t="s">
        <v>771</v>
      </c>
    </row>
    <row r="150" spans="1:31" ht="117">
      <c r="A150" s="86" t="s">
        <v>777</v>
      </c>
      <c r="B150" s="86" t="s">
        <v>745</v>
      </c>
      <c r="C150" s="80" t="s">
        <v>896</v>
      </c>
      <c r="D150" s="80" t="s">
        <v>897</v>
      </c>
      <c r="E150" s="80" t="s">
        <v>744</v>
      </c>
      <c r="F150" s="80" t="s">
        <v>740</v>
      </c>
      <c r="G150" s="80" t="s">
        <v>53</v>
      </c>
      <c r="H150" s="80" t="s">
        <v>630</v>
      </c>
      <c r="I150" s="80" t="s">
        <v>232</v>
      </c>
      <c r="J150" s="80" t="s">
        <v>40</v>
      </c>
      <c r="K150" s="80" t="s">
        <v>40</v>
      </c>
      <c r="L150" s="80" t="s">
        <v>40</v>
      </c>
      <c r="M150" s="80">
        <v>6</v>
      </c>
      <c r="N150" s="80">
        <v>3</v>
      </c>
      <c r="O150" s="80">
        <f t="shared" si="106"/>
        <v>18</v>
      </c>
      <c r="P150" s="80" t="str">
        <f t="shared" si="107"/>
        <v>Alto (A)</v>
      </c>
      <c r="Q150" s="80">
        <v>60</v>
      </c>
      <c r="R150" s="80">
        <f t="shared" si="108"/>
        <v>1080</v>
      </c>
      <c r="S150" s="80" t="str">
        <f t="shared" si="109"/>
        <v>I</v>
      </c>
      <c r="T150" s="80" t="str">
        <f t="shared" si="110"/>
        <v>No Aceptable</v>
      </c>
      <c r="U150" s="80">
        <v>9</v>
      </c>
      <c r="V150" s="80">
        <v>4</v>
      </c>
      <c r="W150" s="80">
        <v>0</v>
      </c>
      <c r="X150" s="80">
        <f t="shared" si="105"/>
        <v>13</v>
      </c>
      <c r="Y150" s="80" t="s">
        <v>47</v>
      </c>
      <c r="Z150" s="80"/>
      <c r="AA150" s="80" t="s">
        <v>631</v>
      </c>
      <c r="AB150" s="80" t="s">
        <v>225</v>
      </c>
      <c r="AC150" s="80" t="s">
        <v>605</v>
      </c>
      <c r="AD150" s="80" t="s">
        <v>632</v>
      </c>
      <c r="AE150" s="80" t="s">
        <v>225</v>
      </c>
    </row>
    <row r="151" spans="1:31" ht="120" customHeight="1">
      <c r="A151" s="86" t="s">
        <v>777</v>
      </c>
      <c r="B151" s="80" t="s">
        <v>874</v>
      </c>
      <c r="C151" s="80" t="s">
        <v>301</v>
      </c>
      <c r="D151" s="80" t="s">
        <v>297</v>
      </c>
      <c r="E151" s="80" t="s">
        <v>218</v>
      </c>
      <c r="F151" s="90" t="s">
        <v>219</v>
      </c>
      <c r="G151" s="90" t="s">
        <v>39</v>
      </c>
      <c r="H151" s="90" t="s">
        <v>220</v>
      </c>
      <c r="I151" s="90" t="s">
        <v>221</v>
      </c>
      <c r="J151" s="90" t="s">
        <v>40</v>
      </c>
      <c r="K151" s="90" t="s">
        <v>711</v>
      </c>
      <c r="L151" s="90" t="s">
        <v>712</v>
      </c>
      <c r="M151" s="90">
        <v>6</v>
      </c>
      <c r="N151" s="90">
        <v>3</v>
      </c>
      <c r="O151" s="90">
        <f t="shared" si="106"/>
        <v>18</v>
      </c>
      <c r="P151" s="90" t="str">
        <f t="shared" si="107"/>
        <v>Alto (A)</v>
      </c>
      <c r="Q151" s="90">
        <v>10</v>
      </c>
      <c r="R151" s="90">
        <f t="shared" si="108"/>
        <v>180</v>
      </c>
      <c r="S151" s="90" t="str">
        <f t="shared" si="109"/>
        <v>II</v>
      </c>
      <c r="T151" s="90" t="str">
        <f t="shared" si="110"/>
        <v>No Aceptable o Aceptable con control especifico</v>
      </c>
      <c r="U151" s="90">
        <v>4</v>
      </c>
      <c r="V151" s="90">
        <v>1</v>
      </c>
      <c r="W151" s="90">
        <v>0</v>
      </c>
      <c r="X151" s="90">
        <f t="shared" si="105"/>
        <v>5</v>
      </c>
      <c r="Y151" s="90" t="s">
        <v>41</v>
      </c>
      <c r="Z151" s="90" t="s">
        <v>50</v>
      </c>
      <c r="AA151" s="90" t="s">
        <v>225</v>
      </c>
      <c r="AB151" s="90" t="s">
        <v>225</v>
      </c>
      <c r="AC151" s="90" t="s">
        <v>225</v>
      </c>
      <c r="AD151" s="90" t="s">
        <v>713</v>
      </c>
      <c r="AE151" s="80" t="s">
        <v>225</v>
      </c>
    </row>
    <row r="152" spans="1:31" ht="120" customHeight="1">
      <c r="A152" s="86" t="s">
        <v>777</v>
      </c>
      <c r="B152" s="80" t="s">
        <v>874</v>
      </c>
      <c r="C152" s="80" t="s">
        <v>301</v>
      </c>
      <c r="D152" s="80" t="s">
        <v>297</v>
      </c>
      <c r="E152" s="80" t="s">
        <v>218</v>
      </c>
      <c r="F152" s="90" t="s">
        <v>368</v>
      </c>
      <c r="G152" s="90" t="s">
        <v>39</v>
      </c>
      <c r="H152" s="90" t="s">
        <v>494</v>
      </c>
      <c r="I152" s="90" t="s">
        <v>223</v>
      </c>
      <c r="J152" s="90" t="s">
        <v>40</v>
      </c>
      <c r="K152" s="90" t="s">
        <v>40</v>
      </c>
      <c r="L152" s="90" t="s">
        <v>344</v>
      </c>
      <c r="M152" s="90">
        <v>6</v>
      </c>
      <c r="N152" s="90">
        <v>3</v>
      </c>
      <c r="O152" s="90">
        <f t="shared" si="106"/>
        <v>18</v>
      </c>
      <c r="P152" s="90" t="str">
        <f t="shared" si="107"/>
        <v>Alto (A)</v>
      </c>
      <c r="Q152" s="90">
        <v>25</v>
      </c>
      <c r="R152" s="90">
        <f t="shared" si="108"/>
        <v>450</v>
      </c>
      <c r="S152" s="90" t="str">
        <f t="shared" si="109"/>
        <v>II</v>
      </c>
      <c r="T152" s="90" t="str">
        <f t="shared" si="110"/>
        <v>No Aceptable o Aceptable con control especifico</v>
      </c>
      <c r="U152" s="90">
        <v>4</v>
      </c>
      <c r="V152" s="90">
        <v>1</v>
      </c>
      <c r="W152" s="90">
        <v>0</v>
      </c>
      <c r="X152" s="90">
        <f t="shared" si="105"/>
        <v>5</v>
      </c>
      <c r="Y152" s="90" t="s">
        <v>41</v>
      </c>
      <c r="Z152" s="90" t="s">
        <v>369</v>
      </c>
      <c r="AA152" s="90" t="s">
        <v>225</v>
      </c>
      <c r="AB152" s="90" t="s">
        <v>225</v>
      </c>
      <c r="AC152" s="90" t="s">
        <v>493</v>
      </c>
      <c r="AD152" s="80" t="s">
        <v>778</v>
      </c>
      <c r="AE152" s="80" t="s">
        <v>225</v>
      </c>
    </row>
    <row r="153" spans="1:31" ht="120" customHeight="1">
      <c r="A153" s="86" t="s">
        <v>777</v>
      </c>
      <c r="B153" s="80" t="s">
        <v>874</v>
      </c>
      <c r="C153" s="80" t="s">
        <v>299</v>
      </c>
      <c r="D153" s="80" t="s">
        <v>474</v>
      </c>
      <c r="E153" s="80" t="s">
        <v>218</v>
      </c>
      <c r="F153" s="80" t="s">
        <v>286</v>
      </c>
      <c r="G153" s="80" t="s">
        <v>44</v>
      </c>
      <c r="H153" s="80" t="s">
        <v>89</v>
      </c>
      <c r="I153" s="80" t="s">
        <v>46</v>
      </c>
      <c r="J153" s="80" t="s">
        <v>40</v>
      </c>
      <c r="K153" s="80" t="s">
        <v>40</v>
      </c>
      <c r="L153" s="80" t="s">
        <v>345</v>
      </c>
      <c r="M153" s="80">
        <v>6</v>
      </c>
      <c r="N153" s="80">
        <v>3</v>
      </c>
      <c r="O153" s="80">
        <f t="shared" si="106"/>
        <v>18</v>
      </c>
      <c r="P153" s="80" t="str">
        <f t="shared" si="107"/>
        <v>Alto (A)</v>
      </c>
      <c r="Q153" s="80">
        <v>25</v>
      </c>
      <c r="R153" s="80">
        <f t="shared" si="108"/>
        <v>450</v>
      </c>
      <c r="S153" s="80" t="str">
        <f t="shared" si="109"/>
        <v>II</v>
      </c>
      <c r="T153" s="80" t="str">
        <f t="shared" si="110"/>
        <v>No Aceptable o Aceptable con control especifico</v>
      </c>
      <c r="U153" s="80">
        <v>4</v>
      </c>
      <c r="V153" s="80">
        <v>1</v>
      </c>
      <c r="W153" s="80">
        <v>0</v>
      </c>
      <c r="X153" s="80">
        <f t="shared" si="105"/>
        <v>5</v>
      </c>
      <c r="Y153" s="80" t="s">
        <v>41</v>
      </c>
      <c r="Z153" s="80" t="s">
        <v>226</v>
      </c>
      <c r="AA153" s="80" t="s">
        <v>225</v>
      </c>
      <c r="AB153" s="80" t="s">
        <v>225</v>
      </c>
      <c r="AC153" s="80" t="s">
        <v>225</v>
      </c>
      <c r="AD153" s="80" t="s">
        <v>779</v>
      </c>
      <c r="AE153" s="80" t="s">
        <v>225</v>
      </c>
    </row>
    <row r="154" spans="1:31" ht="120" customHeight="1">
      <c r="A154" s="86" t="s">
        <v>777</v>
      </c>
      <c r="B154" s="80" t="s">
        <v>880</v>
      </c>
      <c r="C154" s="80" t="s">
        <v>878</v>
      </c>
      <c r="D154" s="80" t="s">
        <v>879</v>
      </c>
      <c r="E154" s="80" t="s">
        <v>218</v>
      </c>
      <c r="F154" s="80" t="s">
        <v>265</v>
      </c>
      <c r="G154" s="80" t="s">
        <v>63</v>
      </c>
      <c r="H154" s="80" t="s">
        <v>715</v>
      </c>
      <c r="I154" s="80" t="s">
        <v>43</v>
      </c>
      <c r="J154" s="80" t="s">
        <v>40</v>
      </c>
      <c r="K154" s="80" t="s">
        <v>40</v>
      </c>
      <c r="L154" s="80" t="s">
        <v>40</v>
      </c>
      <c r="M154" s="80">
        <v>6</v>
      </c>
      <c r="N154" s="80">
        <v>4</v>
      </c>
      <c r="O154" s="80">
        <f t="shared" si="106"/>
        <v>24</v>
      </c>
      <c r="P154" s="80" t="str">
        <f t="shared" si="107"/>
        <v>Muy Alto (MA)</v>
      </c>
      <c r="Q154" s="80">
        <v>100</v>
      </c>
      <c r="R154" s="80">
        <f t="shared" si="108"/>
        <v>2400</v>
      </c>
      <c r="S154" s="80" t="str">
        <f t="shared" si="109"/>
        <v>I</v>
      </c>
      <c r="T154" s="80" t="str">
        <f t="shared" si="110"/>
        <v>No Aceptable</v>
      </c>
      <c r="U154" s="80">
        <v>3</v>
      </c>
      <c r="V154" s="80">
        <v>0</v>
      </c>
      <c r="W154" s="80">
        <v>0</v>
      </c>
      <c r="X154" s="80">
        <f t="shared" si="105"/>
        <v>3</v>
      </c>
      <c r="Y154" s="80" t="s">
        <v>236</v>
      </c>
      <c r="Z154" s="80" t="s">
        <v>717</v>
      </c>
      <c r="AA154" s="80" t="s">
        <v>225</v>
      </c>
      <c r="AB154" s="80" t="s">
        <v>225</v>
      </c>
      <c r="AC154" s="80" t="s">
        <v>735</v>
      </c>
      <c r="AD154" s="80" t="s">
        <v>736</v>
      </c>
      <c r="AE154" s="80" t="s">
        <v>907</v>
      </c>
    </row>
    <row r="155" spans="1:31" ht="120" customHeight="1">
      <c r="A155" s="86" t="s">
        <v>777</v>
      </c>
      <c r="B155" s="129" t="s">
        <v>880</v>
      </c>
      <c r="C155" s="129" t="s">
        <v>876</v>
      </c>
      <c r="D155" s="129" t="s">
        <v>877</v>
      </c>
      <c r="E155" s="80" t="s">
        <v>235</v>
      </c>
      <c r="F155" s="80" t="s">
        <v>539</v>
      </c>
      <c r="G155" s="80" t="s">
        <v>63</v>
      </c>
      <c r="H155" s="80" t="s">
        <v>248</v>
      </c>
      <c r="I155" s="80" t="s">
        <v>43</v>
      </c>
      <c r="J155" s="80" t="s">
        <v>40</v>
      </c>
      <c r="K155" s="80" t="s">
        <v>540</v>
      </c>
      <c r="L155" s="80" t="s">
        <v>271</v>
      </c>
      <c r="M155" s="80">
        <v>6</v>
      </c>
      <c r="N155" s="80">
        <v>3</v>
      </c>
      <c r="O155" s="80">
        <f t="shared" si="106"/>
        <v>18</v>
      </c>
      <c r="P155" s="80" t="str">
        <f t="shared" si="107"/>
        <v>Alto (A)</v>
      </c>
      <c r="Q155" s="80">
        <v>100</v>
      </c>
      <c r="R155" s="80">
        <f t="shared" si="108"/>
        <v>1800</v>
      </c>
      <c r="S155" s="80" t="str">
        <f t="shared" si="109"/>
        <v>I</v>
      </c>
      <c r="T155" s="80" t="str">
        <f t="shared" si="110"/>
        <v>No Aceptable</v>
      </c>
      <c r="U155" s="80">
        <v>2</v>
      </c>
      <c r="V155" s="80">
        <v>4</v>
      </c>
      <c r="W155" s="80">
        <v>0</v>
      </c>
      <c r="X155" s="80">
        <f t="shared" si="105"/>
        <v>6</v>
      </c>
      <c r="Y155" s="80" t="s">
        <v>47</v>
      </c>
      <c r="Z155" s="80"/>
      <c r="AA155" s="80" t="s">
        <v>225</v>
      </c>
      <c r="AB155" s="80" t="s">
        <v>225</v>
      </c>
      <c r="AC155" s="80" t="s">
        <v>413</v>
      </c>
      <c r="AD155" s="80" t="s">
        <v>653</v>
      </c>
      <c r="AE155" s="80" t="s">
        <v>225</v>
      </c>
    </row>
    <row r="156" spans="1:31" ht="120" customHeight="1">
      <c r="A156" s="124" t="s">
        <v>781</v>
      </c>
      <c r="B156" s="124" t="s">
        <v>893</v>
      </c>
      <c r="C156" s="123" t="s">
        <v>894</v>
      </c>
      <c r="D156" s="124" t="s">
        <v>895</v>
      </c>
      <c r="E156" s="125" t="s">
        <v>782</v>
      </c>
      <c r="F156" s="107" t="s">
        <v>783</v>
      </c>
      <c r="G156" s="122" t="s">
        <v>63</v>
      </c>
      <c r="H156" s="108" t="s">
        <v>784</v>
      </c>
      <c r="I156" s="109" t="s">
        <v>785</v>
      </c>
      <c r="J156" s="109"/>
      <c r="K156" s="109" t="s">
        <v>786</v>
      </c>
      <c r="L156" s="109" t="s">
        <v>787</v>
      </c>
      <c r="M156" s="110">
        <v>2</v>
      </c>
      <c r="N156" s="110">
        <v>3</v>
      </c>
      <c r="O156" s="111">
        <f aca="true" t="shared" si="111" ref="O156:O195">+M156*N156</f>
        <v>6</v>
      </c>
      <c r="P156" s="111" t="str">
        <f>+IF(O156&gt;=24,"Muy Alto (MA)",IF(O156&gt;=10,"Alto (A)",IF(O156&gt;=6,"Medio (M)",IF(O156&gt;=2,"Bajo (B)"))))</f>
        <v>Medio (M)</v>
      </c>
      <c r="Q156" s="110">
        <v>60</v>
      </c>
      <c r="R156" s="111">
        <f aca="true" t="shared" si="112" ref="R156:R195">+O156*Q156</f>
        <v>360</v>
      </c>
      <c r="S156" s="111" t="str">
        <f>IF(R156&lt;=20,"IV",IF(R156&gt;=600,"I",IF(R156&gt;=150,"II",IF(R156&gt;=40,"III",IF(R156&gt;=20,"IV")*IF(R156&lt;=20,"IV")))))</f>
        <v>II</v>
      </c>
      <c r="T156" s="109" t="str">
        <f t="shared" si="110"/>
        <v>No Aceptable o Aceptable con control especifico</v>
      </c>
      <c r="U156" s="80">
        <v>8</v>
      </c>
      <c r="V156" s="80">
        <v>0</v>
      </c>
      <c r="W156" s="80">
        <v>0</v>
      </c>
      <c r="X156" s="80">
        <f>SUM(U156:W156)</f>
        <v>8</v>
      </c>
      <c r="Y156" s="109" t="s">
        <v>788</v>
      </c>
      <c r="Z156" s="109" t="s">
        <v>789</v>
      </c>
      <c r="AA156" s="109"/>
      <c r="AB156" s="109"/>
      <c r="AC156" s="109"/>
      <c r="AD156" s="109" t="s">
        <v>881</v>
      </c>
      <c r="AE156" s="109" t="s">
        <v>882</v>
      </c>
    </row>
    <row r="157" spans="1:31" ht="120" customHeight="1">
      <c r="A157" s="124" t="s">
        <v>781</v>
      </c>
      <c r="B157" s="124" t="s">
        <v>893</v>
      </c>
      <c r="C157" s="123" t="s">
        <v>894</v>
      </c>
      <c r="D157" s="124" t="s">
        <v>895</v>
      </c>
      <c r="E157" s="125" t="s">
        <v>782</v>
      </c>
      <c r="F157" s="112" t="s">
        <v>790</v>
      </c>
      <c r="G157" s="122" t="s">
        <v>63</v>
      </c>
      <c r="H157" s="112" t="s">
        <v>791</v>
      </c>
      <c r="I157" s="109" t="s">
        <v>792</v>
      </c>
      <c r="J157" s="109"/>
      <c r="K157" s="109"/>
      <c r="L157" s="109" t="s">
        <v>793</v>
      </c>
      <c r="M157" s="110">
        <v>2</v>
      </c>
      <c r="N157" s="110">
        <v>4</v>
      </c>
      <c r="O157" s="111">
        <f t="shared" si="111"/>
        <v>8</v>
      </c>
      <c r="P157" s="111" t="str">
        <f aca="true" t="shared" si="113" ref="P157:P195">+IF(O157&gt;=24,"Muy Alto (MA)",IF(O157&gt;=10,"Alto (A)",IF(O157&gt;=6,"Medio (M)",IF(O157&gt;=2,"Bajo (B)"))))</f>
        <v>Medio (M)</v>
      </c>
      <c r="Q157" s="110">
        <v>60</v>
      </c>
      <c r="R157" s="111">
        <f t="shared" si="112"/>
        <v>480</v>
      </c>
      <c r="S157" s="111" t="str">
        <f aca="true" t="shared" si="114" ref="S157:S195">IF(R157&lt;=20,"IV",IF(R157&gt;=600,"I",IF(R157&gt;=150,"II",IF(R157&gt;=40,"III",IF(R157&gt;=20,"IV")*IF(R157&lt;=20,"IV")))))</f>
        <v>II</v>
      </c>
      <c r="T157" s="109" t="str">
        <f aca="true" t="shared" si="115" ref="T157:T195">+IF(S157="I","No Aceptable",IF(S157="II","No Aceptable o Aceptable con control especifico",IF(S157="III","Mejorable",IF(S157="IV","Aceptable"))))</f>
        <v>No Aceptable o Aceptable con control especifico</v>
      </c>
      <c r="U157" s="80">
        <v>8</v>
      </c>
      <c r="V157" s="80">
        <v>0</v>
      </c>
      <c r="W157" s="80">
        <v>0</v>
      </c>
      <c r="X157" s="80">
        <f aca="true" t="shared" si="116" ref="X157:X177">SUM(U157:W157)</f>
        <v>8</v>
      </c>
      <c r="Y157" s="109" t="s">
        <v>788</v>
      </c>
      <c r="Z157" s="109" t="s">
        <v>789</v>
      </c>
      <c r="AA157" s="113"/>
      <c r="AB157" s="113"/>
      <c r="AC157" s="109"/>
      <c r="AD157" s="109" t="s">
        <v>793</v>
      </c>
      <c r="AE157" s="109" t="s">
        <v>882</v>
      </c>
    </row>
    <row r="158" spans="1:31" ht="120" customHeight="1">
      <c r="A158" s="124" t="s">
        <v>781</v>
      </c>
      <c r="B158" s="124" t="s">
        <v>893</v>
      </c>
      <c r="C158" s="123" t="s">
        <v>894</v>
      </c>
      <c r="D158" s="124" t="s">
        <v>895</v>
      </c>
      <c r="E158" s="125" t="s">
        <v>782</v>
      </c>
      <c r="F158" s="107" t="s">
        <v>794</v>
      </c>
      <c r="G158" s="122" t="s">
        <v>63</v>
      </c>
      <c r="H158" s="108" t="s">
        <v>795</v>
      </c>
      <c r="I158" s="109" t="s">
        <v>792</v>
      </c>
      <c r="J158" s="109"/>
      <c r="K158" s="109"/>
      <c r="L158" s="109" t="s">
        <v>793</v>
      </c>
      <c r="M158" s="110">
        <v>2</v>
      </c>
      <c r="N158" s="110">
        <v>3</v>
      </c>
      <c r="O158" s="111">
        <f t="shared" si="111"/>
        <v>6</v>
      </c>
      <c r="P158" s="111" t="str">
        <f t="shared" si="113"/>
        <v>Medio (M)</v>
      </c>
      <c r="Q158" s="110">
        <v>60</v>
      </c>
      <c r="R158" s="111">
        <f t="shared" si="112"/>
        <v>360</v>
      </c>
      <c r="S158" s="111" t="str">
        <f t="shared" si="114"/>
        <v>II</v>
      </c>
      <c r="T158" s="109" t="str">
        <f t="shared" si="115"/>
        <v>No Aceptable o Aceptable con control especifico</v>
      </c>
      <c r="U158" s="80">
        <v>8</v>
      </c>
      <c r="V158" s="80">
        <v>0</v>
      </c>
      <c r="W158" s="80">
        <v>0</v>
      </c>
      <c r="X158" s="80">
        <f t="shared" si="116"/>
        <v>8</v>
      </c>
      <c r="Y158" s="109" t="s">
        <v>788</v>
      </c>
      <c r="Z158" s="109" t="s">
        <v>789</v>
      </c>
      <c r="AA158" s="113"/>
      <c r="AB158" s="113"/>
      <c r="AC158" s="109"/>
      <c r="AD158" s="109" t="s">
        <v>883</v>
      </c>
      <c r="AE158" s="109" t="s">
        <v>882</v>
      </c>
    </row>
    <row r="159" spans="1:31" ht="120" customHeight="1">
      <c r="A159" s="124" t="s">
        <v>781</v>
      </c>
      <c r="B159" s="124" t="s">
        <v>893</v>
      </c>
      <c r="C159" s="123" t="s">
        <v>894</v>
      </c>
      <c r="D159" s="124" t="s">
        <v>895</v>
      </c>
      <c r="E159" s="125" t="s">
        <v>782</v>
      </c>
      <c r="F159" s="107" t="s">
        <v>796</v>
      </c>
      <c r="G159" s="122" t="s">
        <v>63</v>
      </c>
      <c r="H159" s="108" t="s">
        <v>797</v>
      </c>
      <c r="I159" s="107" t="s">
        <v>798</v>
      </c>
      <c r="J159" s="109"/>
      <c r="K159" s="109"/>
      <c r="L159" s="109" t="s">
        <v>793</v>
      </c>
      <c r="M159" s="110">
        <v>2</v>
      </c>
      <c r="N159" s="110">
        <v>3</v>
      </c>
      <c r="O159" s="111">
        <f t="shared" si="111"/>
        <v>6</v>
      </c>
      <c r="P159" s="111" t="str">
        <f t="shared" si="113"/>
        <v>Medio (M)</v>
      </c>
      <c r="Q159" s="110">
        <v>60</v>
      </c>
      <c r="R159" s="111">
        <f t="shared" si="112"/>
        <v>360</v>
      </c>
      <c r="S159" s="111" t="str">
        <f t="shared" si="114"/>
        <v>II</v>
      </c>
      <c r="T159" s="109" t="str">
        <f t="shared" si="115"/>
        <v>No Aceptable o Aceptable con control especifico</v>
      </c>
      <c r="U159" s="80">
        <v>8</v>
      </c>
      <c r="V159" s="80">
        <v>0</v>
      </c>
      <c r="W159" s="80">
        <v>0</v>
      </c>
      <c r="X159" s="80">
        <f t="shared" si="116"/>
        <v>8</v>
      </c>
      <c r="Y159" s="109" t="s">
        <v>788</v>
      </c>
      <c r="Z159" s="109" t="s">
        <v>789</v>
      </c>
      <c r="AA159" s="113"/>
      <c r="AB159" s="113"/>
      <c r="AC159" s="109"/>
      <c r="AD159" s="109" t="s">
        <v>884</v>
      </c>
      <c r="AE159" s="109" t="s">
        <v>882</v>
      </c>
    </row>
    <row r="160" spans="1:31" ht="120" customHeight="1">
      <c r="A160" s="124" t="s">
        <v>781</v>
      </c>
      <c r="B160" s="124" t="s">
        <v>893</v>
      </c>
      <c r="C160" s="123" t="s">
        <v>894</v>
      </c>
      <c r="D160" s="124" t="s">
        <v>895</v>
      </c>
      <c r="E160" s="125" t="s">
        <v>782</v>
      </c>
      <c r="F160" s="107" t="s">
        <v>799</v>
      </c>
      <c r="G160" s="122" t="s">
        <v>63</v>
      </c>
      <c r="H160" s="108" t="s">
        <v>800</v>
      </c>
      <c r="I160" s="109" t="s">
        <v>801</v>
      </c>
      <c r="J160" s="109"/>
      <c r="K160" s="109"/>
      <c r="L160" s="109" t="s">
        <v>793</v>
      </c>
      <c r="M160" s="110">
        <v>2</v>
      </c>
      <c r="N160" s="110">
        <v>3</v>
      </c>
      <c r="O160" s="111">
        <f t="shared" si="111"/>
        <v>6</v>
      </c>
      <c r="P160" s="111" t="str">
        <f t="shared" si="113"/>
        <v>Medio (M)</v>
      </c>
      <c r="Q160" s="110">
        <v>60</v>
      </c>
      <c r="R160" s="111">
        <f t="shared" si="112"/>
        <v>360</v>
      </c>
      <c r="S160" s="111" t="str">
        <f t="shared" si="114"/>
        <v>II</v>
      </c>
      <c r="T160" s="109" t="str">
        <f t="shared" si="115"/>
        <v>No Aceptable o Aceptable con control especifico</v>
      </c>
      <c r="U160" s="80">
        <v>8</v>
      </c>
      <c r="V160" s="80">
        <v>0</v>
      </c>
      <c r="W160" s="80">
        <v>0</v>
      </c>
      <c r="X160" s="80">
        <f t="shared" si="116"/>
        <v>8</v>
      </c>
      <c r="Y160" s="109" t="s">
        <v>788</v>
      </c>
      <c r="Z160" s="109" t="s">
        <v>789</v>
      </c>
      <c r="AA160" s="113"/>
      <c r="AB160" s="113"/>
      <c r="AC160" s="109"/>
      <c r="AD160" s="109" t="s">
        <v>885</v>
      </c>
      <c r="AE160" s="109" t="s">
        <v>882</v>
      </c>
    </row>
    <row r="161" spans="1:31" ht="120" customHeight="1">
      <c r="A161" s="124" t="s">
        <v>781</v>
      </c>
      <c r="B161" s="124" t="s">
        <v>893</v>
      </c>
      <c r="C161" s="123" t="s">
        <v>894</v>
      </c>
      <c r="D161" s="124" t="s">
        <v>895</v>
      </c>
      <c r="E161" s="125" t="s">
        <v>782</v>
      </c>
      <c r="F161" s="107" t="s">
        <v>802</v>
      </c>
      <c r="G161" s="122" t="s">
        <v>63</v>
      </c>
      <c r="H161" s="108" t="s">
        <v>803</v>
      </c>
      <c r="I161" s="109" t="s">
        <v>804</v>
      </c>
      <c r="J161" s="109"/>
      <c r="K161" s="109"/>
      <c r="L161" s="109" t="s">
        <v>793</v>
      </c>
      <c r="M161" s="110">
        <v>2</v>
      </c>
      <c r="N161" s="110">
        <v>3</v>
      </c>
      <c r="O161" s="111">
        <f t="shared" si="111"/>
        <v>6</v>
      </c>
      <c r="P161" s="111" t="str">
        <f t="shared" si="113"/>
        <v>Medio (M)</v>
      </c>
      <c r="Q161" s="110">
        <v>60</v>
      </c>
      <c r="R161" s="111">
        <f t="shared" si="112"/>
        <v>360</v>
      </c>
      <c r="S161" s="111" t="str">
        <f t="shared" si="114"/>
        <v>II</v>
      </c>
      <c r="T161" s="109" t="str">
        <f t="shared" si="115"/>
        <v>No Aceptable o Aceptable con control especifico</v>
      </c>
      <c r="U161" s="80">
        <v>8</v>
      </c>
      <c r="V161" s="80">
        <v>0</v>
      </c>
      <c r="W161" s="80">
        <v>0</v>
      </c>
      <c r="X161" s="80">
        <f t="shared" si="116"/>
        <v>8</v>
      </c>
      <c r="Y161" s="109" t="s">
        <v>788</v>
      </c>
      <c r="Z161" s="109" t="s">
        <v>789</v>
      </c>
      <c r="AA161" s="113"/>
      <c r="AB161" s="113"/>
      <c r="AC161" s="109"/>
      <c r="AD161" s="109" t="s">
        <v>885</v>
      </c>
      <c r="AE161" s="109" t="s">
        <v>882</v>
      </c>
    </row>
    <row r="162" spans="1:31" ht="120" customHeight="1">
      <c r="A162" s="124" t="s">
        <v>781</v>
      </c>
      <c r="B162" s="124" t="s">
        <v>893</v>
      </c>
      <c r="C162" s="123" t="s">
        <v>894</v>
      </c>
      <c r="D162" s="124" t="s">
        <v>895</v>
      </c>
      <c r="E162" s="125" t="s">
        <v>782</v>
      </c>
      <c r="F162" s="108" t="s">
        <v>805</v>
      </c>
      <c r="G162" s="122" t="s">
        <v>63</v>
      </c>
      <c r="H162" s="108" t="s">
        <v>806</v>
      </c>
      <c r="I162" s="109" t="s">
        <v>792</v>
      </c>
      <c r="J162" s="107"/>
      <c r="K162" s="107"/>
      <c r="L162" s="109"/>
      <c r="M162" s="110">
        <v>2</v>
      </c>
      <c r="N162" s="114">
        <v>2</v>
      </c>
      <c r="O162" s="111">
        <f t="shared" si="111"/>
        <v>4</v>
      </c>
      <c r="P162" s="111" t="str">
        <f t="shared" si="113"/>
        <v>Bajo (B)</v>
      </c>
      <c r="Q162" s="114">
        <v>60</v>
      </c>
      <c r="R162" s="111">
        <f t="shared" si="112"/>
        <v>240</v>
      </c>
      <c r="S162" s="111" t="str">
        <f t="shared" si="114"/>
        <v>II</v>
      </c>
      <c r="T162" s="109" t="str">
        <f t="shared" si="115"/>
        <v>No Aceptable o Aceptable con control especifico</v>
      </c>
      <c r="U162" s="80">
        <v>8</v>
      </c>
      <c r="V162" s="80">
        <v>0</v>
      </c>
      <c r="W162" s="80">
        <v>0</v>
      </c>
      <c r="X162" s="80">
        <f t="shared" si="116"/>
        <v>8</v>
      </c>
      <c r="Y162" s="109" t="s">
        <v>788</v>
      </c>
      <c r="Z162" s="109" t="s">
        <v>789</v>
      </c>
      <c r="AA162" s="113"/>
      <c r="AB162" s="113"/>
      <c r="AC162" s="107"/>
      <c r="AD162" s="109" t="s">
        <v>807</v>
      </c>
      <c r="AE162" s="109" t="s">
        <v>882</v>
      </c>
    </row>
    <row r="163" spans="1:31" ht="120" customHeight="1">
      <c r="A163" s="124" t="s">
        <v>781</v>
      </c>
      <c r="B163" s="124" t="s">
        <v>893</v>
      </c>
      <c r="C163" s="123" t="s">
        <v>894</v>
      </c>
      <c r="D163" s="124" t="s">
        <v>895</v>
      </c>
      <c r="E163" s="125" t="s">
        <v>782</v>
      </c>
      <c r="F163" s="107" t="s">
        <v>808</v>
      </c>
      <c r="G163" s="122" t="s">
        <v>63</v>
      </c>
      <c r="H163" s="107" t="s">
        <v>809</v>
      </c>
      <c r="I163" s="107" t="s">
        <v>810</v>
      </c>
      <c r="J163" s="107"/>
      <c r="K163" s="107"/>
      <c r="L163" s="109"/>
      <c r="M163" s="110">
        <v>2</v>
      </c>
      <c r="N163" s="110">
        <v>2</v>
      </c>
      <c r="O163" s="111">
        <f t="shared" si="111"/>
        <v>4</v>
      </c>
      <c r="P163" s="111" t="str">
        <f t="shared" si="113"/>
        <v>Bajo (B)</v>
      </c>
      <c r="Q163" s="110">
        <v>60</v>
      </c>
      <c r="R163" s="111">
        <f t="shared" si="112"/>
        <v>240</v>
      </c>
      <c r="S163" s="111" t="str">
        <f t="shared" si="114"/>
        <v>II</v>
      </c>
      <c r="T163" s="109" t="str">
        <f t="shared" si="115"/>
        <v>No Aceptable o Aceptable con control especifico</v>
      </c>
      <c r="U163" s="80">
        <v>8</v>
      </c>
      <c r="V163" s="80">
        <v>0</v>
      </c>
      <c r="W163" s="80">
        <v>0</v>
      </c>
      <c r="X163" s="80">
        <f t="shared" si="116"/>
        <v>8</v>
      </c>
      <c r="Y163" s="109" t="s">
        <v>788</v>
      </c>
      <c r="Z163" s="109" t="s">
        <v>789</v>
      </c>
      <c r="AA163" s="113"/>
      <c r="AB163" s="113"/>
      <c r="AC163" s="107"/>
      <c r="AD163" s="109" t="s">
        <v>811</v>
      </c>
      <c r="AE163" s="109" t="s">
        <v>882</v>
      </c>
    </row>
    <row r="164" spans="1:31" ht="120" customHeight="1">
      <c r="A164" s="124" t="s">
        <v>781</v>
      </c>
      <c r="B164" s="124" t="s">
        <v>893</v>
      </c>
      <c r="C164" s="123" t="s">
        <v>894</v>
      </c>
      <c r="D164" s="124" t="s">
        <v>895</v>
      </c>
      <c r="E164" s="125" t="s">
        <v>782</v>
      </c>
      <c r="F164" s="107" t="s">
        <v>812</v>
      </c>
      <c r="G164" s="122" t="s">
        <v>63</v>
      </c>
      <c r="H164" s="108" t="s">
        <v>813</v>
      </c>
      <c r="I164" s="107" t="s">
        <v>810</v>
      </c>
      <c r="J164" s="107"/>
      <c r="K164" s="107"/>
      <c r="L164" s="109"/>
      <c r="M164" s="110">
        <v>2</v>
      </c>
      <c r="N164" s="110">
        <v>2</v>
      </c>
      <c r="O164" s="111">
        <f t="shared" si="111"/>
        <v>4</v>
      </c>
      <c r="P164" s="111" t="str">
        <f t="shared" si="113"/>
        <v>Bajo (B)</v>
      </c>
      <c r="Q164" s="110">
        <v>60</v>
      </c>
      <c r="R164" s="111">
        <f t="shared" si="112"/>
        <v>240</v>
      </c>
      <c r="S164" s="111" t="str">
        <f t="shared" si="114"/>
        <v>II</v>
      </c>
      <c r="T164" s="109" t="str">
        <f t="shared" si="115"/>
        <v>No Aceptable o Aceptable con control especifico</v>
      </c>
      <c r="U164" s="80">
        <v>8</v>
      </c>
      <c r="V164" s="80">
        <v>0</v>
      </c>
      <c r="W164" s="80">
        <v>0</v>
      </c>
      <c r="X164" s="80">
        <f t="shared" si="116"/>
        <v>8</v>
      </c>
      <c r="Y164" s="109" t="s">
        <v>788</v>
      </c>
      <c r="Z164" s="109" t="s">
        <v>789</v>
      </c>
      <c r="AA164" s="113"/>
      <c r="AB164" s="113"/>
      <c r="AC164" s="107"/>
      <c r="AD164" s="109" t="s">
        <v>814</v>
      </c>
      <c r="AE164" s="109" t="s">
        <v>882</v>
      </c>
    </row>
    <row r="165" spans="1:31" ht="120" customHeight="1">
      <c r="A165" s="124" t="s">
        <v>781</v>
      </c>
      <c r="B165" s="124" t="s">
        <v>893</v>
      </c>
      <c r="C165" s="123" t="s">
        <v>894</v>
      </c>
      <c r="D165" s="124" t="s">
        <v>895</v>
      </c>
      <c r="E165" s="125" t="s">
        <v>782</v>
      </c>
      <c r="F165" s="107" t="s">
        <v>815</v>
      </c>
      <c r="G165" s="122" t="s">
        <v>63</v>
      </c>
      <c r="H165" s="112" t="s">
        <v>816</v>
      </c>
      <c r="I165" s="109" t="s">
        <v>792</v>
      </c>
      <c r="J165" s="107"/>
      <c r="K165" s="107"/>
      <c r="L165" s="109" t="s">
        <v>793</v>
      </c>
      <c r="M165" s="110">
        <v>2</v>
      </c>
      <c r="N165" s="110">
        <v>2</v>
      </c>
      <c r="O165" s="111">
        <f t="shared" si="111"/>
        <v>4</v>
      </c>
      <c r="P165" s="111" t="str">
        <f t="shared" si="113"/>
        <v>Bajo (B)</v>
      </c>
      <c r="Q165" s="110">
        <v>60</v>
      </c>
      <c r="R165" s="111">
        <f t="shared" si="112"/>
        <v>240</v>
      </c>
      <c r="S165" s="111" t="str">
        <f t="shared" si="114"/>
        <v>II</v>
      </c>
      <c r="T165" s="109" t="str">
        <f t="shared" si="115"/>
        <v>No Aceptable o Aceptable con control especifico</v>
      </c>
      <c r="U165" s="80">
        <v>8</v>
      </c>
      <c r="V165" s="80">
        <v>0</v>
      </c>
      <c r="W165" s="80">
        <v>0</v>
      </c>
      <c r="X165" s="80">
        <f t="shared" si="116"/>
        <v>8</v>
      </c>
      <c r="Y165" s="109" t="s">
        <v>788</v>
      </c>
      <c r="Z165" s="109" t="s">
        <v>789</v>
      </c>
      <c r="AA165" s="113"/>
      <c r="AB165" s="113"/>
      <c r="AC165" s="107"/>
      <c r="AD165" s="109" t="s">
        <v>886</v>
      </c>
      <c r="AE165" s="109" t="s">
        <v>882</v>
      </c>
    </row>
    <row r="166" spans="1:31" ht="120" customHeight="1">
      <c r="A166" s="124" t="s">
        <v>781</v>
      </c>
      <c r="B166" s="124" t="s">
        <v>893</v>
      </c>
      <c r="C166" s="123" t="s">
        <v>894</v>
      </c>
      <c r="D166" s="124" t="s">
        <v>895</v>
      </c>
      <c r="E166" s="125" t="s">
        <v>782</v>
      </c>
      <c r="F166" s="107" t="s">
        <v>817</v>
      </c>
      <c r="G166" s="122" t="s">
        <v>63</v>
      </c>
      <c r="H166" s="107" t="s">
        <v>818</v>
      </c>
      <c r="I166" s="109" t="s">
        <v>792</v>
      </c>
      <c r="J166" s="107"/>
      <c r="K166" s="107"/>
      <c r="L166" s="109" t="s">
        <v>793</v>
      </c>
      <c r="M166" s="110">
        <v>2</v>
      </c>
      <c r="N166" s="110">
        <v>2</v>
      </c>
      <c r="O166" s="111">
        <f t="shared" si="111"/>
        <v>4</v>
      </c>
      <c r="P166" s="111" t="str">
        <f t="shared" si="113"/>
        <v>Bajo (B)</v>
      </c>
      <c r="Q166" s="110">
        <v>60</v>
      </c>
      <c r="R166" s="111">
        <f t="shared" si="112"/>
        <v>240</v>
      </c>
      <c r="S166" s="111" t="str">
        <f t="shared" si="114"/>
        <v>II</v>
      </c>
      <c r="T166" s="109" t="str">
        <f t="shared" si="115"/>
        <v>No Aceptable o Aceptable con control especifico</v>
      </c>
      <c r="U166" s="80">
        <v>8</v>
      </c>
      <c r="V166" s="80">
        <v>0</v>
      </c>
      <c r="W166" s="80">
        <v>0</v>
      </c>
      <c r="X166" s="80">
        <f t="shared" si="116"/>
        <v>8</v>
      </c>
      <c r="Y166" s="109" t="s">
        <v>788</v>
      </c>
      <c r="Z166" s="109" t="s">
        <v>789</v>
      </c>
      <c r="AA166" s="113"/>
      <c r="AB166" s="113"/>
      <c r="AC166" s="107"/>
      <c r="AD166" s="109" t="s">
        <v>886</v>
      </c>
      <c r="AE166" s="109" t="s">
        <v>882</v>
      </c>
    </row>
    <row r="167" spans="1:31" ht="120" customHeight="1">
      <c r="A167" s="124" t="s">
        <v>781</v>
      </c>
      <c r="B167" s="124" t="s">
        <v>893</v>
      </c>
      <c r="C167" s="123" t="s">
        <v>894</v>
      </c>
      <c r="D167" s="124" t="s">
        <v>895</v>
      </c>
      <c r="E167" s="125" t="s">
        <v>782</v>
      </c>
      <c r="F167" s="107" t="s">
        <v>819</v>
      </c>
      <c r="G167" s="122" t="s">
        <v>63</v>
      </c>
      <c r="H167" s="108" t="s">
        <v>820</v>
      </c>
      <c r="I167" s="109" t="s">
        <v>792</v>
      </c>
      <c r="J167" s="107" t="s">
        <v>821</v>
      </c>
      <c r="K167" s="107"/>
      <c r="L167" s="109"/>
      <c r="M167" s="110">
        <v>2</v>
      </c>
      <c r="N167" s="115">
        <v>2</v>
      </c>
      <c r="O167" s="111">
        <f t="shared" si="111"/>
        <v>4</v>
      </c>
      <c r="P167" s="111" t="str">
        <f t="shared" si="113"/>
        <v>Bajo (B)</v>
      </c>
      <c r="Q167" s="114">
        <v>60</v>
      </c>
      <c r="R167" s="111">
        <f t="shared" si="112"/>
        <v>240</v>
      </c>
      <c r="S167" s="111" t="str">
        <f t="shared" si="114"/>
        <v>II</v>
      </c>
      <c r="T167" s="109" t="str">
        <f t="shared" si="115"/>
        <v>No Aceptable o Aceptable con control especifico</v>
      </c>
      <c r="U167" s="80">
        <v>8</v>
      </c>
      <c r="V167" s="80">
        <v>0</v>
      </c>
      <c r="W167" s="80">
        <v>0</v>
      </c>
      <c r="X167" s="80">
        <f t="shared" si="116"/>
        <v>8</v>
      </c>
      <c r="Y167" s="109" t="s">
        <v>788</v>
      </c>
      <c r="Z167" s="109" t="s">
        <v>789</v>
      </c>
      <c r="AA167" s="113"/>
      <c r="AB167" s="113"/>
      <c r="AC167" s="107" t="s">
        <v>821</v>
      </c>
      <c r="AD167" s="109" t="s">
        <v>822</v>
      </c>
      <c r="AE167" s="109" t="s">
        <v>882</v>
      </c>
    </row>
    <row r="168" spans="1:31" ht="120" customHeight="1">
      <c r="A168" s="124" t="s">
        <v>781</v>
      </c>
      <c r="B168" s="124" t="s">
        <v>893</v>
      </c>
      <c r="C168" s="123" t="s">
        <v>894</v>
      </c>
      <c r="D168" s="124" t="s">
        <v>895</v>
      </c>
      <c r="E168" s="125" t="s">
        <v>782</v>
      </c>
      <c r="F168" s="107" t="s">
        <v>823</v>
      </c>
      <c r="G168" s="122" t="s">
        <v>63</v>
      </c>
      <c r="H168" s="108" t="s">
        <v>824</v>
      </c>
      <c r="I168" s="109" t="s">
        <v>825</v>
      </c>
      <c r="J168" s="107" t="s">
        <v>821</v>
      </c>
      <c r="K168" s="107"/>
      <c r="L168" s="109"/>
      <c r="M168" s="110">
        <v>2</v>
      </c>
      <c r="N168" s="110">
        <v>2</v>
      </c>
      <c r="O168" s="111">
        <f t="shared" si="111"/>
        <v>4</v>
      </c>
      <c r="P168" s="111" t="str">
        <f t="shared" si="113"/>
        <v>Bajo (B)</v>
      </c>
      <c r="Q168" s="110">
        <v>60</v>
      </c>
      <c r="R168" s="111">
        <f t="shared" si="112"/>
        <v>240</v>
      </c>
      <c r="S168" s="111" t="str">
        <f t="shared" si="114"/>
        <v>II</v>
      </c>
      <c r="T168" s="109" t="str">
        <f t="shared" si="115"/>
        <v>No Aceptable o Aceptable con control especifico</v>
      </c>
      <c r="U168" s="80">
        <v>8</v>
      </c>
      <c r="V168" s="80">
        <v>0</v>
      </c>
      <c r="W168" s="80">
        <v>0</v>
      </c>
      <c r="X168" s="80">
        <f t="shared" si="116"/>
        <v>8</v>
      </c>
      <c r="Y168" s="109" t="s">
        <v>788</v>
      </c>
      <c r="Z168" s="109" t="s">
        <v>789</v>
      </c>
      <c r="AA168" s="113"/>
      <c r="AB168" s="113"/>
      <c r="AC168" s="107" t="s">
        <v>821</v>
      </c>
      <c r="AD168" s="107" t="s">
        <v>826</v>
      </c>
      <c r="AE168" s="109" t="s">
        <v>882</v>
      </c>
    </row>
    <row r="169" spans="1:31" ht="120" customHeight="1">
      <c r="A169" s="124" t="s">
        <v>781</v>
      </c>
      <c r="B169" s="124" t="s">
        <v>893</v>
      </c>
      <c r="C169" s="123" t="s">
        <v>894</v>
      </c>
      <c r="D169" s="124" t="s">
        <v>895</v>
      </c>
      <c r="E169" s="125" t="s">
        <v>782</v>
      </c>
      <c r="F169" s="107" t="s">
        <v>827</v>
      </c>
      <c r="G169" s="122" t="s">
        <v>63</v>
      </c>
      <c r="H169" s="108" t="s">
        <v>828</v>
      </c>
      <c r="I169" s="109" t="s">
        <v>829</v>
      </c>
      <c r="J169" s="107" t="s">
        <v>821</v>
      </c>
      <c r="K169" s="109"/>
      <c r="L169" s="109"/>
      <c r="M169" s="110">
        <v>2</v>
      </c>
      <c r="N169" s="110">
        <v>2</v>
      </c>
      <c r="O169" s="111">
        <f t="shared" si="111"/>
        <v>4</v>
      </c>
      <c r="P169" s="111" t="str">
        <f t="shared" si="113"/>
        <v>Bajo (B)</v>
      </c>
      <c r="Q169" s="110">
        <v>60</v>
      </c>
      <c r="R169" s="111">
        <f t="shared" si="112"/>
        <v>240</v>
      </c>
      <c r="S169" s="111" t="str">
        <f t="shared" si="114"/>
        <v>II</v>
      </c>
      <c r="T169" s="109" t="str">
        <f t="shared" si="115"/>
        <v>No Aceptable o Aceptable con control especifico</v>
      </c>
      <c r="U169" s="80">
        <v>8</v>
      </c>
      <c r="V169" s="80">
        <v>0</v>
      </c>
      <c r="W169" s="80">
        <v>0</v>
      </c>
      <c r="X169" s="80">
        <f t="shared" si="116"/>
        <v>8</v>
      </c>
      <c r="Y169" s="109" t="s">
        <v>788</v>
      </c>
      <c r="Z169" s="109" t="s">
        <v>789</v>
      </c>
      <c r="AA169" s="113"/>
      <c r="AB169" s="113"/>
      <c r="AC169" s="107" t="s">
        <v>821</v>
      </c>
      <c r="AD169" s="107" t="s">
        <v>826</v>
      </c>
      <c r="AE169" s="109" t="s">
        <v>882</v>
      </c>
    </row>
    <row r="170" spans="1:31" ht="120" customHeight="1">
      <c r="A170" s="124" t="s">
        <v>781</v>
      </c>
      <c r="B170" s="124" t="s">
        <v>893</v>
      </c>
      <c r="C170" s="123" t="s">
        <v>894</v>
      </c>
      <c r="D170" s="124" t="s">
        <v>895</v>
      </c>
      <c r="E170" s="125" t="s">
        <v>782</v>
      </c>
      <c r="F170" s="107" t="s">
        <v>830</v>
      </c>
      <c r="G170" s="122" t="s">
        <v>63</v>
      </c>
      <c r="H170" s="107" t="s">
        <v>831</v>
      </c>
      <c r="I170" s="109" t="s">
        <v>792</v>
      </c>
      <c r="J170" s="109"/>
      <c r="K170" s="109"/>
      <c r="L170" s="109" t="s">
        <v>793</v>
      </c>
      <c r="M170" s="110">
        <v>2</v>
      </c>
      <c r="N170" s="110">
        <v>3</v>
      </c>
      <c r="O170" s="111">
        <f t="shared" si="111"/>
        <v>6</v>
      </c>
      <c r="P170" s="111" t="str">
        <f t="shared" si="113"/>
        <v>Medio (M)</v>
      </c>
      <c r="Q170" s="110">
        <v>60</v>
      </c>
      <c r="R170" s="111">
        <f t="shared" si="112"/>
        <v>360</v>
      </c>
      <c r="S170" s="111" t="str">
        <f t="shared" si="114"/>
        <v>II</v>
      </c>
      <c r="T170" s="109" t="str">
        <f t="shared" si="115"/>
        <v>No Aceptable o Aceptable con control especifico</v>
      </c>
      <c r="U170" s="80">
        <v>8</v>
      </c>
      <c r="V170" s="80">
        <v>0</v>
      </c>
      <c r="W170" s="80">
        <v>0</v>
      </c>
      <c r="X170" s="80">
        <f t="shared" si="116"/>
        <v>8</v>
      </c>
      <c r="Y170" s="109" t="s">
        <v>788</v>
      </c>
      <c r="Z170" s="109" t="s">
        <v>789</v>
      </c>
      <c r="AA170" s="113"/>
      <c r="AB170" s="113"/>
      <c r="AC170" s="109"/>
      <c r="AD170" s="109" t="s">
        <v>887</v>
      </c>
      <c r="AE170" s="109" t="s">
        <v>882</v>
      </c>
    </row>
    <row r="171" spans="1:31" ht="120" customHeight="1">
      <c r="A171" s="124" t="s">
        <v>781</v>
      </c>
      <c r="B171" s="124" t="s">
        <v>893</v>
      </c>
      <c r="C171" s="123" t="s">
        <v>894</v>
      </c>
      <c r="D171" s="124" t="s">
        <v>895</v>
      </c>
      <c r="E171" s="125" t="s">
        <v>782</v>
      </c>
      <c r="F171" s="107" t="s">
        <v>832</v>
      </c>
      <c r="G171" s="122" t="s">
        <v>63</v>
      </c>
      <c r="H171" s="107" t="s">
        <v>833</v>
      </c>
      <c r="I171" s="109" t="s">
        <v>792</v>
      </c>
      <c r="J171" s="109"/>
      <c r="K171" s="109"/>
      <c r="L171" s="109" t="s">
        <v>793</v>
      </c>
      <c r="M171" s="110">
        <v>2</v>
      </c>
      <c r="N171" s="110">
        <v>3</v>
      </c>
      <c r="O171" s="111">
        <f t="shared" si="111"/>
        <v>6</v>
      </c>
      <c r="P171" s="111" t="str">
        <f t="shared" si="113"/>
        <v>Medio (M)</v>
      </c>
      <c r="Q171" s="110">
        <v>60</v>
      </c>
      <c r="R171" s="111">
        <f t="shared" si="112"/>
        <v>360</v>
      </c>
      <c r="S171" s="111" t="str">
        <f t="shared" si="114"/>
        <v>II</v>
      </c>
      <c r="T171" s="109" t="str">
        <f t="shared" si="115"/>
        <v>No Aceptable o Aceptable con control especifico</v>
      </c>
      <c r="U171" s="80">
        <v>8</v>
      </c>
      <c r="V171" s="80">
        <v>0</v>
      </c>
      <c r="W171" s="80">
        <v>0</v>
      </c>
      <c r="X171" s="80">
        <f t="shared" si="116"/>
        <v>8</v>
      </c>
      <c r="Y171" s="109" t="s">
        <v>788</v>
      </c>
      <c r="Z171" s="109" t="s">
        <v>789</v>
      </c>
      <c r="AA171" s="113"/>
      <c r="AB171" s="113"/>
      <c r="AC171" s="109"/>
      <c r="AD171" s="109" t="s">
        <v>887</v>
      </c>
      <c r="AE171" s="109" t="s">
        <v>882</v>
      </c>
    </row>
    <row r="172" spans="1:31" ht="120" customHeight="1">
      <c r="A172" s="124" t="s">
        <v>781</v>
      </c>
      <c r="B172" s="124" t="s">
        <v>893</v>
      </c>
      <c r="C172" s="123" t="s">
        <v>894</v>
      </c>
      <c r="D172" s="124" t="s">
        <v>895</v>
      </c>
      <c r="E172" s="125" t="s">
        <v>782</v>
      </c>
      <c r="F172" s="107" t="s">
        <v>834</v>
      </c>
      <c r="G172" s="122" t="s">
        <v>63</v>
      </c>
      <c r="H172" s="107" t="s">
        <v>835</v>
      </c>
      <c r="I172" s="109" t="s">
        <v>792</v>
      </c>
      <c r="J172" s="109"/>
      <c r="K172" s="109"/>
      <c r="L172" s="109" t="s">
        <v>793</v>
      </c>
      <c r="M172" s="110">
        <v>2</v>
      </c>
      <c r="N172" s="110">
        <v>3</v>
      </c>
      <c r="O172" s="111">
        <f t="shared" si="111"/>
        <v>6</v>
      </c>
      <c r="P172" s="111" t="str">
        <f t="shared" si="113"/>
        <v>Medio (M)</v>
      </c>
      <c r="Q172" s="110">
        <v>25</v>
      </c>
      <c r="R172" s="111">
        <f t="shared" si="112"/>
        <v>150</v>
      </c>
      <c r="S172" s="111" t="str">
        <f t="shared" si="114"/>
        <v>II</v>
      </c>
      <c r="T172" s="109" t="str">
        <f t="shared" si="115"/>
        <v>No Aceptable o Aceptable con control especifico</v>
      </c>
      <c r="U172" s="80">
        <v>8</v>
      </c>
      <c r="V172" s="80">
        <v>0</v>
      </c>
      <c r="W172" s="80">
        <v>0</v>
      </c>
      <c r="X172" s="80">
        <f t="shared" si="116"/>
        <v>8</v>
      </c>
      <c r="Y172" s="109" t="s">
        <v>788</v>
      </c>
      <c r="Z172" s="109" t="s">
        <v>789</v>
      </c>
      <c r="AA172" s="113"/>
      <c r="AB172" s="113"/>
      <c r="AC172" s="109"/>
      <c r="AD172" s="109" t="s">
        <v>887</v>
      </c>
      <c r="AE172" s="109" t="s">
        <v>882</v>
      </c>
    </row>
    <row r="173" spans="1:31" ht="120" customHeight="1">
      <c r="A173" s="124" t="s">
        <v>781</v>
      </c>
      <c r="B173" s="124" t="s">
        <v>893</v>
      </c>
      <c r="C173" s="123" t="s">
        <v>894</v>
      </c>
      <c r="D173" s="124" t="s">
        <v>895</v>
      </c>
      <c r="E173" s="125" t="s">
        <v>782</v>
      </c>
      <c r="F173" s="107" t="s">
        <v>836</v>
      </c>
      <c r="G173" s="122" t="s">
        <v>63</v>
      </c>
      <c r="H173" s="107" t="s">
        <v>837</v>
      </c>
      <c r="I173" s="109" t="s">
        <v>792</v>
      </c>
      <c r="J173" s="109"/>
      <c r="K173" s="109"/>
      <c r="L173" s="109" t="s">
        <v>793</v>
      </c>
      <c r="M173" s="110">
        <v>2</v>
      </c>
      <c r="N173" s="110">
        <v>2</v>
      </c>
      <c r="O173" s="111">
        <f t="shared" si="111"/>
        <v>4</v>
      </c>
      <c r="P173" s="111" t="str">
        <f t="shared" si="113"/>
        <v>Bajo (B)</v>
      </c>
      <c r="Q173" s="110">
        <v>60</v>
      </c>
      <c r="R173" s="111">
        <f t="shared" si="112"/>
        <v>240</v>
      </c>
      <c r="S173" s="111" t="str">
        <f t="shared" si="114"/>
        <v>II</v>
      </c>
      <c r="T173" s="109" t="str">
        <f t="shared" si="115"/>
        <v>No Aceptable o Aceptable con control especifico</v>
      </c>
      <c r="U173" s="80">
        <v>8</v>
      </c>
      <c r="V173" s="80">
        <v>0</v>
      </c>
      <c r="W173" s="80">
        <v>0</v>
      </c>
      <c r="X173" s="80">
        <f t="shared" si="116"/>
        <v>8</v>
      </c>
      <c r="Y173" s="109" t="s">
        <v>788</v>
      </c>
      <c r="Z173" s="109" t="s">
        <v>789</v>
      </c>
      <c r="AA173" s="113"/>
      <c r="AB173" s="113"/>
      <c r="AC173" s="109"/>
      <c r="AD173" s="109" t="s">
        <v>887</v>
      </c>
      <c r="AE173" s="109" t="s">
        <v>882</v>
      </c>
    </row>
    <row r="174" spans="1:31" ht="120" customHeight="1">
      <c r="A174" s="124" t="s">
        <v>781</v>
      </c>
      <c r="B174" s="124" t="s">
        <v>893</v>
      </c>
      <c r="C174" s="123" t="s">
        <v>894</v>
      </c>
      <c r="D174" s="124" t="s">
        <v>895</v>
      </c>
      <c r="E174" s="125" t="s">
        <v>782</v>
      </c>
      <c r="F174" s="107" t="s">
        <v>838</v>
      </c>
      <c r="G174" s="122" t="s">
        <v>63</v>
      </c>
      <c r="H174" s="107" t="s">
        <v>839</v>
      </c>
      <c r="I174" s="109" t="s">
        <v>792</v>
      </c>
      <c r="J174" s="107"/>
      <c r="K174" s="107"/>
      <c r="L174" s="109" t="s">
        <v>793</v>
      </c>
      <c r="M174" s="110">
        <v>4</v>
      </c>
      <c r="N174" s="110">
        <v>2</v>
      </c>
      <c r="O174" s="111">
        <f t="shared" si="111"/>
        <v>8</v>
      </c>
      <c r="P174" s="111" t="str">
        <f t="shared" si="113"/>
        <v>Medio (M)</v>
      </c>
      <c r="Q174" s="110">
        <v>60</v>
      </c>
      <c r="R174" s="111">
        <f t="shared" si="112"/>
        <v>480</v>
      </c>
      <c r="S174" s="111" t="str">
        <f t="shared" si="114"/>
        <v>II</v>
      </c>
      <c r="T174" s="109" t="str">
        <f t="shared" si="115"/>
        <v>No Aceptable o Aceptable con control especifico</v>
      </c>
      <c r="U174" s="80">
        <v>8</v>
      </c>
      <c r="V174" s="80">
        <v>0</v>
      </c>
      <c r="W174" s="80">
        <v>0</v>
      </c>
      <c r="X174" s="80">
        <f t="shared" si="116"/>
        <v>8</v>
      </c>
      <c r="Y174" s="109" t="s">
        <v>788</v>
      </c>
      <c r="Z174" s="109" t="s">
        <v>789</v>
      </c>
      <c r="AA174" s="113"/>
      <c r="AB174" s="113"/>
      <c r="AC174" s="107"/>
      <c r="AD174" s="109" t="s">
        <v>887</v>
      </c>
      <c r="AE174" s="109" t="s">
        <v>882</v>
      </c>
    </row>
    <row r="175" spans="1:31" ht="120" customHeight="1">
      <c r="A175" s="124" t="s">
        <v>781</v>
      </c>
      <c r="B175" s="124" t="s">
        <v>893</v>
      </c>
      <c r="C175" s="123" t="s">
        <v>894</v>
      </c>
      <c r="D175" s="124" t="s">
        <v>895</v>
      </c>
      <c r="E175" s="125" t="s">
        <v>782</v>
      </c>
      <c r="F175" s="107" t="s">
        <v>840</v>
      </c>
      <c r="G175" s="122" t="s">
        <v>63</v>
      </c>
      <c r="H175" s="107" t="s">
        <v>841</v>
      </c>
      <c r="I175" s="109" t="s">
        <v>792</v>
      </c>
      <c r="J175" s="107"/>
      <c r="K175" s="107"/>
      <c r="L175" s="109" t="s">
        <v>842</v>
      </c>
      <c r="M175" s="110">
        <v>2</v>
      </c>
      <c r="N175" s="110">
        <v>2</v>
      </c>
      <c r="O175" s="111">
        <f t="shared" si="111"/>
        <v>4</v>
      </c>
      <c r="P175" s="111" t="str">
        <f t="shared" si="113"/>
        <v>Bajo (B)</v>
      </c>
      <c r="Q175" s="110">
        <v>25</v>
      </c>
      <c r="R175" s="111">
        <f t="shared" si="112"/>
        <v>100</v>
      </c>
      <c r="S175" s="111" t="str">
        <f t="shared" si="114"/>
        <v>III</v>
      </c>
      <c r="T175" s="109" t="str">
        <f t="shared" si="115"/>
        <v>Mejorable</v>
      </c>
      <c r="U175" s="80">
        <v>8</v>
      </c>
      <c r="V175" s="80">
        <v>0</v>
      </c>
      <c r="W175" s="80">
        <v>0</v>
      </c>
      <c r="X175" s="80">
        <f t="shared" si="116"/>
        <v>8</v>
      </c>
      <c r="Y175" s="109" t="s">
        <v>788</v>
      </c>
      <c r="Z175" s="109" t="s">
        <v>789</v>
      </c>
      <c r="AA175" s="113"/>
      <c r="AB175" s="113"/>
      <c r="AC175" s="107"/>
      <c r="AD175" s="109" t="s">
        <v>842</v>
      </c>
      <c r="AE175" s="109" t="s">
        <v>882</v>
      </c>
    </row>
    <row r="176" spans="1:31" ht="120" customHeight="1">
      <c r="A176" s="124" t="s">
        <v>781</v>
      </c>
      <c r="B176" s="124" t="s">
        <v>893</v>
      </c>
      <c r="C176" s="123" t="s">
        <v>894</v>
      </c>
      <c r="D176" s="124" t="s">
        <v>895</v>
      </c>
      <c r="E176" s="125" t="s">
        <v>782</v>
      </c>
      <c r="F176" s="107" t="s">
        <v>843</v>
      </c>
      <c r="G176" s="122" t="s">
        <v>63</v>
      </c>
      <c r="H176" s="107" t="s">
        <v>844</v>
      </c>
      <c r="I176" s="109" t="s">
        <v>792</v>
      </c>
      <c r="J176" s="109"/>
      <c r="K176" s="109"/>
      <c r="L176" s="109" t="s">
        <v>793</v>
      </c>
      <c r="M176" s="114">
        <v>2</v>
      </c>
      <c r="N176" s="114">
        <v>4</v>
      </c>
      <c r="O176" s="111">
        <f t="shared" si="111"/>
        <v>8</v>
      </c>
      <c r="P176" s="111" t="str">
        <f t="shared" si="113"/>
        <v>Medio (M)</v>
      </c>
      <c r="Q176" s="110">
        <v>60</v>
      </c>
      <c r="R176" s="111">
        <f t="shared" si="112"/>
        <v>480</v>
      </c>
      <c r="S176" s="111" t="str">
        <f t="shared" si="114"/>
        <v>II</v>
      </c>
      <c r="T176" s="109" t="str">
        <f t="shared" si="115"/>
        <v>No Aceptable o Aceptable con control especifico</v>
      </c>
      <c r="U176" s="80">
        <v>8</v>
      </c>
      <c r="V176" s="80">
        <v>0</v>
      </c>
      <c r="W176" s="80">
        <v>0</v>
      </c>
      <c r="X176" s="80">
        <f t="shared" si="116"/>
        <v>8</v>
      </c>
      <c r="Y176" s="109" t="s">
        <v>788</v>
      </c>
      <c r="Z176" s="109" t="s">
        <v>789</v>
      </c>
      <c r="AA176" s="113"/>
      <c r="AB176" s="113"/>
      <c r="AC176" s="109"/>
      <c r="AD176" s="109" t="s">
        <v>888</v>
      </c>
      <c r="AE176" s="109" t="s">
        <v>882</v>
      </c>
    </row>
    <row r="177" spans="1:31" ht="120" customHeight="1">
      <c r="A177" s="126" t="s">
        <v>781</v>
      </c>
      <c r="B177" s="126" t="s">
        <v>845</v>
      </c>
      <c r="C177" s="116" t="s">
        <v>846</v>
      </c>
      <c r="D177" s="126" t="s">
        <v>847</v>
      </c>
      <c r="E177" s="113" t="s">
        <v>38</v>
      </c>
      <c r="F177" s="107" t="s">
        <v>848</v>
      </c>
      <c r="G177" s="126" t="s">
        <v>63</v>
      </c>
      <c r="H177" s="107" t="s">
        <v>849</v>
      </c>
      <c r="I177" s="109" t="s">
        <v>792</v>
      </c>
      <c r="J177" s="116"/>
      <c r="K177" s="107" t="s">
        <v>850</v>
      </c>
      <c r="L177" s="109" t="s">
        <v>851</v>
      </c>
      <c r="M177" s="117">
        <v>2</v>
      </c>
      <c r="N177" s="117">
        <v>2</v>
      </c>
      <c r="O177" s="111">
        <f t="shared" si="111"/>
        <v>4</v>
      </c>
      <c r="P177" s="111" t="str">
        <f t="shared" si="113"/>
        <v>Bajo (B)</v>
      </c>
      <c r="Q177" s="117">
        <v>25</v>
      </c>
      <c r="R177" s="111">
        <f t="shared" si="112"/>
        <v>100</v>
      </c>
      <c r="S177" s="111" t="str">
        <f t="shared" si="114"/>
        <v>III</v>
      </c>
      <c r="T177" s="109" t="str">
        <f t="shared" si="115"/>
        <v>Mejorable</v>
      </c>
      <c r="U177" s="80">
        <v>72</v>
      </c>
      <c r="V177" s="80">
        <v>20</v>
      </c>
      <c r="W177" s="80">
        <v>18</v>
      </c>
      <c r="X177" s="80">
        <f t="shared" si="116"/>
        <v>110</v>
      </c>
      <c r="Y177" s="109" t="s">
        <v>788</v>
      </c>
      <c r="Z177" s="109" t="s">
        <v>789</v>
      </c>
      <c r="AA177" s="116"/>
      <c r="AB177" s="116"/>
      <c r="AC177" s="107" t="s">
        <v>850</v>
      </c>
      <c r="AD177" s="109" t="s">
        <v>851</v>
      </c>
      <c r="AE177" s="107"/>
    </row>
    <row r="178" spans="1:31" ht="120" customHeight="1">
      <c r="A178" s="126" t="s">
        <v>781</v>
      </c>
      <c r="B178" s="126" t="s">
        <v>845</v>
      </c>
      <c r="C178" s="116" t="s">
        <v>846</v>
      </c>
      <c r="D178" s="126" t="s">
        <v>847</v>
      </c>
      <c r="E178" s="113" t="s">
        <v>38</v>
      </c>
      <c r="F178" s="107" t="s">
        <v>852</v>
      </c>
      <c r="G178" s="126" t="s">
        <v>63</v>
      </c>
      <c r="H178" s="107" t="s">
        <v>853</v>
      </c>
      <c r="I178" s="109" t="s">
        <v>792</v>
      </c>
      <c r="J178" s="116"/>
      <c r="K178" s="107"/>
      <c r="L178" s="109" t="s">
        <v>851</v>
      </c>
      <c r="M178" s="117">
        <v>2</v>
      </c>
      <c r="N178" s="117">
        <v>2</v>
      </c>
      <c r="O178" s="111">
        <f t="shared" si="111"/>
        <v>4</v>
      </c>
      <c r="P178" s="111" t="str">
        <f t="shared" si="113"/>
        <v>Bajo (B)</v>
      </c>
      <c r="Q178" s="117">
        <v>60</v>
      </c>
      <c r="R178" s="111">
        <f t="shared" si="112"/>
        <v>240</v>
      </c>
      <c r="S178" s="111" t="str">
        <f t="shared" si="114"/>
        <v>II</v>
      </c>
      <c r="T178" s="109" t="str">
        <f t="shared" si="115"/>
        <v>No Aceptable o Aceptable con control especifico</v>
      </c>
      <c r="U178" s="80">
        <v>72</v>
      </c>
      <c r="V178" s="80">
        <v>20</v>
      </c>
      <c r="W178" s="80">
        <v>18</v>
      </c>
      <c r="X178" s="80">
        <f aca="true" t="shared" si="117" ref="X178:X195">SUM(U178:W178)</f>
        <v>110</v>
      </c>
      <c r="Y178" s="109" t="s">
        <v>788</v>
      </c>
      <c r="Z178" s="109" t="s">
        <v>789</v>
      </c>
      <c r="AA178" s="116"/>
      <c r="AB178" s="116"/>
      <c r="AC178" s="107"/>
      <c r="AD178" s="109" t="s">
        <v>851</v>
      </c>
      <c r="AE178" s="107"/>
    </row>
    <row r="179" spans="1:31" ht="120" customHeight="1">
      <c r="A179" s="126" t="s">
        <v>781</v>
      </c>
      <c r="B179" s="126" t="s">
        <v>845</v>
      </c>
      <c r="C179" s="116" t="s">
        <v>846</v>
      </c>
      <c r="D179" s="126" t="s">
        <v>847</v>
      </c>
      <c r="E179" s="113" t="s">
        <v>38</v>
      </c>
      <c r="F179" s="107" t="s">
        <v>854</v>
      </c>
      <c r="G179" s="126" t="s">
        <v>63</v>
      </c>
      <c r="H179" s="108" t="s">
        <v>795</v>
      </c>
      <c r="I179" s="109" t="s">
        <v>792</v>
      </c>
      <c r="J179" s="116"/>
      <c r="K179" s="107"/>
      <c r="L179" s="109"/>
      <c r="M179" s="118">
        <v>2</v>
      </c>
      <c r="N179" s="118">
        <v>2</v>
      </c>
      <c r="O179" s="111">
        <f t="shared" si="111"/>
        <v>4</v>
      </c>
      <c r="P179" s="111" t="str">
        <f t="shared" si="113"/>
        <v>Bajo (B)</v>
      </c>
      <c r="Q179" s="118">
        <v>60</v>
      </c>
      <c r="R179" s="111">
        <f t="shared" si="112"/>
        <v>240</v>
      </c>
      <c r="S179" s="111" t="str">
        <f t="shared" si="114"/>
        <v>II</v>
      </c>
      <c r="T179" s="109" t="str">
        <f t="shared" si="115"/>
        <v>No Aceptable o Aceptable con control especifico</v>
      </c>
      <c r="U179" s="80">
        <v>72</v>
      </c>
      <c r="V179" s="80">
        <v>20</v>
      </c>
      <c r="W179" s="80">
        <v>18</v>
      </c>
      <c r="X179" s="80">
        <f t="shared" si="117"/>
        <v>110</v>
      </c>
      <c r="Y179" s="109" t="s">
        <v>788</v>
      </c>
      <c r="Z179" s="109" t="s">
        <v>789</v>
      </c>
      <c r="AA179" s="116"/>
      <c r="AB179" s="116"/>
      <c r="AC179" s="107"/>
      <c r="AD179" s="107" t="s">
        <v>855</v>
      </c>
      <c r="AE179" s="107"/>
    </row>
    <row r="180" spans="1:31" ht="120" customHeight="1">
      <c r="A180" s="126" t="s">
        <v>781</v>
      </c>
      <c r="B180" s="126" t="s">
        <v>845</v>
      </c>
      <c r="C180" s="116" t="s">
        <v>846</v>
      </c>
      <c r="D180" s="126" t="s">
        <v>847</v>
      </c>
      <c r="E180" s="113" t="s">
        <v>38</v>
      </c>
      <c r="F180" s="107" t="s">
        <v>856</v>
      </c>
      <c r="G180" s="126" t="s">
        <v>63</v>
      </c>
      <c r="H180" s="107" t="s">
        <v>857</v>
      </c>
      <c r="I180" s="109" t="s">
        <v>792</v>
      </c>
      <c r="J180" s="116"/>
      <c r="K180" s="107" t="s">
        <v>850</v>
      </c>
      <c r="L180" s="109"/>
      <c r="M180" s="117">
        <v>2</v>
      </c>
      <c r="N180" s="117">
        <v>2</v>
      </c>
      <c r="O180" s="111">
        <f t="shared" si="111"/>
        <v>4</v>
      </c>
      <c r="P180" s="111" t="str">
        <f t="shared" si="113"/>
        <v>Bajo (B)</v>
      </c>
      <c r="Q180" s="117">
        <v>60</v>
      </c>
      <c r="R180" s="111">
        <f t="shared" si="112"/>
        <v>240</v>
      </c>
      <c r="S180" s="111" t="str">
        <f t="shared" si="114"/>
        <v>II</v>
      </c>
      <c r="T180" s="109" t="str">
        <f t="shared" si="115"/>
        <v>No Aceptable o Aceptable con control especifico</v>
      </c>
      <c r="U180" s="80">
        <v>72</v>
      </c>
      <c r="V180" s="80">
        <v>20</v>
      </c>
      <c r="W180" s="80">
        <v>18</v>
      </c>
      <c r="X180" s="80">
        <f t="shared" si="117"/>
        <v>110</v>
      </c>
      <c r="Y180" s="109" t="s">
        <v>788</v>
      </c>
      <c r="Z180" s="109" t="s">
        <v>789</v>
      </c>
      <c r="AA180" s="116"/>
      <c r="AB180" s="116"/>
      <c r="AC180" s="107" t="s">
        <v>850</v>
      </c>
      <c r="AD180" s="107" t="s">
        <v>858</v>
      </c>
      <c r="AE180" s="107"/>
    </row>
    <row r="181" spans="1:31" ht="120" customHeight="1">
      <c r="A181" s="126" t="s">
        <v>781</v>
      </c>
      <c r="B181" s="126" t="s">
        <v>845</v>
      </c>
      <c r="C181" s="116" t="s">
        <v>846</v>
      </c>
      <c r="D181" s="126" t="s">
        <v>847</v>
      </c>
      <c r="E181" s="113" t="s">
        <v>38</v>
      </c>
      <c r="F181" s="107" t="s">
        <v>859</v>
      </c>
      <c r="G181" s="126" t="s">
        <v>63</v>
      </c>
      <c r="H181" s="107" t="s">
        <v>860</v>
      </c>
      <c r="I181" s="109" t="s">
        <v>792</v>
      </c>
      <c r="J181" s="116"/>
      <c r="K181" s="107" t="s">
        <v>861</v>
      </c>
      <c r="L181" s="109"/>
      <c r="M181" s="117">
        <v>6</v>
      </c>
      <c r="N181" s="117">
        <v>3</v>
      </c>
      <c r="O181" s="111">
        <f t="shared" si="111"/>
        <v>18</v>
      </c>
      <c r="P181" s="111" t="str">
        <f t="shared" si="113"/>
        <v>Alto (A)</v>
      </c>
      <c r="Q181" s="117">
        <v>25</v>
      </c>
      <c r="R181" s="111">
        <f t="shared" si="112"/>
        <v>450</v>
      </c>
      <c r="S181" s="111" t="str">
        <f t="shared" si="114"/>
        <v>II</v>
      </c>
      <c r="T181" s="109" t="str">
        <f t="shared" si="115"/>
        <v>No Aceptable o Aceptable con control especifico</v>
      </c>
      <c r="U181" s="80">
        <v>72</v>
      </c>
      <c r="V181" s="80">
        <v>20</v>
      </c>
      <c r="W181" s="80">
        <v>18</v>
      </c>
      <c r="X181" s="80">
        <f t="shared" si="117"/>
        <v>110</v>
      </c>
      <c r="Y181" s="109" t="s">
        <v>788</v>
      </c>
      <c r="Z181" s="109" t="s">
        <v>789</v>
      </c>
      <c r="AA181" s="116"/>
      <c r="AB181" s="116"/>
      <c r="AC181" s="107" t="s">
        <v>861</v>
      </c>
      <c r="AD181" s="107" t="s">
        <v>858</v>
      </c>
      <c r="AE181" s="107"/>
    </row>
    <row r="182" spans="1:31" ht="120" customHeight="1">
      <c r="A182" s="126" t="s">
        <v>781</v>
      </c>
      <c r="B182" s="126" t="s">
        <v>845</v>
      </c>
      <c r="C182" s="116" t="s">
        <v>846</v>
      </c>
      <c r="D182" s="126" t="s">
        <v>847</v>
      </c>
      <c r="E182" s="113" t="s">
        <v>38</v>
      </c>
      <c r="F182" s="107" t="s">
        <v>856</v>
      </c>
      <c r="G182" s="126" t="s">
        <v>63</v>
      </c>
      <c r="H182" s="107" t="s">
        <v>862</v>
      </c>
      <c r="I182" s="109" t="s">
        <v>792</v>
      </c>
      <c r="J182" s="116"/>
      <c r="K182" s="107"/>
      <c r="L182" s="109" t="s">
        <v>851</v>
      </c>
      <c r="M182" s="117">
        <v>2</v>
      </c>
      <c r="N182" s="117">
        <v>2</v>
      </c>
      <c r="O182" s="111">
        <f t="shared" si="111"/>
        <v>4</v>
      </c>
      <c r="P182" s="111" t="str">
        <f t="shared" si="113"/>
        <v>Bajo (B)</v>
      </c>
      <c r="Q182" s="117">
        <v>60</v>
      </c>
      <c r="R182" s="111">
        <f t="shared" si="112"/>
        <v>240</v>
      </c>
      <c r="S182" s="111" t="str">
        <f t="shared" si="114"/>
        <v>II</v>
      </c>
      <c r="T182" s="109" t="str">
        <f t="shared" si="115"/>
        <v>No Aceptable o Aceptable con control especifico</v>
      </c>
      <c r="U182" s="80">
        <v>72</v>
      </c>
      <c r="V182" s="80">
        <v>20</v>
      </c>
      <c r="W182" s="80">
        <v>18</v>
      </c>
      <c r="X182" s="80">
        <f t="shared" si="117"/>
        <v>110</v>
      </c>
      <c r="Y182" s="109" t="s">
        <v>788</v>
      </c>
      <c r="Z182" s="109" t="s">
        <v>789</v>
      </c>
      <c r="AA182" s="116"/>
      <c r="AB182" s="116"/>
      <c r="AC182" s="107"/>
      <c r="AD182" s="109" t="s">
        <v>889</v>
      </c>
      <c r="AE182" s="107"/>
    </row>
    <row r="183" spans="1:31" ht="120" customHeight="1">
      <c r="A183" s="126" t="s">
        <v>781</v>
      </c>
      <c r="B183" s="126" t="s">
        <v>845</v>
      </c>
      <c r="C183" s="116" t="s">
        <v>846</v>
      </c>
      <c r="D183" s="126" t="s">
        <v>847</v>
      </c>
      <c r="E183" s="113" t="s">
        <v>38</v>
      </c>
      <c r="F183" s="107" t="s">
        <v>856</v>
      </c>
      <c r="G183" s="126" t="s">
        <v>63</v>
      </c>
      <c r="H183" s="119" t="s">
        <v>863</v>
      </c>
      <c r="I183" s="109" t="s">
        <v>792</v>
      </c>
      <c r="J183" s="116"/>
      <c r="K183" s="107" t="s">
        <v>861</v>
      </c>
      <c r="L183" s="109"/>
      <c r="M183" s="117">
        <v>2</v>
      </c>
      <c r="N183" s="117">
        <v>2</v>
      </c>
      <c r="O183" s="111">
        <f t="shared" si="111"/>
        <v>4</v>
      </c>
      <c r="P183" s="111" t="str">
        <f t="shared" si="113"/>
        <v>Bajo (B)</v>
      </c>
      <c r="Q183" s="117">
        <v>25</v>
      </c>
      <c r="R183" s="111">
        <f t="shared" si="112"/>
        <v>100</v>
      </c>
      <c r="S183" s="111" t="str">
        <f t="shared" si="114"/>
        <v>III</v>
      </c>
      <c r="T183" s="109" t="str">
        <f t="shared" si="115"/>
        <v>Mejorable</v>
      </c>
      <c r="U183" s="80">
        <v>72</v>
      </c>
      <c r="V183" s="80">
        <v>20</v>
      </c>
      <c r="W183" s="80">
        <v>18</v>
      </c>
      <c r="X183" s="80">
        <f t="shared" si="117"/>
        <v>110</v>
      </c>
      <c r="Y183" s="109" t="s">
        <v>788</v>
      </c>
      <c r="Z183" s="109" t="s">
        <v>789</v>
      </c>
      <c r="AA183" s="116"/>
      <c r="AB183" s="116"/>
      <c r="AC183" s="107" t="s">
        <v>861</v>
      </c>
      <c r="AD183" s="107" t="s">
        <v>858</v>
      </c>
      <c r="AE183" s="107"/>
    </row>
    <row r="184" spans="1:31" ht="120" customHeight="1">
      <c r="A184" s="126" t="s">
        <v>781</v>
      </c>
      <c r="B184" s="126" t="s">
        <v>864</v>
      </c>
      <c r="C184" s="116" t="s">
        <v>865</v>
      </c>
      <c r="D184" s="126" t="s">
        <v>847</v>
      </c>
      <c r="E184" s="113" t="s">
        <v>38</v>
      </c>
      <c r="F184" s="107" t="s">
        <v>817</v>
      </c>
      <c r="G184" s="126" t="s">
        <v>866</v>
      </c>
      <c r="H184" s="107" t="s">
        <v>818</v>
      </c>
      <c r="I184" s="109" t="s">
        <v>792</v>
      </c>
      <c r="J184" s="107"/>
      <c r="K184" s="120"/>
      <c r="L184" s="109" t="s">
        <v>793</v>
      </c>
      <c r="M184" s="117">
        <v>2</v>
      </c>
      <c r="N184" s="117">
        <v>2</v>
      </c>
      <c r="O184" s="111">
        <f t="shared" si="111"/>
        <v>4</v>
      </c>
      <c r="P184" s="111" t="str">
        <f t="shared" si="113"/>
        <v>Bajo (B)</v>
      </c>
      <c r="Q184" s="117">
        <v>60</v>
      </c>
      <c r="R184" s="111">
        <f t="shared" si="112"/>
        <v>240</v>
      </c>
      <c r="S184" s="111" t="str">
        <f t="shared" si="114"/>
        <v>II</v>
      </c>
      <c r="T184" s="109" t="str">
        <f t="shared" si="115"/>
        <v>No Aceptable o Aceptable con control especifico</v>
      </c>
      <c r="U184" s="80">
        <v>72</v>
      </c>
      <c r="V184" s="80">
        <v>20</v>
      </c>
      <c r="W184" s="80">
        <v>18</v>
      </c>
      <c r="X184" s="80">
        <f t="shared" si="117"/>
        <v>110</v>
      </c>
      <c r="Y184" s="109" t="s">
        <v>788</v>
      </c>
      <c r="Z184" s="109" t="s">
        <v>789</v>
      </c>
      <c r="AA184" s="120"/>
      <c r="AB184" s="120"/>
      <c r="AC184" s="107"/>
      <c r="AD184" s="109" t="s">
        <v>890</v>
      </c>
      <c r="AE184" s="109"/>
    </row>
    <row r="185" spans="1:31" ht="120" customHeight="1">
      <c r="A185" s="126" t="s">
        <v>781</v>
      </c>
      <c r="B185" s="126" t="s">
        <v>864</v>
      </c>
      <c r="C185" s="116" t="s">
        <v>865</v>
      </c>
      <c r="D185" s="126" t="s">
        <v>847</v>
      </c>
      <c r="E185" s="113" t="s">
        <v>38</v>
      </c>
      <c r="F185" s="107" t="s">
        <v>819</v>
      </c>
      <c r="G185" s="126" t="s">
        <v>866</v>
      </c>
      <c r="H185" s="108" t="s">
        <v>820</v>
      </c>
      <c r="I185" s="109" t="s">
        <v>792</v>
      </c>
      <c r="J185" s="107" t="s">
        <v>821</v>
      </c>
      <c r="K185" s="120"/>
      <c r="L185" s="109"/>
      <c r="M185" s="117">
        <v>2</v>
      </c>
      <c r="N185" s="118">
        <v>2</v>
      </c>
      <c r="O185" s="111">
        <f t="shared" si="111"/>
        <v>4</v>
      </c>
      <c r="P185" s="111" t="str">
        <f t="shared" si="113"/>
        <v>Bajo (B)</v>
      </c>
      <c r="Q185" s="118">
        <v>60</v>
      </c>
      <c r="R185" s="111">
        <f t="shared" si="112"/>
        <v>240</v>
      </c>
      <c r="S185" s="111" t="str">
        <f t="shared" si="114"/>
        <v>II</v>
      </c>
      <c r="T185" s="109" t="str">
        <f t="shared" si="115"/>
        <v>No Aceptable o Aceptable con control especifico</v>
      </c>
      <c r="U185" s="80">
        <v>72</v>
      </c>
      <c r="V185" s="80">
        <v>20</v>
      </c>
      <c r="W185" s="80">
        <v>18</v>
      </c>
      <c r="X185" s="80">
        <f t="shared" si="117"/>
        <v>110</v>
      </c>
      <c r="Y185" s="109" t="s">
        <v>788</v>
      </c>
      <c r="Z185" s="109" t="s">
        <v>789</v>
      </c>
      <c r="AA185" s="120"/>
      <c r="AB185" s="120"/>
      <c r="AC185" s="107" t="s">
        <v>821</v>
      </c>
      <c r="AD185" s="107" t="s">
        <v>822</v>
      </c>
      <c r="AE185" s="109"/>
    </row>
    <row r="186" spans="1:31" ht="120" customHeight="1">
      <c r="A186" s="126" t="s">
        <v>781</v>
      </c>
      <c r="B186" s="126" t="s">
        <v>864</v>
      </c>
      <c r="C186" s="116" t="s">
        <v>865</v>
      </c>
      <c r="D186" s="126" t="s">
        <v>847</v>
      </c>
      <c r="E186" s="113" t="s">
        <v>38</v>
      </c>
      <c r="F186" s="107" t="s">
        <v>823</v>
      </c>
      <c r="G186" s="126" t="s">
        <v>866</v>
      </c>
      <c r="H186" s="108" t="s">
        <v>824</v>
      </c>
      <c r="I186" s="109" t="s">
        <v>825</v>
      </c>
      <c r="J186" s="107" t="s">
        <v>821</v>
      </c>
      <c r="K186" s="120"/>
      <c r="L186" s="109"/>
      <c r="M186" s="117">
        <v>2</v>
      </c>
      <c r="N186" s="117">
        <v>2</v>
      </c>
      <c r="O186" s="111">
        <f t="shared" si="111"/>
        <v>4</v>
      </c>
      <c r="P186" s="111" t="str">
        <f t="shared" si="113"/>
        <v>Bajo (B)</v>
      </c>
      <c r="Q186" s="117">
        <v>60</v>
      </c>
      <c r="R186" s="111">
        <f t="shared" si="112"/>
        <v>240</v>
      </c>
      <c r="S186" s="111" t="str">
        <f t="shared" si="114"/>
        <v>II</v>
      </c>
      <c r="T186" s="109" t="str">
        <f t="shared" si="115"/>
        <v>No Aceptable o Aceptable con control especifico</v>
      </c>
      <c r="U186" s="80">
        <v>72</v>
      </c>
      <c r="V186" s="80">
        <v>20</v>
      </c>
      <c r="W186" s="80">
        <v>18</v>
      </c>
      <c r="X186" s="80">
        <f t="shared" si="117"/>
        <v>110</v>
      </c>
      <c r="Y186" s="109" t="s">
        <v>788</v>
      </c>
      <c r="Z186" s="109" t="s">
        <v>789</v>
      </c>
      <c r="AA186" s="120"/>
      <c r="AB186" s="120"/>
      <c r="AC186" s="107" t="s">
        <v>821</v>
      </c>
      <c r="AD186" s="107" t="s">
        <v>822</v>
      </c>
      <c r="AE186" s="109"/>
    </row>
    <row r="187" spans="1:31" ht="120" customHeight="1">
      <c r="A187" s="126" t="s">
        <v>781</v>
      </c>
      <c r="B187" s="126" t="s">
        <v>864</v>
      </c>
      <c r="C187" s="116" t="s">
        <v>865</v>
      </c>
      <c r="D187" s="126" t="s">
        <v>847</v>
      </c>
      <c r="E187" s="113" t="s">
        <v>38</v>
      </c>
      <c r="F187" s="107" t="s">
        <v>830</v>
      </c>
      <c r="G187" s="126" t="s">
        <v>866</v>
      </c>
      <c r="H187" s="107" t="s">
        <v>831</v>
      </c>
      <c r="I187" s="109" t="s">
        <v>792</v>
      </c>
      <c r="J187" s="109"/>
      <c r="K187" s="120"/>
      <c r="L187" s="109" t="s">
        <v>793</v>
      </c>
      <c r="M187" s="117">
        <v>2</v>
      </c>
      <c r="N187" s="117">
        <v>3</v>
      </c>
      <c r="O187" s="111">
        <f t="shared" si="111"/>
        <v>6</v>
      </c>
      <c r="P187" s="111" t="str">
        <f t="shared" si="113"/>
        <v>Medio (M)</v>
      </c>
      <c r="Q187" s="117">
        <v>60</v>
      </c>
      <c r="R187" s="111">
        <f t="shared" si="112"/>
        <v>360</v>
      </c>
      <c r="S187" s="111" t="str">
        <f t="shared" si="114"/>
        <v>II</v>
      </c>
      <c r="T187" s="109" t="str">
        <f t="shared" si="115"/>
        <v>No Aceptable o Aceptable con control especifico</v>
      </c>
      <c r="U187" s="80">
        <v>72</v>
      </c>
      <c r="V187" s="80">
        <v>20</v>
      </c>
      <c r="W187" s="80">
        <v>18</v>
      </c>
      <c r="X187" s="80">
        <f t="shared" si="117"/>
        <v>110</v>
      </c>
      <c r="Y187" s="109" t="s">
        <v>788</v>
      </c>
      <c r="Z187" s="109" t="s">
        <v>789</v>
      </c>
      <c r="AA187" s="120"/>
      <c r="AB187" s="120"/>
      <c r="AC187" s="109"/>
      <c r="AD187" s="109" t="s">
        <v>891</v>
      </c>
      <c r="AE187" s="109"/>
    </row>
    <row r="188" spans="1:31" ht="120" customHeight="1">
      <c r="A188" s="126" t="s">
        <v>781</v>
      </c>
      <c r="B188" s="126" t="s">
        <v>864</v>
      </c>
      <c r="C188" s="116" t="s">
        <v>865</v>
      </c>
      <c r="D188" s="126" t="s">
        <v>847</v>
      </c>
      <c r="E188" s="113" t="s">
        <v>38</v>
      </c>
      <c r="F188" s="107" t="s">
        <v>832</v>
      </c>
      <c r="G188" s="126" t="s">
        <v>866</v>
      </c>
      <c r="H188" s="107" t="s">
        <v>833</v>
      </c>
      <c r="I188" s="109" t="s">
        <v>792</v>
      </c>
      <c r="J188" s="109"/>
      <c r="K188" s="120"/>
      <c r="L188" s="109" t="s">
        <v>793</v>
      </c>
      <c r="M188" s="117">
        <v>2</v>
      </c>
      <c r="N188" s="117">
        <v>3</v>
      </c>
      <c r="O188" s="111">
        <f t="shared" si="111"/>
        <v>6</v>
      </c>
      <c r="P188" s="111" t="str">
        <f t="shared" si="113"/>
        <v>Medio (M)</v>
      </c>
      <c r="Q188" s="117">
        <v>60</v>
      </c>
      <c r="R188" s="111">
        <f t="shared" si="112"/>
        <v>360</v>
      </c>
      <c r="S188" s="111" t="str">
        <f t="shared" si="114"/>
        <v>II</v>
      </c>
      <c r="T188" s="109" t="str">
        <f t="shared" si="115"/>
        <v>No Aceptable o Aceptable con control especifico</v>
      </c>
      <c r="U188" s="80">
        <v>72</v>
      </c>
      <c r="V188" s="80">
        <v>20</v>
      </c>
      <c r="W188" s="80">
        <v>18</v>
      </c>
      <c r="X188" s="80">
        <f t="shared" si="117"/>
        <v>110</v>
      </c>
      <c r="Y188" s="109" t="s">
        <v>788</v>
      </c>
      <c r="Z188" s="109" t="s">
        <v>789</v>
      </c>
      <c r="AA188" s="120"/>
      <c r="AB188" s="120"/>
      <c r="AC188" s="109"/>
      <c r="AD188" s="109" t="s">
        <v>891</v>
      </c>
      <c r="AE188" s="109"/>
    </row>
    <row r="189" spans="1:31" ht="120" customHeight="1">
      <c r="A189" s="126" t="s">
        <v>781</v>
      </c>
      <c r="B189" s="126" t="s">
        <v>864</v>
      </c>
      <c r="C189" s="116" t="s">
        <v>865</v>
      </c>
      <c r="D189" s="126" t="s">
        <v>847</v>
      </c>
      <c r="E189" s="113" t="s">
        <v>38</v>
      </c>
      <c r="F189" s="107" t="s">
        <v>836</v>
      </c>
      <c r="G189" s="126" t="s">
        <v>866</v>
      </c>
      <c r="H189" s="107" t="s">
        <v>837</v>
      </c>
      <c r="I189" s="109" t="s">
        <v>792</v>
      </c>
      <c r="J189" s="109"/>
      <c r="K189" s="120"/>
      <c r="L189" s="109" t="s">
        <v>793</v>
      </c>
      <c r="M189" s="117">
        <v>2</v>
      </c>
      <c r="N189" s="117">
        <v>2</v>
      </c>
      <c r="O189" s="111">
        <f t="shared" si="111"/>
        <v>4</v>
      </c>
      <c r="P189" s="111" t="str">
        <f t="shared" si="113"/>
        <v>Bajo (B)</v>
      </c>
      <c r="Q189" s="117">
        <v>60</v>
      </c>
      <c r="R189" s="111">
        <f t="shared" si="112"/>
        <v>240</v>
      </c>
      <c r="S189" s="111" t="str">
        <f t="shared" si="114"/>
        <v>II</v>
      </c>
      <c r="T189" s="109" t="str">
        <f t="shared" si="115"/>
        <v>No Aceptable o Aceptable con control especifico</v>
      </c>
      <c r="U189" s="80">
        <v>72</v>
      </c>
      <c r="V189" s="80">
        <v>20</v>
      </c>
      <c r="W189" s="80">
        <v>18</v>
      </c>
      <c r="X189" s="80">
        <f t="shared" si="117"/>
        <v>110</v>
      </c>
      <c r="Y189" s="109" t="s">
        <v>788</v>
      </c>
      <c r="Z189" s="109" t="s">
        <v>789</v>
      </c>
      <c r="AA189" s="120"/>
      <c r="AB189" s="120"/>
      <c r="AC189" s="109"/>
      <c r="AD189" s="109" t="s">
        <v>891</v>
      </c>
      <c r="AE189" s="109"/>
    </row>
    <row r="190" spans="1:31" ht="120" customHeight="1">
      <c r="A190" s="126" t="s">
        <v>781</v>
      </c>
      <c r="B190" s="126" t="s">
        <v>864</v>
      </c>
      <c r="C190" s="116" t="s">
        <v>865</v>
      </c>
      <c r="D190" s="126" t="s">
        <v>847</v>
      </c>
      <c r="E190" s="113" t="s">
        <v>38</v>
      </c>
      <c r="F190" s="107" t="s">
        <v>838</v>
      </c>
      <c r="G190" s="126" t="s">
        <v>866</v>
      </c>
      <c r="H190" s="107" t="s">
        <v>839</v>
      </c>
      <c r="I190" s="109" t="s">
        <v>792</v>
      </c>
      <c r="J190" s="107"/>
      <c r="K190" s="120"/>
      <c r="L190" s="109" t="s">
        <v>793</v>
      </c>
      <c r="M190" s="117">
        <v>4</v>
      </c>
      <c r="N190" s="117">
        <v>2</v>
      </c>
      <c r="O190" s="111">
        <f t="shared" si="111"/>
        <v>8</v>
      </c>
      <c r="P190" s="111" t="str">
        <f t="shared" si="113"/>
        <v>Medio (M)</v>
      </c>
      <c r="Q190" s="117">
        <v>60</v>
      </c>
      <c r="R190" s="111">
        <f t="shared" si="112"/>
        <v>480</v>
      </c>
      <c r="S190" s="111" t="str">
        <f t="shared" si="114"/>
        <v>II</v>
      </c>
      <c r="T190" s="109" t="str">
        <f t="shared" si="115"/>
        <v>No Aceptable o Aceptable con control especifico</v>
      </c>
      <c r="U190" s="80">
        <v>72</v>
      </c>
      <c r="V190" s="80">
        <v>20</v>
      </c>
      <c r="W190" s="80">
        <v>18</v>
      </c>
      <c r="X190" s="80">
        <f t="shared" si="117"/>
        <v>110</v>
      </c>
      <c r="Y190" s="109" t="s">
        <v>788</v>
      </c>
      <c r="Z190" s="109" t="s">
        <v>789</v>
      </c>
      <c r="AA190" s="120"/>
      <c r="AB190" s="120"/>
      <c r="AC190" s="107"/>
      <c r="AD190" s="109" t="s">
        <v>891</v>
      </c>
      <c r="AE190" s="109"/>
    </row>
    <row r="191" spans="1:31" ht="120" customHeight="1">
      <c r="A191" s="126" t="s">
        <v>781</v>
      </c>
      <c r="B191" s="126" t="s">
        <v>864</v>
      </c>
      <c r="C191" s="116" t="s">
        <v>865</v>
      </c>
      <c r="D191" s="126" t="s">
        <v>847</v>
      </c>
      <c r="E191" s="113" t="s">
        <v>38</v>
      </c>
      <c r="F191" s="107" t="s">
        <v>840</v>
      </c>
      <c r="G191" s="126" t="s">
        <v>866</v>
      </c>
      <c r="H191" s="107" t="s">
        <v>841</v>
      </c>
      <c r="I191" s="109" t="s">
        <v>792</v>
      </c>
      <c r="J191" s="107"/>
      <c r="K191" s="120"/>
      <c r="L191" s="109" t="s">
        <v>842</v>
      </c>
      <c r="M191" s="117">
        <v>2</v>
      </c>
      <c r="N191" s="117">
        <v>2</v>
      </c>
      <c r="O191" s="111">
        <f t="shared" si="111"/>
        <v>4</v>
      </c>
      <c r="P191" s="111" t="str">
        <f t="shared" si="113"/>
        <v>Bajo (B)</v>
      </c>
      <c r="Q191" s="117">
        <v>25</v>
      </c>
      <c r="R191" s="111">
        <f t="shared" si="112"/>
        <v>100</v>
      </c>
      <c r="S191" s="111" t="str">
        <f t="shared" si="114"/>
        <v>III</v>
      </c>
      <c r="T191" s="109" t="str">
        <f t="shared" si="115"/>
        <v>Mejorable</v>
      </c>
      <c r="U191" s="80">
        <v>72</v>
      </c>
      <c r="V191" s="80">
        <v>20</v>
      </c>
      <c r="W191" s="80">
        <v>18</v>
      </c>
      <c r="X191" s="80">
        <f t="shared" si="117"/>
        <v>110</v>
      </c>
      <c r="Y191" s="109" t="s">
        <v>788</v>
      </c>
      <c r="Z191" s="109" t="s">
        <v>789</v>
      </c>
      <c r="AA191" s="120"/>
      <c r="AB191" s="120"/>
      <c r="AC191" s="107"/>
      <c r="AD191" s="109" t="s">
        <v>842</v>
      </c>
      <c r="AE191" s="109"/>
    </row>
    <row r="192" spans="1:31" ht="120" customHeight="1">
      <c r="A192" s="126" t="s">
        <v>781</v>
      </c>
      <c r="B192" s="126" t="s">
        <v>864</v>
      </c>
      <c r="C192" s="116" t="s">
        <v>865</v>
      </c>
      <c r="D192" s="126" t="s">
        <v>847</v>
      </c>
      <c r="E192" s="113" t="s">
        <v>38</v>
      </c>
      <c r="F192" s="107" t="s">
        <v>843</v>
      </c>
      <c r="G192" s="126" t="s">
        <v>866</v>
      </c>
      <c r="H192" s="107" t="s">
        <v>844</v>
      </c>
      <c r="I192" s="109" t="s">
        <v>792</v>
      </c>
      <c r="J192" s="109"/>
      <c r="K192" s="120"/>
      <c r="L192" s="109" t="s">
        <v>793</v>
      </c>
      <c r="M192" s="118">
        <v>2</v>
      </c>
      <c r="N192" s="118">
        <v>4</v>
      </c>
      <c r="O192" s="111">
        <f t="shared" si="111"/>
        <v>8</v>
      </c>
      <c r="P192" s="111" t="str">
        <f t="shared" si="113"/>
        <v>Medio (M)</v>
      </c>
      <c r="Q192" s="117">
        <v>60</v>
      </c>
      <c r="R192" s="111">
        <f t="shared" si="112"/>
        <v>480</v>
      </c>
      <c r="S192" s="111" t="str">
        <f t="shared" si="114"/>
        <v>II</v>
      </c>
      <c r="T192" s="109" t="str">
        <f t="shared" si="115"/>
        <v>No Aceptable o Aceptable con control especifico</v>
      </c>
      <c r="U192" s="80">
        <v>72</v>
      </c>
      <c r="V192" s="80">
        <v>20</v>
      </c>
      <c r="W192" s="80">
        <v>18</v>
      </c>
      <c r="X192" s="80">
        <f t="shared" si="117"/>
        <v>110</v>
      </c>
      <c r="Y192" s="109" t="s">
        <v>788</v>
      </c>
      <c r="Z192" s="109" t="s">
        <v>789</v>
      </c>
      <c r="AA192" s="120"/>
      <c r="AB192" s="120"/>
      <c r="AC192" s="109"/>
      <c r="AD192" s="109" t="s">
        <v>891</v>
      </c>
      <c r="AE192" s="109"/>
    </row>
    <row r="193" spans="1:31" ht="120" customHeight="1">
      <c r="A193" s="126" t="s">
        <v>781</v>
      </c>
      <c r="B193" s="126" t="s">
        <v>864</v>
      </c>
      <c r="C193" s="116" t="s">
        <v>865</v>
      </c>
      <c r="D193" s="126" t="s">
        <v>847</v>
      </c>
      <c r="E193" s="113" t="s">
        <v>38</v>
      </c>
      <c r="F193" s="127" t="s">
        <v>867</v>
      </c>
      <c r="G193" s="126" t="s">
        <v>868</v>
      </c>
      <c r="H193" s="121" t="s">
        <v>869</v>
      </c>
      <c r="I193" s="127" t="s">
        <v>870</v>
      </c>
      <c r="J193" s="127"/>
      <c r="K193" s="128"/>
      <c r="L193" s="122" t="s">
        <v>871</v>
      </c>
      <c r="M193" s="117">
        <v>6</v>
      </c>
      <c r="N193" s="117">
        <v>1</v>
      </c>
      <c r="O193" s="111">
        <f t="shared" si="111"/>
        <v>6</v>
      </c>
      <c r="P193" s="111" t="str">
        <f t="shared" si="113"/>
        <v>Medio (M)</v>
      </c>
      <c r="Q193" s="117">
        <v>60</v>
      </c>
      <c r="R193" s="111">
        <f t="shared" si="112"/>
        <v>360</v>
      </c>
      <c r="S193" s="111" t="str">
        <f t="shared" si="114"/>
        <v>II</v>
      </c>
      <c r="T193" s="109" t="str">
        <f t="shared" si="115"/>
        <v>No Aceptable o Aceptable con control especifico</v>
      </c>
      <c r="U193" s="80">
        <v>72</v>
      </c>
      <c r="V193" s="80">
        <v>20</v>
      </c>
      <c r="W193" s="80">
        <v>18</v>
      </c>
      <c r="X193" s="80">
        <f t="shared" si="117"/>
        <v>110</v>
      </c>
      <c r="Y193" s="109" t="s">
        <v>788</v>
      </c>
      <c r="Z193" s="109" t="s">
        <v>789</v>
      </c>
      <c r="AA193" s="120"/>
      <c r="AB193" s="120"/>
      <c r="AC193" s="127"/>
      <c r="AD193" s="127" t="s">
        <v>892</v>
      </c>
      <c r="AE193" s="122"/>
    </row>
    <row r="194" spans="1:31" ht="120" customHeight="1">
      <c r="A194" s="126" t="s">
        <v>781</v>
      </c>
      <c r="B194" s="126" t="s">
        <v>864</v>
      </c>
      <c r="C194" s="116" t="s">
        <v>865</v>
      </c>
      <c r="D194" s="126" t="s">
        <v>847</v>
      </c>
      <c r="E194" s="113" t="s">
        <v>38</v>
      </c>
      <c r="F194" s="127" t="s">
        <v>867</v>
      </c>
      <c r="G194" s="126" t="s">
        <v>868</v>
      </c>
      <c r="H194" s="121" t="s">
        <v>872</v>
      </c>
      <c r="I194" s="127" t="s">
        <v>870</v>
      </c>
      <c r="J194" s="127"/>
      <c r="K194" s="128"/>
      <c r="L194" s="122" t="s">
        <v>871</v>
      </c>
      <c r="M194" s="117">
        <v>6</v>
      </c>
      <c r="N194" s="117">
        <v>1</v>
      </c>
      <c r="O194" s="111">
        <f t="shared" si="111"/>
        <v>6</v>
      </c>
      <c r="P194" s="111" t="str">
        <f t="shared" si="113"/>
        <v>Medio (M)</v>
      </c>
      <c r="Q194" s="117">
        <v>60</v>
      </c>
      <c r="R194" s="111">
        <f t="shared" si="112"/>
        <v>360</v>
      </c>
      <c r="S194" s="111" t="str">
        <f t="shared" si="114"/>
        <v>II</v>
      </c>
      <c r="T194" s="109" t="str">
        <f t="shared" si="115"/>
        <v>No Aceptable o Aceptable con control especifico</v>
      </c>
      <c r="U194" s="80">
        <v>72</v>
      </c>
      <c r="V194" s="80">
        <v>20</v>
      </c>
      <c r="W194" s="80">
        <v>18</v>
      </c>
      <c r="X194" s="80">
        <f t="shared" si="117"/>
        <v>110</v>
      </c>
      <c r="Y194" s="109" t="s">
        <v>788</v>
      </c>
      <c r="Z194" s="109" t="s">
        <v>789</v>
      </c>
      <c r="AA194" s="120"/>
      <c r="AB194" s="120"/>
      <c r="AC194" s="127"/>
      <c r="AD194" s="127" t="s">
        <v>892</v>
      </c>
      <c r="AE194" s="122"/>
    </row>
    <row r="195" spans="1:31" ht="120" customHeight="1">
      <c r="A195" s="126" t="s">
        <v>781</v>
      </c>
      <c r="B195" s="126" t="s">
        <v>864</v>
      </c>
      <c r="C195" s="116" t="s">
        <v>865</v>
      </c>
      <c r="D195" s="126" t="s">
        <v>847</v>
      </c>
      <c r="E195" s="113" t="s">
        <v>38</v>
      </c>
      <c r="F195" s="127" t="s">
        <v>867</v>
      </c>
      <c r="G195" s="126" t="s">
        <v>868</v>
      </c>
      <c r="H195" s="121" t="s">
        <v>873</v>
      </c>
      <c r="I195" s="127" t="s">
        <v>870</v>
      </c>
      <c r="J195" s="127"/>
      <c r="K195" s="128"/>
      <c r="L195" s="122" t="s">
        <v>871</v>
      </c>
      <c r="M195" s="117">
        <v>6</v>
      </c>
      <c r="N195" s="118">
        <v>1</v>
      </c>
      <c r="O195" s="111">
        <f t="shared" si="111"/>
        <v>6</v>
      </c>
      <c r="P195" s="111" t="str">
        <f t="shared" si="113"/>
        <v>Medio (M)</v>
      </c>
      <c r="Q195" s="118">
        <v>60</v>
      </c>
      <c r="R195" s="111">
        <f t="shared" si="112"/>
        <v>360</v>
      </c>
      <c r="S195" s="111" t="str">
        <f t="shared" si="114"/>
        <v>II</v>
      </c>
      <c r="T195" s="109" t="str">
        <f t="shared" si="115"/>
        <v>No Aceptable o Aceptable con control especifico</v>
      </c>
      <c r="U195" s="80">
        <v>72</v>
      </c>
      <c r="V195" s="80">
        <v>20</v>
      </c>
      <c r="W195" s="80">
        <v>18</v>
      </c>
      <c r="X195" s="80">
        <f t="shared" si="117"/>
        <v>110</v>
      </c>
      <c r="Y195" s="109" t="s">
        <v>788</v>
      </c>
      <c r="Z195" s="109" t="s">
        <v>789</v>
      </c>
      <c r="AA195" s="120"/>
      <c r="AB195" s="120"/>
      <c r="AC195" s="127"/>
      <c r="AD195" s="127" t="s">
        <v>892</v>
      </c>
      <c r="AE195" s="122"/>
    </row>
    <row r="196" ht="120" customHeight="1"/>
    <row r="197" ht="120" customHeight="1"/>
  </sheetData>
  <sheetProtection selectLockedCells="1" selectUnlockedCells="1"/>
  <autoFilter ref="A9:AE195"/>
  <mergeCells count="37">
    <mergeCell ref="AA8:AA9"/>
    <mergeCell ref="R8:R9"/>
    <mergeCell ref="O8:O9"/>
    <mergeCell ref="Z8:Z9"/>
    <mergeCell ref="U8:X8"/>
    <mergeCell ref="AD8:AD9"/>
    <mergeCell ref="AB8:AB9"/>
    <mergeCell ref="P8:P9"/>
    <mergeCell ref="S8:S9"/>
    <mergeCell ref="T8:T9"/>
    <mergeCell ref="L8:L9"/>
    <mergeCell ref="M8:M9"/>
    <mergeCell ref="J8:J9"/>
    <mergeCell ref="M7:S7"/>
    <mergeCell ref="N8:N9"/>
    <mergeCell ref="H8:H9"/>
    <mergeCell ref="F7:H7"/>
    <mergeCell ref="A1:AE1"/>
    <mergeCell ref="A2:AE2"/>
    <mergeCell ref="A3:AE3"/>
    <mergeCell ref="A4:AE4"/>
    <mergeCell ref="A7:A9"/>
    <mergeCell ref="G8:G9"/>
    <mergeCell ref="J7:L7"/>
    <mergeCell ref="I7:I9"/>
    <mergeCell ref="Y8:Y9"/>
    <mergeCell ref="B7:B9"/>
    <mergeCell ref="C7:C9"/>
    <mergeCell ref="D7:D9"/>
    <mergeCell ref="AE8:AE9"/>
    <mergeCell ref="U7:Z7"/>
    <mergeCell ref="AC8:AC9"/>
    <mergeCell ref="AA7:AE7"/>
    <mergeCell ref="Q8:Q9"/>
    <mergeCell ref="E7:E9"/>
    <mergeCell ref="F8:F9"/>
    <mergeCell ref="K8:K9"/>
  </mergeCells>
  <conditionalFormatting sqref="P10">
    <cfRule type="expression" priority="15" dxfId="0" stopIfTrue="1">
      <formula>$P$10</formula>
    </cfRule>
  </conditionalFormatting>
  <conditionalFormatting sqref="P60:P86 P32:P51 P10:P23 P95:P135">
    <cfRule type="expression" priority="14" dxfId="0" stopIfTrue="1">
      <formula>$P2="Alto(A)"</formula>
    </cfRule>
  </conditionalFormatting>
  <conditionalFormatting sqref="S10:S195">
    <cfRule type="expression" priority="10" dxfId="12" stopIfTrue="1">
      <formula>$S10="IV"</formula>
    </cfRule>
    <cfRule type="expression" priority="11" dxfId="12" stopIfTrue="1">
      <formula>$S10="III"</formula>
    </cfRule>
    <cfRule type="expression" priority="12" dxfId="0" stopIfTrue="1">
      <formula>$S10="I"</formula>
    </cfRule>
    <cfRule type="expression" priority="13" dxfId="16" stopIfTrue="1">
      <formula>$S10="II"</formula>
    </cfRule>
  </conditionalFormatting>
  <conditionalFormatting sqref="P52:P58 P24:P30">
    <cfRule type="expression" priority="21" dxfId="0" stopIfTrue="1">
      <formula>$P17="Alto(A)"</formula>
    </cfRule>
  </conditionalFormatting>
  <conditionalFormatting sqref="P59">
    <cfRule type="expression" priority="23" dxfId="0" stopIfTrue="1">
      <formula>' Matriz Alcaldía Sumapaz'!#REF!="Alto(A)"</formula>
    </cfRule>
  </conditionalFormatting>
  <conditionalFormatting sqref="P141:P149">
    <cfRule type="expression" priority="25" dxfId="0" stopIfTrue="1">
      <formula>$P79="Alto(A)"</formula>
    </cfRule>
  </conditionalFormatting>
  <conditionalFormatting sqref="P87:P94">
    <cfRule type="expression" priority="26" dxfId="0" stopIfTrue="1">
      <formula>$P141="Alto(A)"</formula>
    </cfRule>
  </conditionalFormatting>
  <conditionalFormatting sqref="P150">
    <cfRule type="expression" priority="9" dxfId="0" stopIfTrue="1">
      <formula>$P142="Alto(A)"</formula>
    </cfRule>
  </conditionalFormatting>
  <conditionalFormatting sqref="P31">
    <cfRule type="expression" priority="29" dxfId="0" stopIfTrue="1">
      <formula>' Matriz Alcaldía Sumapaz'!#REF!="Alto(A)"</formula>
    </cfRule>
  </conditionalFormatting>
  <conditionalFormatting sqref="P151">
    <cfRule type="expression" priority="8" dxfId="0" stopIfTrue="1">
      <formula>$P$10</formula>
    </cfRule>
  </conditionalFormatting>
  <conditionalFormatting sqref="P151:P153">
    <cfRule type="expression" priority="7" dxfId="0" stopIfTrue="1">
      <formula>$P143="Alto(A)"</formula>
    </cfRule>
  </conditionalFormatting>
  <conditionalFormatting sqref="P154">
    <cfRule type="expression" priority="6" dxfId="0" stopIfTrue="1">
      <formula>$P146="Alto(A)"</formula>
    </cfRule>
  </conditionalFormatting>
  <conditionalFormatting sqref="P155">
    <cfRule type="expression" priority="5" dxfId="0" stopIfTrue="1">
      <formula>$P147="Alto(A)"</formula>
    </cfRule>
  </conditionalFormatting>
  <conditionalFormatting sqref="P136:P140">
    <cfRule type="expression" priority="31" dxfId="0" stopIfTrue="1">
      <formula>$P127="Alto(A)"</formula>
    </cfRule>
  </conditionalFormatting>
  <dataValidations count="6">
    <dataValidation operator="equal" allowBlank="1" showErrorMessage="1" sqref="Z111:Z112 Z115 Z62 Z142 Z10 Z16 Z119 Z82:Z83 Z42:Z43 Z132 Z87 Z91 Z51 Z59:Z60 Z47 Z36:Z37 Z19 Z23 Z107 Z100 Z66 Z70 Z130 Z127 Z54:Z55 Z27:Z29 Z31:Z34 Z74:Z75 Z78 Z103 Z95:Z96 Z123 Z151">
      <formula1>' Matriz Alcaldía Sumapaz'!#REF!</formula1>
    </dataValidation>
    <dataValidation allowBlank="1" showInputMessage="1" showErrorMessage="1" sqref="T10:T195"/>
    <dataValidation type="list" allowBlank="1" showInputMessage="1" showErrorMessage="1" errorTitle="TENGA EN CUENTA:" error="Sólo marque &quot;SI&quot; o &quot;NO&quot; según corresponda." sqref="H159:H162 H164">
      <formula1>$AT$326:$AT$547</formula1>
    </dataValidation>
    <dataValidation allowBlank="1" showInputMessage="1" showErrorMessage="1" errorTitle="TENGA EN CUENTA:" error="Sólo marque &quot;SI&quot; o &quot;NO&quot; según corresponda." sqref="H156:H158 H163 H165:H172 H175:H178 F157 H180:H188 F179 H191:H195"/>
    <dataValidation type="whole" allowBlank="1" showInputMessage="1" showErrorMessage="1" promptTitle="IMPORTANTE:" prompt="Ingrese un valor numérico entre 1 y 4" errorTitle="TENGA EN CUENTA:" error="Debe ingresar un valor numérico entre 1 y 4" sqref="N156:N195">
      <formula1>1</formula1>
      <formula2>4</formula2>
    </dataValidation>
    <dataValidation type="whole" allowBlank="1" showInputMessage="1" showErrorMessage="1" promptTitle="IMPORTANTE:" prompt="Ingrese un valor numérico entre 1 y 10" errorTitle="TENGA EN CUENTA:" error="Debe ingresar un valor numérico entre 1 y 10" sqref="M156:M195">
      <formula1>1</formula1>
      <formula2>10</formula2>
    </dataValidation>
  </dataValidations>
  <printOptions/>
  <pageMargins left="0.11811023622047245" right="0.2362204724409449" top="0.3937007874015748" bottom="0.5118110236220472" header="0.31496062992125984" footer="0.31496062992125984"/>
  <pageSetup horizontalDpi="300" verticalDpi="300" orientation="landscape" paperSize="121" scale="70" r:id="rId2"/>
  <headerFooter alignWithMargins="0">
    <oddFooter>&amp;R&amp;"Times New Roman,Normal"&amp;12Página &amp;P</oddFooter>
  </headerFooter>
  <rowBreaks count="12" manualBreakCount="12">
    <brk id="20" max="33" man="1"/>
    <brk id="22" max="33" man="1"/>
    <brk id="23" max="33" man="1"/>
    <brk id="27" max="33" man="1"/>
    <brk id="30" max="33" man="1"/>
    <brk id="33" max="33" man="1"/>
    <brk id="43" max="33" man="1"/>
    <brk id="46" max="33" man="1"/>
    <brk id="62" max="33" man="1"/>
    <brk id="68" max="33" man="1"/>
    <brk id="70" max="33" man="1"/>
    <brk id="138" max="33" man="1"/>
  </rowBreaks>
  <drawing r:id="rId1"/>
</worksheet>
</file>

<file path=xl/worksheets/sheet2.xml><?xml version="1.0" encoding="utf-8"?>
<worksheet xmlns="http://schemas.openxmlformats.org/spreadsheetml/2006/main" xmlns:r="http://schemas.openxmlformats.org/officeDocument/2006/relationships">
  <dimension ref="A1:J52"/>
  <sheetViews>
    <sheetView zoomScale="84" zoomScaleNormal="84" zoomScalePageLayoutView="0" workbookViewId="0" topLeftCell="A13">
      <selection activeCell="A33" sqref="A33"/>
    </sheetView>
  </sheetViews>
  <sheetFormatPr defaultColWidth="11.421875" defaultRowHeight="12.75"/>
  <cols>
    <col min="1" max="1" width="21.00390625" style="0" customWidth="1"/>
    <col min="3" max="3" width="74.57421875" style="0" customWidth="1"/>
    <col min="8" max="8" width="12.57421875" style="0" customWidth="1"/>
    <col min="9" max="9" width="13.140625" style="0" customWidth="1"/>
    <col min="10" max="10" width="15.00390625" style="0" customWidth="1"/>
  </cols>
  <sheetData>
    <row r="1" spans="1:10" ht="12.75">
      <c r="A1" s="160" t="s">
        <v>111</v>
      </c>
      <c r="B1" s="161"/>
      <c r="C1" s="161"/>
      <c r="D1" s="161"/>
      <c r="E1" s="161"/>
      <c r="F1" s="161"/>
      <c r="G1" s="161"/>
      <c r="H1" s="161"/>
      <c r="I1" s="161"/>
      <c r="J1" s="162"/>
    </row>
    <row r="2" spans="1:10" ht="12.75">
      <c r="A2" s="163"/>
      <c r="B2" s="164"/>
      <c r="C2" s="164"/>
      <c r="D2" s="164"/>
      <c r="E2" s="164"/>
      <c r="F2" s="164"/>
      <c r="G2" s="164"/>
      <c r="H2" s="164"/>
      <c r="I2" s="164"/>
      <c r="J2" s="165"/>
    </row>
    <row r="3" spans="1:10" ht="13.5" thickBot="1">
      <c r="A3" s="166"/>
      <c r="B3" s="167"/>
      <c r="C3" s="167"/>
      <c r="D3" s="167"/>
      <c r="E3" s="167"/>
      <c r="F3" s="167"/>
      <c r="G3" s="167"/>
      <c r="H3" s="167"/>
      <c r="I3" s="167"/>
      <c r="J3" s="168"/>
    </row>
    <row r="4" spans="1:10" ht="12.75">
      <c r="A4" s="8"/>
      <c r="B4" s="9"/>
      <c r="C4" s="10"/>
      <c r="D4" s="10"/>
      <c r="E4" s="8"/>
      <c r="F4" s="8"/>
      <c r="G4" s="8"/>
      <c r="H4" s="8"/>
      <c r="I4" s="8"/>
      <c r="J4" s="8"/>
    </row>
    <row r="5" spans="1:10" ht="12.75">
      <c r="A5" s="148" t="s">
        <v>112</v>
      </c>
      <c r="B5" s="148"/>
      <c r="C5" s="148"/>
      <c r="D5" s="10"/>
      <c r="E5" s="8"/>
      <c r="F5" s="8"/>
      <c r="G5" s="8"/>
      <c r="H5" s="8"/>
      <c r="I5" s="8"/>
      <c r="J5" s="8"/>
    </row>
    <row r="6" spans="1:10" ht="13.5" thickBot="1">
      <c r="A6" s="10"/>
      <c r="B6" s="10"/>
      <c r="C6" s="10"/>
      <c r="D6" s="10"/>
      <c r="E6" s="8"/>
      <c r="F6" s="8"/>
      <c r="G6" s="8"/>
      <c r="H6" s="8"/>
      <c r="I6" s="8"/>
      <c r="J6" s="8"/>
    </row>
    <row r="7" spans="1:10" ht="13.5" thickBot="1">
      <c r="A7" s="11" t="s">
        <v>113</v>
      </c>
      <c r="B7" s="12" t="s">
        <v>114</v>
      </c>
      <c r="C7" s="13" t="s">
        <v>115</v>
      </c>
      <c r="D7" s="14"/>
      <c r="E7" s="8"/>
      <c r="F7" s="8"/>
      <c r="G7" s="8"/>
      <c r="H7" s="8"/>
      <c r="I7" s="8"/>
      <c r="J7" s="8"/>
    </row>
    <row r="8" spans="1:10" ht="45.75" customHeight="1">
      <c r="A8" s="15" t="s">
        <v>116</v>
      </c>
      <c r="B8" s="16">
        <v>10</v>
      </c>
      <c r="C8" s="17" t="s">
        <v>117</v>
      </c>
      <c r="D8" s="18"/>
      <c r="E8" s="8"/>
      <c r="F8" s="8"/>
      <c r="G8" s="8"/>
      <c r="H8" s="8"/>
      <c r="I8" s="8"/>
      <c r="J8" s="8"/>
    </row>
    <row r="9" spans="1:10" ht="30.75" customHeight="1">
      <c r="A9" s="19" t="s">
        <v>118</v>
      </c>
      <c r="B9" s="20">
        <v>6</v>
      </c>
      <c r="C9" s="21" t="s">
        <v>119</v>
      </c>
      <c r="D9" s="18"/>
      <c r="E9" s="8"/>
      <c r="F9" s="8"/>
      <c r="G9" s="8"/>
      <c r="H9" s="8"/>
      <c r="I9" s="8"/>
      <c r="J9" s="8"/>
    </row>
    <row r="10" spans="1:10" ht="41.25" customHeight="1">
      <c r="A10" s="19" t="s">
        <v>120</v>
      </c>
      <c r="B10" s="20">
        <v>2</v>
      </c>
      <c r="C10" s="21" t="s">
        <v>121</v>
      </c>
      <c r="D10" s="18"/>
      <c r="E10" s="8"/>
      <c r="F10" s="8"/>
      <c r="G10" s="8"/>
      <c r="H10" s="8"/>
      <c r="I10" s="8"/>
      <c r="J10" s="8"/>
    </row>
    <row r="11" spans="1:10" ht="31.5" customHeight="1" thickBot="1">
      <c r="A11" s="22" t="s">
        <v>122</v>
      </c>
      <c r="B11" s="23">
        <v>1</v>
      </c>
      <c r="C11" s="24" t="s">
        <v>123</v>
      </c>
      <c r="D11" s="18"/>
      <c r="E11" s="8"/>
      <c r="F11" s="8"/>
      <c r="G11" s="8"/>
      <c r="H11" s="8"/>
      <c r="I11" s="8"/>
      <c r="J11" s="8"/>
    </row>
    <row r="12" spans="1:10" ht="12.75">
      <c r="A12" s="25"/>
      <c r="B12" s="26"/>
      <c r="C12" s="27"/>
      <c r="D12" s="18"/>
      <c r="E12" s="8"/>
      <c r="F12" s="8"/>
      <c r="G12" s="8"/>
      <c r="H12" s="8"/>
      <c r="I12" s="8"/>
      <c r="J12" s="8"/>
    </row>
    <row r="13" spans="1:10" ht="12.75">
      <c r="A13" s="148" t="s">
        <v>124</v>
      </c>
      <c r="B13" s="148"/>
      <c r="C13" s="148"/>
      <c r="D13" s="8"/>
      <c r="E13" s="148" t="s">
        <v>125</v>
      </c>
      <c r="F13" s="148"/>
      <c r="G13" s="148"/>
      <c r="H13" s="148"/>
      <c r="I13" s="148"/>
      <c r="J13" s="148"/>
    </row>
    <row r="14" spans="1:10" ht="13.5" thickBot="1">
      <c r="A14" s="8"/>
      <c r="B14" s="8"/>
      <c r="C14" s="8"/>
      <c r="D14" s="8"/>
      <c r="E14" s="8"/>
      <c r="F14" s="8"/>
      <c r="G14" s="8"/>
      <c r="H14" s="8"/>
      <c r="I14" s="8"/>
      <c r="J14" s="8"/>
    </row>
    <row r="15" spans="1:10" ht="13.5" thickBot="1">
      <c r="A15" s="11" t="s">
        <v>126</v>
      </c>
      <c r="B15" s="12" t="s">
        <v>127</v>
      </c>
      <c r="C15" s="13" t="s">
        <v>115</v>
      </c>
      <c r="D15" s="8"/>
      <c r="E15" s="151" t="s">
        <v>128</v>
      </c>
      <c r="F15" s="169"/>
      <c r="G15" s="151" t="s">
        <v>129</v>
      </c>
      <c r="H15" s="171"/>
      <c r="I15" s="171"/>
      <c r="J15" s="172"/>
    </row>
    <row r="16" spans="1:10" ht="26.25" customHeight="1" thickBot="1">
      <c r="A16" s="28" t="s">
        <v>130</v>
      </c>
      <c r="B16" s="29">
        <v>4</v>
      </c>
      <c r="C16" s="30" t="s">
        <v>131</v>
      </c>
      <c r="D16" s="8"/>
      <c r="E16" s="153"/>
      <c r="F16" s="170"/>
      <c r="G16" s="31">
        <v>4</v>
      </c>
      <c r="H16" s="32">
        <v>3</v>
      </c>
      <c r="I16" s="32">
        <v>2</v>
      </c>
      <c r="J16" s="33">
        <v>1</v>
      </c>
    </row>
    <row r="17" spans="1:10" ht="25.5" customHeight="1">
      <c r="A17" s="34" t="s">
        <v>132</v>
      </c>
      <c r="B17" s="35">
        <v>3</v>
      </c>
      <c r="C17" s="36" t="s">
        <v>133</v>
      </c>
      <c r="D17" s="8"/>
      <c r="E17" s="151" t="s">
        <v>113</v>
      </c>
      <c r="F17" s="37">
        <v>10</v>
      </c>
      <c r="G17" s="38" t="s">
        <v>134</v>
      </c>
      <c r="H17" s="39" t="s">
        <v>135</v>
      </c>
      <c r="I17" s="40" t="s">
        <v>136</v>
      </c>
      <c r="J17" s="41" t="s">
        <v>137</v>
      </c>
    </row>
    <row r="18" spans="1:10" ht="34.5" customHeight="1">
      <c r="A18" s="34" t="s">
        <v>138</v>
      </c>
      <c r="B18" s="35">
        <v>2</v>
      </c>
      <c r="C18" s="36" t="s">
        <v>139</v>
      </c>
      <c r="D18" s="8"/>
      <c r="E18" s="152"/>
      <c r="F18" s="42">
        <v>6</v>
      </c>
      <c r="G18" s="43" t="s">
        <v>140</v>
      </c>
      <c r="H18" s="44" t="s">
        <v>141</v>
      </c>
      <c r="I18" s="44" t="s">
        <v>142</v>
      </c>
      <c r="J18" s="45" t="s">
        <v>143</v>
      </c>
    </row>
    <row r="19" spans="1:10" ht="26.25" customHeight="1" thickBot="1">
      <c r="A19" s="46" t="s">
        <v>144</v>
      </c>
      <c r="B19" s="47">
        <v>1</v>
      </c>
      <c r="C19" s="48" t="s">
        <v>145</v>
      </c>
      <c r="D19" s="8"/>
      <c r="E19" s="153"/>
      <c r="F19" s="33">
        <v>2</v>
      </c>
      <c r="G19" s="49" t="s">
        <v>146</v>
      </c>
      <c r="H19" s="50" t="s">
        <v>143</v>
      </c>
      <c r="I19" s="51" t="s">
        <v>147</v>
      </c>
      <c r="J19" s="52" t="s">
        <v>148</v>
      </c>
    </row>
    <row r="20" spans="1:10" ht="13.5" thickBot="1">
      <c r="A20" s="8"/>
      <c r="B20" s="8"/>
      <c r="C20" s="8"/>
      <c r="D20" s="8"/>
      <c r="E20" s="142" t="s">
        <v>149</v>
      </c>
      <c r="F20" s="143"/>
      <c r="G20" s="143"/>
      <c r="H20" s="143"/>
      <c r="I20" s="143"/>
      <c r="J20" s="144"/>
    </row>
    <row r="21" spans="1:10" ht="12.75">
      <c r="A21" s="148" t="s">
        <v>150</v>
      </c>
      <c r="B21" s="148"/>
      <c r="C21" s="148"/>
      <c r="D21" s="8"/>
      <c r="E21" s="8"/>
      <c r="F21" s="8"/>
      <c r="G21" s="8"/>
      <c r="H21" s="8"/>
      <c r="I21" s="8"/>
      <c r="J21" s="8"/>
    </row>
    <row r="22" spans="1:10" ht="13.5" thickBot="1">
      <c r="A22" s="8"/>
      <c r="B22" s="8"/>
      <c r="C22" s="8"/>
      <c r="D22" s="8"/>
      <c r="E22" s="8"/>
      <c r="F22" s="8"/>
      <c r="G22" s="8"/>
      <c r="H22" s="8"/>
      <c r="I22" s="8"/>
      <c r="J22" s="8"/>
    </row>
    <row r="23" spans="1:10" ht="13.5" thickBot="1">
      <c r="A23" s="53" t="s">
        <v>151</v>
      </c>
      <c r="B23" s="54" t="s">
        <v>152</v>
      </c>
      <c r="C23" s="55" t="s">
        <v>115</v>
      </c>
      <c r="D23" s="8"/>
      <c r="E23" s="8"/>
      <c r="F23" s="8"/>
      <c r="G23" s="8"/>
      <c r="H23" s="8"/>
      <c r="I23" s="8"/>
      <c r="J23" s="8"/>
    </row>
    <row r="24" spans="1:10" ht="33.75" customHeight="1">
      <c r="A24" s="15" t="s">
        <v>116</v>
      </c>
      <c r="B24" s="16" t="s">
        <v>153</v>
      </c>
      <c r="C24" s="17" t="s">
        <v>154</v>
      </c>
      <c r="D24" s="8"/>
      <c r="E24" s="8"/>
      <c r="F24" s="8"/>
      <c r="G24" s="8"/>
      <c r="H24" s="8"/>
      <c r="I24" s="8"/>
      <c r="J24" s="8"/>
    </row>
    <row r="25" spans="1:10" ht="42.75" customHeight="1">
      <c r="A25" s="19" t="s">
        <v>118</v>
      </c>
      <c r="B25" s="20" t="s">
        <v>155</v>
      </c>
      <c r="C25" s="21" t="s">
        <v>156</v>
      </c>
      <c r="D25" s="8"/>
      <c r="E25" s="8"/>
      <c r="F25" s="8"/>
      <c r="G25" s="8"/>
      <c r="H25" s="8"/>
      <c r="I25" s="8"/>
      <c r="J25" s="8"/>
    </row>
    <row r="26" spans="1:10" ht="35.25" customHeight="1">
      <c r="A26" s="19" t="s">
        <v>120</v>
      </c>
      <c r="B26" s="20" t="s">
        <v>157</v>
      </c>
      <c r="C26" s="21" t="s">
        <v>158</v>
      </c>
      <c r="D26" s="8"/>
      <c r="E26" s="8"/>
      <c r="F26" s="8"/>
      <c r="G26" s="8"/>
      <c r="H26" s="8"/>
      <c r="I26" s="8"/>
      <c r="J26" s="8"/>
    </row>
    <row r="27" spans="1:10" ht="37.5" customHeight="1" thickBot="1">
      <c r="A27" s="22" t="s">
        <v>122</v>
      </c>
      <c r="B27" s="23" t="s">
        <v>159</v>
      </c>
      <c r="C27" s="24" t="s">
        <v>160</v>
      </c>
      <c r="D27" s="8"/>
      <c r="E27" s="8"/>
      <c r="F27" s="8"/>
      <c r="G27" s="8"/>
      <c r="H27" s="8"/>
      <c r="I27" s="8"/>
      <c r="J27" s="8"/>
    </row>
    <row r="28" spans="1:10" ht="12.75">
      <c r="A28" s="8"/>
      <c r="B28" s="8"/>
      <c r="C28" s="8"/>
      <c r="D28" s="8"/>
      <c r="E28" s="148" t="s">
        <v>161</v>
      </c>
      <c r="F28" s="148"/>
      <c r="G28" s="148"/>
      <c r="H28" s="148"/>
      <c r="I28" s="148"/>
      <c r="J28" s="148"/>
    </row>
    <row r="29" spans="1:10" ht="13.5" thickBot="1">
      <c r="A29" s="148" t="s">
        <v>162</v>
      </c>
      <c r="B29" s="148"/>
      <c r="C29" s="148"/>
      <c r="D29" s="8"/>
      <c r="E29" s="8"/>
      <c r="F29" s="8"/>
      <c r="G29" s="8"/>
      <c r="H29" s="8"/>
      <c r="I29" s="8"/>
      <c r="J29" s="8"/>
    </row>
    <row r="30" spans="1:10" ht="13.5" thickBot="1">
      <c r="A30" s="8"/>
      <c r="B30" s="8"/>
      <c r="C30" s="8"/>
      <c r="D30" s="8"/>
      <c r="E30" s="154" t="s">
        <v>163</v>
      </c>
      <c r="F30" s="155"/>
      <c r="G30" s="154" t="s">
        <v>151</v>
      </c>
      <c r="H30" s="158"/>
      <c r="I30" s="158"/>
      <c r="J30" s="159"/>
    </row>
    <row r="31" spans="1:10" ht="13.5" thickBot="1">
      <c r="A31" s="53" t="s">
        <v>164</v>
      </c>
      <c r="B31" s="54" t="s">
        <v>165</v>
      </c>
      <c r="C31" s="55" t="s">
        <v>115</v>
      </c>
      <c r="D31" s="8"/>
      <c r="E31" s="156"/>
      <c r="F31" s="157"/>
      <c r="G31" s="56" t="s">
        <v>166</v>
      </c>
      <c r="H31" s="57" t="s">
        <v>167</v>
      </c>
      <c r="I31" s="57" t="s">
        <v>168</v>
      </c>
      <c r="J31" s="58" t="s">
        <v>169</v>
      </c>
    </row>
    <row r="32" spans="1:10" ht="22.5">
      <c r="A32" s="28" t="s">
        <v>170</v>
      </c>
      <c r="B32" s="29">
        <v>100</v>
      </c>
      <c r="C32" s="30" t="s">
        <v>171</v>
      </c>
      <c r="D32" s="8"/>
      <c r="E32" s="139" t="s">
        <v>164</v>
      </c>
      <c r="F32" s="59">
        <v>100</v>
      </c>
      <c r="G32" s="60" t="s">
        <v>172</v>
      </c>
      <c r="H32" s="61" t="s">
        <v>173</v>
      </c>
      <c r="I32" s="61" t="s">
        <v>174</v>
      </c>
      <c r="J32" s="62" t="s">
        <v>175</v>
      </c>
    </row>
    <row r="33" spans="1:10" ht="34.5" customHeight="1">
      <c r="A33" s="19" t="s">
        <v>176</v>
      </c>
      <c r="B33" s="20">
        <v>60</v>
      </c>
      <c r="C33" s="21" t="s">
        <v>177</v>
      </c>
      <c r="D33" s="8"/>
      <c r="E33" s="140"/>
      <c r="F33" s="63">
        <v>60</v>
      </c>
      <c r="G33" s="64" t="s">
        <v>178</v>
      </c>
      <c r="H33" s="65" t="s">
        <v>179</v>
      </c>
      <c r="I33" s="66" t="s">
        <v>180</v>
      </c>
      <c r="J33" s="67" t="s">
        <v>181</v>
      </c>
    </row>
    <row r="34" spans="1:10" ht="33.75" customHeight="1">
      <c r="A34" s="19" t="s">
        <v>182</v>
      </c>
      <c r="B34" s="20">
        <v>25</v>
      </c>
      <c r="C34" s="21" t="s">
        <v>183</v>
      </c>
      <c r="D34" s="8"/>
      <c r="E34" s="140"/>
      <c r="F34" s="68">
        <v>25</v>
      </c>
      <c r="G34" s="69" t="s">
        <v>184</v>
      </c>
      <c r="H34" s="66" t="s">
        <v>185</v>
      </c>
      <c r="I34" s="66" t="s">
        <v>186</v>
      </c>
      <c r="J34" s="70" t="s">
        <v>187</v>
      </c>
    </row>
    <row r="35" spans="1:10" ht="33" customHeight="1" thickBot="1">
      <c r="A35" s="22" t="s">
        <v>188</v>
      </c>
      <c r="B35" s="23">
        <v>10</v>
      </c>
      <c r="C35" s="24" t="s">
        <v>189</v>
      </c>
      <c r="D35" s="8"/>
      <c r="E35" s="141"/>
      <c r="F35" s="71">
        <v>10</v>
      </c>
      <c r="G35" s="72" t="s">
        <v>190</v>
      </c>
      <c r="H35" s="73" t="s">
        <v>191</v>
      </c>
      <c r="I35" s="74" t="s">
        <v>192</v>
      </c>
      <c r="J35" s="75" t="s">
        <v>193</v>
      </c>
    </row>
    <row r="36" spans="1:10" ht="13.5" thickBot="1">
      <c r="A36" s="142" t="s">
        <v>194</v>
      </c>
      <c r="B36" s="143"/>
      <c r="C36" s="144"/>
      <c r="D36" s="8"/>
      <c r="E36" s="145" t="s">
        <v>195</v>
      </c>
      <c r="F36" s="146"/>
      <c r="G36" s="146"/>
      <c r="H36" s="146"/>
      <c r="I36" s="146"/>
      <c r="J36" s="147"/>
    </row>
    <row r="37" spans="1:10" ht="12.75">
      <c r="A37" s="8"/>
      <c r="B37" s="8"/>
      <c r="C37" s="8"/>
      <c r="D37" s="8"/>
      <c r="E37" s="8"/>
      <c r="F37" s="8"/>
      <c r="G37" s="8"/>
      <c r="H37" s="8"/>
      <c r="I37" s="8"/>
      <c r="J37" s="8"/>
    </row>
    <row r="38" spans="1:10" ht="12.75">
      <c r="A38" s="148" t="s">
        <v>196</v>
      </c>
      <c r="B38" s="148"/>
      <c r="C38" s="148"/>
      <c r="D38" s="8"/>
      <c r="E38" s="8"/>
      <c r="F38" s="8"/>
      <c r="G38" s="8"/>
      <c r="H38" s="8"/>
      <c r="I38" s="8"/>
      <c r="J38" s="8"/>
    </row>
    <row r="39" spans="1:10" ht="13.5" thickBot="1">
      <c r="A39" s="8"/>
      <c r="B39" s="8"/>
      <c r="C39" s="8"/>
      <c r="D39" s="8"/>
      <c r="E39" s="8"/>
      <c r="F39" s="8"/>
      <c r="G39" s="8"/>
      <c r="H39" s="8"/>
      <c r="I39" s="8"/>
      <c r="J39" s="8"/>
    </row>
    <row r="40" spans="1:10" ht="13.5" thickBot="1">
      <c r="A40" s="53" t="s">
        <v>197</v>
      </c>
      <c r="B40" s="54" t="s">
        <v>198</v>
      </c>
      <c r="C40" s="55" t="s">
        <v>115</v>
      </c>
      <c r="D40" s="8"/>
      <c r="E40" s="8"/>
      <c r="F40" s="8"/>
      <c r="G40" s="8"/>
      <c r="H40" s="8"/>
      <c r="I40" s="8"/>
      <c r="J40" s="8"/>
    </row>
    <row r="41" spans="1:10" ht="36" customHeight="1">
      <c r="A41" s="76" t="s">
        <v>199</v>
      </c>
      <c r="B41" s="16" t="s">
        <v>200</v>
      </c>
      <c r="C41" s="17" t="s">
        <v>201</v>
      </c>
      <c r="D41" s="8"/>
      <c r="E41" s="8"/>
      <c r="F41" s="8"/>
      <c r="G41" s="8"/>
      <c r="H41" s="8"/>
      <c r="I41" s="8"/>
      <c r="J41" s="8"/>
    </row>
    <row r="42" spans="1:10" ht="24.75" customHeight="1">
      <c r="A42" s="77" t="s">
        <v>49</v>
      </c>
      <c r="B42" s="20" t="s">
        <v>202</v>
      </c>
      <c r="C42" s="21" t="s">
        <v>203</v>
      </c>
      <c r="D42" s="8"/>
      <c r="E42" s="8"/>
      <c r="F42" s="8"/>
      <c r="G42" s="8"/>
      <c r="H42" s="8"/>
      <c r="I42" s="8"/>
      <c r="J42" s="8"/>
    </row>
    <row r="43" spans="1:10" ht="30.75" customHeight="1">
      <c r="A43" s="77" t="s">
        <v>204</v>
      </c>
      <c r="B43" s="20" t="s">
        <v>205</v>
      </c>
      <c r="C43" s="21" t="s">
        <v>206</v>
      </c>
      <c r="D43" s="8"/>
      <c r="E43" s="8"/>
      <c r="F43" s="8"/>
      <c r="G43" s="8"/>
      <c r="H43" s="8"/>
      <c r="I43" s="8"/>
      <c r="J43" s="8"/>
    </row>
    <row r="44" spans="1:10" ht="35.25" customHeight="1" thickBot="1">
      <c r="A44" s="78" t="s">
        <v>207</v>
      </c>
      <c r="B44" s="23">
        <v>20</v>
      </c>
      <c r="C44" s="24" t="s">
        <v>208</v>
      </c>
      <c r="D44" s="8"/>
      <c r="E44" s="8"/>
      <c r="F44" s="8"/>
      <c r="G44" s="8"/>
      <c r="H44" s="8"/>
      <c r="I44" s="8"/>
      <c r="J44" s="8"/>
    </row>
    <row r="45" spans="1:10" ht="12.75">
      <c r="A45" s="8"/>
      <c r="B45" s="8"/>
      <c r="C45" s="8"/>
      <c r="D45" s="8"/>
      <c r="E45" s="8"/>
      <c r="F45" s="8"/>
      <c r="G45" s="8"/>
      <c r="H45" s="8"/>
      <c r="I45" s="8"/>
      <c r="J45" s="8"/>
    </row>
    <row r="46" spans="1:10" ht="12.75">
      <c r="A46" s="148" t="s">
        <v>209</v>
      </c>
      <c r="B46" s="148"/>
      <c r="C46" s="148"/>
      <c r="D46" s="8"/>
      <c r="E46" s="8"/>
      <c r="F46" s="8"/>
      <c r="G46" s="8"/>
      <c r="H46" s="8"/>
      <c r="I46" s="8"/>
      <c r="J46" s="8"/>
    </row>
    <row r="47" spans="1:10" ht="13.5" thickBot="1">
      <c r="A47" s="8"/>
      <c r="B47" s="8"/>
      <c r="C47" s="8"/>
      <c r="D47" s="8"/>
      <c r="E47" s="8"/>
      <c r="F47" s="8"/>
      <c r="G47" s="8"/>
      <c r="H47" s="8"/>
      <c r="I47" s="8"/>
      <c r="J47" s="8"/>
    </row>
    <row r="48" spans="1:10" ht="13.5" thickBot="1">
      <c r="A48" s="53" t="s">
        <v>197</v>
      </c>
      <c r="B48" s="149" t="s">
        <v>115</v>
      </c>
      <c r="C48" s="150"/>
      <c r="D48" s="8"/>
      <c r="E48" s="8"/>
      <c r="F48" s="8"/>
      <c r="G48" s="8"/>
      <c r="H48" s="8"/>
      <c r="I48" s="8"/>
      <c r="J48" s="8"/>
    </row>
    <row r="49" spans="1:10" ht="27.75" customHeight="1">
      <c r="A49" s="76" t="s">
        <v>199</v>
      </c>
      <c r="B49" s="29" t="s">
        <v>210</v>
      </c>
      <c r="C49" s="30" t="s">
        <v>211</v>
      </c>
      <c r="D49" s="8"/>
      <c r="E49" s="8"/>
      <c r="F49" s="8"/>
      <c r="G49" s="8"/>
      <c r="H49" s="8"/>
      <c r="I49" s="8"/>
      <c r="J49" s="8"/>
    </row>
    <row r="50" spans="1:10" ht="48" customHeight="1">
      <c r="A50" s="77" t="s">
        <v>49</v>
      </c>
      <c r="B50" s="79" t="s">
        <v>228</v>
      </c>
      <c r="C50" s="36" t="s">
        <v>212</v>
      </c>
      <c r="D50" s="8"/>
      <c r="E50" s="8"/>
      <c r="F50" s="8"/>
      <c r="G50" s="8"/>
      <c r="H50" s="8"/>
      <c r="I50" s="8"/>
      <c r="J50" s="8"/>
    </row>
    <row r="51" spans="1:10" ht="24" customHeight="1">
      <c r="A51" s="77" t="s">
        <v>204</v>
      </c>
      <c r="B51" s="35" t="s">
        <v>213</v>
      </c>
      <c r="C51" s="36" t="s">
        <v>214</v>
      </c>
      <c r="D51" s="8"/>
      <c r="E51" s="8"/>
      <c r="F51" s="8"/>
      <c r="G51" s="8"/>
      <c r="H51" s="8"/>
      <c r="I51" s="8"/>
      <c r="J51" s="8"/>
    </row>
    <row r="52" spans="1:10" ht="27.75" customHeight="1" thickBot="1">
      <c r="A52" s="78" t="s">
        <v>207</v>
      </c>
      <c r="B52" s="47" t="s">
        <v>215</v>
      </c>
      <c r="C52" s="48" t="s">
        <v>216</v>
      </c>
      <c r="D52" s="8"/>
      <c r="E52" s="8"/>
      <c r="F52" s="8"/>
      <c r="G52" s="8"/>
      <c r="H52" s="8"/>
      <c r="I52" s="8"/>
      <c r="J52" s="8"/>
    </row>
  </sheetData>
  <sheetProtection/>
  <mergeCells count="19">
    <mergeCell ref="A1:J3"/>
    <mergeCell ref="A5:C5"/>
    <mergeCell ref="A13:C13"/>
    <mergeCell ref="E13:J13"/>
    <mergeCell ref="E15:F16"/>
    <mergeCell ref="G15:J15"/>
    <mergeCell ref="E17:E19"/>
    <mergeCell ref="E20:J20"/>
    <mergeCell ref="A21:C21"/>
    <mergeCell ref="E28:J28"/>
    <mergeCell ref="A29:C29"/>
    <mergeCell ref="E30:F31"/>
    <mergeCell ref="G30:J30"/>
    <mergeCell ref="E32:E35"/>
    <mergeCell ref="A36:C36"/>
    <mergeCell ref="E36:J36"/>
    <mergeCell ref="A38:C38"/>
    <mergeCell ref="A46:C46"/>
    <mergeCell ref="B48:C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12"/>
  <sheetViews>
    <sheetView zoomScale="68" zoomScaleNormal="68" zoomScalePageLayoutView="0" workbookViewId="0" topLeftCell="A2">
      <selection activeCell="E27" sqref="E26:E27"/>
    </sheetView>
  </sheetViews>
  <sheetFormatPr defaultColWidth="30.57421875" defaultRowHeight="12.75"/>
  <cols>
    <col min="1" max="1" width="4.421875" style="0" customWidth="1"/>
    <col min="2" max="2" width="15.28125" style="0" customWidth="1"/>
    <col min="3" max="3" width="23.140625" style="0" customWidth="1"/>
    <col min="4" max="4" width="17.8515625" style="0" customWidth="1"/>
    <col min="5" max="5" width="35.00390625" style="0" customWidth="1"/>
    <col min="6" max="6" width="21.7109375" style="0" customWidth="1"/>
    <col min="7" max="7" width="31.7109375" style="0" customWidth="1"/>
    <col min="8" max="8" width="18.7109375" style="0" customWidth="1"/>
  </cols>
  <sheetData>
    <row r="1" spans="1:8" ht="14.25" thickBot="1" thickTop="1">
      <c r="A1" s="173" t="s">
        <v>59</v>
      </c>
      <c r="B1" s="174" t="s">
        <v>60</v>
      </c>
      <c r="C1" s="174"/>
      <c r="D1" s="174"/>
      <c r="E1" s="174"/>
      <c r="F1" s="174"/>
      <c r="G1" s="174"/>
      <c r="H1" s="174"/>
    </row>
    <row r="2" spans="1:8" ht="14.25" thickBot="1" thickTop="1">
      <c r="A2" s="173"/>
      <c r="B2" s="174" t="s">
        <v>61</v>
      </c>
      <c r="C2" s="174"/>
      <c r="D2" s="174"/>
      <c r="E2" s="174"/>
      <c r="F2" s="174"/>
      <c r="G2" s="174"/>
      <c r="H2" s="174"/>
    </row>
    <row r="3" spans="1:8" ht="14.25" thickBot="1" thickTop="1">
      <c r="A3" s="173"/>
      <c r="B3" s="4" t="s">
        <v>48</v>
      </c>
      <c r="C3" s="4" t="s">
        <v>42</v>
      </c>
      <c r="D3" s="4" t="s">
        <v>53</v>
      </c>
      <c r="E3" s="4" t="s">
        <v>44</v>
      </c>
      <c r="F3" s="4" t="s">
        <v>62</v>
      </c>
      <c r="G3" s="4" t="s">
        <v>63</v>
      </c>
      <c r="H3" s="4" t="s">
        <v>64</v>
      </c>
    </row>
    <row r="4" spans="1:8" ht="77.25" customHeight="1" thickBot="1" thickTop="1">
      <c r="A4" s="173"/>
      <c r="B4" s="7" t="s">
        <v>65</v>
      </c>
      <c r="C4" s="5" t="s">
        <v>66</v>
      </c>
      <c r="D4" s="5" t="s">
        <v>67</v>
      </c>
      <c r="E4" s="5" t="s">
        <v>68</v>
      </c>
      <c r="F4" s="5" t="s">
        <v>69</v>
      </c>
      <c r="G4" s="5" t="s">
        <v>70</v>
      </c>
      <c r="H4" s="5" t="s">
        <v>71</v>
      </c>
    </row>
    <row r="5" spans="1:8" ht="57.75" customHeight="1" thickBot="1" thickTop="1">
      <c r="A5" s="173"/>
      <c r="B5" s="7" t="s">
        <v>72</v>
      </c>
      <c r="C5" s="5" t="s">
        <v>73</v>
      </c>
      <c r="D5" s="5" t="s">
        <v>74</v>
      </c>
      <c r="E5" s="5" t="s">
        <v>75</v>
      </c>
      <c r="F5" s="5" t="s">
        <v>76</v>
      </c>
      <c r="G5" s="5" t="s">
        <v>77</v>
      </c>
      <c r="H5" s="5" t="s">
        <v>78</v>
      </c>
    </row>
    <row r="6" spans="1:8" ht="78" customHeight="1" thickBot="1" thickTop="1">
      <c r="A6" s="173"/>
      <c r="B6" s="7" t="s">
        <v>79</v>
      </c>
      <c r="C6" s="5" t="s">
        <v>80</v>
      </c>
      <c r="D6" s="5" t="s">
        <v>81</v>
      </c>
      <c r="E6" s="5" t="s">
        <v>82</v>
      </c>
      <c r="F6" s="5" t="s">
        <v>83</v>
      </c>
      <c r="G6" s="5" t="s">
        <v>84</v>
      </c>
      <c r="H6" s="5" t="s">
        <v>85</v>
      </c>
    </row>
    <row r="7" spans="1:8" ht="62.25" customHeight="1" thickBot="1" thickTop="1">
      <c r="A7" s="173"/>
      <c r="B7" s="7" t="s">
        <v>86</v>
      </c>
      <c r="C7" s="5" t="s">
        <v>87</v>
      </c>
      <c r="D7" s="5" t="s">
        <v>88</v>
      </c>
      <c r="E7" s="5" t="s">
        <v>89</v>
      </c>
      <c r="F7" s="5" t="s">
        <v>90</v>
      </c>
      <c r="G7" s="5" t="s">
        <v>91</v>
      </c>
      <c r="H7" s="5" t="s">
        <v>92</v>
      </c>
    </row>
    <row r="8" spans="1:8" ht="91.5" customHeight="1" thickBot="1" thickTop="1">
      <c r="A8" s="173"/>
      <c r="B8" s="7" t="s">
        <v>93</v>
      </c>
      <c r="C8" s="5" t="s">
        <v>94</v>
      </c>
      <c r="D8" s="5" t="s">
        <v>95</v>
      </c>
      <c r="E8" s="5" t="s">
        <v>96</v>
      </c>
      <c r="F8" s="5"/>
      <c r="G8" s="5" t="s">
        <v>97</v>
      </c>
      <c r="H8" s="5" t="s">
        <v>98</v>
      </c>
    </row>
    <row r="9" spans="1:8" ht="47.25" customHeight="1" thickBot="1" thickTop="1">
      <c r="A9" s="173"/>
      <c r="B9" s="7" t="s">
        <v>99</v>
      </c>
      <c r="C9" s="5" t="s">
        <v>100</v>
      </c>
      <c r="D9" s="5" t="s">
        <v>101</v>
      </c>
      <c r="E9" s="5" t="s">
        <v>102</v>
      </c>
      <c r="F9" s="5"/>
      <c r="G9" s="5" t="s">
        <v>103</v>
      </c>
      <c r="H9" s="5" t="s">
        <v>104</v>
      </c>
    </row>
    <row r="10" spans="1:8" ht="72" customHeight="1" thickBot="1" thickTop="1">
      <c r="A10" s="173"/>
      <c r="B10" s="7" t="s">
        <v>105</v>
      </c>
      <c r="C10" s="5" t="s">
        <v>110</v>
      </c>
      <c r="D10" s="5"/>
      <c r="E10" s="5"/>
      <c r="F10" s="5"/>
      <c r="G10" s="5" t="s">
        <v>106</v>
      </c>
      <c r="H10" s="6"/>
    </row>
    <row r="11" spans="1:8" ht="27" thickBot="1" thickTop="1">
      <c r="A11" s="173"/>
      <c r="B11" s="7" t="s">
        <v>107</v>
      </c>
      <c r="C11" s="5"/>
      <c r="D11" s="5"/>
      <c r="E11" s="5"/>
      <c r="F11" s="5"/>
      <c r="G11" s="5" t="s">
        <v>108</v>
      </c>
      <c r="H11" s="6"/>
    </row>
    <row r="12" spans="1:8" ht="38.25" customHeight="1" thickBot="1" thickTop="1">
      <c r="A12" s="174" t="s">
        <v>109</v>
      </c>
      <c r="B12" s="174"/>
      <c r="C12" s="174"/>
      <c r="D12" s="174"/>
      <c r="E12" s="174"/>
      <c r="F12" s="174"/>
      <c r="G12" s="174"/>
      <c r="H12" s="174"/>
    </row>
    <row r="13" ht="13.5" thickTop="1"/>
  </sheetData>
  <sheetProtection/>
  <mergeCells count="4">
    <mergeCell ref="A1:A11"/>
    <mergeCell ref="B1:H1"/>
    <mergeCell ref="B2:H2"/>
    <mergeCell ref="A12:H1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C3:E4"/>
  <sheetViews>
    <sheetView zoomScalePageLayoutView="0" workbookViewId="0" topLeftCell="A1">
      <selection activeCell="D5" sqref="D5"/>
    </sheetView>
  </sheetViews>
  <sheetFormatPr defaultColWidth="11.421875" defaultRowHeight="12.75"/>
  <sheetData>
    <row r="3" spans="3:5" ht="51">
      <c r="C3" s="81" t="s">
        <v>259</v>
      </c>
      <c r="D3">
        <v>2</v>
      </c>
      <c r="E3" s="81" t="s">
        <v>260</v>
      </c>
    </row>
    <row r="4" spans="3:5" ht="12.75">
      <c r="C4" t="s">
        <v>258</v>
      </c>
      <c r="E4" t="s">
        <v>261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APTO</dc:creator>
  <cp:keywords/>
  <dc:description/>
  <cp:lastModifiedBy>Carlos Andrés Báez González</cp:lastModifiedBy>
  <cp:lastPrinted>2019-12-10T16:46:32Z</cp:lastPrinted>
  <dcterms:created xsi:type="dcterms:W3CDTF">2017-02-13T21:45:29Z</dcterms:created>
  <dcterms:modified xsi:type="dcterms:W3CDTF">2023-02-06T04:19:54Z</dcterms:modified>
  <cp:category/>
  <cp:version/>
  <cp:contentType/>
  <cp:contentStatus/>
</cp:coreProperties>
</file>