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85" tabRatio="499" activeTab="0"/>
  </bookViews>
  <sheets>
    <sheet name="Santa Fe" sheetId="1" r:id="rId1"/>
    <sheet name="T - Calificacion" sheetId="2" r:id="rId2"/>
    <sheet name="Tabla de peligros" sheetId="3" r:id="rId3"/>
    <sheet name="inventario recurso emerg" sheetId="4" state="hidden" r:id="rId4"/>
  </sheets>
  <definedNames>
    <definedName name="_xlnm._FilterDatabase" localSheetId="0" hidden="1">'Santa Fe'!$A$9:$AE$131</definedName>
    <definedName name="_xlnm_Print_Titles" localSheetId="0">'Santa Fe'!$7:$9</definedName>
    <definedName name="_xlnm_Print_Titles_0" localSheetId="0">'Santa Fe'!$7:$9</definedName>
    <definedName name="_xlnm_Print_Titles_0_0" localSheetId="0">'Santa Fe'!$7:$9</definedName>
    <definedName name="_xlnm_Print_Titles_0_0_0" localSheetId="0">'Santa Fe'!$7:$9</definedName>
    <definedName name="_xlnm_Print_Titles_0_0_0_0" localSheetId="0">'Santa Fe'!$7:$9</definedName>
    <definedName name="_xlnm_Print_Titles_0_0_0_0_0" localSheetId="0">'Santa Fe'!$7:$9</definedName>
    <definedName name="_xlnm_Print_Titles_0_0_0_0_0_0" localSheetId="0">'Santa Fe'!$7:$9</definedName>
    <definedName name="_xlnm_Print_Titles_0_0_0_0_0_0_0" localSheetId="0">'Santa Fe'!$7:$9</definedName>
    <definedName name="_xlnm_Print_Titles_0_0_0_0_0_0_0_0" localSheetId="0">'Santa Fe'!$7:$9</definedName>
    <definedName name="_xlnm_Print_Titles_0_0_0_0_0_0_0_0_0" localSheetId="0">'Santa Fe'!$7:$9</definedName>
    <definedName name="_xlnm_Print_Titles_0_0_0_0_0_0_0_0_0_0" localSheetId="0">'Santa Fe'!$7:$9</definedName>
    <definedName name="_xlnm_Print_Titles_0_0_0_0_0_0_0_0_0_0_0" localSheetId="0">'Santa Fe'!$7:$9</definedName>
    <definedName name="_xlnm_Print_Titles_0_0_0_0_0_0_0_0_0_0_0_0" localSheetId="0">'Santa Fe'!$7:$9</definedName>
    <definedName name="_xlnm_Print_Titles_0_0_0_0_0_0_0_0_0_0_0_0_0" localSheetId="0">'Santa Fe'!$7:$9</definedName>
    <definedName name="_xlnm_Print_Titles_0_0_0_0_0_0_0_0_0_0_0_0_0_0" localSheetId="0">'Santa Fe'!$7:$9</definedName>
    <definedName name="_xlnm_Print_Titles_0_0_0_0_0_0_0_0_0_0_0_0_0_0_0" localSheetId="0">'Santa Fe'!$7:$9</definedName>
    <definedName name="_xlnm_Print_Titles_0_0_0_0_0_0_0_0_0_0_0_0_0_0_0_0" localSheetId="0">'Santa Fe'!$7:$9</definedName>
    <definedName name="_xlnm_Print_Titles_0_0_0_0_0_0_0_0_0_0_0_0_0_0_0_0_0" localSheetId="0">'Santa Fe'!$7:$9</definedName>
    <definedName name="_xlnm_Print_Titles_0_0_0_0_0_0_0_0_0_0_0_0_0_0_0_0_0_0" localSheetId="0">'Santa Fe'!$7:$9</definedName>
    <definedName name="_xlnm_Print_Titles_0_0_0_0_0_0_0_0_0_0_0_0_0_0_0_0_0_0_0" localSheetId="0">'Santa Fe'!$7:$9</definedName>
    <definedName name="_xlnm_Print_Titles_0_0_0_0_0_0_0_0_0_0_0_0_0_0_0_0_0_0_0_0" localSheetId="0">'Santa Fe'!$7:$9</definedName>
    <definedName name="_xlnm_Print_Titles_0_0_0_0_0_0_0_0_0_0_0_0_0_0_0_0_0_0_0_0_0" localSheetId="0">'Santa Fe'!$7:$9</definedName>
    <definedName name="_xlnm_Print_Titles_0_0_0_0_0_0_0_0_0_0_0_0_0_0_0_0_0_0_0_0_0_0" localSheetId="0">'Santa Fe'!$7:$9</definedName>
    <definedName name="_xlnm_Print_Titles_0_0_0_0_0_0_0_0_0_0_0_0_0_0_0_0_0_0_0_0_0_0_0" localSheetId="0">'Santa Fe'!$7:$9</definedName>
    <definedName name="_xlnm.Print_Area" localSheetId="0">'Santa Fe'!$A$1:$AE$84</definedName>
    <definedName name="Print_Titles_0" localSheetId="0">'Santa Fe'!$7:$9</definedName>
    <definedName name="Print_Titles_0_0" localSheetId="0">'Santa Fe'!$7:$9</definedName>
    <definedName name="Print_Titles_0_0_0" localSheetId="0">'Santa Fe'!$7:$9</definedName>
    <definedName name="_xlnm.Print_Titles" localSheetId="0">'Santa Fe'!$7:$9</definedName>
  </definedNames>
  <calcPr fullCalcOnLoad="1"/>
</workbook>
</file>

<file path=xl/sharedStrings.xml><?xml version="1.0" encoding="utf-8"?>
<sst xmlns="http://schemas.openxmlformats.org/spreadsheetml/2006/main" count="2194" uniqueCount="659">
  <si>
    <t>SECRETARÍA DISTRITAL DE GOBIERNO</t>
  </si>
  <si>
    <t>Sede</t>
  </si>
  <si>
    <t>Zona/Lugar</t>
  </si>
  <si>
    <t>Actividades</t>
  </si>
  <si>
    <t>Tareas</t>
  </si>
  <si>
    <t>Rutinario (Sí o No)</t>
  </si>
  <si>
    <t>Peligro</t>
  </si>
  <si>
    <t>Efectos posibles</t>
  </si>
  <si>
    <t>Controles existentes</t>
  </si>
  <si>
    <t>Evaluación del riesgo</t>
  </si>
  <si>
    <t>Valoración del riesgo</t>
  </si>
  <si>
    <t>Criterios para establecer controles</t>
  </si>
  <si>
    <t>Medidas de intervención</t>
  </si>
  <si>
    <t>Descripción</t>
  </si>
  <si>
    <t>Clasificación</t>
  </si>
  <si>
    <t>Fuente</t>
  </si>
  <si>
    <t>Medio</t>
  </si>
  <si>
    <t>Individuo</t>
  </si>
  <si>
    <t>Nivel de deficiencia</t>
  </si>
  <si>
    <t>Nivel de exposición</t>
  </si>
  <si>
    <t>Nivel de probabilidad (ND x NE)</t>
  </si>
  <si>
    <t>Interpretación del nivel de probabilidad</t>
  </si>
  <si>
    <t>Nivel de consecuencia</t>
  </si>
  <si>
    <t>Nivel de Riesgo (NR) e intervención</t>
  </si>
  <si>
    <t>Interpretación del NR</t>
  </si>
  <si>
    <t>Aceptabilidad del Riesgo</t>
  </si>
  <si>
    <t>N° expuestos</t>
  </si>
  <si>
    <t>Peor consecuencia</t>
  </si>
  <si>
    <t>Existe requisito legal específico (Sí o No)</t>
  </si>
  <si>
    <t>Eliminación</t>
  </si>
  <si>
    <t>Sustitución</t>
  </si>
  <si>
    <t>Controles de ingeniería</t>
  </si>
  <si>
    <t>Controles administrativos, señalización, advertencia</t>
  </si>
  <si>
    <t>Equipos/Elementos de protección personal</t>
  </si>
  <si>
    <t>Contratistas</t>
  </si>
  <si>
    <t>Planta</t>
  </si>
  <si>
    <t>Outsourcing</t>
  </si>
  <si>
    <t>Total expuestos</t>
  </si>
  <si>
    <t>SI</t>
  </si>
  <si>
    <t>Biomecánico</t>
  </si>
  <si>
    <t>Ninguno</t>
  </si>
  <si>
    <t>Lesión incapacitante</t>
  </si>
  <si>
    <t>Físico</t>
  </si>
  <si>
    <t>Errores en la labor por ausencia de concentración</t>
  </si>
  <si>
    <t>Heridas, lesiones, traumatismos</t>
  </si>
  <si>
    <t>Psicosocial</t>
  </si>
  <si>
    <t>Trabajo de escritorio y computador</t>
  </si>
  <si>
    <t>Estrés, desmotivación, fatiga, efectos adversos en la condición de salud. Carga emocional</t>
  </si>
  <si>
    <t>Muerte</t>
  </si>
  <si>
    <t>Biológico</t>
  </si>
  <si>
    <t>Alergias, virus</t>
  </si>
  <si>
    <t>II</t>
  </si>
  <si>
    <t>Resolución 2400 de 1979. Artículo 9</t>
  </si>
  <si>
    <t>Varias</t>
  </si>
  <si>
    <t>Enfermedad incapacitante</t>
  </si>
  <si>
    <t>Químico</t>
  </si>
  <si>
    <t>Alcaldía</t>
  </si>
  <si>
    <t>MATRIZ DE PELIGROS Y VALORACIÓN DE RIESGOS</t>
  </si>
  <si>
    <t>Clasificación (especifica)</t>
  </si>
  <si>
    <t xml:space="preserve">DESCRIPCIÓN </t>
  </si>
  <si>
    <t>Tabla de Peligros</t>
  </si>
  <si>
    <t>Clasificacion</t>
  </si>
  <si>
    <t>Biomecánicos</t>
  </si>
  <si>
    <t>Condiciones de Seguridad</t>
  </si>
  <si>
    <t>Fenómenos Naturales</t>
  </si>
  <si>
    <t>Virus</t>
  </si>
  <si>
    <t>Ruido (de impacto, intermitente y continuo)</t>
  </si>
  <si>
    <t>Polvos orgánicos inorgánicos</t>
  </si>
  <si>
    <t>Gestión organizacional (estilo de mando, pago, contratación, participación, inducción y capacitación, bienestar social, evaluación del desempeño, manejo de cambios.</t>
  </si>
  <si>
    <t>Posturas (prolongada, mantenida, forzada, antigravitacional).</t>
  </si>
  <si>
    <t>Mecánico (elementos o partes de máquinas, herramientas, equipos, piezas a trabajar, materiales proyectados sólidos o fluídos).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</si>
  <si>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</si>
  <si>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</si>
  <si>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</si>
  <si>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</si>
  <si>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</si>
  <si>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</si>
  <si>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</si>
  <si>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</si>
  <si>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</si>
  <si>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Vibración (cuerpo entero, segmentada)</t>
  </si>
  <si>
    <t>Líquidos (nieblas y rocíos)</t>
  </si>
  <si>
    <t>Características del grupo social de trabajo (relaciones, cohesión, calidad de interacciones, trabajo en equipo).</t>
  </si>
  <si>
    <t>Movimiento repetitivo.</t>
  </si>
  <si>
    <t xml:space="preserve">Locativo (sistemas y medios de almacenamiento), superficies de trabajo (irregulares, deslizantes con diferencia del nivel), condiciones de orden  y aseo, ( caídas de objeto). </t>
  </si>
  <si>
    <t>Vendaval</t>
  </si>
  <si>
    <t>Ricketsias</t>
  </si>
  <si>
    <t>Temperaturas extremas (calor y frio)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</si>
  <si>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</si>
  <si>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</si>
  <si>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</si>
  <si>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</si>
  <si>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</si>
  <si>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</si>
  <si>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</si>
  <si>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</si>
  <si>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Interfase persona - tarea (conocimientos, habilidades en relación con la demanda de la tarea, iniciativa, autonomía y reconocimiento, identificación de la persona con la tarea y la organización).</t>
  </si>
  <si>
    <t>Accidentes de tránsito.</t>
  </si>
  <si>
    <t>Derrumbe</t>
  </si>
  <si>
    <t>Picaduras</t>
  </si>
  <si>
    <t>Radiaciones ionizantes (rayos x, gama, beta y alfa)</t>
  </si>
  <si>
    <t>Material partículado</t>
  </si>
  <si>
    <t>Jornada de trabajo (pausas, trabajo nocturno, rotación, horas extras, descansos).</t>
  </si>
  <si>
    <t>Públicos (robos, atracos, asaltos, atentados, de orden público, etc).</t>
  </si>
  <si>
    <t>Precipitaciones, (lluvias, granizadas, heladas)</t>
  </si>
  <si>
    <t>Mordeduras</t>
  </si>
  <si>
    <t>Trabajo en alturas.</t>
  </si>
  <si>
    <t>Fluidos o Excrementos</t>
  </si>
  <si>
    <t>Espacios confinados.</t>
  </si>
  <si>
    <t>* Tener en cuenta únicamente los peligros de fenómenos naturales que afectan  la seguridad y bienestar de las personas en el desarrollo de una actividad. En el Plan de Emergencia de cada empresa, se considerarán todos los fenómenos naturales que pudieran afectarla.</t>
  </si>
  <si>
    <t>Radiaciones  no ionizantes (laser, ultravioleta infrarroja, radiofrecuencia, microondas)</t>
  </si>
  <si>
    <t>Tablas de Calificación del Riesgo (GTC 45 Vs. 2012)</t>
  </si>
  <si>
    <t>Tabla 1. Determinación de nivel de deficiencia</t>
  </si>
  <si>
    <t>Nivel de Deficiencia (ND)</t>
  </si>
  <si>
    <t>Valor de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</si>
  <si>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</si>
  <si>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</si>
  <si>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</si>
  <si>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</si>
  <si>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</si>
  <si>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</si>
  <si>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</si>
  <si>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</si>
  <si>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detecta consecuencia alguna, o la eficacia del conjunto de medidas preventivas existentes es alta, o ambos. El riesgo está controlado.</t>
  </si>
  <si>
    <t>Tabla 2. Determinación de nivel de exposición</t>
  </si>
  <si>
    <t>Tabla 3. Determinación de nivel de probabilidad</t>
  </si>
  <si>
    <t>Nivel de Exposición  (NE)</t>
  </si>
  <si>
    <t>Valor de NE</t>
  </si>
  <si>
    <t>Niveles de Probabilidad (NP)
NP = ND x NE</t>
  </si>
  <si>
    <t>Nivel de Exposición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</si>
  <si>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</si>
  <si>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</si>
  <si>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</si>
  <si>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</si>
  <si>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MA - 40</t>
  </si>
  <si>
    <t>MA - 30</t>
  </si>
  <si>
    <t>A - 20</t>
  </si>
  <si>
    <t>A - 10</t>
  </si>
  <si>
    <t>Ocasional (EO)</t>
  </si>
  <si>
    <t>La situación de exposición se presenta alguna vez durante la jornada laboral y por un periodo de tiempo corto.</t>
  </si>
  <si>
    <t>MA - 24</t>
  </si>
  <si>
    <t>A - 18</t>
  </si>
  <si>
    <t>A - 12</t>
  </si>
  <si>
    <t>M - 6</t>
  </si>
  <si>
    <t>Esporádica (EE)</t>
  </si>
  <si>
    <t>La situación de exposición se presenta de manera eventual.</t>
  </si>
  <si>
    <t>M - 8</t>
  </si>
  <si>
    <t>B - 4</t>
  </si>
  <si>
    <t>B - 2</t>
  </si>
  <si>
    <t>Ver interpretación en Tabla 4</t>
  </si>
  <si>
    <t>Tabla 4. Significado de los diferentes niveles de probabilidad</t>
  </si>
  <si>
    <t>Nivel de Probabilidad (NP)</t>
  </si>
  <si>
    <t>Valor de NP</t>
  </si>
  <si>
    <t>Entre 40 y 24</t>
  </si>
  <si>
    <t>Situacion deficiente con exposicion continua, o muy deficiente con exposicion frecuente. Normalmente la materializacion del riesgo ocurre con frecuencia.</t>
  </si>
  <si>
    <t>Entre 20 y 10</t>
  </si>
  <si>
    <t>Situacion deficiente con exposicion frecuente u ocasional, o bien situacion muy deficiente con exposicion ocasional o esporadica. La materializacion del riesgo es posible que suceda varias veces en la vida laboral.</t>
  </si>
  <si>
    <t>Entre 8 y 6</t>
  </si>
  <si>
    <t>Situacion deficiente con exposicion esporadica, o bien situacion mejorable con exposicion continuada o frecuente. Es posible que suceda el daño alguna vez.</t>
  </si>
  <si>
    <t>Entre 4 y 2</t>
  </si>
  <si>
    <t>Situacion mejorable con exposicion ocasional o esporadica, o situacion sin anomalia destacable con cualquier nivel de exposicion. No es esperable que se materialice el riesgo, aunque puede ser concebible.</t>
  </si>
  <si>
    <t>Tabla 6. Determinación de nivel de Riesgo</t>
  </si>
  <si>
    <t>Tabla 5. Determinacion de Nivel de Consecuencias</t>
  </si>
  <si>
    <t>Niveles de Riesgo (NR)
NR = NP x NC</t>
  </si>
  <si>
    <t>Nivel de Consecuencias (NC)</t>
  </si>
  <si>
    <t>Valor de NC</t>
  </si>
  <si>
    <t>40-24</t>
  </si>
  <si>
    <t>20-10</t>
  </si>
  <si>
    <t>8-6</t>
  </si>
  <si>
    <t>4-2</t>
  </si>
  <si>
    <t>Mortal o Catastrofico (M)</t>
  </si>
  <si>
    <t>Muerte(s)</t>
  </si>
  <si>
    <t>I
4000-2400</t>
  </si>
  <si>
    <t>I
2000-1000</t>
  </si>
  <si>
    <t>I
800-600</t>
  </si>
  <si>
    <t>II
400-200</t>
  </si>
  <si>
    <t>Muy grave (MG)</t>
  </si>
  <si>
    <t>Lesiones o enfermedades graves irreparables (Incapacidad permamente parcial o invalidez).</t>
  </si>
  <si>
    <t>I
2400-1440</t>
  </si>
  <si>
    <t>I
1200-600</t>
  </si>
  <si>
    <t>II
480-360</t>
  </si>
  <si>
    <t>II 240
                       III120</t>
  </si>
  <si>
    <t>Grave (G)</t>
  </si>
  <si>
    <t>Lesiones o enfermedades con incapacidad laboral temporal (ILT).</t>
  </si>
  <si>
    <t>I
1000-600</t>
  </si>
  <si>
    <t>II
500-250</t>
  </si>
  <si>
    <t>II
200-150</t>
  </si>
  <si>
    <t>III
100-50</t>
  </si>
  <si>
    <t>Leve (L)</t>
  </si>
  <si>
    <t>Lesiones o enfermedades que no requieren incapacidad.</t>
  </si>
  <si>
    <t>I
400-240</t>
  </si>
  <si>
    <t>II 200
                      III 100</t>
  </si>
  <si>
    <t>III
80-60</t>
  </si>
  <si>
    <t>III 40
                        IV 20</t>
  </si>
  <si>
    <t>Para valorar la consecuencia, tenga en cuenta la consecuencia directa mas grave que se puede presentar en la actividad valorada.</t>
  </si>
  <si>
    <t>Ver interpretación en Tabla 7</t>
  </si>
  <si>
    <t>Tabla 7. Significado del nivel del Riesgo (NR)</t>
  </si>
  <si>
    <t>Nivel de Riesgo (NR)</t>
  </si>
  <si>
    <t>Valor de NR</t>
  </si>
  <si>
    <t>I</t>
  </si>
  <si>
    <t>4000 - 600</t>
  </si>
  <si>
    <t>Situacion critica. Suspender actividades hasta que el riesgo este bajo control. Intervencion urgente.</t>
  </si>
  <si>
    <t>500 - 150</t>
  </si>
  <si>
    <t>Corregir y adoptar medidas de control inmediato</t>
  </si>
  <si>
    <t>III</t>
  </si>
  <si>
    <t>120 - 40</t>
  </si>
  <si>
    <t>Mejorar si es posible. Seria conveniente justificar la intervencion y su rentabilidad.</t>
  </si>
  <si>
    <t>IV</t>
  </si>
  <si>
    <t>Mantener las medidas de control existentes, pero se deberian considerar soluciones o mejoras y se deben hacer comprobaciones periodicas para asegurar que el riesgo aun es aceptable.</t>
  </si>
  <si>
    <t>Tabla 8. Aceptabilidad del Riesgo</t>
  </si>
  <si>
    <t>No Aceptable</t>
  </si>
  <si>
    <t>Situación critica, correción urgente</t>
  </si>
  <si>
    <t>Corregir o adoptar medidas de control</t>
  </si>
  <si>
    <t>Mejorable</t>
  </si>
  <si>
    <t>Mejorar el control existente</t>
  </si>
  <si>
    <t>Aceptable</t>
  </si>
  <si>
    <t>No intervenir, salvo que un analisis mas preciso lo justifique</t>
  </si>
  <si>
    <t>Trabajo en oficina</t>
  </si>
  <si>
    <t>Biomecánico (movimientos repetitivos)</t>
  </si>
  <si>
    <t>Tendinitis, síndrome de túnel del carpo (STC), otros DME.</t>
  </si>
  <si>
    <t>Biomecánico (posturas)</t>
  </si>
  <si>
    <t>Desórdenes musculo-esqueléticos.</t>
  </si>
  <si>
    <t>Biológico (contacto con vectores)</t>
  </si>
  <si>
    <t xml:space="preserve">Resolución 2646 de 2008 </t>
  </si>
  <si>
    <t>No Aceptable o  Aceptable con control especifico</t>
  </si>
  <si>
    <t>Resolución 2400 de 1979. Artículo 36</t>
  </si>
  <si>
    <t>Estrés, desmotivación, fatiga, efectos adversos en la condición de salud.</t>
  </si>
  <si>
    <t>Estrés, fatiga, efectos adversos en la condición de salud. Carga emocional</t>
  </si>
  <si>
    <t>Público (violencia, robos, atracos, asaltos, atentados, de orden público, accidentes de transito etc.)</t>
  </si>
  <si>
    <t>Trabajo en oficina, trabajo en campo, responsabilidad en Toma de decisiones</t>
  </si>
  <si>
    <t>Resolución 2400 de 1979. Artículo 37.
NTP 242  , NTC 5831</t>
  </si>
  <si>
    <t>camillas</t>
  </si>
  <si>
    <t>Gabinete con paleta,casco, otros</t>
  </si>
  <si>
    <t>1 en 3er piso
1 en 5to piso</t>
  </si>
  <si>
    <t>2 camillas de madera 5to piso</t>
  </si>
  <si>
    <t>Físico (ruido)</t>
  </si>
  <si>
    <t>Actividades propias de la tarea, demandas emocionales, comunicación, tecnología, organización del trabajo, demandas cualitativas y cuantitativas de la labor</t>
  </si>
  <si>
    <t>Organización documentos de archivo en carpetas y cajas, de acuerdo con parámetros técnicos</t>
  </si>
  <si>
    <t>Todas</t>
  </si>
  <si>
    <t xml:space="preserve">Dificultad para concentrarse en la realización de las tareas. </t>
  </si>
  <si>
    <t>Trabajo de campo</t>
  </si>
  <si>
    <t>Biomecánico (movimientos repetitivos, postura sedente)</t>
  </si>
  <si>
    <t xml:space="preserve">Trabajo de campo </t>
  </si>
  <si>
    <t>Uso de chaqueta institucional</t>
  </si>
  <si>
    <t>Desplazamiento fuera de las instalaciones (robo, atraco, lesiones por caídas, accidentes con vehículos)
Inconformidades de los ciudadanos. Inseguridad propia de algunas zonas de la localidad</t>
  </si>
  <si>
    <t>Locativo (sistemas y medios de almacenamiento)</t>
  </si>
  <si>
    <t>Tapabocas
Guantes 
Bata de tela o desechable
Monogafas</t>
  </si>
  <si>
    <t>Atención a usuarios</t>
  </si>
  <si>
    <t>Digitación. Recepción y radicación de correspondencia</t>
  </si>
  <si>
    <t>Consumo de bebidas preparadas en las instalaciones</t>
  </si>
  <si>
    <t>Intoxicación alimentaria, contagio de bacterias, virus y parásitos</t>
  </si>
  <si>
    <t>Resolución 2674 de 2013. Capítulo III</t>
  </si>
  <si>
    <t>Biologico (manipulación de alimentos)</t>
  </si>
  <si>
    <t>Todos</t>
  </si>
  <si>
    <t>Eléctrico</t>
  </si>
  <si>
    <t>Lesiones a las personas. Daños a las instalaciones</t>
  </si>
  <si>
    <t>Reglamento técnico de instalaciones eléctricas “Retie”. Res N° 9 0708 de 2013.</t>
  </si>
  <si>
    <t xml:space="preserve">Realizar adecuaciones de instalaciones eléctricas, por parte de persona competente, certificada en Retie.
</t>
  </si>
  <si>
    <t>1. Asegurar la organización del cableado eléctrico en las instalaciones 
2. Impedir uso de multitomas en las áreas de trabajo
3. Programación de mantenimiento preventivo de acometidas eléctricas por personal calificado.</t>
  </si>
  <si>
    <t xml:space="preserve">Asegurar que las personas del outsourcing que presta el servicio de cafetería, cuenten con la capacitación en manipulación de alimentos, así como con los controles biológicos respectivos, uso de EPP´s y estrictas condiciones de higiene. </t>
  </si>
  <si>
    <t xml:space="preserve">Tendinitis, síndrome de túnel del carpo (STC), otros Desórdenes músculo esqueléticos. </t>
  </si>
  <si>
    <t>1.Programar y realizar  pausas activas  con mayor continuidad por parte de los colaboradores , realizar formación de lideres de pausas activas    
2.Capacitación en higiene postural
3.Programar y realizar mantenimiento preventivo y correctivo de sillas</t>
  </si>
  <si>
    <t>Visitas a obras en predios de la localidad</t>
  </si>
  <si>
    <t>Mecánico (herramientas máquinas, materiales)</t>
  </si>
  <si>
    <t>Golpes, tropiezos, caídas</t>
  </si>
  <si>
    <t>Locativo (superficies irregulares, superficies con diferencia de nivel)</t>
  </si>
  <si>
    <t>1.Acatar las indicaciones de Seguridad y Salud en el Trabajo de la obra visitada
2.Capacitación en prevención de riesgos específicos en construcciones
3.Uso de EPP siempre que se realicen estas visitas</t>
  </si>
  <si>
    <t>Botas de seguridad
Casco
Guantes tipo ingeniero</t>
  </si>
  <si>
    <t>Control documentos de archivo</t>
  </si>
  <si>
    <t>Filtraciones de agua cuando se presenta lluvia</t>
  </si>
  <si>
    <t>Debilitamiento de la cubierta</t>
  </si>
  <si>
    <t>Posible proliferación de microorganismos por manipulación de documentos. 
Proliferación de hongos asociada a las filtraciones de agua</t>
  </si>
  <si>
    <t>Aseo y cafetería</t>
  </si>
  <si>
    <t>Preparación y distribución de bebidas a los funcionarios.
Aseo de las instalaciones</t>
  </si>
  <si>
    <t xml:space="preserve">Trabajo de escritorio y computador, aprobación y firma de documentos, orientar y participar en reuniones, asistir a operativos, eventos y recorridos por la localidad, responsable de la gestión de la alcaldía </t>
  </si>
  <si>
    <t>1.Capacitación en higiene postural y autocuidado
2.Programar y realizar  pausas activas por parte de los colaboradores , realizar formación de lideres de pausas activas
3.Mantenimiento preventivo y correctivo de sillas</t>
  </si>
  <si>
    <t xml:space="preserve">Movimientos repetitivos miembros superiores. 
Postura sedente </t>
  </si>
  <si>
    <t>1.Capacitación en medidas preventivas y de manejo del riesgo público   
2.Generar  programa de riesgo publico, incluir  protocolo de seguridad</t>
  </si>
  <si>
    <t>CDI - Piso 1</t>
  </si>
  <si>
    <t>Atención al ciudadano - Piso 1</t>
  </si>
  <si>
    <t>Sí</t>
  </si>
  <si>
    <t>Locativo (estructura)</t>
  </si>
  <si>
    <t>Incendio - Muerte</t>
  </si>
  <si>
    <t>Evaluar con apoyo de ingeniería de obras, las causas que generan la filtración de agua y proceder a su corrección</t>
  </si>
  <si>
    <t>ALCALDÍA LOCAL DE SANTA FE</t>
  </si>
  <si>
    <t xml:space="preserve">Alto nivel de responsabilidad, actividades propias de la labor, revisión y entrega de resultados en tiempos determinados. Posibilidad de agresiones por parte de la comunidad.
</t>
  </si>
  <si>
    <t>Despacho - Piso 6</t>
  </si>
  <si>
    <t>1.Procurar para todos los operativos, coordinar previamente acompañamiento policial, asegurando su permanencia hasta finalizar la actividad
2.Capacitación en medidas preventivas y de manejo del riesgo público   
3.Generar  programa de riesgo publico, incluir  protocolo de seguridad</t>
  </si>
  <si>
    <t>Biomecánico (posturas, movimientos repetitivos)</t>
  </si>
  <si>
    <t>Adecuación de espacio, sillas nuevas</t>
  </si>
  <si>
    <t>1.Capacitación en higiene postural y autocuidado
2.Programar y realizar  pausas activas por parte de los colaboradores , realizar formación de lideres de pausas activas
3.Programar mantenimiento preventivo de sillas</t>
  </si>
  <si>
    <t>Despacho - Asesores - Piso 6</t>
  </si>
  <si>
    <t>Despacho - Secretaría - Piso 6</t>
  </si>
  <si>
    <t>1.Capacitación en higiene postural y autocuidado
2.Programar y realizar  pausas activas por parte de los colaboradores , realizar formación de lideres de pausas activas
3.Programar mantenimiento preventivo de sillas
4.Ubicación de mueble de archivo. Estaba pendiente al momento de la visita por remodelación</t>
  </si>
  <si>
    <t xml:space="preserve">Disconfort térmico por sensación de frío </t>
  </si>
  <si>
    <t>Físico (Temperatura )</t>
  </si>
  <si>
    <t>Distracción; reducción del rendimiento en la realización de las tareas; sintomatología a nivel respiratorio</t>
  </si>
  <si>
    <t>1.Capacitación en higiene postural y autocuidado
2.Programar y realizar  pausas activas por parte de los colaboradores , realizar formación de lideres de pausas activas
3.Realizar mantenimiento correctivo de sillas</t>
  </si>
  <si>
    <t xml:space="preserve">1.Suministro frecuente de bebidas calientes.
2.Uso de ropa abrigada
3.Verificar previo a la entrega formal del espacio de Data center, la disminución en el paso del frío a la oficina. Se debe asegurar el aislamiento de la temperatura de este espacio.
</t>
  </si>
  <si>
    <t>Físico (Ventilación )</t>
  </si>
  <si>
    <t>Enfermedades respiratorias.</t>
  </si>
  <si>
    <t>Escasa ventilación</t>
  </si>
  <si>
    <t>Evaluar la viabilidad de mejorar la ventilación del área. De ser posible instalar rejillas en la parte superior de las ventanas.</t>
  </si>
  <si>
    <t>1.Evaluar con apoyo de ingeniería de obras, las opciones posibles para mejorar la ventilación
2.Tener en cuenta que las intervenciones relacionadas con labores de obra, se deben realizar en horario diferente al laboral</t>
  </si>
  <si>
    <t>Disconfort térmico por fluctuaciones en la temperatura. En la mañana perciben frío y en la tarde calor</t>
  </si>
  <si>
    <t>Concentración de diversos olores en la oficina. Sintomatología a nivel respiratorio</t>
  </si>
  <si>
    <t>Errores en la labor por ausencia de concentración. Adormecimiento</t>
  </si>
  <si>
    <t xml:space="preserve">1.Suministro frecuente de bebidas calientes en la mañana y agua fría para consumo a voluntad.
2.Uso de ropa abrigada en la mañana
</t>
  </si>
  <si>
    <t>Resolución 2400 de 1979. Artículos 9 y 37.
NTP 242  , NTC 5831</t>
  </si>
  <si>
    <t>Gestión policiva - Jurídica - Piso 5</t>
  </si>
  <si>
    <r>
      <t>Evaluar la opción de disponer de un espacio más amplio, de manera que se cuente con al menos 2 m</t>
    </r>
    <r>
      <rPr>
        <vertAlign val="superscript"/>
        <sz val="6"/>
        <rFont val="Arial"/>
        <family val="2"/>
      </rPr>
      <t>2</t>
    </r>
    <r>
      <rPr>
        <sz val="6"/>
        <rFont val="Arial"/>
        <family val="2"/>
      </rPr>
      <t xml:space="preserve"> de superficie de pavimento por cada trabajador.</t>
    </r>
  </si>
  <si>
    <t>Posible proliferación de microorganismos por manipulación de documentos.
Presencia de área de archivo al interior de la oficina y gran cantidad de documentos, bajo y sobre superficies de trabajo</t>
  </si>
  <si>
    <t>1.Programar y realizar  pausas activas  con mayor continuidad por parte de los colaboradores , realizar formación de lideres de pausas activas    
2.Capacitación en higiene postural
3.Programar y realizar mantenimiento correctivo de sillas
4.Evaluar la opción de asignar un espacio diferente para el archivo
5.Programar visita de inspección específica para condiciones de ergonomía de los puestos de trabajo</t>
  </si>
  <si>
    <t>Movimientos repetitivos miembros superiores. Sillas deterioradas, inestables
Espacio reducido. Cajoneras adaptadas que impiden el ingreso de la silla bajo la superficie de trabajo.
Una persona sin puesto de trabajo.</t>
  </si>
  <si>
    <t xml:space="preserve">1.Evaluar la opción de disponer de otro espacio con buena ventilación, sin condiciones de humedad para la ubicación del archivo fuera del área.
2.Fumigaciones preventivas en la sede, prevención de plagas.   
3.Saneamieto a documentos.     
4.Limpieza con trapo húmedo, posterior a la fumigación.
5.Aseo frecuente con aspiradora.
6.Uso de elementos de protección durante la manipulación de documentos.
7.Suministrar gel antibacterial a los colaboradores      </t>
  </si>
  <si>
    <t>Si</t>
  </si>
  <si>
    <t>1.Coordinar previamente acompañamiento policial, que permanezca hasta finalizar la actividad
2.Capacitación en medidas preventivas y de manejo del riesgo público   
3.Generar  programa de riesgo publico, incluir  protocolo de seguridad
4.Asegurar que los desplazamientos se realicen en vehículo de la Entidad</t>
  </si>
  <si>
    <t>Desplazamiento fuera de las instalaciones (robo, atraco, lesiones por caídas, accidentes con vehículos)
Probabilidad que las inconformidades de los ciudadanos generen agresiones. Inseguridad propia de algunas zonas de la localidad</t>
  </si>
  <si>
    <t>Trabajo en oficina y de campo</t>
  </si>
  <si>
    <t>Espacio de trabajo reducido
Desplazamiento fuera de las instalaciones (robo, atraco, lesiones por caídas, accidentes con vehículos)
Probabilidad que las inconformidades de los ciudadanos generen agresiones. Inseguridad propia de algunas zonas de la localidad</t>
  </si>
  <si>
    <t>1.Realizar actividades de capacitación sobre resolución de conflictos, habilidades de negociación, trabajo en equipo.
2.Definir estrategias de apoyo para fortalecimiento de liderazgo y afrontamiento de situaciones con personas de difícil manejo.
3.Evaluar la opción de ubicar el archivo en un espacio diferente, de manera que se pueda reorganizar la disposición de los puestos de trabajo</t>
  </si>
  <si>
    <t>Presupuesto - Piso 5</t>
  </si>
  <si>
    <t>Movimientos repetitivos miembros superiores. 
Postura sedente
Sillas deterioradas</t>
  </si>
  <si>
    <t>Despachos comisorios - Piso 5</t>
  </si>
  <si>
    <t>Movimientos repetitivos miembros superiores. 
Postura sedente
Silla deteriorada
Un puesto de trabajo para 2 personas, alternando su uso</t>
  </si>
  <si>
    <t>Evaluar la viabilidad de redistribuir los espacios de manera que sea posible ubicar el puesto de trabajo faltante.</t>
  </si>
  <si>
    <t>Trabajo en oficina y trabajo de campo</t>
  </si>
  <si>
    <t>Trabajo de escritorio y computador
Atención a usuarios
Realización de diligencias en compañía del Alcalde y Abogado de apoyo</t>
  </si>
  <si>
    <t>Realización de diligencias en compañía del Alcalde y Abogado de apoyo</t>
  </si>
  <si>
    <t>Exposición a espacios contaminados, dadas las deplorables condiciones de aseo de algunos de los lugares visitados</t>
  </si>
  <si>
    <t>Alergias, virus, afecciones respiratorias y/o dérmicas</t>
  </si>
  <si>
    <t xml:space="preserve">1.Uso de elementos de protección personal durante las diligencias en lugares que presentan condiciones insalubres
2.Suministro de gel antibacterial a los colaboradores      </t>
  </si>
  <si>
    <t>1.Coordinar previamente acompañamiento policial, que permanezca hasta finalizar la actividad
2.Capacitación en medidas preventivas y de manejo del riesgo público   
3.Generar  programa de riesgo publico, incluir  protocolo de seguridad
4.Asegurar que los desplazamientos se realicen en vehículo de la Entidad
5.Definir con empresa de vigilancia estrategias de apoyo, frente a las situaciones de violencia en el puesto de trabajo</t>
  </si>
  <si>
    <t>Contabilidad - Piso 5</t>
  </si>
  <si>
    <t>Movimientos repetitivos miembros superiores. 
Postura sedente
Un puesto con silla fija</t>
  </si>
  <si>
    <t>Biomecánico (movimientos repetitivos, postura)</t>
  </si>
  <si>
    <t>1.Insistir en cumplimiento de plazos y procedimiento para efectuar pagos a contratistas, de manera que se optimice el proceso y no afecte la ejecución de otras labores.
2.Capacitación en trabajo en equipo y comunicación asertiva</t>
  </si>
  <si>
    <t>Movimientos repetitivos miembros superiores. Sillas desajustadas, inestables, en algunos casos uso de silla fija.
Superficies de trabajo con profundidad inferior a 60 cm.</t>
  </si>
  <si>
    <t>Aegurar que las superficies de trabajo cuenten con una profundidad de mínimo 60 cm.</t>
  </si>
  <si>
    <t>1.Programar y realizar  pausas activas  con mayor continuidad por parte de los colaboradores , realizar formación de lideres de pausas activas    
2.Capacitación en higiene postural
3.Programar y realizar mantenimiento correctivo y/o reemplazo de sillas</t>
  </si>
  <si>
    <t>Visitas de verificación a condiciones de obras de la localidad, en sus diferentes etapas, desde cimentación hasta finalización.</t>
  </si>
  <si>
    <t>1.Siempre que se requiera, coordinar previamente acompañamiento policial, asegurando su permanencia hasta finalizar la actividad
2.Capacitación en medidas preventivas y de manejo del riesgo público   
3.Generar  programa de riesgo publico, incluir  protocolo de seguridad
4.Procurar coordinar para actividades externas a la sede el uso de vehículo de la Entidad</t>
  </si>
  <si>
    <t>Posible proliferación de microorganismos por manipulación de documentos.
Presencia de área de archivo al interior de la oficina y permanencia de documentos, bajo y sobre superficies de trabajo</t>
  </si>
  <si>
    <t>Trabajo de escritorio y computador. Atención al usuario. Asistencia a diferentes audiencias dictando los fallos respectivos. Llegar a acuerdos. Toma de decisiones.</t>
  </si>
  <si>
    <t>Apremio de tiempo en toma de decisiones. Agresiones verbales y/o físicas por parte de usuarios. Incremento de carga laboral. Carga emocional asociada a las audiencias. Las audiencias se realizan en la misma oficina que comparte todo el equipo de trabajo</t>
  </si>
  <si>
    <t>1.Evaluar la opción de contar con abogados adicionales de apoyo para sustanciar, como estrategia para superar el represamiento actual.
2.Definir estrategias de apoyo para fortalecimiento de autoestima y afrontamiento de situaciones difíciles o conflictivas en el desempeño de la labor.</t>
  </si>
  <si>
    <t>Agresiones verbales y/o físicas por parte de usuarios.
Visitas de verificación en la localidad</t>
  </si>
  <si>
    <t>1.Asegurar acompañamiento policial en diligencias y audiencias
2.Capacitación en medidas preventivas y de manejo del riesgo público   
3.Generar programa de riesgo publico, incluir  protocolo de seguridad
4.En lo posible, realizar desplazamientos en vehículos de la Alcaldía</t>
  </si>
  <si>
    <t>Ubicación de cajas sobre y bajo superficies de trabajo
Uso de archivadores colgantes</t>
  </si>
  <si>
    <t>Lesión incapacitante. Daño a equipos e instalaciones.</t>
  </si>
  <si>
    <t>1.Evaluar la opción de reemplazar los archivadores colgantes por gabinetes tipo armario 
2.Establecer políticas de orden y aseo (tener al alcance sólo los documentos que realmente se van a tramitar durante la jornada laboral)
3.Mantener espacio de circulación despejado.
4.Capacitar en prevención y control de incendios</t>
  </si>
  <si>
    <t>1.Verificar periódicamente las condiciones de los anclajes de los archivadores colgantes. 
2.Asegurar que su ubicación impida que alguna persona pueda ubicarse debajo de ellos.</t>
  </si>
  <si>
    <t>Posible proliferación de microorganismos por permanente manipulación de documentos.
Permanencia de documentos, bajo y sobre superficies de trabajo</t>
  </si>
  <si>
    <t xml:space="preserve">1.Evaluar la opción de disponer de otro espacio para la ubicación del archivo fuera del área.
2.Fumigaciones preventivas en la sede, prevención de plagas.   
3.Saneamieto a documentos.     
4.Limpieza con trapo húmedo, posterior a la fumigación.
5.Aseo frecuente con aspiradora.
6.Uso de elementos de protección durante la manipulación de documentos.
7.Suministrar gel antibacterial a los colaboradores      </t>
  </si>
  <si>
    <t>Realizar la revisión y correcciones necesarias de las instalaciones eléctricas en el corto plazo, por persona certificada en Retie.</t>
  </si>
  <si>
    <t>Movimientos repetitivos miembros superiores. 
Postura sedente 
Manipulación de cargas</t>
  </si>
  <si>
    <t>1.Capacitación en higiene postural, autocuidado y manipulación de cargas
2.Programar y realizar  pausas activas por parte de los colaboradores , realizar formación de lideres de pausas activas
3.Mantenimiento preventivo y correctivo de sillas</t>
  </si>
  <si>
    <t>Sistemas - Piso 4</t>
  </si>
  <si>
    <t>Movimientos repetitivos miembros superiores. Postura sedente</t>
  </si>
  <si>
    <t>Soporte de primer nivel</t>
  </si>
  <si>
    <t>Soporte con infraestructura tecnológica y administración de redes</t>
  </si>
  <si>
    <t>Condiciones de uso y mantenimiento de 2 Data center y un Rack</t>
  </si>
  <si>
    <t>Adecuación instalaciones</t>
  </si>
  <si>
    <t>Ruido molesto esporádicamente, cuando se realizan reuniones en el área</t>
  </si>
  <si>
    <t xml:space="preserve">Generar recomendaciones a los servidores, promoviendo el uso de tono bajo de la voz en oficinas y al utilizar otras fuentes de ruido como música, noticias, entre otros, hacerlo utilizando audífonos con el mínimo volumen.
Evitar al máximo las reuniones de trabajo con invitados en este espacio, dado que hay personas de diferentes áreas y se interrumpe la labor de quienes no participan, pero por su trabajo deben permanecer en el lugar. </t>
  </si>
  <si>
    <t>Trabajo en campo</t>
  </si>
  <si>
    <t>Acompañamiento a eventos</t>
  </si>
  <si>
    <t>Desplazamiento fuera de las instalaciones (robo, atraco, lesiones por caídas, accidentes con vehículos)</t>
  </si>
  <si>
    <t xml:space="preserve">Finalizar las adecuaciones de los Data center y reorganización de la red, asegurando que toda intervención en instalaciones eléctricas se realice por parte de persona competente, certificada en Retie.
</t>
  </si>
  <si>
    <t>1.Realizar la revisión y correcciones necesarias de las instalaciones eléctricas en el corto plazo, por persona certificada en Retie.
2.Gestionar instalación de sistemas de detección y extinción de incendios.
3.Asegurar que al realizar la remodelación en el tercer piso, el Rack no quede ubicado sobre algún puesto de trabajo, como sucede actualmente.</t>
  </si>
  <si>
    <t>Planeación - Piso 3</t>
  </si>
  <si>
    <t>Movimientos repetitivos miembros superiores. Postura sedente. Espacio reducido</t>
  </si>
  <si>
    <t>Reuniones con comunidad en salones comunales y otros espacios cerrados</t>
  </si>
  <si>
    <t>Subsidio tipo C - Piso 3</t>
  </si>
  <si>
    <t>Visitas a adultos mayores en situación de vulnerabilidad. Ej: adicción, reciclaje, desplazamiento, discapacidad, entre otras.</t>
  </si>
  <si>
    <t>1.Programar las visitas de tal manera que siempre puedan realizarlas acompañados, es decir, asegurar que asistan 2 personas a cada visita
2.Capacitación en medidas preventivas y de manejo del riesgo público   
3.Generar  programa de riesgo publico, incluir  protocolo de seguridad</t>
  </si>
  <si>
    <t xml:space="preserve">1.Uso de elementos de protección personal durante las visitas en lugares que presentan condiciones insalubres
2.Suministro de gel antibacterial a los colaboradores      </t>
  </si>
  <si>
    <t>Susceptibilidad individual asociada a las situaciones difíciles de la comunidad objeto de la labor</t>
  </si>
  <si>
    <t>Lesión incapacitante - Ej: Depresión</t>
  </si>
  <si>
    <t>1.Definir estrategias de apoyo para fortalecimiento de autoestima y afrontamiento de situaciones difíciles en el desempeño de la labor.</t>
  </si>
  <si>
    <t>Concentración de olores desagradables en la oficina, asociados a algunos visitantes</t>
  </si>
  <si>
    <t>Ventanas</t>
  </si>
  <si>
    <t xml:space="preserve">Planeación - Piso 3 </t>
  </si>
  <si>
    <t>Participación en jornadas ambientales (recolección de residuos, limpieza fuentes hídricas, retiro de cambuches, pintura, otros)</t>
  </si>
  <si>
    <t>Exposición a espacios contaminados, presencia de plagas (piojos, pulgas), heces de habitanes de calle, malos olores.</t>
  </si>
  <si>
    <t>Tapabocas
Guantes de nitrilo y de caucho
Overol o Bata de tela o desechable
Monogafas</t>
  </si>
  <si>
    <t>Desplazamiento fuera de las instalaciones (robo, atraco, lesiones por caídas, accidentes con vehículos). Inseguridad propia del sector que visitan; antecedentes de amenazas, agresiones y atraco.</t>
  </si>
  <si>
    <t>Desplazamiento fuera de las instalaciones (robo, atraco, lesiones por caídas, accidentes con vehículos). Inseguridad propia del sector que visitan. Agresiones por parte de habitantes de calle.</t>
  </si>
  <si>
    <t>1.Uso de elementos de protección personal durante estas jornadas 
2.Suministro de gel antibacterial a los colaboradores 
3.Capacitación en riesgo biológico, específica para la labor realizada</t>
  </si>
  <si>
    <t>1.Capacitación en medidas preventivas y de manejo del riesgo público   
2.Generar  programa de riesgo publico, incluir  protocolo de seguridad
3.Procurar contar con vehículo de la Alcaldía para asistir a estas actividades</t>
  </si>
  <si>
    <t>Biológico (contacto con vectores, fluídos o excrementos)</t>
  </si>
  <si>
    <t>Cafetería - Piso 4</t>
  </si>
  <si>
    <t>Contaminación de las bebidas preparadas. 
Daño a las instalaciones</t>
  </si>
  <si>
    <t>Daño de la edificación. Lesión incapacitante en los servidores.</t>
  </si>
  <si>
    <t>Quemaduras, resbalones y caídas, sobreesfuerzos</t>
  </si>
  <si>
    <t>Movimientos repetitivos miembros superiores. 
Postura sedente</t>
  </si>
  <si>
    <t>1.Capacitación en higiene postural y autocuidado
2.Programar y realizar  pausas activas por parte de los colaboradores, realizar formación de lideres de pausas activas</t>
  </si>
  <si>
    <t>Asegurar en la remodelación que todas las personas que realizan labores administrativas cuenten con un puesto de trabajo para el desarrollo de sus labores</t>
  </si>
  <si>
    <t>Movimientos repetitivos miembros superiores. Postura sedente. Espacio reducido; dos personas sin puesto de trabajo</t>
  </si>
  <si>
    <t>Infraestructura - Piso 3</t>
  </si>
  <si>
    <t>Visitas a obras, vías y salones comunales de la localidad</t>
  </si>
  <si>
    <t>1.Capacitación en medidas preventivas y de manejo del riesgo público   
3.Generar  programa de riesgo publico, incluir  protocolo de seguridad
4.Procurar coordinar para actividades externas a la sede el uso de vehículo de la Entidad</t>
  </si>
  <si>
    <t>Uso de equipos de trabajo de alto costo, requeridos para la toma de videos y fotografías</t>
  </si>
  <si>
    <t>1.Continuar con la práctica de contar con acompañamiento policial, asegurando su permanencia hasta finalizar la actividad
2.Capacitación en medidas preventivas y de manejo del riesgo público   
3.Generar  programa de riesgo publico, incluir  protocolo de seguridad
4.Procurar coordinar para actividades externas a la sede el uso de vehículo de la Entidad</t>
  </si>
  <si>
    <t>Cubrir eventos, actividades de la Alcaldía. Acompañamiento al alcalde.</t>
  </si>
  <si>
    <t>Gestión de riesgos - Piso 3</t>
  </si>
  <si>
    <t>Apoyo en atención de emergencias. Hacer presencia, convocar a las entidades, coordinar hasta finalizar la atención.
Visitas de prevención en la localidad (derrumbes, inundaciones, colapso estructura, caída de árboles)</t>
  </si>
  <si>
    <t>Desplazamientos por sectores inseguros de la localidad y de difícil acceso.
Uso de equipos de trabajo de alto costo.</t>
  </si>
  <si>
    <t>1.Procurar asistir las 2 personas del área a las visitas, dadas las condiciones de los lugares objeto de la actividad 
2.Capacitación en medidas preventivas y de manejo del riesgo público   
3.Generar  programa de riesgo publico, incluir  protocolo de seguridad
4.Procurar coordinar para actividades externas a la sede el uso de vehículo de la Entidad</t>
  </si>
  <si>
    <t>Movimientos repetitivos miembros superiores. Postura sedente. Escritorios presentan deterioro</t>
  </si>
  <si>
    <t>1.Programar y realizar  pausas activas  con mayor continuidad por parte de los colaboradores , realizar formación de lideres de pausas activas    
2.Capacitación en higiene postural
3.Programar y realizar mantenimiento preventivo y correctivo de sillas
4.Realizar mantenimiento correctivo de escritorios</t>
  </si>
  <si>
    <t>JAL - Oficina Auxiliares - Piso 2</t>
  </si>
  <si>
    <t>Debilitamiento de la estructura</t>
  </si>
  <si>
    <t>Corrección de la filtración de agua, desde su origen.</t>
  </si>
  <si>
    <t>Afecciones a nivel respiratorio</t>
  </si>
  <si>
    <t>Evaluar la viabilidad de instalar sistema de extracción y/o ventilación.</t>
  </si>
  <si>
    <t>1.Evaluar la viabilidad de instalar sistemas de extracción en baños y oficina, y de ventilación en oficina
2.Tener en cuenta que las intervenciones relacionadas con labores de obra, se deben realizar en horario diferente al laboral</t>
  </si>
  <si>
    <t>Exposición a ruido por transcripción de actas usando audífonos</t>
  </si>
  <si>
    <t>Disminución de la capacidad auditiva</t>
  </si>
  <si>
    <t>JAL - Oficinas Auxiliares y Ediles - Piso 2</t>
  </si>
  <si>
    <t>1.Evitar el uso de audífonos para la labor de transcripción; cuando sea necesario hacerlo, asegurar que se utilice el mínimo volumen.
2.Realizar periódicamente examen de audiometría y acatar las indicaciones que se mencionen en el resultado</t>
  </si>
  <si>
    <t>Ausencia de ventilación en oficina Auxiliares y baños del segundo piso.
Presencia de olores desagradables provenientes de los baños y de visitantes</t>
  </si>
  <si>
    <t>Concentración de olores desagradables en oficina y áreas comunes.
Afecciones de salud</t>
  </si>
  <si>
    <t xml:space="preserve">Movimientos repetitivos miembros superiores. Postura sedente. </t>
  </si>
  <si>
    <t>Trabajo de escritorio y computador
Atención a usuarios personal y telefónicamente</t>
  </si>
  <si>
    <t>Movimientos repetitivos miembros superiores.
Postura sedente.
Sillas sobredimensionadas para el espacio de trabajo, no favorecen la adopción de posturas adecudas</t>
  </si>
  <si>
    <t xml:space="preserve">1.Capacitación en higiene postural y autocuidado
2.Programar y realizar pausas activas diarias
3.Reemplazo de sillas, previa asesoría en ergonomía.                                                                                                    
</t>
  </si>
  <si>
    <t>Corrección de las filtraciones de agua y condiciones de humedad, desde su origen.</t>
  </si>
  <si>
    <t xml:space="preserve">1.Evaluación con apoyo de ingeniería de obras, con el fin de establecer las causas de la humedad y las filtraciones de agua, para proceder a su corrección
2.Fumigaciones preventivas en la sede, prevención de plagas.   
3.Limpieza con trapo húmedo, posterior a la fumigación.
4.Aseo frecuente con aspiradora.
5.Uso de elementos de protección durante la manipulación de documentos.
6.Suministrar gel antibacterial a los colaboradores  </t>
  </si>
  <si>
    <t>Movimientos repetitivos miembros superiores. Postura sedente.
Espacio reducido para los puestos de trabajo</t>
  </si>
  <si>
    <t>Filtraciones de agua por el techo y en el fondo del área por el piso</t>
  </si>
  <si>
    <t>Recepción - Piso 1</t>
  </si>
  <si>
    <t xml:space="preserve">Desorganización en cables de baja tensión en las áreas. </t>
  </si>
  <si>
    <t>Atención a los usuarios que desean ingresar a las instalaciones</t>
  </si>
  <si>
    <t>Atención a usuarios personal y registro del ingreso</t>
  </si>
  <si>
    <t>1.Realizar implementación y seguimiento del programa de riesgo Psicosocial
2.Realizar actividades de capacitación sobre resolución de conflictos, habilidades de negociación, trabajo en equipo, afrontamiento de situaciones difíciles en la interacción con la comunidad</t>
  </si>
  <si>
    <t>No aplica</t>
  </si>
  <si>
    <t>Presión continua por cumplimiento de plazos y responsabilidad de información. Frecuentes reprocesos en pagos a contratistas asociados a fallas en supervisión</t>
  </si>
  <si>
    <t>No</t>
  </si>
  <si>
    <t>FDL - Contratación - Piso 6</t>
  </si>
  <si>
    <t>Movimientos repetitivos miembros superiores. 
Postura sedente 
Sillas desajustadas o en mal estado
2 puestos de trabajo con espacio muy reducido</t>
  </si>
  <si>
    <r>
      <t>1. Evaluar la opción de redistribuir los espacios, de manera que se cuente con al menos 2 m</t>
    </r>
    <r>
      <rPr>
        <vertAlign val="superscript"/>
        <sz val="6"/>
        <rFont val="Arial"/>
        <family val="2"/>
      </rPr>
      <t>2</t>
    </r>
    <r>
      <rPr>
        <sz val="6"/>
        <rFont val="Arial"/>
        <family val="2"/>
      </rPr>
      <t xml:space="preserve"> de superficie de pavimento por cada trabajador.
2. Evaluar la posibilida de realizar compra de sillas nuevas para todos los puestos de trabajo</t>
    </r>
  </si>
  <si>
    <t>Participación en operativos diurnos y nocturnos (establecimientos de comercio, espacio público, otros) - IVC</t>
  </si>
  <si>
    <t>Trabajo de escritorio y computador
Participación en operativos diurnos y nocturnos (establecimientos de comercio, espacio público, otros) IVC</t>
  </si>
  <si>
    <t>no</t>
  </si>
  <si>
    <t xml:space="preserve">1.Capacitación en higiene postural y autocuidado
2.Programar y realizar  pausas activas por parte de los colaboradores , realizar formación de lideres de pausas activas
</t>
  </si>
  <si>
    <t>Edificio Parque santander</t>
  </si>
  <si>
    <t>Inspección 3A, 3B, 3C, 3D y 3E</t>
  </si>
  <si>
    <t xml:space="preserve">Movimientos repetitivos miembros superiores. Sillas deterioradas, uso de silla fija.
</t>
  </si>
  <si>
    <t>Prensa - Piso 5</t>
  </si>
  <si>
    <t>Trabajo de oficina</t>
  </si>
  <si>
    <t>Cubrimiento de prensa, escribir y editar notas, visualización de material, corrección de fotos, alistamiento de equipos y asistencia a reuniones presenciales. Apoyo en comunicación organizacional. Apoyo administrativo. Atención al público.</t>
  </si>
  <si>
    <t>1.Capacitación en higiene postural y autocuidado
2.Programar y realizar pausas activas diarias</t>
  </si>
  <si>
    <t>Cubrimientos de operativos.. Grabación y realización de notas. Cubrimiento en campo de las actividades realizadas por cada una de las áreas de la Alcaldía Local. Acompañamiento a la comunidad.</t>
  </si>
  <si>
    <t>Posibilidad de agresiones verbales y/o físicas por parte de usuarios o delincuencia, durante los recorridos fuera de las instalaciones</t>
  </si>
  <si>
    <t>Público (violencia en el puesto de trabajo, robos, atracos, orden público, accidente vehicular)</t>
  </si>
  <si>
    <t>Capacitación en prevención y manejo del riesgo público</t>
  </si>
  <si>
    <t>Biomecánico  (postura sedente)</t>
  </si>
  <si>
    <t>NO</t>
  </si>
  <si>
    <t>Almacén - Piso 3</t>
  </si>
  <si>
    <t xml:space="preserve">Uso de bandejas para transporte de vasos y pocillos con bebidas servidas
</t>
  </si>
  <si>
    <t xml:space="preserve">1.Suministro de termos y vehículo para transporte de los mismos, que faciliten servir las bebidas en las oficinas
</t>
  </si>
  <si>
    <t xml:space="preserve">Se evidencia fisuras en mueble de almacenamiento, cajones descuadrados, ausencia de una puerta en gabinete bajo la estufa. </t>
  </si>
  <si>
    <t>1.Reparación o reemplazo de los gabinetes de almacenamiento
2.Tener en cuenta que las intervenciones relacionadas con labores de obra, se deben realizar en horario diferente al laboral</t>
  </si>
  <si>
    <t>Labores de limpieza y prepearción de alimentos</t>
  </si>
  <si>
    <t>Limpieza de área con productos químicos de limpieza</t>
  </si>
  <si>
    <t>Mal almacenamiento de productos químicos de aseo para la limpieza de las área de la alcaldía</t>
  </si>
  <si>
    <t>Envenenamiento, dermatitis, intoxicación</t>
  </si>
  <si>
    <t>Intoxicación</t>
  </si>
  <si>
    <t>Resolución 773 de 2021</t>
  </si>
  <si>
    <t>No Aplica</t>
  </si>
  <si>
    <t>1. continuar con la implemntación del SGA por parte del contratistas, en márco del Programa de Riesgo químico de la SDG.
2. Capacitar a todas las presonas involucradas en manejo de químicos, en especial productos de aseo o limpieza
3. Divulgar MSDS (hoja de seguridad de los productos utilizados y mejorados)
4. Relizar inspecciones periodicas para el cumplimentos
5. Indetificar los envaces en los cuales se reenvasa los produtos para su utilización.</t>
  </si>
  <si>
    <t>Utilizacióan de Guates de nitrilo, tapabocas, cofias y gafas protectoras</t>
  </si>
  <si>
    <t>si</t>
  </si>
  <si>
    <t>Área administrativa , Seguridad y Gestíon de Riesgo - Piso 3</t>
  </si>
  <si>
    <t xml:space="preserve">Cables fuera de la canaleta </t>
  </si>
  <si>
    <t>Lesiones incapacitantes</t>
  </si>
  <si>
    <t>Participación - IDPAC - Piso 3</t>
  </si>
  <si>
    <t>JAL</t>
  </si>
  <si>
    <t>Recorrido con ediles</t>
  </si>
  <si>
    <t>Desplazamientos por la localidad, en cumplimiento de las actividades propias del área.</t>
  </si>
  <si>
    <t xml:space="preserve">1.Capacitación en medidas preventivas y de manejo del riesgo público   
2.Generar  programa de riesgo publico, incluir  protocolo de seguridad </t>
  </si>
  <si>
    <t>CDI - Notificadores</t>
  </si>
  <si>
    <t>Labor de mensajería</t>
  </si>
  <si>
    <t>Desplazamiento dentro de la ciudad entregando  correspondencia en motocicletas propias de los servidores</t>
  </si>
  <si>
    <t>Exposición a accidentes vehiculares con diferentes actores viales</t>
  </si>
  <si>
    <t>Accidente de tránsito</t>
  </si>
  <si>
    <t>Lesión incapacitante hasta la muerte</t>
  </si>
  <si>
    <t>Ley 769 de 2002,resolucion 1565 del 2014</t>
  </si>
  <si>
    <t>Realizar mantenimientos preventivos y correctivos a motos y tener la documentación al día (SOAT y RTM)</t>
  </si>
  <si>
    <t xml:space="preserve">1.Contar con agenda o rutograma de los colaboradores. 
2.Continuar con la implementación del Plan Estratégico de Seguridad Vial  
3.Ejecucion de  capacitaciones en manejo defensivo y atención a victimas
4.Seguimiento al vencimiento de licencias de conducción, SOAT y RTM     
5.Realizacion de exámenes medico ocupacionales   
6.Realizacion de  exámenes teórico prácticos.                                                                                                                                                 </t>
  </si>
  <si>
    <t>Casco certifcado de motocicletas, guates con protección de nudillos, chaqueta con protectores para moto con reflectivos</t>
  </si>
  <si>
    <t>Entregar notificaciones y correspondencia dentro de la ciudad</t>
  </si>
  <si>
    <t>Desplazamiento fuera de las instalaciones, dentro y fuera de la localidad. Se transportan en motocicleta. 
Agresiones de las personas que se enojan por los avisos de notificación.</t>
  </si>
  <si>
    <t>Resolución 1231 de 2016.
Decreto 1310 de 2016.</t>
  </si>
  <si>
    <t xml:space="preserve">1.Capacitación en medidas preventivas y de manejo del riesgo público   
2.Generar  programa de riesgo publico, incluir  protocolo de seguridad
</t>
  </si>
  <si>
    <t xml:space="preserve">Desplazamiento fuera de las instalaciones, dentro y fuera de la localidad. Se transportan en motocicleta. </t>
  </si>
  <si>
    <t>Biomecánico (posturas, esfuerzo)</t>
  </si>
  <si>
    <t>1.Generar el programa DME.
2.Capacitación en higiene postural, autocuidado.
3.Programar y realizar  pausas activas específicas para miembros superiores y espalda, dado su medio de movilización, realizar formación de lideres de pausas activas 
4.Asegurar condiciones apropiadas de mantenimiento del vehículo</t>
  </si>
  <si>
    <t>Recepción y radicación de correspondencia</t>
  </si>
  <si>
    <t xml:space="preserve">Atención al ciudadano, radicación, digitalización y entrega de documentos a las diferentes áreas de la Alcaldía. Planillas de dependencias acuses de documentos.  </t>
  </si>
  <si>
    <t>1.Capacitación en higiene postural y autocuidado, incluir posturas bipedestación y caminando
2.Programar y realizar pausas activas diarias</t>
  </si>
  <si>
    <t>Atención personal a usuarios. Recepción y radicación de correspondencia</t>
  </si>
  <si>
    <t>Apremio de tiempo asociado a plazos de entrega. Posibilidad de agresiones verbales y/o físicas por parte de usuarios. Espacio reducido en el área de trabajo incrementando posibilidad de contagio por Covid-19</t>
  </si>
  <si>
    <t>Evaluar la opción de ampliar el espacio de trabajo, de manera que sea posible cumplir la labor y mantener el distanciamiento físico requerido como medida de prevención del contagio por Covid-19</t>
  </si>
  <si>
    <t>Definir estrategias para fortalecimiento de autoestima y afrontamiento de situaciones difíciles o de maltrato en atención a usuarios. 
Sensibilización al interior de la alcaldía, sobre la necesidad de dar cumplimiento a las medidas de bioseguridad indicadas en el protocolo</t>
  </si>
  <si>
    <t>Exposición de ruido por encedido de bombas de agua</t>
  </si>
  <si>
    <t>Falta de concentración para desarrolar la tare, estrés, dolores de cabeza</t>
  </si>
  <si>
    <t>Estrés</t>
  </si>
  <si>
    <t>1. evaluar la instalación de un aislante de ruido a cuarto de bombas.</t>
  </si>
  <si>
    <t>1.Realizar pausa activa en otra área que nos sea la del puesto de trabajo.
2.Realizar periódicamente examen de audiometría y acatar las indicaciones que se mencionen en el resultado</t>
  </si>
  <si>
    <t>Gestión Docuemental - Piso 1</t>
  </si>
  <si>
    <t xml:space="preserve">Manejo de vehículo institucional </t>
  </si>
  <si>
    <t>Posturas que adoptan al manejar  y operar maquina amarilla</t>
  </si>
  <si>
    <t>Descansos intermedios en la jornada laboral</t>
  </si>
  <si>
    <t>Pausas entre horas laborales, pausa por tu bienestar</t>
  </si>
  <si>
    <t>No Aceptable o Aceptable con control especifico</t>
  </si>
  <si>
    <t xml:space="preserve">No aplica </t>
  </si>
  <si>
    <t xml:space="preserve">Realizar mantenimientos preventivos, correctivos de sillas del vehículo-conductor </t>
  </si>
  <si>
    <t xml:space="preserve">1.Continuar con  descansos dentro de la jornada laboral.
2.Capacitación sobre higiene postural, manipulación de cargas cuando se opere maquinaria amarilla y autocuidado.
3.Efectuar mantenimiento de silla vehicular 
4. Realización de pausas activas por parte de los colaboradores.
5.Continuar  con la realización de exámenes médicos ocupacionales.
6 . Contemplar en el programa DME a conductores.
7. Realización de escuelas terapéuticas miembros superiores y espalda
8.Al manipular carga manual contar con ayudas mecánicas adecuadas, en buen estado 
9.Establecer políticas de orden y aseo.                   
                                                            </t>
  </si>
  <si>
    <t xml:space="preserve">Movimientos repetitivos  miembros superiores e inferiores </t>
  </si>
  <si>
    <t>1.Programar y realizar  pausas activas  con mayor continuidad por parte de los colaboradores , realizar formación de lideres de pausas activas    
2.Contemplar en el programa DME a conductores.
3.Realizar Exámenes Médicos Ocupacionales periódicamente.                                                                                                              
4. Realizar estudio de movimientos repetitivos, con el fin de validar otras medidas de intervención de ser necesario</t>
  </si>
  <si>
    <t>Aplicación de Batería Psicosocial a población muestra de la Secretaria Distrital de Gobierno, generación de pausas por tu bienestar desde nivel central a todas las sedes, generación de talleres</t>
  </si>
  <si>
    <t>1.Continual con el desarrollo y seguimiento del SVE de riesgo Psicosocial
2.Realizar actividades de capacitación sobre resolución de conflictos y desarrollo de habilidades sociales para la concertación y la negociación, talleres en diferentes temáticas.
3.Continuar con la realización de   actividades de bienestar. 
4.Definir estrategias de apoyo para fortalecimiento de autoestima y afrontamiento de diversas  situaciones.
5. La entidad esta en proceso de implementación Estrategia gobernando en equipo , programa lo logre, lo logramos, aplicación de batería  de riesgo psicosocial.
6. Mantener buen orden de documentos y demás elementos de trabajo.</t>
  </si>
  <si>
    <t>Exposición a violencia, robo. Accidentes de transito al manejar el vehículo y teniendo en cuenta que dentro de la localidad se encuentra terreno hostil.</t>
  </si>
  <si>
    <t>Medidas Propias de autoprotección.</t>
  </si>
  <si>
    <t>Decreto 1310 del 2016 ,,resolución 1231 DE 2016,resolucion 1565 del 2014</t>
  </si>
  <si>
    <t>Realizar mantenimientos preventivos y correctivos a vehículos y documentación al día</t>
  </si>
  <si>
    <t xml:space="preserve">
1.Contar con agenda del colaborador. 
2.Realizar e implementar Plan Estratégico de Seguridad Vial .    
3.Ejecucion de  capacitaciones en manejo defensivo.
4.Seguimiento al vencimiento de licencias de conducción     
5.Realizacion de exámenes medico ocupacionales   
6.Realizacion de  exámenes teórico prácticos. 
7. Generar  programa de riesgo publico, incluir  protocolo de seguridad. Tener en cuenta la particularidad que van a zona rural de Sumapaz y con antecedentes de ser zona de conflicto armado.                
8. Adicional a lo anterior para el personal de maquinaria amarilla, se debe contar con Normas de SST específicos para la labor y divulgarla al personal .
9.Trabajar conjuntamente con la  policía, en pro del acompañamiento al realizar registro de actividades en la localidad.                                                                                                                            </t>
  </si>
  <si>
    <t xml:space="preserve">1. Caminar por diferentes espacios de la sede o fuera de ella en cumplimiento de sus funciones.
2. Para operar la maquinaria amarilla puede encontrarse en diferentes terrenos con desnivel
3. Elementos que estén dentro del vehículo o alrededor de maquinaria pueden interferir en la labor  </t>
  </si>
  <si>
    <t>Locativo (superficies de trabajo) (orden y seo)</t>
  </si>
  <si>
    <t>Caídas, golpes ,lesiones varias.</t>
  </si>
  <si>
    <t>caídas de objetos y personas ,fracturas.</t>
  </si>
  <si>
    <t xml:space="preserve">Resolución 2400 de 1979. </t>
  </si>
  <si>
    <t xml:space="preserve">
1. Establecer políticas de orden y aseo  contempladas dentro de un programa y divulgadas a todo el personal
2. Retirar elementos del área que no se manejen con regularidad o que ya no se usen.
3. Generar inspecciones en SST, incluidas de orden y aseo
4. Capacitar- sensibilizar  al personal en la identificación de peligros y medidas de prevención
5.  Generar e implementar programa de prevención de caídas al mismo nivel 
6. Validar bajo Análisis de trabajo seguro al realizar tareas con maquinaria amarilla otras medidas de intervención preventivas 
7.  Generar procedimientos y normas de seguridad para obras
8. Realizar reinducción y sensibilización en Riesgos Labores, Auto Cuidado y Seguridad Basada en el Comportamiento
9.Adicional a lo anterior para el personal de maquinaria amarilla, se debe contar con Normas de SST específicos para la labor y divulgarla al personal    
</t>
  </si>
  <si>
    <t>Al validar información mas detalladas tener en cuenta necesidades e uso de EPP en zona rural como botas  con punta de seguridad, otros y dejar contemplado en matriz de EPP</t>
  </si>
  <si>
    <t>1. Contacto indirecto/ directo con el personal a la hora de saludar, estornudar, toser, hablar. 
2. Contacto con vía publica y la localidad en general</t>
  </si>
  <si>
    <t>Alergias, virus, otros
Por mordeduras :fiebre, escalofríos, debilidad general, desvanecimiento, sudoración, ansiedad, confusión, náuseas, vómitos y diarrea.
Golpes, heridas de animales hacia las personas</t>
  </si>
  <si>
    <t>En la sede - fumigaciones</t>
  </si>
  <si>
    <t>Resolución 2400 de 1979. Artículo 36,otros</t>
  </si>
  <si>
    <t>1.Realizar fumigaciones en la sede</t>
  </si>
  <si>
    <t xml:space="preserve">1.Realizar fumigación preventivas en la sede, de acuerdo a cronograma previamente establecido en pro de la prevención de plagas y microorganismos en la documentación.
2.Realizar campañas de sensibilización en autocuidado, hábitos de vida saludable, realizar suministro de gel antibacterial.
3. Validar  las tareas mas detalladas cuando están en la zona rural y cuales es la tipología de animales de esta localidad al realizar estas tareas en zona rural, para que así la entidad genere medidas de prevención mas acordes con lo que se evidencia en esta localidad. Contemplar necesidad  de vacunación, otros.
</t>
  </si>
  <si>
    <t xml:space="preserve">
Al validar información mas detalladas tener en cuenta necesidades e uso de EPP en zona rural como botas con punta de seguridad, otros y dejar contemplado en matriz de EPP</t>
  </si>
  <si>
    <t>1.Cableado eléctrico  propio del vehículo</t>
  </si>
  <si>
    <t>Lesiones a las personas. Daños al vehículo</t>
  </si>
  <si>
    <t xml:space="preserve">Resolución 2400 de 1979. Artículo 5, 121, 125
Resolución 90795 DE 2014- RETIE
</t>
  </si>
  <si>
    <t xml:space="preserve">1.Revision  de todos los componentes del vehículo en pro de garantizar su buen funcionamiento-mantenimientos preventivos, correctivos 
</t>
  </si>
  <si>
    <t xml:space="preserve">1.Contar con programa de  mantenimiento vehicular  por personal calificado. Tener en cuenta normas RETIE
</t>
  </si>
  <si>
    <t xml:space="preserve">Posibilidades de materialización de incendio fugas en vehículos
</t>
  </si>
  <si>
    <t>Tecnológico (explosión, derrame, incendio).</t>
  </si>
  <si>
    <t>Daño a las personas, al vehículo</t>
  </si>
  <si>
    <t>Extintores</t>
  </si>
  <si>
    <t>Resolución 2400 de 1979 Art. 205, 207</t>
  </si>
  <si>
    <t>1.Revisiónes del vehículo, antes y después  de la labor
2. Realización de  mantenimientos periódicos preventivos correctivos  por parte de personal calificado.</t>
  </si>
  <si>
    <t xml:space="preserve">
1.Mantener extintores vigentes
2. Capacitar a conductores sobre el manejo adecuado de extintores, botiquín y como reaccionar ante una emergencia
3. Realizar inspecciones preventivas a vehículos y elementos de emergencia 
4. Mantener elementos de emergencia de fácil acceso 
</t>
  </si>
  <si>
    <t>Conducción de vehículos al servicio de la Alcaldía
Operaciones con maquinaria amarilla al servicio de la localidad</t>
  </si>
  <si>
    <t xml:space="preserve">Velocidad inadecuada o excesiva. Circulación por arriba del límite de velocidad permitido, </t>
  </si>
  <si>
    <t>Velocidad</t>
  </si>
  <si>
    <t>Dificultando una reacción defensiva, Incidentes de tránsito, Accidentes de tránsito (choques, atropellamiento, golpes, heridas,  contusiones, fracturas, pérdidas humanas, etc)</t>
  </si>
  <si>
    <t>Instalacion de GPS</t>
  </si>
  <si>
    <t xml:space="preserve">Llave de identificacion par uso de GPS, Capacitacion en manejo defensivo, </t>
  </si>
  <si>
    <t>Accidente grave con lesiones incapacitante, muerte</t>
  </si>
  <si>
    <t>Resolucion 1565 del 2014</t>
  </si>
  <si>
    <t>Capacitacion en manejo defensivo, 
Politica de seguridad vial Politicas de regulaciones, Aseguramiento de viajes, Seguimiento a infracciones de transito</t>
  </si>
  <si>
    <t>Uso obligatorio del cinturon de seguridad</t>
  </si>
  <si>
    <t>Falta de información o formación en seguridad vial</t>
  </si>
  <si>
    <t>Descocimiento de practicas de conduccion</t>
  </si>
  <si>
    <t>Incidentes de tránsito, Accidentes de tránsito (choques, atropellamiento, golpes, heridas,  contusiones, fracturas, pérdidas humanas, etc)</t>
  </si>
  <si>
    <t xml:space="preserve">Capacitacion en manejo defensivo, Programa de capacitacion, Sensibilizacion anual, Manejo comentado </t>
  </si>
  <si>
    <t>El uso de movil (celular),
encender un cigarrillo, la utilización inadecuada de los GPS, consumir alimentos</t>
  </si>
  <si>
    <t>Distracciones</t>
  </si>
  <si>
    <t>Capacitacion en manejo defensivo, Programa de capacitacion, Sensibilizacion anual, Manejo comentado 
Politica de seguridad vial Politicas de regulaciones, Procedimiento de Gerenciamiento de viajes, Seguimiento a infracciones de transito</t>
  </si>
  <si>
    <t>Exceso en horas de conduccion o no cumplimiento de jornada minima de conduccion, no cumplimiento de pausas activas.</t>
  </si>
  <si>
    <t>Sueño y fatiga</t>
  </si>
  <si>
    <t>Repercución negativa en la capacidad
de conducción, incrementando las distracciones y aumentando el tiempo de reacción</t>
  </si>
  <si>
    <t>Capacitacion en manejo defensivo, Programa de capacitacion, Sensibilizacion anual, Manejo comentado 
Politica de seguridad vial Politicas de regulaciones, Aseguramiento de viajes, Seguimiento a infracciones de transito</t>
  </si>
  <si>
    <t>Desacanso insuficiente, horas extras de trabajo, temas personales, etc</t>
  </si>
  <si>
    <t>Manejo no defensivo, distraccion, Incidentes de tránsito, Accidentes de tránsito (choques, atropellamiento, golpes, heridas,  contusiones, fracturas, pérdidas humanas, etc)</t>
  </si>
  <si>
    <t>Capacitacion en manejo defensivo, Programa de capacitacion, Sensibilizacion anual, Manejo comentado 
Programa de riesgo psicisocial, Control de horas de exposicion laboral</t>
  </si>
  <si>
    <t>Los conductores presentan esta clasificación
cuando presentan:Prisa, Congestión del tráfico, Disfrute de la prioridad.</t>
  </si>
  <si>
    <t>Agresividad</t>
  </si>
  <si>
    <t>Manejo no defensivo,  Incidentes de tránsito, Accidentes de tránsito (choques, atropellamiento, golpes, heridas,  contusiones, fracturas, pérdidas humanas, etc)</t>
  </si>
  <si>
    <t>Impericia al manejar un vehiculo automotor.</t>
  </si>
  <si>
    <t>Edad</t>
  </si>
  <si>
    <t>Procedimiento de seleccion y reclutamiento, Politicas de seguridad vial</t>
  </si>
  <si>
    <t>Alteraciones en el comportamiento del
conductor entre los cuales están: Depresores, Estimulantes, Alucinógenos</t>
  </si>
  <si>
    <t>Consumo de Drogas- Alcohol</t>
  </si>
  <si>
    <t>Alteracion en comportamiento de conduccion, Incidentes de tránsito, Accidentes de tránsito (choques, atropellamiento, golpes, heridas,  contusiones, fracturas, pérdidas humanas, etc</t>
  </si>
  <si>
    <t>Politica de no consumo de sustancias psicoativas, toma de pruebas de alcohol y drogas, monitoereo de infracciones de transito</t>
  </si>
  <si>
    <t>Ingerir medicamentos influye en la capacidad de concentración, reduce los reflejos o si le produce somnolencia o no.</t>
  </si>
  <si>
    <t>Medicamentos</t>
  </si>
  <si>
    <t>Politica de no consumo de sustancias psicoactivas, toma de pruebas de alcohol y drogas, monitoreo de infracciones de transito</t>
  </si>
  <si>
    <t>Comportamiento no seguro</t>
  </si>
  <si>
    <t>Realización de maniobras no defensivas</t>
  </si>
  <si>
    <t>Capacitacion en manejo defensivo, Programa de capacitacion, Sensibilizacion anual, Manejo comentado
Politica de seguridad vial Politicas de regulaciones, Aseguramiento de viajes, Seguimiento a infracciones de transito</t>
  </si>
  <si>
    <t>No uso de cinturon de seguridad, no respeto y seguimiento a todos los lineamientos viales definidos por legislacion y por la organización</t>
  </si>
  <si>
    <t>No cumplimiento de estandares y normas</t>
  </si>
  <si>
    <t>Posibles fallas mecanicas en Sistema de frenos, Acelerador atascado, tambaleo, transmisiòn, motor, etc</t>
  </si>
  <si>
    <t>Falla de Seguridad Activa</t>
  </si>
  <si>
    <t>Compra y alquiler de vehiculos con estandares de seguridad, Ejecucion de mantenimientos preventivos y correctivos</t>
  </si>
  <si>
    <t>Inspecciones de ley y pre operacionales, Planes de mantenimiento de vehiculos, Seleccion de talleres de mantenimientos, Cotrol de hoja de vida de vehiculos</t>
  </si>
  <si>
    <t>Posibles fallas o no uso de equipo de proteccion personal, faro delantero, luces de giro, luz de freno, espejos, bocina, cinturones de seguridad.</t>
  </si>
  <si>
    <t>Falla de Seguridad pasiva</t>
  </si>
  <si>
    <t>Lesiones personales</t>
  </si>
  <si>
    <t>Inspecciones de ley y pre operacionales, Planes de mantenimiento de vehiculos, Seleccion de talleres de mantenimientos, Control de hoja de vida de vehiculos</t>
  </si>
  <si>
    <t>Derrames de líquidos, combustibles, etc</t>
  </si>
  <si>
    <t>Fallas en otros elementos</t>
  </si>
  <si>
    <t>Contaminacion ambiental</t>
  </si>
  <si>
    <t>Presentes en el trayecto o desplazamientos (lluvia, sol, noche, día, etc.)</t>
  </si>
  <si>
    <t>Factores meteorológicos</t>
  </si>
  <si>
    <t>Capacitacion en manejo defensivo, Programa de capacitacion, Sensibilizacion anual, Manejo comentado
Politica de seguridad vial Politicas de regulaciones, Procedimiento de Gerenciamiento de viajes</t>
  </si>
  <si>
    <t xml:space="preserve"> Vías destapadas, derrumbes, hundimientos, falta de tapas de alcantarilla, terrenos irregulares</t>
  </si>
  <si>
    <t>Condiciones de vias</t>
  </si>
  <si>
    <t>Trayectos rutinarios que lleva a tener una sensación de seguridad disminuyendo la concentración y nuestro grado de percepción del riesgo.</t>
  </si>
  <si>
    <t>Trayectos frecuentes</t>
  </si>
  <si>
    <t>Iluminacion publica deficiente</t>
  </si>
  <si>
    <t>Condiciones de iluminación</t>
  </si>
  <si>
    <t>Comportamientos sub estandar al usar las vias publicas</t>
  </si>
  <si>
    <t>Infracciones de otros actores viales</t>
  </si>
  <si>
    <t>Insectos, colillas arrojadas, grava, etc</t>
  </si>
  <si>
    <t>Objetos en el ambiente</t>
  </si>
  <si>
    <t>Capacitacion en manejo defensivo, Programa de capacitacion, Sensibilizacion anual, Manejo comentado, entrega de equipo de proteccion personal</t>
  </si>
  <si>
    <t>Animales presentes en vias de circulacion</t>
  </si>
  <si>
    <t>Ánimales en la vía</t>
  </si>
  <si>
    <t>Capacitacion en manejo defensivo, Programa de capacitacion, Sensibilizacion anual, Manejo comentado 
Politica de seguridad vial Politicas de regulaciones, Aseguramiento de viajes</t>
  </si>
  <si>
    <t>Todos - Rol Peaton</t>
  </si>
  <si>
    <t>Traslados en vias internas</t>
  </si>
  <si>
    <t xml:space="preserve">Desplazamientos  </t>
  </si>
  <si>
    <t>No respeto y seguimiento a todos los lineamientos viales definidos por legislacion y por la organización</t>
  </si>
  <si>
    <t xml:space="preserve">No uso de senderos de circulación Peatonal </t>
  </si>
  <si>
    <t>Senalizacion y demarcacion vial de senderos</t>
  </si>
  <si>
    <t>Capacitacion de uso seguro de vias</t>
  </si>
  <si>
    <t>Estres, Premura</t>
  </si>
  <si>
    <t xml:space="preserve">Prisa
Ràpidez
Velocidad
</t>
  </si>
  <si>
    <t>Uso de dispositivo s móviles portables (Celular, Tablet)</t>
  </si>
  <si>
    <t>Politicas de sgeuridad vial , Politicas de regulaciones viales</t>
  </si>
  <si>
    <t>Escasa infraestructura vial</t>
  </si>
  <si>
    <t xml:space="preserve">Falta de senderos de circulación Peatonal </t>
  </si>
  <si>
    <t>Inspeccion de senalizacion y demarcacion vial</t>
  </si>
  <si>
    <t>Falta de peldaños en escaleras, falta de avisos de reparaciones, caidas al mismo nivel</t>
  </si>
  <si>
    <t xml:space="preserve">Condiciones locativas </t>
  </si>
  <si>
    <t>Mantenimientos preventivos y correctivos de areas</t>
  </si>
  <si>
    <t xml:space="preserve">Vias compartidas con otros actores de la vía (Ciclistas, Motociclistas, conductores) </t>
  </si>
  <si>
    <t>Capacitacion de uso seguro de vias
Politicas de sgeuridad vial , Politicas de resgulaciones viales</t>
  </si>
  <si>
    <t xml:space="preserve">Condiciones de iluminación y señalización de la vía </t>
  </si>
  <si>
    <t>Todos - Rol Pasajero</t>
  </si>
  <si>
    <t>Traslados en vias externas</t>
  </si>
  <si>
    <t xml:space="preserve">Politica de seguridad vial Politicas de regulaciones, Aseguramiento de viajes, Seguimiento a infracciones de transito
Capacitacion en manejo defensivo, Programa de capacitacion, Sensibilizacion anual, Manejo comentado </t>
  </si>
  <si>
    <t xml:space="preserve">Politica de seguridad vial Politicas de regulaciones, Aseguramiento de viajes
Capacitacion en manejo defensivo, Programa de capacitacion, Sensibilizacion anual, Manejo comentado </t>
  </si>
  <si>
    <t>Condiciones de seguridad fisica de zonas a visitar</t>
  </si>
  <si>
    <t>Riesgo publico</t>
  </si>
  <si>
    <t>Secuestros, atracos, hurtos</t>
  </si>
  <si>
    <t>Capacitaciones en riesgos de seguridad fisica y riesgo publico</t>
  </si>
  <si>
    <t>Analisis de riesgos de seguridad fisica, Monitoreo de traslados por seguridad fisica
Capacitaciones en riesgos de seguridad fisica y riesgo publico</t>
  </si>
  <si>
    <t>público - Asonadas</t>
  </si>
  <si>
    <t>público - Ataque terrorista</t>
  </si>
  <si>
    <t xml:space="preserve">Conductores </t>
  </si>
  <si>
    <t>Julio de 2022</t>
  </si>
  <si>
    <t xml:space="preserve">Trasportar a los servidores de la Alcaldía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</si>
</sst>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54">
    <font>
      <sz val="10"/>
      <name val="Arial"/>
      <family val="2"/>
    </font>
    <font>
      <b/>
      <sz val="10"/>
      <name val="Arial"/>
      <family val="2"/>
    </font>
    <font>
      <b/>
      <sz val="7"/>
      <name val="Century Schoolbook L"/>
      <family val="1"/>
    </font>
    <font>
      <sz val="6"/>
      <name val="Arial"/>
      <family val="2"/>
    </font>
    <font>
      <b/>
      <sz val="11"/>
      <color indexed="8"/>
      <name val="Calibri"/>
      <family val="2"/>
    </font>
    <font>
      <b/>
      <sz val="10"/>
      <name val="Candara"/>
      <family val="2"/>
    </font>
    <font>
      <sz val="10"/>
      <name val="Candara"/>
      <family val="2"/>
    </font>
    <font>
      <sz val="8"/>
      <color indexed="8"/>
      <name val="Calibri"/>
      <family val="2"/>
    </font>
    <font>
      <b/>
      <sz val="8"/>
      <color indexed="8"/>
      <name val="Calibri"/>
      <family val="2"/>
    </font>
    <font>
      <vertAlign val="superscript"/>
      <sz val="6"/>
      <name val="Arial"/>
      <family val="2"/>
    </font>
    <font>
      <sz val="6"/>
      <color indexed="8"/>
      <name val="Arial"/>
      <family val="2"/>
    </font>
    <font>
      <b/>
      <sz val="6"/>
      <name val="Arial"/>
      <family val="2"/>
    </font>
    <font>
      <sz val="11"/>
      <color indexed="8"/>
      <name val="Calibri"/>
      <family val="2"/>
    </font>
    <font>
      <sz val="11"/>
      <color indexed="9"/>
      <name val="Calibri"/>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6"/>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6"/>
      <color rgb="FF000000"/>
      <name val="Arial"/>
      <family val="2"/>
    </font>
    <font>
      <sz val="6"/>
      <color theme="1"/>
      <name val="Arial"/>
      <family val="2"/>
    </font>
    <font>
      <b/>
      <sz val="6"/>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43"/>
        <bgColor indexed="64"/>
      </patternFill>
    </fill>
    <fill>
      <patternFill patternType="solid">
        <fgColor indexed="50"/>
        <bgColor indexed="64"/>
      </patternFill>
    </fill>
    <fill>
      <patternFill patternType="solid">
        <fgColor indexed="13"/>
        <bgColor indexed="64"/>
      </patternFill>
    </fill>
    <fill>
      <patternFill patternType="solid">
        <fgColor indexed="26"/>
        <bgColor indexed="64"/>
      </patternFill>
    </fill>
    <fill>
      <patternFill patternType="solid">
        <fgColor indexed="52"/>
        <bgColor indexed="64"/>
      </patternFill>
    </fill>
    <fill>
      <patternFill patternType="solid">
        <fgColor indexed="51"/>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right style="thin"/>
      <top/>
      <bottom style="thin"/>
    </border>
    <border>
      <left/>
      <right style="thin"/>
      <top style="thin"/>
      <bottom style="thin"/>
    </border>
    <border>
      <left/>
      <right style="thin"/>
      <top style="thin"/>
      <bottom style="medium"/>
    </border>
    <border>
      <left/>
      <right style="medium"/>
      <top style="medium"/>
      <bottom style="thin"/>
    </border>
    <border>
      <left/>
      <right style="medium"/>
      <top style="thin"/>
      <bottom style="thin"/>
    </border>
    <border diagonalUp="1">
      <left style="thin"/>
      <right style="medium"/>
      <top style="thin"/>
      <bottom style="thin"/>
      <diagonal style="thin"/>
    </border>
    <border>
      <left style="medium"/>
      <right style="medium"/>
      <top style="thin"/>
      <bottom style="thin"/>
    </border>
    <border>
      <left/>
      <right style="medium"/>
      <top/>
      <bottom style="medium"/>
    </border>
    <border diagonalUp="1">
      <left style="thin"/>
      <right style="thin"/>
      <top style="thin"/>
      <bottom style="thin"/>
      <diagonal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border>
    <border>
      <left style="medium"/>
      <right style="medium"/>
      <top/>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medium"/>
      <right style="thin"/>
      <top style="medium"/>
      <bottom style="thin"/>
    </border>
    <border>
      <left style="thin"/>
      <right/>
      <top style="medium"/>
      <bottom style="thin"/>
    </border>
    <border>
      <left style="thin"/>
      <right/>
      <top style="thin"/>
      <bottom style="medium"/>
    </border>
    <border>
      <left style="thin"/>
      <right style="thin"/>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32" fillId="0" borderId="0">
      <alignment/>
      <protection/>
    </xf>
    <xf numFmtId="0" fontId="0" fillId="32" borderId="5" applyNumberFormat="0" applyFont="0" applyAlignment="0" applyProtection="0"/>
    <xf numFmtId="9" fontId="0" fillId="0" borderId="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168">
    <xf numFmtId="0" fontId="0" fillId="0" borderId="0" xfId="0" applyAlignment="1">
      <alignment/>
    </xf>
    <xf numFmtId="0" fontId="2" fillId="0" borderId="0" xfId="0" applyFont="1" applyAlignment="1">
      <alignment/>
    </xf>
    <xf numFmtId="0" fontId="2" fillId="0" borderId="0" xfId="0" applyFont="1" applyAlignment="1">
      <alignment vertical="center"/>
    </xf>
    <xf numFmtId="0" fontId="5" fillId="33"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34" borderId="10" xfId="0" applyFont="1" applyFill="1" applyBorder="1" applyAlignment="1">
      <alignment horizontal="left" vertical="center" wrapText="1"/>
    </xf>
    <xf numFmtId="0" fontId="6" fillId="0" borderId="10" xfId="0" applyFont="1" applyFill="1" applyBorder="1" applyAlignment="1">
      <alignment vertical="center" wrapText="1"/>
    </xf>
    <xf numFmtId="0" fontId="0" fillId="35" borderId="0" xfId="0" applyFill="1" applyAlignment="1">
      <alignment/>
    </xf>
    <xf numFmtId="0" fontId="7" fillId="35" borderId="0" xfId="0" applyFont="1" applyFill="1" applyAlignment="1">
      <alignment vertical="center" wrapText="1"/>
    </xf>
    <xf numFmtId="0" fontId="7" fillId="35" borderId="0" xfId="0" applyFont="1" applyFill="1" applyAlignment="1">
      <alignment/>
    </xf>
    <xf numFmtId="0" fontId="8" fillId="36" borderId="11" xfId="0" applyFont="1" applyFill="1" applyBorder="1" applyAlignment="1">
      <alignment horizontal="center" vertical="center"/>
    </xf>
    <xf numFmtId="0" fontId="8" fillId="36" borderId="12" xfId="0" applyFont="1" applyFill="1" applyBorder="1" applyAlignment="1">
      <alignment horizontal="center" vertical="center"/>
    </xf>
    <xf numFmtId="0" fontId="8" fillId="36" borderId="13" xfId="0" applyFont="1" applyFill="1" applyBorder="1" applyAlignment="1">
      <alignment horizontal="center" vertical="center"/>
    </xf>
    <xf numFmtId="0" fontId="8" fillId="35" borderId="0" xfId="0" applyFont="1" applyFill="1" applyAlignment="1">
      <alignment/>
    </xf>
    <xf numFmtId="0" fontId="7" fillId="37" borderId="14" xfId="0" applyFont="1" applyFill="1" applyBorder="1" applyAlignment="1">
      <alignment vertical="center"/>
    </xf>
    <xf numFmtId="0" fontId="7" fillId="37" borderId="15" xfId="0" applyFont="1" applyFill="1" applyBorder="1" applyAlignment="1">
      <alignment horizontal="center" vertical="center"/>
    </xf>
    <xf numFmtId="0" fontId="7" fillId="37" borderId="16" xfId="0" applyFont="1" applyFill="1" applyBorder="1" applyAlignment="1">
      <alignment vertical="center" wrapText="1"/>
    </xf>
    <xf numFmtId="0" fontId="7" fillId="35" borderId="0" xfId="0" applyFont="1" applyFill="1" applyAlignment="1">
      <alignment vertical="center"/>
    </xf>
    <xf numFmtId="0" fontId="7" fillId="37" borderId="17" xfId="0" applyFont="1" applyFill="1" applyBorder="1" applyAlignment="1">
      <alignment vertical="center"/>
    </xf>
    <xf numFmtId="0" fontId="7" fillId="37" borderId="18" xfId="0" applyFont="1" applyFill="1" applyBorder="1" applyAlignment="1">
      <alignment horizontal="center" vertical="center"/>
    </xf>
    <xf numFmtId="0" fontId="7" fillId="37" borderId="19" xfId="0" applyFont="1" applyFill="1" applyBorder="1" applyAlignment="1">
      <alignment vertical="center" wrapText="1"/>
    </xf>
    <xf numFmtId="0" fontId="7" fillId="37" borderId="20" xfId="0" applyFont="1" applyFill="1" applyBorder="1" applyAlignment="1">
      <alignment vertical="center"/>
    </xf>
    <xf numFmtId="0" fontId="7" fillId="37" borderId="21" xfId="0" applyFont="1" applyFill="1" applyBorder="1" applyAlignment="1">
      <alignment horizontal="center" vertical="center"/>
    </xf>
    <xf numFmtId="0" fontId="7" fillId="37" borderId="22" xfId="0" applyFont="1" applyFill="1" applyBorder="1" applyAlignment="1">
      <alignment vertical="center" wrapText="1"/>
    </xf>
    <xf numFmtId="0" fontId="7" fillId="35" borderId="0" xfId="0" applyFont="1" applyFill="1" applyBorder="1" applyAlignment="1">
      <alignment vertical="center"/>
    </xf>
    <xf numFmtId="0" fontId="7" fillId="35" borderId="0" xfId="0" applyFont="1" applyFill="1" applyBorder="1" applyAlignment="1">
      <alignment horizontal="center" vertical="center"/>
    </xf>
    <xf numFmtId="0" fontId="7" fillId="35" borderId="0" xfId="0" applyFont="1" applyFill="1" applyBorder="1" applyAlignment="1">
      <alignment vertical="center" wrapText="1"/>
    </xf>
    <xf numFmtId="0" fontId="7" fillId="0" borderId="14" xfId="0" applyFont="1" applyBorder="1" applyAlignment="1">
      <alignment vertical="center"/>
    </xf>
    <xf numFmtId="0" fontId="7" fillId="0" borderId="15" xfId="0" applyFont="1" applyBorder="1" applyAlignment="1">
      <alignment horizontal="center" vertical="center"/>
    </xf>
    <xf numFmtId="0" fontId="7" fillId="0" borderId="16" xfId="0" applyFont="1" applyBorder="1" applyAlignment="1">
      <alignment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7" fillId="0" borderId="17" xfId="0" applyFont="1" applyBorder="1" applyAlignment="1">
      <alignment vertical="center"/>
    </xf>
    <xf numFmtId="0" fontId="7" fillId="0" borderId="18" xfId="0" applyFont="1" applyBorder="1" applyAlignment="1">
      <alignment horizontal="center" vertical="center"/>
    </xf>
    <xf numFmtId="0" fontId="7" fillId="0" borderId="19" xfId="0" applyFont="1" applyBorder="1" applyAlignment="1">
      <alignment vertical="center" wrapText="1"/>
    </xf>
    <xf numFmtId="0" fontId="8" fillId="0" borderId="23" xfId="0" applyFont="1" applyBorder="1" applyAlignment="1">
      <alignment horizontal="center" vertical="center"/>
    </xf>
    <xf numFmtId="0" fontId="8" fillId="38" borderId="24" xfId="0" applyFont="1" applyFill="1" applyBorder="1" applyAlignment="1">
      <alignment horizontal="center" vertical="center"/>
    </xf>
    <xf numFmtId="0" fontId="8" fillId="38" borderId="15" xfId="0" applyFont="1" applyFill="1" applyBorder="1" applyAlignment="1">
      <alignment horizontal="center" vertical="center"/>
    </xf>
    <xf numFmtId="0" fontId="8" fillId="39" borderId="15" xfId="0" applyFont="1" applyFill="1" applyBorder="1" applyAlignment="1">
      <alignment horizontal="center" vertical="center"/>
    </xf>
    <xf numFmtId="0" fontId="8" fillId="39" borderId="16" xfId="0" applyFont="1" applyFill="1" applyBorder="1" applyAlignment="1">
      <alignment horizontal="center" vertical="center"/>
    </xf>
    <xf numFmtId="0" fontId="8" fillId="0" borderId="19" xfId="0" applyFont="1" applyBorder="1" applyAlignment="1">
      <alignment horizontal="center" vertical="center"/>
    </xf>
    <xf numFmtId="0" fontId="8" fillId="38" borderId="25" xfId="0" applyFont="1" applyFill="1" applyBorder="1" applyAlignment="1">
      <alignment horizontal="center" vertical="center"/>
    </xf>
    <xf numFmtId="0" fontId="8" fillId="39" borderId="18" xfId="0" applyFont="1" applyFill="1" applyBorder="1" applyAlignment="1">
      <alignment horizontal="center" vertical="center"/>
    </xf>
    <xf numFmtId="0" fontId="8" fillId="40" borderId="19" xfId="0" applyFont="1" applyFill="1" applyBorder="1" applyAlignment="1">
      <alignment horizontal="center" vertical="center"/>
    </xf>
    <xf numFmtId="0" fontId="7" fillId="0" borderId="20" xfId="0" applyFont="1" applyBorder="1" applyAlignment="1">
      <alignment vertical="center"/>
    </xf>
    <xf numFmtId="0" fontId="7" fillId="0" borderId="21" xfId="0" applyFont="1" applyBorder="1" applyAlignment="1">
      <alignment horizontal="center" vertical="center"/>
    </xf>
    <xf numFmtId="0" fontId="7" fillId="0" borderId="22" xfId="0" applyFont="1" applyBorder="1" applyAlignment="1">
      <alignment vertical="center" wrapText="1"/>
    </xf>
    <xf numFmtId="0" fontId="8" fillId="40" borderId="26" xfId="0" applyFont="1" applyFill="1" applyBorder="1" applyAlignment="1">
      <alignment horizontal="center" vertical="center"/>
    </xf>
    <xf numFmtId="0" fontId="8" fillId="40" borderId="21" xfId="0" applyFont="1" applyFill="1" applyBorder="1" applyAlignment="1">
      <alignment horizontal="center" vertical="center"/>
    </xf>
    <xf numFmtId="0" fontId="8" fillId="41" borderId="21" xfId="0" applyFont="1" applyFill="1" applyBorder="1" applyAlignment="1">
      <alignment horizontal="center" vertical="center"/>
    </xf>
    <xf numFmtId="0" fontId="8" fillId="41" borderId="22" xfId="0" applyFont="1" applyFill="1" applyBorder="1" applyAlignment="1">
      <alignment horizontal="center" vertical="center"/>
    </xf>
    <xf numFmtId="0" fontId="8" fillId="35" borderId="11" xfId="0" applyFont="1" applyFill="1" applyBorder="1" applyAlignment="1">
      <alignment horizontal="center" vertical="center"/>
    </xf>
    <xf numFmtId="0" fontId="8" fillId="35" borderId="12" xfId="0" applyFont="1" applyFill="1" applyBorder="1" applyAlignment="1">
      <alignment horizontal="center" vertical="center"/>
    </xf>
    <xf numFmtId="0" fontId="8" fillId="35" borderId="13" xfId="0" applyFont="1" applyFill="1" applyBorder="1" applyAlignment="1">
      <alignment horizontal="center" vertical="center"/>
    </xf>
    <xf numFmtId="49" fontId="8" fillId="0" borderId="20"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22" xfId="0" applyNumberFormat="1" applyFont="1" applyBorder="1" applyAlignment="1">
      <alignment horizontal="center" vertical="center"/>
    </xf>
    <xf numFmtId="0" fontId="8" fillId="0" borderId="27" xfId="0" applyFont="1" applyBorder="1" applyAlignment="1">
      <alignment horizontal="center" vertical="center"/>
    </xf>
    <xf numFmtId="0" fontId="8" fillId="38" borderId="24" xfId="0" applyFont="1" applyFill="1" applyBorder="1" applyAlignment="1">
      <alignment horizontal="left" vertical="center" wrapText="1"/>
    </xf>
    <xf numFmtId="0" fontId="8" fillId="38" borderId="15" xfId="0" applyFont="1" applyFill="1" applyBorder="1" applyAlignment="1">
      <alignment horizontal="left" vertical="center" wrapText="1"/>
    </xf>
    <xf numFmtId="0" fontId="8" fillId="42" borderId="16" xfId="0" applyFont="1" applyFill="1" applyBorder="1" applyAlignment="1">
      <alignment horizontal="left" vertical="center" wrapText="1"/>
    </xf>
    <xf numFmtId="0" fontId="8" fillId="0" borderId="28" xfId="0" applyFont="1" applyBorder="1" applyAlignment="1">
      <alignment horizontal="center" vertical="center"/>
    </xf>
    <xf numFmtId="0" fontId="8" fillId="38" borderId="25" xfId="0" applyFont="1" applyFill="1" applyBorder="1" applyAlignment="1">
      <alignment horizontal="left" vertical="center" wrapText="1"/>
    </xf>
    <xf numFmtId="0" fontId="8" fillId="38" borderId="18" xfId="0" applyFont="1" applyFill="1" applyBorder="1" applyAlignment="1">
      <alignment horizontal="left" vertical="center" wrapText="1"/>
    </xf>
    <xf numFmtId="0" fontId="8" fillId="42" borderId="18"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30" xfId="0" applyFont="1" applyBorder="1" applyAlignment="1">
      <alignment horizontal="center" vertical="center"/>
    </xf>
    <xf numFmtId="0" fontId="8" fillId="38" borderId="17" xfId="0" applyFont="1" applyFill="1" applyBorder="1" applyAlignment="1">
      <alignment horizontal="left" vertical="center" wrapText="1"/>
    </xf>
    <xf numFmtId="0" fontId="8" fillId="41" borderId="19" xfId="0" applyFont="1" applyFill="1" applyBorder="1" applyAlignment="1">
      <alignment horizontal="left" vertical="center" wrapText="1"/>
    </xf>
    <xf numFmtId="0" fontId="8" fillId="0" borderId="31" xfId="0" applyFont="1" applyBorder="1" applyAlignment="1">
      <alignment horizontal="center" vertical="center"/>
    </xf>
    <xf numFmtId="0" fontId="8" fillId="42" borderId="17"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41" borderId="18" xfId="0" applyFont="1" applyFill="1" applyBorder="1" applyAlignment="1">
      <alignment horizontal="left" vertical="center" wrapText="1"/>
    </xf>
    <xf numFmtId="0" fontId="8" fillId="41" borderId="29" xfId="0" applyFont="1" applyFill="1" applyBorder="1" applyAlignment="1">
      <alignment horizontal="left" vertical="center" wrapText="1"/>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18" xfId="0" applyFont="1" applyBorder="1" applyAlignment="1">
      <alignment horizontal="center" vertical="center" wrapText="1"/>
    </xf>
    <xf numFmtId="0" fontId="0" fillId="0" borderId="0" xfId="0" applyAlignment="1">
      <alignment wrapText="1"/>
    </xf>
    <xf numFmtId="0" fontId="0" fillId="0" borderId="0" xfId="0" applyBorder="1" applyAlignment="1">
      <alignment/>
    </xf>
    <xf numFmtId="0" fontId="2" fillId="43" borderId="18" xfId="0" applyFont="1" applyFill="1" applyBorder="1" applyAlignment="1">
      <alignment horizontal="center" vertical="center" textRotation="90" wrapText="1"/>
    </xf>
    <xf numFmtId="0" fontId="3" fillId="0" borderId="18" xfId="0" applyFont="1" applyFill="1" applyBorder="1" applyAlignment="1">
      <alignment horizontal="center" textRotation="90" wrapText="1"/>
    </xf>
    <xf numFmtId="0" fontId="0" fillId="0" borderId="33" xfId="0" applyBorder="1" applyAlignment="1">
      <alignment/>
    </xf>
    <xf numFmtId="0" fontId="0" fillId="0" borderId="34" xfId="0" applyBorder="1" applyAlignment="1">
      <alignment/>
    </xf>
    <xf numFmtId="0" fontId="0" fillId="0" borderId="24" xfId="0" applyBorder="1" applyAlignment="1">
      <alignment/>
    </xf>
    <xf numFmtId="0" fontId="2" fillId="44" borderId="15" xfId="0" applyFont="1" applyFill="1" applyBorder="1" applyAlignment="1">
      <alignment horizontal="center" vertical="center" wrapText="1"/>
    </xf>
    <xf numFmtId="0" fontId="0" fillId="0" borderId="35" xfId="0" applyBorder="1" applyAlignment="1">
      <alignment/>
    </xf>
    <xf numFmtId="0" fontId="0" fillId="0" borderId="36" xfId="0" applyBorder="1" applyAlignment="1">
      <alignment/>
    </xf>
    <xf numFmtId="0" fontId="3" fillId="0" borderId="18" xfId="0" applyFont="1" applyFill="1" applyBorder="1" applyAlignment="1">
      <alignment horizontal="center" vertical="center" wrapText="1"/>
    </xf>
    <xf numFmtId="0" fontId="51" fillId="0" borderId="0" xfId="0" applyFont="1" applyFill="1" applyBorder="1" applyAlignment="1">
      <alignment horizontal="left" vertical="center"/>
    </xf>
    <xf numFmtId="0" fontId="0" fillId="0" borderId="0" xfId="0" applyFill="1" applyAlignment="1">
      <alignment/>
    </xf>
    <xf numFmtId="0" fontId="3" fillId="2" borderId="18" xfId="0" applyFont="1" applyFill="1" applyBorder="1" applyAlignment="1">
      <alignment horizontal="center" vertical="center" wrapText="1"/>
    </xf>
    <xf numFmtId="0" fontId="3" fillId="0" borderId="18" xfId="0" applyFont="1" applyBorder="1" applyAlignment="1">
      <alignment horizontal="center" textRotation="90" wrapText="1"/>
    </xf>
    <xf numFmtId="0" fontId="3" fillId="0" borderId="18" xfId="0" applyFont="1" applyBorder="1" applyAlignment="1">
      <alignment horizontal="center" vertical="center" wrapText="1"/>
    </xf>
    <xf numFmtId="0" fontId="3" fillId="34" borderId="18" xfId="0" applyFont="1" applyFill="1" applyBorder="1" applyAlignment="1">
      <alignment horizontal="center" textRotation="90" wrapText="1"/>
    </xf>
    <xf numFmtId="0" fontId="3" fillId="34" borderId="18" xfId="0" applyFont="1" applyFill="1" applyBorder="1" applyAlignment="1">
      <alignment horizontal="center" vertical="center" wrapText="1"/>
    </xf>
    <xf numFmtId="0" fontId="52" fillId="34" borderId="18" xfId="0" applyFont="1" applyFill="1" applyBorder="1" applyAlignment="1">
      <alignment horizontal="center" textRotation="90" wrapText="1"/>
    </xf>
    <xf numFmtId="0" fontId="52" fillId="34" borderId="18" xfId="0" applyFont="1" applyFill="1" applyBorder="1" applyAlignment="1">
      <alignment horizontal="center" textRotation="90" wrapText="1"/>
    </xf>
    <xf numFmtId="0" fontId="3" fillId="2" borderId="37" xfId="0" applyFont="1" applyFill="1" applyBorder="1" applyAlignment="1">
      <alignment vertical="center" textRotation="90" wrapText="1"/>
    </xf>
    <xf numFmtId="0" fontId="3" fillId="2" borderId="37" xfId="0" applyFont="1" applyFill="1" applyBorder="1" applyAlignment="1">
      <alignment vertical="center" wrapText="1"/>
    </xf>
    <xf numFmtId="0" fontId="52" fillId="2" borderId="18" xfId="0" applyFont="1" applyFill="1" applyBorder="1" applyAlignment="1">
      <alignment horizontal="center" vertical="center" textRotation="90" wrapText="1"/>
    </xf>
    <xf numFmtId="0" fontId="52" fillId="2" borderId="18" xfId="0" applyFont="1" applyFill="1" applyBorder="1" applyAlignment="1">
      <alignment horizontal="center" vertical="center" textRotation="90"/>
    </xf>
    <xf numFmtId="0" fontId="3" fillId="2" borderId="18" xfId="0" applyFont="1" applyFill="1" applyBorder="1" applyAlignment="1">
      <alignment horizontal="center" vertical="center" textRotation="90" wrapText="1"/>
    </xf>
    <xf numFmtId="0" fontId="3" fillId="2" borderId="18" xfId="0" applyFont="1" applyFill="1" applyBorder="1" applyAlignment="1">
      <alignment horizontal="center" vertical="center"/>
    </xf>
    <xf numFmtId="0" fontId="51" fillId="2" borderId="18" xfId="0" applyFont="1" applyFill="1" applyBorder="1" applyAlignment="1">
      <alignment horizontal="center" vertical="center" textRotation="90" wrapText="1"/>
    </xf>
    <xf numFmtId="0" fontId="3" fillId="2" borderId="18" xfId="0" applyFont="1" applyFill="1" applyBorder="1" applyAlignment="1">
      <alignment vertical="center"/>
    </xf>
    <xf numFmtId="0" fontId="52" fillId="2" borderId="18" xfId="0" applyFont="1" applyFill="1" applyBorder="1" applyAlignment="1">
      <alignment horizontal="center" vertical="center"/>
    </xf>
    <xf numFmtId="0" fontId="52" fillId="2" borderId="18" xfId="0" applyFont="1" applyFill="1" applyBorder="1" applyAlignment="1">
      <alignment vertical="center"/>
    </xf>
    <xf numFmtId="0" fontId="3" fillId="2" borderId="18" xfId="0" applyFont="1" applyFill="1" applyBorder="1" applyAlignment="1">
      <alignment vertical="center" textRotation="90"/>
    </xf>
    <xf numFmtId="0" fontId="3" fillId="2" borderId="18" xfId="0" applyFont="1" applyFill="1" applyBorder="1" applyAlignment="1">
      <alignment horizontal="center" vertical="center" textRotation="90"/>
    </xf>
    <xf numFmtId="0" fontId="11" fillId="2" borderId="18" xfId="0" applyFont="1" applyFill="1" applyBorder="1" applyAlignment="1">
      <alignment horizontal="center" vertical="center"/>
    </xf>
    <xf numFmtId="0" fontId="53" fillId="2" borderId="18" xfId="0" applyFont="1" applyFill="1" applyBorder="1" applyAlignment="1">
      <alignment horizontal="center" vertical="center"/>
    </xf>
    <xf numFmtId="0" fontId="3" fillId="2" borderId="18" xfId="56" applyFont="1" applyFill="1" applyBorder="1" applyAlignment="1">
      <alignment horizontal="center" vertical="center" textRotation="90" wrapText="1"/>
      <protection/>
    </xf>
    <xf numFmtId="0" fontId="3" fillId="2" borderId="18" xfId="0" applyFont="1" applyFill="1" applyBorder="1" applyAlignment="1">
      <alignment horizontal="center" textRotation="90"/>
    </xf>
    <xf numFmtId="0" fontId="52" fillId="2" borderId="18" xfId="0" applyFont="1" applyFill="1" applyBorder="1" applyAlignment="1">
      <alignment vertical="center" textRotation="90" wrapText="1"/>
    </xf>
    <xf numFmtId="0" fontId="10" fillId="2" borderId="18" xfId="0" applyFont="1" applyFill="1" applyBorder="1" applyAlignment="1">
      <alignment horizontal="center" vertical="center" textRotation="90" wrapText="1"/>
    </xf>
    <xf numFmtId="0" fontId="3" fillId="2" borderId="18" xfId="0" applyFont="1" applyFill="1" applyBorder="1" applyAlignment="1">
      <alignment textRotation="90"/>
    </xf>
    <xf numFmtId="0" fontId="3" fillId="2" borderId="18" xfId="0" applyFont="1" applyFill="1" applyBorder="1" applyAlignment="1">
      <alignment vertical="center" textRotation="90" wrapText="1"/>
    </xf>
    <xf numFmtId="0" fontId="2" fillId="43" borderId="18" xfId="0" applyFont="1" applyFill="1" applyBorder="1" applyAlignment="1">
      <alignment horizontal="center" vertical="center" textRotation="90" wrapText="1"/>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0" xfId="0" applyFont="1" applyBorder="1" applyAlignment="1">
      <alignment horizontal="center" vertical="center"/>
    </xf>
    <xf numFmtId="0" fontId="1" fillId="0" borderId="36" xfId="0" applyFont="1" applyBorder="1" applyAlignment="1">
      <alignment horizontal="center" vertical="center"/>
    </xf>
    <xf numFmtId="0" fontId="2" fillId="43" borderId="15" xfId="0" applyFont="1" applyFill="1" applyBorder="1" applyAlignment="1">
      <alignment horizontal="center" vertical="center" textRotation="90" wrapText="1"/>
    </xf>
    <xf numFmtId="0" fontId="2" fillId="45" borderId="15" xfId="0" applyFont="1" applyFill="1" applyBorder="1" applyAlignment="1">
      <alignment horizontal="center" vertical="center"/>
    </xf>
    <xf numFmtId="0" fontId="2" fillId="44" borderId="15" xfId="0" applyFont="1" applyFill="1" applyBorder="1" applyAlignment="1">
      <alignment horizontal="center" vertical="center" wrapText="1"/>
    </xf>
    <xf numFmtId="0" fontId="2" fillId="45" borderId="15" xfId="0" applyFont="1" applyFill="1" applyBorder="1" applyAlignment="1">
      <alignment horizontal="center" vertical="center" wrapText="1"/>
    </xf>
    <xf numFmtId="0" fontId="2" fillId="44" borderId="18" xfId="0" applyFont="1" applyFill="1" applyBorder="1" applyAlignment="1">
      <alignment horizontal="center" vertical="center"/>
    </xf>
    <xf numFmtId="0" fontId="2" fillId="43" borderId="18" xfId="0" applyFont="1" applyFill="1" applyBorder="1" applyAlignment="1">
      <alignment horizontal="center" vertical="center"/>
    </xf>
    <xf numFmtId="0" fontId="8" fillId="35" borderId="41" xfId="0" applyFont="1" applyFill="1" applyBorder="1" applyAlignment="1">
      <alignment horizontal="center" vertical="center" wrapText="1"/>
    </xf>
    <xf numFmtId="0" fontId="8" fillId="35" borderId="42" xfId="0" applyFont="1" applyFill="1" applyBorder="1" applyAlignment="1">
      <alignment horizontal="center" vertical="center" wrapText="1"/>
    </xf>
    <xf numFmtId="0" fontId="8" fillId="35" borderId="43" xfId="0" applyFont="1" applyFill="1" applyBorder="1" applyAlignment="1">
      <alignment horizontal="center" vertical="center" wrapText="1"/>
    </xf>
    <xf numFmtId="0" fontId="7" fillId="37" borderId="44" xfId="0" applyFont="1" applyFill="1" applyBorder="1" applyAlignment="1">
      <alignment horizontal="center" vertical="center"/>
    </xf>
    <xf numFmtId="0" fontId="7" fillId="37" borderId="45" xfId="0" applyFont="1" applyFill="1" applyBorder="1" applyAlignment="1">
      <alignment horizontal="center" vertical="center"/>
    </xf>
    <xf numFmtId="0" fontId="7" fillId="37" borderId="46" xfId="0" applyFont="1" applyFill="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8" fillId="35" borderId="0" xfId="0" applyFont="1" applyFill="1" applyAlignment="1">
      <alignment horizontal="center"/>
    </xf>
    <xf numFmtId="0" fontId="8" fillId="35" borderId="47" xfId="0" applyFont="1" applyFill="1" applyBorder="1" applyAlignment="1">
      <alignment horizontal="center" vertical="center"/>
    </xf>
    <xf numFmtId="0" fontId="8" fillId="35" borderId="46" xfId="0" applyFont="1" applyFill="1" applyBorder="1" applyAlignment="1">
      <alignment horizontal="center" vertical="center"/>
    </xf>
    <xf numFmtId="0" fontId="8" fillId="36" borderId="48"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8" fillId="36" borderId="20" xfId="0" applyFont="1" applyFill="1" applyBorder="1" applyAlignment="1">
      <alignment horizontal="center" vertical="center" wrapText="1"/>
    </xf>
    <xf numFmtId="0" fontId="8" fillId="35" borderId="48" xfId="0" applyFont="1" applyFill="1" applyBorder="1" applyAlignment="1">
      <alignment horizontal="center" vertical="center" wrapText="1"/>
    </xf>
    <xf numFmtId="0" fontId="8" fillId="35" borderId="49" xfId="0" applyFont="1" applyFill="1" applyBorder="1" applyAlignment="1">
      <alignment horizontal="center" vertical="center" wrapText="1"/>
    </xf>
    <xf numFmtId="0" fontId="8" fillId="35" borderId="20" xfId="0" applyFont="1" applyFill="1" applyBorder="1" applyAlignment="1">
      <alignment horizontal="center" vertical="center" wrapText="1"/>
    </xf>
    <xf numFmtId="0" fontId="8" fillId="35" borderId="50" xfId="0" applyFont="1" applyFill="1" applyBorder="1" applyAlignment="1">
      <alignment horizontal="center" vertical="center" wrapText="1"/>
    </xf>
    <xf numFmtId="0" fontId="8" fillId="35" borderId="51" xfId="0" applyFont="1" applyFill="1" applyBorder="1" applyAlignment="1">
      <alignment horizontal="center" vertical="center" wrapText="1"/>
    </xf>
    <xf numFmtId="0" fontId="8" fillId="35" borderId="23" xfId="0" applyFont="1" applyFill="1" applyBorder="1" applyAlignment="1">
      <alignment horizontal="center" vertical="center" wrapText="1"/>
    </xf>
    <xf numFmtId="0" fontId="4" fillId="35" borderId="52" xfId="0" applyFont="1" applyFill="1" applyBorder="1" applyAlignment="1">
      <alignment horizontal="center" vertical="center"/>
    </xf>
    <xf numFmtId="0" fontId="4" fillId="35" borderId="53" xfId="0" applyFont="1" applyFill="1" applyBorder="1" applyAlignment="1">
      <alignment horizontal="center" vertical="center"/>
    </xf>
    <xf numFmtId="0" fontId="4" fillId="35" borderId="54" xfId="0" applyFont="1" applyFill="1" applyBorder="1" applyAlignment="1">
      <alignment horizontal="center" vertical="center"/>
    </xf>
    <xf numFmtId="0" fontId="4" fillId="35" borderId="55" xfId="0" applyFont="1" applyFill="1" applyBorder="1" applyAlignment="1">
      <alignment horizontal="center" vertical="center"/>
    </xf>
    <xf numFmtId="0" fontId="4" fillId="35" borderId="0" xfId="0" applyFont="1" applyFill="1" applyBorder="1" applyAlignment="1">
      <alignment horizontal="center" vertical="center"/>
    </xf>
    <xf numFmtId="0" fontId="4" fillId="35" borderId="56" xfId="0" applyFont="1" applyFill="1" applyBorder="1" applyAlignment="1">
      <alignment horizontal="center" vertical="center"/>
    </xf>
    <xf numFmtId="0" fontId="4" fillId="35" borderId="57" xfId="0" applyFont="1" applyFill="1" applyBorder="1" applyAlignment="1">
      <alignment horizontal="center" vertical="center"/>
    </xf>
    <xf numFmtId="0" fontId="4" fillId="35" borderId="58" xfId="0" applyFont="1" applyFill="1" applyBorder="1" applyAlignment="1">
      <alignment horizontal="center" vertical="center"/>
    </xf>
    <xf numFmtId="0" fontId="4" fillId="35" borderId="31" xfId="0" applyFont="1" applyFill="1" applyBorder="1" applyAlignment="1">
      <alignment horizontal="center" vertical="center"/>
    </xf>
    <xf numFmtId="0" fontId="8" fillId="36" borderId="49" xfId="0" applyFont="1" applyFill="1" applyBorder="1" applyAlignment="1">
      <alignment horizontal="center" vertical="center" wrapText="1"/>
    </xf>
    <xf numFmtId="0" fontId="8" fillId="36" borderId="50" xfId="0" applyFont="1" applyFill="1" applyBorder="1" applyAlignment="1">
      <alignment horizontal="center" vertical="center" wrapText="1"/>
    </xf>
    <xf numFmtId="0" fontId="8" fillId="36" borderId="51" xfId="0" applyFont="1" applyFill="1" applyBorder="1" applyAlignment="1">
      <alignment horizontal="center" vertical="center" wrapText="1"/>
    </xf>
    <xf numFmtId="0" fontId="8" fillId="36" borderId="23" xfId="0" applyFont="1" applyFill="1" applyBorder="1" applyAlignment="1">
      <alignment horizontal="center" vertical="center" wrapText="1"/>
    </xf>
    <xf numFmtId="0" fontId="5" fillId="33" borderId="10" xfId="0" applyFont="1" applyFill="1" applyBorder="1" applyAlignment="1">
      <alignment horizontal="center" vertical="center" textRotation="90" wrapText="1"/>
    </xf>
    <xf numFmtId="0" fontId="5" fillId="33" borderId="10"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23">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B80047"/>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D320"/>
      <rgbColor rgb="00FF950E"/>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29</xdr:col>
      <xdr:colOff>514350</xdr:colOff>
      <xdr:row>0</xdr:row>
      <xdr:rowOff>66675</xdr:rowOff>
    </xdr:from>
    <xdr:to>
      <xdr:col>30</xdr:col>
      <xdr:colOff>152400</xdr:colOff>
      <xdr:row>5</xdr:row>
      <xdr:rowOff>38100</xdr:rowOff>
    </xdr:to>
    <xdr:pic>
      <xdr:nvPicPr>
        <xdr:cNvPr id="1" name="Imagen 1"/>
        <xdr:cNvPicPr preferRelativeResize="1">
          <a:picLocks noChangeAspect="1"/>
        </xdr:cNvPicPr>
      </xdr:nvPicPr>
      <xdr:blipFill>
        <a:blip r:embed="rId1"/>
        <a:stretch>
          <a:fillRect/>
        </a:stretch>
      </xdr:blipFill>
      <xdr:spPr>
        <a:xfrm>
          <a:off x="10029825" y="66675"/>
          <a:ext cx="1638300" cy="781050"/>
        </a:xfrm>
        <a:prstGeom prst="rect">
          <a:avLst/>
        </a:prstGeom>
        <a:blipFill>
          <a:blip r:embed=""/>
          <a:srcRect/>
          <a:stretch>
            <a:fillRect/>
          </a:stretch>
        </a:blipFill>
        <a:ln w="9525" cmpd="sng">
          <a:noFill/>
        </a:ln>
      </xdr:spPr>
    </xdr:pic>
    <xdr:clientData/>
  </xdr:twoCellAnchor>
  <xdr:twoCellAnchor editAs="absolute">
    <xdr:from>
      <xdr:col>1</xdr:col>
      <xdr:colOff>0</xdr:colOff>
      <xdr:row>0</xdr:row>
      <xdr:rowOff>28575</xdr:rowOff>
    </xdr:from>
    <xdr:to>
      <xdr:col>3</xdr:col>
      <xdr:colOff>466725</xdr:colOff>
      <xdr:row>4</xdr:row>
      <xdr:rowOff>123825</xdr:rowOff>
    </xdr:to>
    <xdr:pic>
      <xdr:nvPicPr>
        <xdr:cNvPr id="2" name="Imagen 2"/>
        <xdr:cNvPicPr preferRelativeResize="1">
          <a:picLocks noChangeAspect="1"/>
        </xdr:cNvPicPr>
      </xdr:nvPicPr>
      <xdr:blipFill>
        <a:blip r:embed="rId2"/>
        <a:stretch>
          <a:fillRect/>
        </a:stretch>
      </xdr:blipFill>
      <xdr:spPr>
        <a:xfrm>
          <a:off x="161925" y="28575"/>
          <a:ext cx="1095375" cy="7429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31"/>
  <sheetViews>
    <sheetView tabSelected="1" zoomScale="120" zoomScaleNormal="120" zoomScaleSheetLayoutView="116" zoomScalePageLayoutView="0" workbookViewId="0" topLeftCell="A1">
      <selection activeCell="C84" sqref="C84:C112"/>
    </sheetView>
  </sheetViews>
  <sheetFormatPr defaultColWidth="11.421875" defaultRowHeight="12.75"/>
  <cols>
    <col min="1" max="1" width="2.421875" style="0" customWidth="1"/>
    <col min="2" max="2" width="3.421875" style="0" customWidth="1"/>
    <col min="3" max="3" width="6.00390625" style="0" customWidth="1"/>
    <col min="4" max="4" width="12.7109375" style="0" customWidth="1"/>
    <col min="5" max="5" width="2.57421875" style="0" customWidth="1"/>
    <col min="6" max="6" width="12.8515625" style="0" customWidth="1"/>
    <col min="7" max="7" width="4.140625" style="0" customWidth="1"/>
    <col min="8" max="8" width="4.8515625" style="0" customWidth="1"/>
    <col min="9" max="9" width="6.57421875" style="0" customWidth="1"/>
    <col min="10" max="12" width="3.28125" style="0" customWidth="1"/>
    <col min="13" max="13" width="3.57421875" style="0" customWidth="1"/>
    <col min="14" max="14" width="3.00390625" style="0" customWidth="1"/>
    <col min="15" max="15" width="4.8515625" style="0" customWidth="1"/>
    <col min="16" max="16" width="4.140625" style="0" customWidth="1"/>
    <col min="17" max="17" width="3.28125" style="0" customWidth="1"/>
    <col min="18" max="18" width="4.28125" style="0" customWidth="1"/>
    <col min="19" max="19" width="5.421875" style="0" customWidth="1"/>
    <col min="20" max="20" width="4.8515625" style="0" customWidth="1"/>
    <col min="21" max="21" width="3.00390625" style="0" customWidth="1"/>
    <col min="22" max="22" width="2.421875" style="0" customWidth="1"/>
    <col min="23" max="23" width="2.28125" style="0" customWidth="1"/>
    <col min="24" max="24" width="3.28125" style="0" customWidth="1"/>
    <col min="25" max="25" width="3.421875" style="0" customWidth="1"/>
    <col min="26" max="26" width="4.7109375" style="0" customWidth="1"/>
    <col min="27" max="27" width="3.57421875" style="0" customWidth="1"/>
    <col min="28" max="28" width="2.8515625" style="0" customWidth="1"/>
    <col min="29" max="29" width="18.28125" style="0" customWidth="1"/>
    <col min="30" max="30" width="30.00390625" style="0" customWidth="1"/>
    <col min="31" max="31" width="9.140625" style="0" customWidth="1"/>
  </cols>
  <sheetData>
    <row r="1" spans="1:31" ht="12.75">
      <c r="A1" s="120"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2"/>
    </row>
    <row r="2" spans="1:31" ht="12.75">
      <c r="A2" s="123" t="s">
        <v>284</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5"/>
    </row>
    <row r="3" spans="1:31" ht="12.75">
      <c r="A3" s="123" t="s">
        <v>57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5"/>
    </row>
    <row r="4" spans="1:31" ht="12.75">
      <c r="A4" s="123" t="s">
        <v>657</v>
      </c>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5"/>
    </row>
    <row r="5" spans="1:31" ht="12.75">
      <c r="A5" s="87"/>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8"/>
    </row>
    <row r="6" spans="1:31" ht="12.75">
      <c r="A6" s="83"/>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5"/>
    </row>
    <row r="7" spans="1:31" s="1" customFormat="1" ht="39.75" customHeight="1">
      <c r="A7" s="126" t="s">
        <v>1</v>
      </c>
      <c r="B7" s="126" t="s">
        <v>2</v>
      </c>
      <c r="C7" s="126" t="s">
        <v>3</v>
      </c>
      <c r="D7" s="126" t="s">
        <v>4</v>
      </c>
      <c r="E7" s="126" t="s">
        <v>5</v>
      </c>
      <c r="F7" s="127" t="s">
        <v>6</v>
      </c>
      <c r="G7" s="127"/>
      <c r="H7" s="127"/>
      <c r="I7" s="126" t="s">
        <v>7</v>
      </c>
      <c r="J7" s="128" t="s">
        <v>8</v>
      </c>
      <c r="K7" s="128"/>
      <c r="L7" s="128"/>
      <c r="M7" s="127" t="s">
        <v>9</v>
      </c>
      <c r="N7" s="127"/>
      <c r="O7" s="127"/>
      <c r="P7" s="127"/>
      <c r="Q7" s="127"/>
      <c r="R7" s="127"/>
      <c r="S7" s="127"/>
      <c r="T7" s="86" t="s">
        <v>10</v>
      </c>
      <c r="U7" s="129" t="s">
        <v>11</v>
      </c>
      <c r="V7" s="129"/>
      <c r="W7" s="129"/>
      <c r="X7" s="129"/>
      <c r="Y7" s="129"/>
      <c r="Z7" s="129"/>
      <c r="AA7" s="130" t="s">
        <v>12</v>
      </c>
      <c r="AB7" s="130"/>
      <c r="AC7" s="130"/>
      <c r="AD7" s="130"/>
      <c r="AE7" s="130"/>
    </row>
    <row r="8" spans="1:31" s="2" customFormat="1" ht="25.5" customHeight="1">
      <c r="A8" s="119"/>
      <c r="B8" s="119"/>
      <c r="C8" s="119"/>
      <c r="D8" s="119"/>
      <c r="E8" s="119"/>
      <c r="F8" s="119" t="s">
        <v>13</v>
      </c>
      <c r="G8" s="119" t="s">
        <v>14</v>
      </c>
      <c r="H8" s="119" t="s">
        <v>58</v>
      </c>
      <c r="I8" s="119"/>
      <c r="J8" s="119" t="s">
        <v>15</v>
      </c>
      <c r="K8" s="119" t="s">
        <v>16</v>
      </c>
      <c r="L8" s="119" t="s">
        <v>17</v>
      </c>
      <c r="M8" s="119" t="s">
        <v>18</v>
      </c>
      <c r="N8" s="119" t="s">
        <v>19</v>
      </c>
      <c r="O8" s="119" t="s">
        <v>20</v>
      </c>
      <c r="P8" s="119" t="s">
        <v>21</v>
      </c>
      <c r="Q8" s="119" t="s">
        <v>22</v>
      </c>
      <c r="R8" s="119" t="s">
        <v>23</v>
      </c>
      <c r="S8" s="119" t="s">
        <v>24</v>
      </c>
      <c r="T8" s="119" t="s">
        <v>25</v>
      </c>
      <c r="U8" s="131" t="s">
        <v>26</v>
      </c>
      <c r="V8" s="131"/>
      <c r="W8" s="131"/>
      <c r="X8" s="131"/>
      <c r="Y8" s="119" t="s">
        <v>27</v>
      </c>
      <c r="Z8" s="119" t="s">
        <v>28</v>
      </c>
      <c r="AA8" s="119" t="s">
        <v>29</v>
      </c>
      <c r="AB8" s="119" t="s">
        <v>30</v>
      </c>
      <c r="AC8" s="119" t="s">
        <v>31</v>
      </c>
      <c r="AD8" s="119" t="s">
        <v>32</v>
      </c>
      <c r="AE8" s="119" t="s">
        <v>33</v>
      </c>
    </row>
    <row r="9" spans="1:31" s="1" customFormat="1" ht="60.75" customHeight="1">
      <c r="A9" s="119"/>
      <c r="B9" s="119"/>
      <c r="C9" s="119"/>
      <c r="D9" s="119"/>
      <c r="E9" s="119"/>
      <c r="F9" s="119"/>
      <c r="G9" s="119"/>
      <c r="H9" s="119"/>
      <c r="I9" s="119"/>
      <c r="J9" s="119"/>
      <c r="K9" s="119"/>
      <c r="L9" s="119"/>
      <c r="M9" s="119"/>
      <c r="N9" s="119"/>
      <c r="O9" s="119"/>
      <c r="P9" s="119"/>
      <c r="Q9" s="119"/>
      <c r="R9" s="119"/>
      <c r="S9" s="119"/>
      <c r="T9" s="119"/>
      <c r="U9" s="81" t="s">
        <v>34</v>
      </c>
      <c r="V9" s="81" t="s">
        <v>35</v>
      </c>
      <c r="W9" s="81" t="s">
        <v>36</v>
      </c>
      <c r="X9" s="81" t="s">
        <v>37</v>
      </c>
      <c r="Y9" s="119"/>
      <c r="Z9" s="119"/>
      <c r="AA9" s="119"/>
      <c r="AB9" s="119"/>
      <c r="AC9" s="119"/>
      <c r="AD9" s="119"/>
      <c r="AE9" s="119"/>
    </row>
    <row r="10" spans="1:31" s="90" customFormat="1" ht="111" customHeight="1">
      <c r="A10" s="82" t="s">
        <v>56</v>
      </c>
      <c r="B10" s="82" t="s">
        <v>286</v>
      </c>
      <c r="C10" s="82" t="s">
        <v>229</v>
      </c>
      <c r="D10" s="82" t="s">
        <v>274</v>
      </c>
      <c r="E10" s="89" t="s">
        <v>280</v>
      </c>
      <c r="F10" s="82" t="s">
        <v>285</v>
      </c>
      <c r="G10" s="82" t="s">
        <v>45</v>
      </c>
      <c r="H10" s="82" t="s">
        <v>45</v>
      </c>
      <c r="I10" s="82" t="s">
        <v>227</v>
      </c>
      <c r="J10" s="82" t="s">
        <v>40</v>
      </c>
      <c r="K10" s="82" t="s">
        <v>40</v>
      </c>
      <c r="L10" s="82" t="s">
        <v>40</v>
      </c>
      <c r="M10" s="89">
        <v>6</v>
      </c>
      <c r="N10" s="89">
        <v>3</v>
      </c>
      <c r="O10" s="89">
        <f>+M10*N10</f>
        <v>18</v>
      </c>
      <c r="P10" s="89" t="str">
        <f>+IF(O10&gt;=24,"Muy Alto (MA)",IF(O10&gt;=10,"Alto (A)",IF(O10&gt;=6,"Medio (M)",IF(O10&gt;=2,"Bajo (B)"))))</f>
        <v>Alto (A)</v>
      </c>
      <c r="Q10" s="89">
        <v>25</v>
      </c>
      <c r="R10" s="89">
        <f>+O10*Q10</f>
        <v>450</v>
      </c>
      <c r="S10" s="92" t="str">
        <f>IF(R10&lt;=20,"IV",IF(R10&gt;=600,"I",IF(R10&gt;=150,"II",IF(R10&gt;=40,"III",IF(R10&gt;=20,"IV")*IF(R10&lt;=20,"IV")))))</f>
        <v>II</v>
      </c>
      <c r="T10" s="82" t="str">
        <f>+IF(S10="I","No Aceptable",IF(S10="II","No Aceptable o Aceptable con control especifico",IF(S10="III","Mejorable",IF(S10="IV","Aceptable"))))</f>
        <v>No Aceptable o Aceptable con control especifico</v>
      </c>
      <c r="U10" s="89">
        <v>0</v>
      </c>
      <c r="V10" s="89">
        <v>1</v>
      </c>
      <c r="W10" s="89">
        <v>0</v>
      </c>
      <c r="X10" s="89">
        <f>SUM(U10:W10)</f>
        <v>1</v>
      </c>
      <c r="Y10" s="82" t="s">
        <v>41</v>
      </c>
      <c r="Z10" s="82" t="s">
        <v>223</v>
      </c>
      <c r="AA10" s="82" t="s">
        <v>436</v>
      </c>
      <c r="AB10" s="82" t="s">
        <v>436</v>
      </c>
      <c r="AC10" s="82" t="s">
        <v>436</v>
      </c>
      <c r="AD10" s="82" t="s">
        <v>435</v>
      </c>
      <c r="AE10" s="82"/>
    </row>
    <row r="11" spans="1:31" s="90" customFormat="1" ht="111" customHeight="1">
      <c r="A11" s="82" t="s">
        <v>56</v>
      </c>
      <c r="B11" s="82" t="s">
        <v>286</v>
      </c>
      <c r="C11" s="82" t="s">
        <v>229</v>
      </c>
      <c r="D11" s="82" t="s">
        <v>274</v>
      </c>
      <c r="E11" s="89" t="s">
        <v>438</v>
      </c>
      <c r="F11" s="82" t="s">
        <v>285</v>
      </c>
      <c r="G11" s="82" t="s">
        <v>63</v>
      </c>
      <c r="H11" s="82" t="s">
        <v>228</v>
      </c>
      <c r="I11" s="82" t="s">
        <v>44</v>
      </c>
      <c r="J11" s="82" t="s">
        <v>40</v>
      </c>
      <c r="K11" s="82" t="s">
        <v>40</v>
      </c>
      <c r="L11" s="82" t="s">
        <v>40</v>
      </c>
      <c r="M11" s="89">
        <v>6</v>
      </c>
      <c r="N11" s="89">
        <v>3</v>
      </c>
      <c r="O11" s="89">
        <f>+M11*N11</f>
        <v>18</v>
      </c>
      <c r="P11" s="89" t="str">
        <f>+IF(O11&gt;=24,"Muy Alto (MA)",IF(O11&gt;=10,"Alto (A)",IF(O11&gt;=6,"Medio (M)",IF(O11&gt;=2,"Bajo (B)"))))</f>
        <v>Alto (A)</v>
      </c>
      <c r="Q11" s="89">
        <v>100</v>
      </c>
      <c r="R11" s="89">
        <f>+O11*Q11</f>
        <v>1800</v>
      </c>
      <c r="S11" s="92" t="str">
        <f>IF(R11&lt;=20,"IV",IF(R11&gt;=600,"I",IF(R11&gt;=150,"II",IF(R11&gt;=40,"III",IF(R11&gt;=20,"IV")*IF(R11&lt;=20,"IV")))))</f>
        <v>I</v>
      </c>
      <c r="T11" s="82" t="str">
        <f>+IF(S11="I","No Aceptable",IF(S11="II","No Aceptable o Aceptable con control especifico",IF(S11="III","Mejorable",IF(S11="IV","Aceptable"))))</f>
        <v>No Aceptable</v>
      </c>
      <c r="U11" s="89">
        <v>0</v>
      </c>
      <c r="V11" s="89">
        <v>1</v>
      </c>
      <c r="W11" s="89">
        <v>0</v>
      </c>
      <c r="X11" s="89">
        <f>SUM(U11:W11)</f>
        <v>1</v>
      </c>
      <c r="Y11" s="82" t="s">
        <v>48</v>
      </c>
      <c r="Z11" s="82"/>
      <c r="AA11" s="82" t="s">
        <v>436</v>
      </c>
      <c r="AB11" s="82" t="s">
        <v>436</v>
      </c>
      <c r="AC11" s="82" t="s">
        <v>436</v>
      </c>
      <c r="AD11" s="82" t="s">
        <v>287</v>
      </c>
      <c r="AE11" s="82"/>
    </row>
    <row r="12" spans="1:31" s="90" customFormat="1" ht="111" customHeight="1">
      <c r="A12" s="82" t="s">
        <v>56</v>
      </c>
      <c r="B12" s="82" t="s">
        <v>291</v>
      </c>
      <c r="C12" s="82" t="s">
        <v>217</v>
      </c>
      <c r="D12" s="82" t="s">
        <v>46</v>
      </c>
      <c r="E12" s="89" t="s">
        <v>280</v>
      </c>
      <c r="F12" s="82" t="s">
        <v>276</v>
      </c>
      <c r="G12" s="82" t="s">
        <v>39</v>
      </c>
      <c r="H12" s="82" t="s">
        <v>288</v>
      </c>
      <c r="I12" s="82" t="s">
        <v>219</v>
      </c>
      <c r="J12" s="82" t="s">
        <v>40</v>
      </c>
      <c r="K12" s="82" t="s">
        <v>289</v>
      </c>
      <c r="L12" s="82" t="s">
        <v>40</v>
      </c>
      <c r="M12" s="89">
        <v>2</v>
      </c>
      <c r="N12" s="89">
        <v>3</v>
      </c>
      <c r="O12" s="89">
        <f>+M12*N12</f>
        <v>6</v>
      </c>
      <c r="P12" s="89" t="str">
        <f>+IF(O12&gt;=24,"Muy Alto (MA)",IF(O12&gt;=10,"Alto (A)",IF(O12&gt;=6,"Medio (M)",IF(O12&gt;=2,"Bajo (B)"))))</f>
        <v>Medio (M)</v>
      </c>
      <c r="Q12" s="89">
        <v>25</v>
      </c>
      <c r="R12" s="89">
        <f>+O12*Q12</f>
        <v>150</v>
      </c>
      <c r="S12" s="92" t="str">
        <f>IF(R12&lt;=20,"IV",IF(R12&gt;=600,"I",IF(R12&gt;=150,"II",IF(R12&gt;=40,"III",IF(R12&gt;=20,"IV")*IF(R12&lt;=20,"IV")))))</f>
        <v>II</v>
      </c>
      <c r="T12" s="82" t="str">
        <f>+IF(S12="I","No Aceptable",IF(S12="II","No Aceptable o Aceptable con control especifico",IF(S12="III","Mejorable",IF(S12="IV","Aceptable"))))</f>
        <v>No Aceptable o Aceptable con control especifico</v>
      </c>
      <c r="U12" s="89">
        <v>6</v>
      </c>
      <c r="V12" s="89">
        <v>0</v>
      </c>
      <c r="W12" s="89">
        <v>0</v>
      </c>
      <c r="X12" s="89">
        <f>SUM(U12:W12)</f>
        <v>6</v>
      </c>
      <c r="Y12" s="82" t="s">
        <v>41</v>
      </c>
      <c r="Z12" s="82" t="s">
        <v>230</v>
      </c>
      <c r="AA12" s="82" t="s">
        <v>436</v>
      </c>
      <c r="AB12" s="82" t="s">
        <v>436</v>
      </c>
      <c r="AC12" s="82" t="s">
        <v>436</v>
      </c>
      <c r="AD12" s="82" t="s">
        <v>290</v>
      </c>
      <c r="AE12" s="82"/>
    </row>
    <row r="13" spans="1:31" s="90" customFormat="1" ht="111" customHeight="1">
      <c r="A13" s="82" t="s">
        <v>56</v>
      </c>
      <c r="B13" s="82" t="s">
        <v>292</v>
      </c>
      <c r="C13" s="82" t="s">
        <v>217</v>
      </c>
      <c r="D13" s="82" t="s">
        <v>46</v>
      </c>
      <c r="E13" s="89" t="s">
        <v>280</v>
      </c>
      <c r="F13" s="82" t="s">
        <v>276</v>
      </c>
      <c r="G13" s="82" t="s">
        <v>39</v>
      </c>
      <c r="H13" s="82" t="s">
        <v>288</v>
      </c>
      <c r="I13" s="82" t="s">
        <v>219</v>
      </c>
      <c r="J13" s="82" t="s">
        <v>40</v>
      </c>
      <c r="K13" s="82" t="s">
        <v>289</v>
      </c>
      <c r="L13" s="82" t="s">
        <v>40</v>
      </c>
      <c r="M13" s="89">
        <v>2</v>
      </c>
      <c r="N13" s="89">
        <v>3</v>
      </c>
      <c r="O13" s="89">
        <f aca="true" t="shared" si="0" ref="O13:O20">+M13*N13</f>
        <v>6</v>
      </c>
      <c r="P13" s="89" t="str">
        <f aca="true" t="shared" si="1" ref="P13:P20">+IF(O13&gt;=24,"Muy Alto (MA)",IF(O13&gt;=10,"Alto (A)",IF(O13&gt;=6,"Medio (M)",IF(O13&gt;=2,"Bajo (B)"))))</f>
        <v>Medio (M)</v>
      </c>
      <c r="Q13" s="89">
        <v>25</v>
      </c>
      <c r="R13" s="89">
        <f aca="true" t="shared" si="2" ref="R13:R20">+O13*Q13</f>
        <v>150</v>
      </c>
      <c r="S13" s="92" t="str">
        <f aca="true" t="shared" si="3" ref="S13:S20">IF(R13&lt;=20,"IV",IF(R13&gt;=600,"I",IF(R13&gt;=150,"II",IF(R13&gt;=40,"III",IF(R13&gt;=20,"IV")*IF(R13&lt;=20,"IV")))))</f>
        <v>II</v>
      </c>
      <c r="T13" s="82" t="str">
        <f aca="true" t="shared" si="4" ref="T13:T20">+IF(S13="I","No Aceptable",IF(S13="II","No Aceptable o Aceptable con control especifico",IF(S13="III","Mejorable",IF(S13="IV","Aceptable"))))</f>
        <v>No Aceptable o Aceptable con control especifico</v>
      </c>
      <c r="U13" s="89">
        <v>2</v>
      </c>
      <c r="V13" s="89">
        <v>0</v>
      </c>
      <c r="W13" s="89">
        <v>0</v>
      </c>
      <c r="X13" s="89">
        <f>SUM(U13:W13)</f>
        <v>2</v>
      </c>
      <c r="Y13" s="82" t="s">
        <v>41</v>
      </c>
      <c r="Z13" s="82" t="s">
        <v>230</v>
      </c>
      <c r="AA13" s="82" t="s">
        <v>436</v>
      </c>
      <c r="AB13" s="82" t="s">
        <v>436</v>
      </c>
      <c r="AC13" s="82" t="s">
        <v>436</v>
      </c>
      <c r="AD13" s="82" t="s">
        <v>293</v>
      </c>
      <c r="AE13" s="82"/>
    </row>
    <row r="14" spans="1:31" s="90" customFormat="1" ht="111" customHeight="1">
      <c r="A14" s="82" t="s">
        <v>56</v>
      </c>
      <c r="B14" s="82" t="s">
        <v>292</v>
      </c>
      <c r="C14" s="82" t="s">
        <v>217</v>
      </c>
      <c r="D14" s="82" t="s">
        <v>46</v>
      </c>
      <c r="E14" s="89" t="s">
        <v>280</v>
      </c>
      <c r="F14" s="82" t="s">
        <v>294</v>
      </c>
      <c r="G14" s="82" t="s">
        <v>42</v>
      </c>
      <c r="H14" s="82" t="s">
        <v>295</v>
      </c>
      <c r="I14" s="82" t="s">
        <v>296</v>
      </c>
      <c r="J14" s="82" t="s">
        <v>40</v>
      </c>
      <c r="K14" s="82" t="s">
        <v>40</v>
      </c>
      <c r="L14" s="82" t="s">
        <v>40</v>
      </c>
      <c r="M14" s="89">
        <v>2</v>
      </c>
      <c r="N14" s="89">
        <v>3</v>
      </c>
      <c r="O14" s="89">
        <f t="shared" si="0"/>
        <v>6</v>
      </c>
      <c r="P14" s="89" t="str">
        <f t="shared" si="1"/>
        <v>Medio (M)</v>
      </c>
      <c r="Q14" s="89">
        <v>10</v>
      </c>
      <c r="R14" s="89">
        <f t="shared" si="2"/>
        <v>60</v>
      </c>
      <c r="S14" s="92" t="str">
        <f t="shared" si="3"/>
        <v>III</v>
      </c>
      <c r="T14" s="82" t="str">
        <f t="shared" si="4"/>
        <v>Mejorable</v>
      </c>
      <c r="U14" s="89">
        <v>2</v>
      </c>
      <c r="V14" s="89">
        <v>0</v>
      </c>
      <c r="W14" s="89">
        <v>0</v>
      </c>
      <c r="X14" s="89">
        <f>SUM(U14:W14)</f>
        <v>2</v>
      </c>
      <c r="Y14" s="82" t="s">
        <v>43</v>
      </c>
      <c r="Z14" s="82"/>
      <c r="AA14" s="82" t="s">
        <v>436</v>
      </c>
      <c r="AB14" s="82" t="s">
        <v>436</v>
      </c>
      <c r="AC14" s="82" t="s">
        <v>436</v>
      </c>
      <c r="AD14" s="82" t="s">
        <v>298</v>
      </c>
      <c r="AE14" s="82"/>
    </row>
    <row r="15" spans="1:31" s="90" customFormat="1" ht="111" customHeight="1">
      <c r="A15" s="82" t="s">
        <v>56</v>
      </c>
      <c r="B15" s="82" t="s">
        <v>439</v>
      </c>
      <c r="C15" s="82" t="s">
        <v>217</v>
      </c>
      <c r="D15" s="82" t="s">
        <v>46</v>
      </c>
      <c r="E15" s="89" t="s">
        <v>280</v>
      </c>
      <c r="F15" s="82" t="s">
        <v>440</v>
      </c>
      <c r="G15" s="82" t="s">
        <v>39</v>
      </c>
      <c r="H15" s="82" t="s">
        <v>288</v>
      </c>
      <c r="I15" s="82" t="s">
        <v>219</v>
      </c>
      <c r="J15" s="82" t="s">
        <v>40</v>
      </c>
      <c r="K15" s="82" t="s">
        <v>40</v>
      </c>
      <c r="L15" s="82" t="s">
        <v>40</v>
      </c>
      <c r="M15" s="89">
        <v>6</v>
      </c>
      <c r="N15" s="89">
        <v>3</v>
      </c>
      <c r="O15" s="89">
        <f t="shared" si="0"/>
        <v>18</v>
      </c>
      <c r="P15" s="89" t="str">
        <f t="shared" si="1"/>
        <v>Alto (A)</v>
      </c>
      <c r="Q15" s="89">
        <v>25</v>
      </c>
      <c r="R15" s="89">
        <f t="shared" si="2"/>
        <v>450</v>
      </c>
      <c r="S15" s="92" t="str">
        <f t="shared" si="3"/>
        <v>II</v>
      </c>
      <c r="T15" s="82" t="str">
        <f t="shared" si="4"/>
        <v>No Aceptable o Aceptable con control especifico</v>
      </c>
      <c r="U15" s="89">
        <v>11</v>
      </c>
      <c r="V15" s="89">
        <v>1</v>
      </c>
      <c r="W15" s="89">
        <v>0</v>
      </c>
      <c r="X15" s="89">
        <f aca="true" t="shared" si="5" ref="X15:X22">SUM(U15:W15)</f>
        <v>12</v>
      </c>
      <c r="Y15" s="82" t="s">
        <v>41</v>
      </c>
      <c r="Z15" s="82" t="s">
        <v>308</v>
      </c>
      <c r="AA15" s="82"/>
      <c r="AB15" s="82"/>
      <c r="AC15" s="82" t="s">
        <v>441</v>
      </c>
      <c r="AD15" s="82" t="s">
        <v>297</v>
      </c>
      <c r="AE15" s="82"/>
    </row>
    <row r="16" spans="1:31" s="90" customFormat="1" ht="111" customHeight="1">
      <c r="A16" s="82" t="s">
        <v>56</v>
      </c>
      <c r="B16" s="82" t="s">
        <v>439</v>
      </c>
      <c r="C16" s="82" t="s">
        <v>217</v>
      </c>
      <c r="D16" s="82" t="s">
        <v>46</v>
      </c>
      <c r="E16" s="89" t="s">
        <v>280</v>
      </c>
      <c r="F16" s="82" t="s">
        <v>301</v>
      </c>
      <c r="G16" s="82" t="s">
        <v>42</v>
      </c>
      <c r="H16" s="82" t="s">
        <v>299</v>
      </c>
      <c r="I16" s="82" t="s">
        <v>305</v>
      </c>
      <c r="J16" s="82" t="s">
        <v>40</v>
      </c>
      <c r="K16" s="82" t="s">
        <v>40</v>
      </c>
      <c r="L16" s="82" t="s">
        <v>40</v>
      </c>
      <c r="M16" s="89">
        <v>2</v>
      </c>
      <c r="N16" s="89">
        <v>2</v>
      </c>
      <c r="O16" s="89">
        <f t="shared" si="0"/>
        <v>4</v>
      </c>
      <c r="P16" s="89" t="str">
        <f t="shared" si="1"/>
        <v>Bajo (B)</v>
      </c>
      <c r="Q16" s="89">
        <v>25</v>
      </c>
      <c r="R16" s="89">
        <f t="shared" si="2"/>
        <v>100</v>
      </c>
      <c r="S16" s="92" t="str">
        <f t="shared" si="3"/>
        <v>III</v>
      </c>
      <c r="T16" s="82" t="str">
        <f t="shared" si="4"/>
        <v>Mejorable</v>
      </c>
      <c r="U16" s="89">
        <v>11</v>
      </c>
      <c r="V16" s="89">
        <v>1</v>
      </c>
      <c r="W16" s="89">
        <v>0</v>
      </c>
      <c r="X16" s="89">
        <f t="shared" si="5"/>
        <v>12</v>
      </c>
      <c r="Y16" s="82" t="s">
        <v>300</v>
      </c>
      <c r="Z16" s="82"/>
      <c r="AA16" s="82"/>
      <c r="AB16" s="82"/>
      <c r="AC16" s="82" t="s">
        <v>302</v>
      </c>
      <c r="AD16" s="82" t="s">
        <v>303</v>
      </c>
      <c r="AE16" s="82"/>
    </row>
    <row r="17" spans="1:31" s="90" customFormat="1" ht="111" customHeight="1">
      <c r="A17" s="82" t="s">
        <v>56</v>
      </c>
      <c r="B17" s="82" t="s">
        <v>439</v>
      </c>
      <c r="C17" s="82" t="s">
        <v>217</v>
      </c>
      <c r="D17" s="82" t="s">
        <v>46</v>
      </c>
      <c r="E17" s="89" t="s">
        <v>280</v>
      </c>
      <c r="F17" s="82" t="s">
        <v>304</v>
      </c>
      <c r="G17" s="82" t="s">
        <v>42</v>
      </c>
      <c r="H17" s="82" t="s">
        <v>295</v>
      </c>
      <c r="I17" s="82" t="s">
        <v>296</v>
      </c>
      <c r="J17" s="82" t="s">
        <v>40</v>
      </c>
      <c r="K17" s="82" t="s">
        <v>40</v>
      </c>
      <c r="L17" s="82" t="s">
        <v>40</v>
      </c>
      <c r="M17" s="89">
        <v>2</v>
      </c>
      <c r="N17" s="89">
        <v>3</v>
      </c>
      <c r="O17" s="89">
        <f t="shared" si="0"/>
        <v>6</v>
      </c>
      <c r="P17" s="89" t="str">
        <f t="shared" si="1"/>
        <v>Medio (M)</v>
      </c>
      <c r="Q17" s="89">
        <v>10</v>
      </c>
      <c r="R17" s="89">
        <f t="shared" si="2"/>
        <v>60</v>
      </c>
      <c r="S17" s="92" t="str">
        <f t="shared" si="3"/>
        <v>III</v>
      </c>
      <c r="T17" s="82" t="str">
        <f t="shared" si="4"/>
        <v>Mejorable</v>
      </c>
      <c r="U17" s="89">
        <v>11</v>
      </c>
      <c r="V17" s="89">
        <v>1</v>
      </c>
      <c r="W17" s="89">
        <v>0</v>
      </c>
      <c r="X17" s="89">
        <f t="shared" si="5"/>
        <v>12</v>
      </c>
      <c r="Y17" s="82" t="s">
        <v>306</v>
      </c>
      <c r="Z17" s="82"/>
      <c r="AA17" s="82"/>
      <c r="AB17" s="82"/>
      <c r="AC17" s="82"/>
      <c r="AD17" s="82" t="s">
        <v>307</v>
      </c>
      <c r="AE17" s="82"/>
    </row>
    <row r="18" spans="1:31" s="90" customFormat="1" ht="111" customHeight="1">
      <c r="A18" s="82" t="s">
        <v>56</v>
      </c>
      <c r="B18" s="82" t="s">
        <v>309</v>
      </c>
      <c r="C18" s="82" t="s">
        <v>217</v>
      </c>
      <c r="D18" s="82" t="s">
        <v>46</v>
      </c>
      <c r="E18" s="89" t="s">
        <v>280</v>
      </c>
      <c r="F18" s="82" t="s">
        <v>313</v>
      </c>
      <c r="G18" s="82" t="s">
        <v>39</v>
      </c>
      <c r="H18" s="82" t="s">
        <v>241</v>
      </c>
      <c r="I18" s="82" t="s">
        <v>260</v>
      </c>
      <c r="J18" s="82" t="s">
        <v>40</v>
      </c>
      <c r="K18" s="82" t="s">
        <v>40</v>
      </c>
      <c r="L18" s="82" t="s">
        <v>40</v>
      </c>
      <c r="M18" s="89">
        <v>6</v>
      </c>
      <c r="N18" s="89">
        <v>3</v>
      </c>
      <c r="O18" s="89">
        <f t="shared" si="0"/>
        <v>18</v>
      </c>
      <c r="P18" s="89" t="str">
        <f t="shared" si="1"/>
        <v>Alto (A)</v>
      </c>
      <c r="Q18" s="89">
        <v>25</v>
      </c>
      <c r="R18" s="89">
        <f t="shared" si="2"/>
        <v>450</v>
      </c>
      <c r="S18" s="92" t="str">
        <f t="shared" si="3"/>
        <v>II</v>
      </c>
      <c r="T18" s="82" t="str">
        <f t="shared" si="4"/>
        <v>No Aceptable o Aceptable con control especifico</v>
      </c>
      <c r="U18" s="89">
        <v>4</v>
      </c>
      <c r="V18" s="89">
        <v>5</v>
      </c>
      <c r="W18" s="89">
        <v>0</v>
      </c>
      <c r="X18" s="89">
        <f t="shared" si="5"/>
        <v>9</v>
      </c>
      <c r="Y18" s="82" t="s">
        <v>41</v>
      </c>
      <c r="Z18" s="82" t="s">
        <v>308</v>
      </c>
      <c r="AA18" s="82"/>
      <c r="AB18" s="82"/>
      <c r="AC18" s="82" t="s">
        <v>310</v>
      </c>
      <c r="AD18" s="82" t="s">
        <v>312</v>
      </c>
      <c r="AE18" s="82"/>
    </row>
    <row r="19" spans="1:31" s="90" customFormat="1" ht="111" customHeight="1">
      <c r="A19" s="82" t="s">
        <v>56</v>
      </c>
      <c r="B19" s="82" t="s">
        <v>309</v>
      </c>
      <c r="C19" s="82" t="s">
        <v>217</v>
      </c>
      <c r="D19" s="82" t="s">
        <v>46</v>
      </c>
      <c r="E19" s="89" t="s">
        <v>438</v>
      </c>
      <c r="F19" s="82" t="s">
        <v>311</v>
      </c>
      <c r="G19" s="82" t="s">
        <v>49</v>
      </c>
      <c r="H19" s="82" t="s">
        <v>222</v>
      </c>
      <c r="I19" s="82" t="s">
        <v>50</v>
      </c>
      <c r="J19" s="82" t="s">
        <v>40</v>
      </c>
      <c r="K19" s="82" t="s">
        <v>40</v>
      </c>
      <c r="L19" s="82" t="s">
        <v>40</v>
      </c>
      <c r="M19" s="89">
        <v>6</v>
      </c>
      <c r="N19" s="89">
        <v>3</v>
      </c>
      <c r="O19" s="89">
        <f t="shared" si="0"/>
        <v>18</v>
      </c>
      <c r="P19" s="89" t="str">
        <f t="shared" si="1"/>
        <v>Alto (A)</v>
      </c>
      <c r="Q19" s="89">
        <v>25</v>
      </c>
      <c r="R19" s="89">
        <f t="shared" si="2"/>
        <v>450</v>
      </c>
      <c r="S19" s="92" t="str">
        <f t="shared" si="3"/>
        <v>II</v>
      </c>
      <c r="T19" s="82" t="str">
        <f t="shared" si="4"/>
        <v>No Aceptable o Aceptable con control especifico</v>
      </c>
      <c r="U19" s="89">
        <v>4</v>
      </c>
      <c r="V19" s="89">
        <v>5</v>
      </c>
      <c r="W19" s="89">
        <v>0</v>
      </c>
      <c r="X19" s="89">
        <f t="shared" si="5"/>
        <v>9</v>
      </c>
      <c r="Y19" s="82" t="s">
        <v>41</v>
      </c>
      <c r="Z19" s="82" t="s">
        <v>225</v>
      </c>
      <c r="AA19" s="82"/>
      <c r="AB19" s="82"/>
      <c r="AC19" s="82"/>
      <c r="AD19" s="82" t="s">
        <v>314</v>
      </c>
      <c r="AE19" s="82" t="s">
        <v>246</v>
      </c>
    </row>
    <row r="20" spans="1:31" s="90" customFormat="1" ht="111" customHeight="1">
      <c r="A20" s="82" t="s">
        <v>56</v>
      </c>
      <c r="B20" s="82" t="s">
        <v>309</v>
      </c>
      <c r="C20" s="82" t="s">
        <v>242</v>
      </c>
      <c r="D20" s="82" t="s">
        <v>442</v>
      </c>
      <c r="E20" s="89" t="s">
        <v>438</v>
      </c>
      <c r="F20" s="82" t="s">
        <v>317</v>
      </c>
      <c r="G20" s="82" t="s">
        <v>63</v>
      </c>
      <c r="H20" s="82" t="s">
        <v>228</v>
      </c>
      <c r="I20" s="82" t="s">
        <v>44</v>
      </c>
      <c r="J20" s="82" t="s">
        <v>40</v>
      </c>
      <c r="K20" s="82" t="s">
        <v>40</v>
      </c>
      <c r="L20" s="82" t="s">
        <v>40</v>
      </c>
      <c r="M20" s="89">
        <v>6</v>
      </c>
      <c r="N20" s="89">
        <v>3</v>
      </c>
      <c r="O20" s="89">
        <f t="shared" si="0"/>
        <v>18</v>
      </c>
      <c r="P20" s="89" t="str">
        <f t="shared" si="1"/>
        <v>Alto (A)</v>
      </c>
      <c r="Q20" s="89">
        <v>100</v>
      </c>
      <c r="R20" s="89">
        <f t="shared" si="2"/>
        <v>1800</v>
      </c>
      <c r="S20" s="92" t="str">
        <f t="shared" si="3"/>
        <v>I</v>
      </c>
      <c r="T20" s="82" t="str">
        <f t="shared" si="4"/>
        <v>No Aceptable</v>
      </c>
      <c r="U20" s="89">
        <v>2</v>
      </c>
      <c r="V20" s="89">
        <v>3</v>
      </c>
      <c r="W20" s="89">
        <v>0</v>
      </c>
      <c r="X20" s="89">
        <f t="shared" si="5"/>
        <v>5</v>
      </c>
      <c r="Y20" s="82" t="s">
        <v>48</v>
      </c>
      <c r="Z20" s="82"/>
      <c r="AA20" s="82"/>
      <c r="AB20" s="82"/>
      <c r="AC20" s="82"/>
      <c r="AD20" s="82" t="s">
        <v>316</v>
      </c>
      <c r="AE20" s="82"/>
    </row>
    <row r="21" spans="1:31" s="90" customFormat="1" ht="111" customHeight="1">
      <c r="A21" s="82" t="s">
        <v>56</v>
      </c>
      <c r="B21" s="82" t="s">
        <v>309</v>
      </c>
      <c r="C21" s="82" t="s">
        <v>318</v>
      </c>
      <c r="D21" s="82" t="s">
        <v>443</v>
      </c>
      <c r="E21" s="89" t="s">
        <v>315</v>
      </c>
      <c r="F21" s="82" t="s">
        <v>319</v>
      </c>
      <c r="G21" s="82" t="s">
        <v>45</v>
      </c>
      <c r="H21" s="82" t="s">
        <v>45</v>
      </c>
      <c r="I21" s="82" t="s">
        <v>226</v>
      </c>
      <c r="J21" s="82" t="s">
        <v>40</v>
      </c>
      <c r="K21" s="82" t="s">
        <v>40</v>
      </c>
      <c r="L21" s="82" t="s">
        <v>40</v>
      </c>
      <c r="M21" s="89">
        <v>6</v>
      </c>
      <c r="N21" s="89">
        <v>3</v>
      </c>
      <c r="O21" s="89">
        <f aca="true" t="shared" si="6" ref="O21:O36">+M21*N21</f>
        <v>18</v>
      </c>
      <c r="P21" s="89" t="str">
        <f aca="true" t="shared" si="7" ref="P21:P30">+IF(O21&gt;=24,"Muy Alto (MA)",IF(O21&gt;=10,"Alto (A)",IF(O21&gt;=6,"Medio (M)",IF(O21&gt;=2,"Bajo (B)"))))</f>
        <v>Alto (A)</v>
      </c>
      <c r="Q21" s="89">
        <v>25</v>
      </c>
      <c r="R21" s="89">
        <f aca="true" t="shared" si="8" ref="R21:R36">+O21*Q21</f>
        <v>450</v>
      </c>
      <c r="S21" s="92" t="str">
        <f aca="true" t="shared" si="9" ref="S21:S30">IF(R21&lt;=20,"IV",IF(R21&gt;=600,"I",IF(R21&gt;=150,"II",IF(R21&gt;=40,"III",IF(R21&gt;=20,"IV")*IF(R21&lt;=20,"IV")))))</f>
        <v>II</v>
      </c>
      <c r="T21" s="82" t="str">
        <f aca="true" t="shared" si="10" ref="T21:T30">+IF(S21="I","No Aceptable",IF(S21="II","No Aceptable o Aceptable con control especifico",IF(S21="III","Mejorable",IF(S21="IV","Aceptable"))))</f>
        <v>No Aceptable o Aceptable con control especifico</v>
      </c>
      <c r="U21" s="89">
        <v>4</v>
      </c>
      <c r="V21" s="89">
        <v>5</v>
      </c>
      <c r="W21" s="89">
        <v>0</v>
      </c>
      <c r="X21" s="89">
        <f t="shared" si="5"/>
        <v>9</v>
      </c>
      <c r="Y21" s="82" t="s">
        <v>41</v>
      </c>
      <c r="Z21" s="82" t="s">
        <v>223</v>
      </c>
      <c r="AA21" s="82"/>
      <c r="AB21" s="82"/>
      <c r="AC21" s="82"/>
      <c r="AD21" s="82" t="s">
        <v>320</v>
      </c>
      <c r="AE21" s="82"/>
    </row>
    <row r="22" spans="1:31" s="90" customFormat="1" ht="111" customHeight="1">
      <c r="A22" s="82" t="s">
        <v>56</v>
      </c>
      <c r="B22" s="82" t="s">
        <v>321</v>
      </c>
      <c r="C22" s="82" t="s">
        <v>217</v>
      </c>
      <c r="D22" s="82" t="s">
        <v>46</v>
      </c>
      <c r="E22" s="89" t="s">
        <v>280</v>
      </c>
      <c r="F22" s="82" t="s">
        <v>322</v>
      </c>
      <c r="G22" s="82" t="s">
        <v>39</v>
      </c>
      <c r="H22" s="82" t="s">
        <v>218</v>
      </c>
      <c r="I22" s="82" t="s">
        <v>219</v>
      </c>
      <c r="J22" s="82" t="s">
        <v>40</v>
      </c>
      <c r="K22" s="82" t="s">
        <v>40</v>
      </c>
      <c r="L22" s="82" t="s">
        <v>40</v>
      </c>
      <c r="M22" s="89">
        <v>6</v>
      </c>
      <c r="N22" s="89">
        <v>2</v>
      </c>
      <c r="O22" s="89">
        <f t="shared" si="6"/>
        <v>12</v>
      </c>
      <c r="P22" s="89" t="str">
        <f t="shared" si="7"/>
        <v>Alto (A)</v>
      </c>
      <c r="Q22" s="89">
        <v>25</v>
      </c>
      <c r="R22" s="89">
        <f t="shared" si="8"/>
        <v>300</v>
      </c>
      <c r="S22" s="92" t="str">
        <f t="shared" si="9"/>
        <v>II</v>
      </c>
      <c r="T22" s="82" t="str">
        <f t="shared" si="10"/>
        <v>No Aceptable o Aceptable con control especifico</v>
      </c>
      <c r="U22" s="89">
        <v>1</v>
      </c>
      <c r="V22" s="89">
        <v>1</v>
      </c>
      <c r="W22" s="89">
        <v>0</v>
      </c>
      <c r="X22" s="89">
        <f t="shared" si="5"/>
        <v>2</v>
      </c>
      <c r="Y22" s="82" t="s">
        <v>41</v>
      </c>
      <c r="Z22" s="82"/>
      <c r="AA22" s="82"/>
      <c r="AB22" s="82"/>
      <c r="AC22" s="82" t="s">
        <v>310</v>
      </c>
      <c r="AD22" s="82" t="s">
        <v>275</v>
      </c>
      <c r="AE22" s="82"/>
    </row>
    <row r="23" spans="1:31" s="90" customFormat="1" ht="111" customHeight="1">
      <c r="A23" s="82" t="s">
        <v>56</v>
      </c>
      <c r="B23" s="82" t="s">
        <v>323</v>
      </c>
      <c r="C23" s="82" t="s">
        <v>217</v>
      </c>
      <c r="D23" s="82" t="s">
        <v>46</v>
      </c>
      <c r="E23" s="89" t="s">
        <v>280</v>
      </c>
      <c r="F23" s="82" t="s">
        <v>324</v>
      </c>
      <c r="G23" s="82" t="s">
        <v>39</v>
      </c>
      <c r="H23" s="82" t="s">
        <v>218</v>
      </c>
      <c r="I23" s="82" t="s">
        <v>219</v>
      </c>
      <c r="J23" s="82" t="s">
        <v>40</v>
      </c>
      <c r="K23" s="82" t="s">
        <v>40</v>
      </c>
      <c r="L23" s="82" t="s">
        <v>40</v>
      </c>
      <c r="M23" s="89">
        <v>6</v>
      </c>
      <c r="N23" s="89">
        <v>2</v>
      </c>
      <c r="O23" s="89">
        <f t="shared" si="6"/>
        <v>12</v>
      </c>
      <c r="P23" s="89" t="str">
        <f t="shared" si="7"/>
        <v>Alto (A)</v>
      </c>
      <c r="Q23" s="89">
        <v>25</v>
      </c>
      <c r="R23" s="89">
        <f t="shared" si="8"/>
        <v>300</v>
      </c>
      <c r="S23" s="92" t="str">
        <f t="shared" si="9"/>
        <v>II</v>
      </c>
      <c r="T23" s="82" t="str">
        <f t="shared" si="10"/>
        <v>No Aceptable o Aceptable con control especifico</v>
      </c>
      <c r="U23" s="89">
        <v>1</v>
      </c>
      <c r="V23" s="89">
        <v>0</v>
      </c>
      <c r="W23" s="89">
        <v>0</v>
      </c>
      <c r="X23" s="89">
        <f aca="true" t="shared" si="11" ref="X23:X36">SUM(U23:W23)</f>
        <v>1</v>
      </c>
      <c r="Y23" s="82" t="s">
        <v>41</v>
      </c>
      <c r="Z23" s="82"/>
      <c r="AA23" s="82"/>
      <c r="AB23" s="82"/>
      <c r="AC23" s="82" t="s">
        <v>325</v>
      </c>
      <c r="AD23" s="82" t="s">
        <v>275</v>
      </c>
      <c r="AE23" s="82"/>
    </row>
    <row r="24" spans="1:31" s="90" customFormat="1" ht="111" customHeight="1">
      <c r="A24" s="82" t="s">
        <v>56</v>
      </c>
      <c r="B24" s="82" t="s">
        <v>323</v>
      </c>
      <c r="C24" s="82" t="s">
        <v>326</v>
      </c>
      <c r="D24" s="82" t="s">
        <v>327</v>
      </c>
      <c r="E24" s="89" t="s">
        <v>444</v>
      </c>
      <c r="F24" s="82" t="s">
        <v>317</v>
      </c>
      <c r="G24" s="82" t="s">
        <v>63</v>
      </c>
      <c r="H24" s="82" t="s">
        <v>228</v>
      </c>
      <c r="I24" s="82" t="s">
        <v>44</v>
      </c>
      <c r="J24" s="82" t="s">
        <v>40</v>
      </c>
      <c r="K24" s="82" t="s">
        <v>40</v>
      </c>
      <c r="L24" s="82" t="s">
        <v>40</v>
      </c>
      <c r="M24" s="89">
        <v>6</v>
      </c>
      <c r="N24" s="89">
        <v>2</v>
      </c>
      <c r="O24" s="89">
        <f t="shared" si="6"/>
        <v>12</v>
      </c>
      <c r="P24" s="89" t="str">
        <f t="shared" si="7"/>
        <v>Alto (A)</v>
      </c>
      <c r="Q24" s="89">
        <v>100</v>
      </c>
      <c r="R24" s="89">
        <f t="shared" si="8"/>
        <v>1200</v>
      </c>
      <c r="S24" s="92" t="str">
        <f t="shared" si="9"/>
        <v>I</v>
      </c>
      <c r="T24" s="82" t="str">
        <f t="shared" si="10"/>
        <v>No Aceptable</v>
      </c>
      <c r="U24" s="89">
        <v>1</v>
      </c>
      <c r="V24" s="89">
        <v>0</v>
      </c>
      <c r="W24" s="89">
        <v>0</v>
      </c>
      <c r="X24" s="89">
        <f t="shared" si="11"/>
        <v>1</v>
      </c>
      <c r="Y24" s="82" t="s">
        <v>48</v>
      </c>
      <c r="Z24" s="82"/>
      <c r="AA24" s="82"/>
      <c r="AB24" s="82"/>
      <c r="AC24" s="82"/>
      <c r="AD24" s="82" t="s">
        <v>332</v>
      </c>
      <c r="AE24" s="82"/>
    </row>
    <row r="25" spans="1:31" s="90" customFormat="1" ht="111" customHeight="1">
      <c r="A25" s="82" t="s">
        <v>56</v>
      </c>
      <c r="B25" s="82" t="s">
        <v>323</v>
      </c>
      <c r="C25" s="82" t="s">
        <v>242</v>
      </c>
      <c r="D25" s="82" t="s">
        <v>328</v>
      </c>
      <c r="E25" s="89" t="s">
        <v>438</v>
      </c>
      <c r="F25" s="82" t="s">
        <v>329</v>
      </c>
      <c r="G25" s="82" t="s">
        <v>49</v>
      </c>
      <c r="H25" s="82" t="s">
        <v>222</v>
      </c>
      <c r="I25" s="82" t="s">
        <v>330</v>
      </c>
      <c r="J25" s="82" t="s">
        <v>40</v>
      </c>
      <c r="K25" s="82" t="s">
        <v>40</v>
      </c>
      <c r="L25" s="82" t="s">
        <v>40</v>
      </c>
      <c r="M25" s="89">
        <v>6</v>
      </c>
      <c r="N25" s="89">
        <v>3</v>
      </c>
      <c r="O25" s="89">
        <f t="shared" si="6"/>
        <v>18</v>
      </c>
      <c r="P25" s="89" t="str">
        <f t="shared" si="7"/>
        <v>Alto (A)</v>
      </c>
      <c r="Q25" s="89">
        <v>25</v>
      </c>
      <c r="R25" s="89">
        <f t="shared" si="8"/>
        <v>450</v>
      </c>
      <c r="S25" s="92" t="str">
        <f t="shared" si="9"/>
        <v>II</v>
      </c>
      <c r="T25" s="82" t="str">
        <f t="shared" si="10"/>
        <v>No Aceptable o Aceptable con control especifico</v>
      </c>
      <c r="U25" s="89">
        <v>1</v>
      </c>
      <c r="V25" s="89">
        <v>0</v>
      </c>
      <c r="W25" s="89">
        <v>0</v>
      </c>
      <c r="X25" s="89">
        <f t="shared" si="11"/>
        <v>1</v>
      </c>
      <c r="Y25" s="82" t="s">
        <v>41</v>
      </c>
      <c r="Z25" s="82"/>
      <c r="AA25" s="82"/>
      <c r="AB25" s="82"/>
      <c r="AC25" s="82"/>
      <c r="AD25" s="82" t="s">
        <v>331</v>
      </c>
      <c r="AE25" s="82" t="s">
        <v>246</v>
      </c>
    </row>
    <row r="26" spans="1:31" s="90" customFormat="1" ht="111" customHeight="1">
      <c r="A26" s="82" t="s">
        <v>56</v>
      </c>
      <c r="B26" s="82" t="s">
        <v>333</v>
      </c>
      <c r="C26" s="82" t="s">
        <v>217</v>
      </c>
      <c r="D26" s="82" t="s">
        <v>46</v>
      </c>
      <c r="E26" s="89" t="s">
        <v>280</v>
      </c>
      <c r="F26" s="82" t="s">
        <v>334</v>
      </c>
      <c r="G26" s="82" t="s">
        <v>39</v>
      </c>
      <c r="H26" s="82" t="s">
        <v>335</v>
      </c>
      <c r="I26" s="82" t="s">
        <v>219</v>
      </c>
      <c r="J26" s="82" t="s">
        <v>40</v>
      </c>
      <c r="K26" s="82" t="s">
        <v>40</v>
      </c>
      <c r="L26" s="82" t="s">
        <v>40</v>
      </c>
      <c r="M26" s="89">
        <v>6</v>
      </c>
      <c r="N26" s="89">
        <v>2</v>
      </c>
      <c r="O26" s="89">
        <f t="shared" si="6"/>
        <v>12</v>
      </c>
      <c r="P26" s="89" t="str">
        <f t="shared" si="7"/>
        <v>Alto (A)</v>
      </c>
      <c r="Q26" s="89">
        <v>25</v>
      </c>
      <c r="R26" s="89">
        <f t="shared" si="8"/>
        <v>300</v>
      </c>
      <c r="S26" s="92" t="str">
        <f t="shared" si="9"/>
        <v>II</v>
      </c>
      <c r="T26" s="82" t="str">
        <f t="shared" si="10"/>
        <v>No Aceptable o Aceptable con control especifico</v>
      </c>
      <c r="U26" s="89">
        <v>2</v>
      </c>
      <c r="V26" s="89">
        <v>1</v>
      </c>
      <c r="W26" s="89">
        <v>0</v>
      </c>
      <c r="X26" s="89">
        <f t="shared" si="11"/>
        <v>3</v>
      </c>
      <c r="Y26" s="82" t="s">
        <v>41</v>
      </c>
      <c r="Z26" s="82" t="s">
        <v>230</v>
      </c>
      <c r="AA26" s="82" t="s">
        <v>436</v>
      </c>
      <c r="AB26" s="82" t="s">
        <v>436</v>
      </c>
      <c r="AC26" s="82" t="s">
        <v>310</v>
      </c>
      <c r="AD26" s="82" t="s">
        <v>445</v>
      </c>
      <c r="AE26" s="82"/>
    </row>
    <row r="27" spans="1:31" s="90" customFormat="1" ht="111" customHeight="1">
      <c r="A27" s="82" t="s">
        <v>56</v>
      </c>
      <c r="B27" s="82" t="s">
        <v>333</v>
      </c>
      <c r="C27" s="82" t="s">
        <v>217</v>
      </c>
      <c r="D27" s="82" t="s">
        <v>46</v>
      </c>
      <c r="E27" s="89" t="s">
        <v>280</v>
      </c>
      <c r="F27" s="82" t="s">
        <v>437</v>
      </c>
      <c r="G27" s="82" t="s">
        <v>45</v>
      </c>
      <c r="H27" s="82" t="s">
        <v>45</v>
      </c>
      <c r="I27" s="82" t="s">
        <v>47</v>
      </c>
      <c r="J27" s="82" t="s">
        <v>40</v>
      </c>
      <c r="K27" s="82" t="s">
        <v>40</v>
      </c>
      <c r="L27" s="82" t="s">
        <v>40</v>
      </c>
      <c r="M27" s="89">
        <v>6</v>
      </c>
      <c r="N27" s="89">
        <v>3</v>
      </c>
      <c r="O27" s="89">
        <f t="shared" si="6"/>
        <v>18</v>
      </c>
      <c r="P27" s="89" t="str">
        <f t="shared" si="7"/>
        <v>Alto (A)</v>
      </c>
      <c r="Q27" s="89">
        <v>25</v>
      </c>
      <c r="R27" s="89">
        <f t="shared" si="8"/>
        <v>450</v>
      </c>
      <c r="S27" s="92" t="str">
        <f t="shared" si="9"/>
        <v>II</v>
      </c>
      <c r="T27" s="82" t="str">
        <f t="shared" si="10"/>
        <v>No Aceptable o Aceptable con control especifico</v>
      </c>
      <c r="U27" s="89">
        <v>2</v>
      </c>
      <c r="V27" s="89">
        <v>1</v>
      </c>
      <c r="W27" s="89">
        <v>0</v>
      </c>
      <c r="X27" s="89">
        <f t="shared" si="11"/>
        <v>3</v>
      </c>
      <c r="Y27" s="82" t="s">
        <v>41</v>
      </c>
      <c r="Z27" s="82" t="s">
        <v>223</v>
      </c>
      <c r="AA27" s="82" t="s">
        <v>436</v>
      </c>
      <c r="AB27" s="82" t="s">
        <v>436</v>
      </c>
      <c r="AC27" s="82"/>
      <c r="AD27" s="82" t="s">
        <v>336</v>
      </c>
      <c r="AE27" s="82"/>
    </row>
    <row r="28" spans="1:31" s="90" customFormat="1" ht="111" customHeight="1">
      <c r="A28" s="93" t="s">
        <v>56</v>
      </c>
      <c r="B28" s="82" t="s">
        <v>449</v>
      </c>
      <c r="C28" s="93" t="s">
        <v>450</v>
      </c>
      <c r="D28" s="93" t="s">
        <v>451</v>
      </c>
      <c r="E28" s="94" t="s">
        <v>315</v>
      </c>
      <c r="F28" s="95" t="s">
        <v>358</v>
      </c>
      <c r="G28" s="95" t="s">
        <v>39</v>
      </c>
      <c r="H28" s="95" t="s">
        <v>218</v>
      </c>
      <c r="I28" s="95" t="s">
        <v>219</v>
      </c>
      <c r="J28" s="95" t="s">
        <v>40</v>
      </c>
      <c r="K28" s="95" t="s">
        <v>40</v>
      </c>
      <c r="L28" s="95" t="s">
        <v>40</v>
      </c>
      <c r="M28" s="96">
        <v>2</v>
      </c>
      <c r="N28" s="96">
        <v>3</v>
      </c>
      <c r="O28" s="96">
        <f t="shared" si="6"/>
        <v>6</v>
      </c>
      <c r="P28" s="96" t="str">
        <f t="shared" si="7"/>
        <v>Medio (M)</v>
      </c>
      <c r="Q28" s="96">
        <v>25</v>
      </c>
      <c r="R28" s="96">
        <f t="shared" si="8"/>
        <v>150</v>
      </c>
      <c r="S28" s="92" t="str">
        <f t="shared" si="9"/>
        <v>II</v>
      </c>
      <c r="T28" s="95" t="str">
        <f t="shared" si="10"/>
        <v>No Aceptable o Aceptable con control especifico</v>
      </c>
      <c r="U28" s="96">
        <v>4</v>
      </c>
      <c r="V28" s="96">
        <v>0</v>
      </c>
      <c r="W28" s="96">
        <v>0</v>
      </c>
      <c r="X28" s="96">
        <f t="shared" si="11"/>
        <v>4</v>
      </c>
      <c r="Y28" s="95" t="s">
        <v>41</v>
      </c>
      <c r="Z28" s="95"/>
      <c r="AA28" s="95"/>
      <c r="AB28" s="95"/>
      <c r="AC28" s="95"/>
      <c r="AD28" s="95" t="s">
        <v>452</v>
      </c>
      <c r="AE28" s="93"/>
    </row>
    <row r="29" spans="1:31" s="90" customFormat="1" ht="111" customHeight="1">
      <c r="A29" s="93" t="s">
        <v>56</v>
      </c>
      <c r="B29" s="82" t="s">
        <v>449</v>
      </c>
      <c r="C29" s="93" t="s">
        <v>240</v>
      </c>
      <c r="D29" s="93" t="s">
        <v>453</v>
      </c>
      <c r="E29" s="94" t="s">
        <v>315</v>
      </c>
      <c r="F29" s="95" t="s">
        <v>454</v>
      </c>
      <c r="G29" s="82" t="s">
        <v>63</v>
      </c>
      <c r="H29" s="95" t="s">
        <v>455</v>
      </c>
      <c r="I29" s="95" t="s">
        <v>44</v>
      </c>
      <c r="J29" s="95" t="s">
        <v>40</v>
      </c>
      <c r="K29" s="95" t="s">
        <v>40</v>
      </c>
      <c r="L29" s="95" t="s">
        <v>40</v>
      </c>
      <c r="M29" s="96">
        <v>6</v>
      </c>
      <c r="N29" s="96">
        <v>3</v>
      </c>
      <c r="O29" s="96">
        <f t="shared" si="6"/>
        <v>18</v>
      </c>
      <c r="P29" s="96" t="str">
        <f t="shared" si="7"/>
        <v>Alto (A)</v>
      </c>
      <c r="Q29" s="96">
        <v>25</v>
      </c>
      <c r="R29" s="96">
        <f t="shared" si="8"/>
        <v>450</v>
      </c>
      <c r="S29" s="92" t="str">
        <f t="shared" si="9"/>
        <v>II</v>
      </c>
      <c r="T29" s="95" t="str">
        <f t="shared" si="10"/>
        <v>No Aceptable o Aceptable con control especifico</v>
      </c>
      <c r="U29" s="96">
        <v>4</v>
      </c>
      <c r="V29" s="96">
        <v>0</v>
      </c>
      <c r="W29" s="96">
        <v>0</v>
      </c>
      <c r="X29" s="96">
        <f t="shared" si="11"/>
        <v>4</v>
      </c>
      <c r="Y29" s="95" t="s">
        <v>48</v>
      </c>
      <c r="Z29" s="95"/>
      <c r="AA29" s="95"/>
      <c r="AB29" s="95"/>
      <c r="AC29" s="95"/>
      <c r="AD29" s="95" t="s">
        <v>456</v>
      </c>
      <c r="AE29" s="93"/>
    </row>
    <row r="30" spans="1:31" s="90" customFormat="1" ht="111" customHeight="1">
      <c r="A30" s="82" t="s">
        <v>56</v>
      </c>
      <c r="B30" s="82" t="s">
        <v>449</v>
      </c>
      <c r="C30" s="82" t="s">
        <v>240</v>
      </c>
      <c r="D30" s="82" t="s">
        <v>404</v>
      </c>
      <c r="E30" s="89" t="s">
        <v>280</v>
      </c>
      <c r="F30" s="82" t="s">
        <v>402</v>
      </c>
      <c r="G30" s="82" t="s">
        <v>63</v>
      </c>
      <c r="H30" s="82" t="s">
        <v>228</v>
      </c>
      <c r="I30" s="82" t="s">
        <v>44</v>
      </c>
      <c r="J30" s="82" t="s">
        <v>40</v>
      </c>
      <c r="K30" s="82" t="s">
        <v>40</v>
      </c>
      <c r="L30" s="82" t="s">
        <v>40</v>
      </c>
      <c r="M30" s="89">
        <v>6</v>
      </c>
      <c r="N30" s="89">
        <v>2</v>
      </c>
      <c r="O30" s="89">
        <f t="shared" si="6"/>
        <v>12</v>
      </c>
      <c r="P30" s="89" t="str">
        <f t="shared" si="7"/>
        <v>Alto (A)</v>
      </c>
      <c r="Q30" s="89">
        <v>100</v>
      </c>
      <c r="R30" s="89">
        <f t="shared" si="8"/>
        <v>1200</v>
      </c>
      <c r="S30" s="92" t="str">
        <f t="shared" si="9"/>
        <v>I</v>
      </c>
      <c r="T30" s="82" t="str">
        <f t="shared" si="10"/>
        <v>No Aceptable</v>
      </c>
      <c r="U30" s="89">
        <v>4</v>
      </c>
      <c r="V30" s="89">
        <v>0</v>
      </c>
      <c r="W30" s="89">
        <v>0</v>
      </c>
      <c r="X30" s="89">
        <f t="shared" si="11"/>
        <v>4</v>
      </c>
      <c r="Y30" s="82" t="s">
        <v>48</v>
      </c>
      <c r="Z30" s="82"/>
      <c r="AA30" s="82"/>
      <c r="AB30" s="82"/>
      <c r="AC30" s="82"/>
      <c r="AD30" s="82" t="s">
        <v>403</v>
      </c>
      <c r="AE30" s="82"/>
    </row>
    <row r="31" spans="1:31" s="90" customFormat="1" ht="111" customHeight="1">
      <c r="A31" s="82" t="s">
        <v>56</v>
      </c>
      <c r="B31" s="82" t="s">
        <v>449</v>
      </c>
      <c r="C31" s="82" t="s">
        <v>217</v>
      </c>
      <c r="D31" s="82" t="s">
        <v>46</v>
      </c>
      <c r="E31" s="89" t="s">
        <v>280</v>
      </c>
      <c r="F31" s="82" t="s">
        <v>395</v>
      </c>
      <c r="G31" s="82" t="s">
        <v>39</v>
      </c>
      <c r="H31" s="82" t="s">
        <v>335</v>
      </c>
      <c r="I31" s="82" t="s">
        <v>219</v>
      </c>
      <c r="J31" s="82" t="s">
        <v>40</v>
      </c>
      <c r="K31" s="82" t="s">
        <v>40</v>
      </c>
      <c r="L31" s="82" t="s">
        <v>40</v>
      </c>
      <c r="M31" s="89">
        <v>6</v>
      </c>
      <c r="N31" s="89">
        <v>2</v>
      </c>
      <c r="O31" s="89">
        <f>+M31*N31</f>
        <v>12</v>
      </c>
      <c r="P31" s="89" t="str">
        <f aca="true" t="shared" si="12" ref="P31:P47">+IF(O31&gt;=24,"Muy Alto (MA)",IF(O31&gt;=10,"Alto (A)",IF(O31&gt;=6,"Medio (M)",IF(O31&gt;=2,"Bajo (B)"))))</f>
        <v>Alto (A)</v>
      </c>
      <c r="Q31" s="89">
        <v>25</v>
      </c>
      <c r="R31" s="89">
        <f>+O31*Q31</f>
        <v>300</v>
      </c>
      <c r="S31" s="92" t="str">
        <f aca="true" t="shared" si="13" ref="S31:S47">IF(R31&lt;=20,"IV",IF(R31&gt;=600,"I",IF(R31&gt;=150,"II",IF(R31&gt;=40,"III",IF(R31&gt;=20,"IV")*IF(R31&lt;=20,"IV")))))</f>
        <v>II</v>
      </c>
      <c r="T31" s="82" t="str">
        <f aca="true" t="shared" si="14" ref="T31:T47">+IF(S31="I","No Aceptable",IF(S31="II","No Aceptable o Aceptable con control especifico",IF(S31="III","Mejorable",IF(S31="IV","Aceptable"))))</f>
        <v>No Aceptable o Aceptable con control especifico</v>
      </c>
      <c r="U31" s="89">
        <v>4</v>
      </c>
      <c r="V31" s="89">
        <v>0</v>
      </c>
      <c r="W31" s="89">
        <v>0</v>
      </c>
      <c r="X31" s="89">
        <f>SUM(U31:W31)</f>
        <v>4</v>
      </c>
      <c r="Y31" s="82" t="s">
        <v>41</v>
      </c>
      <c r="Z31" s="82"/>
      <c r="AA31" s="82"/>
      <c r="AB31" s="82"/>
      <c r="AC31" s="82"/>
      <c r="AD31" s="82" t="s">
        <v>396</v>
      </c>
      <c r="AE31" s="82"/>
    </row>
    <row r="32" spans="1:31" s="90" customFormat="1" ht="111" customHeight="1">
      <c r="A32" s="82" t="s">
        <v>56</v>
      </c>
      <c r="B32" s="82" t="s">
        <v>399</v>
      </c>
      <c r="C32" s="82" t="s">
        <v>217</v>
      </c>
      <c r="D32" s="82" t="s">
        <v>46</v>
      </c>
      <c r="E32" s="89" t="s">
        <v>280</v>
      </c>
      <c r="F32" s="82" t="s">
        <v>337</v>
      </c>
      <c r="G32" s="82" t="s">
        <v>39</v>
      </c>
      <c r="H32" s="82" t="s">
        <v>457</v>
      </c>
      <c r="I32" s="82" t="s">
        <v>260</v>
      </c>
      <c r="J32" s="82" t="s">
        <v>40</v>
      </c>
      <c r="K32" s="82" t="s">
        <v>40</v>
      </c>
      <c r="L32" s="82" t="s">
        <v>40</v>
      </c>
      <c r="M32" s="89">
        <v>6</v>
      </c>
      <c r="N32" s="89">
        <v>3</v>
      </c>
      <c r="O32" s="89">
        <f t="shared" si="6"/>
        <v>18</v>
      </c>
      <c r="P32" s="89" t="str">
        <f t="shared" si="12"/>
        <v>Alto (A)</v>
      </c>
      <c r="Q32" s="89">
        <v>25</v>
      </c>
      <c r="R32" s="89">
        <f t="shared" si="8"/>
        <v>450</v>
      </c>
      <c r="S32" s="92" t="str">
        <f t="shared" si="13"/>
        <v>II</v>
      </c>
      <c r="T32" s="82" t="str">
        <f t="shared" si="14"/>
        <v>No Aceptable o Aceptable con control especifico</v>
      </c>
      <c r="U32" s="89">
        <v>8</v>
      </c>
      <c r="V32" s="89">
        <v>0</v>
      </c>
      <c r="W32" s="89">
        <v>0</v>
      </c>
      <c r="X32" s="89">
        <f t="shared" si="11"/>
        <v>8</v>
      </c>
      <c r="Y32" s="82" t="s">
        <v>41</v>
      </c>
      <c r="Z32" s="82"/>
      <c r="AA32" s="82"/>
      <c r="AB32" s="82"/>
      <c r="AC32" s="82" t="s">
        <v>338</v>
      </c>
      <c r="AD32" s="82" t="s">
        <v>339</v>
      </c>
      <c r="AE32" s="82"/>
    </row>
    <row r="33" spans="1:31" s="90" customFormat="1" ht="111" customHeight="1">
      <c r="A33" s="82" t="s">
        <v>56</v>
      </c>
      <c r="B33" s="82" t="s">
        <v>399</v>
      </c>
      <c r="C33" s="82" t="s">
        <v>240</v>
      </c>
      <c r="D33" s="82" t="s">
        <v>262</v>
      </c>
      <c r="E33" s="89" t="s">
        <v>458</v>
      </c>
      <c r="F33" s="82" t="s">
        <v>340</v>
      </c>
      <c r="G33" s="82" t="s">
        <v>63</v>
      </c>
      <c r="H33" s="82" t="s">
        <v>263</v>
      </c>
      <c r="I33" s="82" t="s">
        <v>264</v>
      </c>
      <c r="J33" s="82" t="s">
        <v>40</v>
      </c>
      <c r="K33" s="82" t="s">
        <v>40</v>
      </c>
      <c r="L33" s="82" t="s">
        <v>40</v>
      </c>
      <c r="M33" s="89">
        <v>6</v>
      </c>
      <c r="N33" s="89">
        <v>3</v>
      </c>
      <c r="O33" s="89">
        <f t="shared" si="6"/>
        <v>18</v>
      </c>
      <c r="P33" s="89" t="str">
        <f t="shared" si="12"/>
        <v>Alto (A)</v>
      </c>
      <c r="Q33" s="89">
        <v>25</v>
      </c>
      <c r="R33" s="89">
        <f t="shared" si="8"/>
        <v>450</v>
      </c>
      <c r="S33" s="92" t="str">
        <f t="shared" si="13"/>
        <v>II</v>
      </c>
      <c r="T33" s="82" t="str">
        <f t="shared" si="14"/>
        <v>No Aceptable o Aceptable con control especifico</v>
      </c>
      <c r="U33" s="89">
        <v>2</v>
      </c>
      <c r="V33" s="89">
        <v>0</v>
      </c>
      <c r="W33" s="89">
        <v>0</v>
      </c>
      <c r="X33" s="89">
        <f t="shared" si="11"/>
        <v>2</v>
      </c>
      <c r="Y33" s="82" t="s">
        <v>41</v>
      </c>
      <c r="Z33" s="82"/>
      <c r="AA33" s="82"/>
      <c r="AB33" s="82"/>
      <c r="AC33" s="82"/>
      <c r="AD33" s="82" t="s">
        <v>266</v>
      </c>
      <c r="AE33" s="82" t="s">
        <v>267</v>
      </c>
    </row>
    <row r="34" spans="1:31" s="90" customFormat="1" ht="111" customHeight="1">
      <c r="A34" s="82" t="s">
        <v>56</v>
      </c>
      <c r="B34" s="82" t="s">
        <v>399</v>
      </c>
      <c r="C34" s="82" t="s">
        <v>240</v>
      </c>
      <c r="D34" s="82" t="s">
        <v>262</v>
      </c>
      <c r="E34" s="89" t="s">
        <v>438</v>
      </c>
      <c r="F34" s="82" t="s">
        <v>340</v>
      </c>
      <c r="G34" s="82" t="s">
        <v>63</v>
      </c>
      <c r="H34" s="82" t="s">
        <v>265</v>
      </c>
      <c r="I34" s="82" t="s">
        <v>264</v>
      </c>
      <c r="J34" s="82" t="s">
        <v>40</v>
      </c>
      <c r="K34" s="82" t="s">
        <v>40</v>
      </c>
      <c r="L34" s="82" t="s">
        <v>40</v>
      </c>
      <c r="M34" s="89">
        <v>6</v>
      </c>
      <c r="N34" s="89">
        <v>3</v>
      </c>
      <c r="O34" s="89">
        <f t="shared" si="6"/>
        <v>18</v>
      </c>
      <c r="P34" s="89" t="str">
        <f t="shared" si="12"/>
        <v>Alto (A)</v>
      </c>
      <c r="Q34" s="89">
        <v>25</v>
      </c>
      <c r="R34" s="89">
        <f t="shared" si="8"/>
        <v>450</v>
      </c>
      <c r="S34" s="92" t="str">
        <f t="shared" si="13"/>
        <v>II</v>
      </c>
      <c r="T34" s="82" t="str">
        <f t="shared" si="14"/>
        <v>No Aceptable o Aceptable con control especifico</v>
      </c>
      <c r="U34" s="89">
        <v>2</v>
      </c>
      <c r="V34" s="89">
        <v>0</v>
      </c>
      <c r="W34" s="89">
        <v>0</v>
      </c>
      <c r="X34" s="89">
        <f t="shared" si="11"/>
        <v>2</v>
      </c>
      <c r="Y34" s="82" t="s">
        <v>41</v>
      </c>
      <c r="Z34" s="82"/>
      <c r="AA34" s="82"/>
      <c r="AB34" s="82"/>
      <c r="AC34" s="82"/>
      <c r="AD34" s="82" t="s">
        <v>266</v>
      </c>
      <c r="AE34" s="82" t="s">
        <v>267</v>
      </c>
    </row>
    <row r="35" spans="1:31" s="90" customFormat="1" ht="111" customHeight="1">
      <c r="A35" s="82" t="s">
        <v>56</v>
      </c>
      <c r="B35" s="82" t="s">
        <v>399</v>
      </c>
      <c r="C35" s="82" t="s">
        <v>240</v>
      </c>
      <c r="D35" s="82" t="s">
        <v>262</v>
      </c>
      <c r="E35" s="89" t="s">
        <v>438</v>
      </c>
      <c r="F35" s="82" t="s">
        <v>244</v>
      </c>
      <c r="G35" s="82" t="s">
        <v>63</v>
      </c>
      <c r="H35" s="82" t="s">
        <v>228</v>
      </c>
      <c r="I35" s="82" t="s">
        <v>44</v>
      </c>
      <c r="J35" s="82" t="s">
        <v>40</v>
      </c>
      <c r="K35" s="82" t="s">
        <v>40</v>
      </c>
      <c r="L35" s="82" t="s">
        <v>243</v>
      </c>
      <c r="M35" s="89">
        <v>6</v>
      </c>
      <c r="N35" s="89">
        <v>3</v>
      </c>
      <c r="O35" s="89">
        <f t="shared" si="6"/>
        <v>18</v>
      </c>
      <c r="P35" s="89" t="str">
        <f t="shared" si="12"/>
        <v>Alto (A)</v>
      </c>
      <c r="Q35" s="89">
        <v>100</v>
      </c>
      <c r="R35" s="89">
        <f t="shared" si="8"/>
        <v>1800</v>
      </c>
      <c r="S35" s="92" t="str">
        <f t="shared" si="13"/>
        <v>I</v>
      </c>
      <c r="T35" s="82" t="str">
        <f t="shared" si="14"/>
        <v>No Aceptable</v>
      </c>
      <c r="U35" s="89">
        <v>5</v>
      </c>
      <c r="V35" s="89">
        <v>0</v>
      </c>
      <c r="W35" s="89">
        <v>0</v>
      </c>
      <c r="X35" s="89">
        <f t="shared" si="11"/>
        <v>5</v>
      </c>
      <c r="Y35" s="82" t="s">
        <v>48</v>
      </c>
      <c r="Z35" s="82"/>
      <c r="AA35" s="82"/>
      <c r="AB35" s="82"/>
      <c r="AC35" s="82"/>
      <c r="AD35" s="82" t="s">
        <v>341</v>
      </c>
      <c r="AE35" s="82"/>
    </row>
    <row r="36" spans="1:31" s="90" customFormat="1" ht="111" customHeight="1">
      <c r="A36" s="82" t="s">
        <v>56</v>
      </c>
      <c r="B36" s="82" t="s">
        <v>399</v>
      </c>
      <c r="C36" s="82" t="s">
        <v>217</v>
      </c>
      <c r="D36" s="82" t="s">
        <v>46</v>
      </c>
      <c r="E36" s="89" t="s">
        <v>280</v>
      </c>
      <c r="F36" s="82" t="s">
        <v>342</v>
      </c>
      <c r="G36" s="82" t="s">
        <v>49</v>
      </c>
      <c r="H36" s="82" t="s">
        <v>222</v>
      </c>
      <c r="I36" s="82" t="s">
        <v>50</v>
      </c>
      <c r="J36" s="82" t="s">
        <v>40</v>
      </c>
      <c r="K36" s="82" t="s">
        <v>40</v>
      </c>
      <c r="L36" s="82" t="s">
        <v>40</v>
      </c>
      <c r="M36" s="89">
        <v>6</v>
      </c>
      <c r="N36" s="89">
        <v>3</v>
      </c>
      <c r="O36" s="89">
        <f t="shared" si="6"/>
        <v>18</v>
      </c>
      <c r="P36" s="89" t="str">
        <f t="shared" si="12"/>
        <v>Alto (A)</v>
      </c>
      <c r="Q36" s="89">
        <v>25</v>
      </c>
      <c r="R36" s="89">
        <f t="shared" si="8"/>
        <v>450</v>
      </c>
      <c r="S36" s="92" t="str">
        <f t="shared" si="13"/>
        <v>II</v>
      </c>
      <c r="T36" s="82" t="str">
        <f t="shared" si="14"/>
        <v>No Aceptable o Aceptable con control especifico</v>
      </c>
      <c r="U36" s="89">
        <v>8</v>
      </c>
      <c r="V36" s="89">
        <v>0</v>
      </c>
      <c r="W36" s="89">
        <v>0</v>
      </c>
      <c r="X36" s="89">
        <f t="shared" si="11"/>
        <v>8</v>
      </c>
      <c r="Y36" s="82" t="s">
        <v>41</v>
      </c>
      <c r="Z36" s="82" t="s">
        <v>225</v>
      </c>
      <c r="AA36" s="82"/>
      <c r="AB36" s="82"/>
      <c r="AC36" s="82"/>
      <c r="AD36" s="82" t="s">
        <v>314</v>
      </c>
      <c r="AE36" s="82" t="s">
        <v>246</v>
      </c>
    </row>
    <row r="37" spans="1:31" s="90" customFormat="1" ht="111" customHeight="1">
      <c r="A37" s="82" t="s">
        <v>446</v>
      </c>
      <c r="B37" s="82" t="s">
        <v>447</v>
      </c>
      <c r="C37" s="82" t="s">
        <v>217</v>
      </c>
      <c r="D37" s="82" t="s">
        <v>46</v>
      </c>
      <c r="E37" s="89" t="s">
        <v>280</v>
      </c>
      <c r="F37" s="82" t="s">
        <v>448</v>
      </c>
      <c r="G37" s="82" t="s">
        <v>39</v>
      </c>
      <c r="H37" s="82" t="s">
        <v>241</v>
      </c>
      <c r="I37" s="82" t="s">
        <v>260</v>
      </c>
      <c r="J37" s="82" t="s">
        <v>40</v>
      </c>
      <c r="K37" s="82" t="s">
        <v>40</v>
      </c>
      <c r="L37" s="82" t="s">
        <v>40</v>
      </c>
      <c r="M37" s="89">
        <v>6</v>
      </c>
      <c r="N37" s="89">
        <v>3</v>
      </c>
      <c r="O37" s="89">
        <f aca="true" t="shared" si="15" ref="O37:O42">+M37*N37</f>
        <v>18</v>
      </c>
      <c r="P37" s="89" t="str">
        <f t="shared" si="12"/>
        <v>Alto (A)</v>
      </c>
      <c r="Q37" s="89">
        <v>25</v>
      </c>
      <c r="R37" s="89">
        <f aca="true" t="shared" si="16" ref="R37:R42">+O37*Q37</f>
        <v>450</v>
      </c>
      <c r="S37" s="92" t="str">
        <f t="shared" si="13"/>
        <v>II</v>
      </c>
      <c r="T37" s="82" t="str">
        <f t="shared" si="14"/>
        <v>No Aceptable o Aceptable con control especifico</v>
      </c>
      <c r="U37" s="89">
        <v>13</v>
      </c>
      <c r="V37" s="89">
        <v>10</v>
      </c>
      <c r="W37" s="89">
        <v>0</v>
      </c>
      <c r="X37" s="89">
        <f aca="true" t="shared" si="17" ref="X37:X42">SUM(U37:W37)</f>
        <v>23</v>
      </c>
      <c r="Y37" s="82" t="s">
        <v>41</v>
      </c>
      <c r="Z37" s="82"/>
      <c r="AA37" s="82"/>
      <c r="AB37" s="82"/>
      <c r="AC37" s="82"/>
      <c r="AD37" s="82" t="s">
        <v>339</v>
      </c>
      <c r="AE37" s="82"/>
    </row>
    <row r="38" spans="1:31" s="90" customFormat="1" ht="111" customHeight="1">
      <c r="A38" s="82" t="s">
        <v>446</v>
      </c>
      <c r="B38" s="82" t="s">
        <v>447</v>
      </c>
      <c r="C38" s="82" t="s">
        <v>217</v>
      </c>
      <c r="D38" s="82" t="s">
        <v>343</v>
      </c>
      <c r="E38" s="89" t="s">
        <v>280</v>
      </c>
      <c r="F38" s="82" t="s">
        <v>344</v>
      </c>
      <c r="G38" s="82" t="s">
        <v>45</v>
      </c>
      <c r="H38" s="82" t="s">
        <v>45</v>
      </c>
      <c r="I38" s="82" t="s">
        <v>226</v>
      </c>
      <c r="J38" s="82" t="s">
        <v>40</v>
      </c>
      <c r="K38" s="82" t="s">
        <v>40</v>
      </c>
      <c r="L38" s="82" t="s">
        <v>40</v>
      </c>
      <c r="M38" s="89">
        <v>6</v>
      </c>
      <c r="N38" s="89">
        <v>3</v>
      </c>
      <c r="O38" s="89">
        <f t="shared" si="15"/>
        <v>18</v>
      </c>
      <c r="P38" s="89" t="str">
        <f t="shared" si="12"/>
        <v>Alto (A)</v>
      </c>
      <c r="Q38" s="89">
        <v>25</v>
      </c>
      <c r="R38" s="89">
        <f t="shared" si="16"/>
        <v>450</v>
      </c>
      <c r="S38" s="92" t="str">
        <f t="shared" si="13"/>
        <v>II</v>
      </c>
      <c r="T38" s="82" t="str">
        <f t="shared" si="14"/>
        <v>No Aceptable o Aceptable con control especifico</v>
      </c>
      <c r="U38" s="89">
        <v>13</v>
      </c>
      <c r="V38" s="89">
        <v>10</v>
      </c>
      <c r="W38" s="89">
        <v>0</v>
      </c>
      <c r="X38" s="89">
        <f t="shared" si="17"/>
        <v>23</v>
      </c>
      <c r="Y38" s="82" t="s">
        <v>41</v>
      </c>
      <c r="Z38" s="82" t="s">
        <v>223</v>
      </c>
      <c r="AA38" s="82"/>
      <c r="AB38" s="82"/>
      <c r="AC38" s="82"/>
      <c r="AD38" s="82" t="s">
        <v>345</v>
      </c>
      <c r="AE38" s="82"/>
    </row>
    <row r="39" spans="1:31" s="90" customFormat="1" ht="111" customHeight="1">
      <c r="A39" s="82" t="s">
        <v>446</v>
      </c>
      <c r="B39" s="82" t="s">
        <v>447</v>
      </c>
      <c r="C39" s="82" t="s">
        <v>217</v>
      </c>
      <c r="D39" s="82" t="s">
        <v>343</v>
      </c>
      <c r="E39" s="89" t="s">
        <v>280</v>
      </c>
      <c r="F39" s="82" t="s">
        <v>346</v>
      </c>
      <c r="G39" s="82" t="s">
        <v>63</v>
      </c>
      <c r="H39" s="82" t="s">
        <v>228</v>
      </c>
      <c r="I39" s="82" t="s">
        <v>44</v>
      </c>
      <c r="J39" s="82" t="s">
        <v>40</v>
      </c>
      <c r="K39" s="82" t="s">
        <v>40</v>
      </c>
      <c r="L39" s="82" t="s">
        <v>40</v>
      </c>
      <c r="M39" s="89">
        <v>6</v>
      </c>
      <c r="N39" s="89">
        <v>3</v>
      </c>
      <c r="O39" s="89">
        <f t="shared" si="15"/>
        <v>18</v>
      </c>
      <c r="P39" s="89" t="str">
        <f t="shared" si="12"/>
        <v>Alto (A)</v>
      </c>
      <c r="Q39" s="89">
        <v>100</v>
      </c>
      <c r="R39" s="89">
        <f t="shared" si="16"/>
        <v>1800</v>
      </c>
      <c r="S39" s="92" t="str">
        <f t="shared" si="13"/>
        <v>I</v>
      </c>
      <c r="T39" s="82" t="str">
        <f t="shared" si="14"/>
        <v>No Aceptable</v>
      </c>
      <c r="U39" s="89">
        <v>13</v>
      </c>
      <c r="V39" s="89">
        <v>10</v>
      </c>
      <c r="W39" s="89">
        <v>0</v>
      </c>
      <c r="X39" s="89">
        <f t="shared" si="17"/>
        <v>23</v>
      </c>
      <c r="Y39" s="82" t="s">
        <v>48</v>
      </c>
      <c r="Z39" s="82"/>
      <c r="AA39" s="82"/>
      <c r="AB39" s="82"/>
      <c r="AC39" s="82"/>
      <c r="AD39" s="82" t="s">
        <v>347</v>
      </c>
      <c r="AE39" s="82"/>
    </row>
    <row r="40" spans="1:31" s="90" customFormat="1" ht="111" customHeight="1">
      <c r="A40" s="82" t="s">
        <v>446</v>
      </c>
      <c r="B40" s="82" t="s">
        <v>447</v>
      </c>
      <c r="C40" s="82" t="s">
        <v>217</v>
      </c>
      <c r="D40" s="82" t="s">
        <v>46</v>
      </c>
      <c r="E40" s="89" t="s">
        <v>280</v>
      </c>
      <c r="F40" s="82" t="s">
        <v>348</v>
      </c>
      <c r="G40" s="82" t="s">
        <v>63</v>
      </c>
      <c r="H40" s="82" t="s">
        <v>245</v>
      </c>
      <c r="I40" s="82" t="s">
        <v>44</v>
      </c>
      <c r="J40" s="82" t="s">
        <v>40</v>
      </c>
      <c r="K40" s="82" t="s">
        <v>40</v>
      </c>
      <c r="L40" s="82" t="s">
        <v>40</v>
      </c>
      <c r="M40" s="89">
        <v>6</v>
      </c>
      <c r="N40" s="89">
        <v>3</v>
      </c>
      <c r="O40" s="89">
        <f t="shared" si="15"/>
        <v>18</v>
      </c>
      <c r="P40" s="89" t="str">
        <f t="shared" si="12"/>
        <v>Alto (A)</v>
      </c>
      <c r="Q40" s="89">
        <v>25</v>
      </c>
      <c r="R40" s="89">
        <f t="shared" si="16"/>
        <v>450</v>
      </c>
      <c r="S40" s="92" t="str">
        <f t="shared" si="13"/>
        <v>II</v>
      </c>
      <c r="T40" s="82" t="str">
        <f t="shared" si="14"/>
        <v>No Aceptable o Aceptable con control especifico</v>
      </c>
      <c r="U40" s="89">
        <v>13</v>
      </c>
      <c r="V40" s="89">
        <v>10</v>
      </c>
      <c r="W40" s="89">
        <v>0</v>
      </c>
      <c r="X40" s="89">
        <f t="shared" si="17"/>
        <v>23</v>
      </c>
      <c r="Y40" s="82" t="s">
        <v>349</v>
      </c>
      <c r="Z40" s="82"/>
      <c r="AA40" s="82"/>
      <c r="AB40" s="82"/>
      <c r="AC40" s="82" t="s">
        <v>351</v>
      </c>
      <c r="AD40" s="82" t="s">
        <v>350</v>
      </c>
      <c r="AE40" s="82"/>
    </row>
    <row r="41" spans="1:31" s="90" customFormat="1" ht="111" customHeight="1">
      <c r="A41" s="82" t="s">
        <v>446</v>
      </c>
      <c r="B41" s="82" t="s">
        <v>447</v>
      </c>
      <c r="C41" s="82" t="s">
        <v>217</v>
      </c>
      <c r="D41" s="82" t="s">
        <v>46</v>
      </c>
      <c r="E41" s="89" t="s">
        <v>280</v>
      </c>
      <c r="F41" s="82" t="s">
        <v>352</v>
      </c>
      <c r="G41" s="82" t="s">
        <v>49</v>
      </c>
      <c r="H41" s="82" t="s">
        <v>222</v>
      </c>
      <c r="I41" s="82" t="s">
        <v>50</v>
      </c>
      <c r="J41" s="82" t="s">
        <v>40</v>
      </c>
      <c r="K41" s="82" t="s">
        <v>40</v>
      </c>
      <c r="L41" s="82" t="s">
        <v>40</v>
      </c>
      <c r="M41" s="89">
        <v>6</v>
      </c>
      <c r="N41" s="89">
        <v>4</v>
      </c>
      <c r="O41" s="89">
        <f t="shared" si="15"/>
        <v>24</v>
      </c>
      <c r="P41" s="89" t="str">
        <f t="shared" si="12"/>
        <v>Muy Alto (MA)</v>
      </c>
      <c r="Q41" s="89">
        <v>25</v>
      </c>
      <c r="R41" s="89">
        <f t="shared" si="16"/>
        <v>600</v>
      </c>
      <c r="S41" s="92" t="str">
        <f t="shared" si="13"/>
        <v>I</v>
      </c>
      <c r="T41" s="82" t="str">
        <f t="shared" si="14"/>
        <v>No Aceptable</v>
      </c>
      <c r="U41" s="89">
        <v>13</v>
      </c>
      <c r="V41" s="89">
        <v>10</v>
      </c>
      <c r="W41" s="89">
        <v>0</v>
      </c>
      <c r="X41" s="89">
        <f t="shared" si="17"/>
        <v>23</v>
      </c>
      <c r="Y41" s="82" t="s">
        <v>41</v>
      </c>
      <c r="Z41" s="82" t="s">
        <v>225</v>
      </c>
      <c r="AA41" s="82"/>
      <c r="AB41" s="82"/>
      <c r="AC41" s="82"/>
      <c r="AD41" s="82" t="s">
        <v>353</v>
      </c>
      <c r="AE41" s="82" t="s">
        <v>246</v>
      </c>
    </row>
    <row r="42" spans="1:31" s="90" customFormat="1" ht="111" customHeight="1">
      <c r="A42" s="82" t="s">
        <v>56</v>
      </c>
      <c r="B42" s="82" t="s">
        <v>459</v>
      </c>
      <c r="C42" s="82" t="s">
        <v>217</v>
      </c>
      <c r="D42" s="82" t="s">
        <v>46</v>
      </c>
      <c r="E42" s="89" t="s">
        <v>280</v>
      </c>
      <c r="F42" s="82" t="s">
        <v>355</v>
      </c>
      <c r="G42" s="82" t="s">
        <v>39</v>
      </c>
      <c r="H42" s="82" t="s">
        <v>335</v>
      </c>
      <c r="I42" s="82" t="s">
        <v>219</v>
      </c>
      <c r="J42" s="82" t="s">
        <v>40</v>
      </c>
      <c r="K42" s="82" t="s">
        <v>40</v>
      </c>
      <c r="L42" s="82" t="s">
        <v>40</v>
      </c>
      <c r="M42" s="89">
        <v>6</v>
      </c>
      <c r="N42" s="89">
        <v>3</v>
      </c>
      <c r="O42" s="89">
        <f t="shared" si="15"/>
        <v>18</v>
      </c>
      <c r="P42" s="89" t="str">
        <f t="shared" si="12"/>
        <v>Alto (A)</v>
      </c>
      <c r="Q42" s="89">
        <v>25</v>
      </c>
      <c r="R42" s="89">
        <f t="shared" si="16"/>
        <v>450</v>
      </c>
      <c r="S42" s="92" t="str">
        <f t="shared" si="13"/>
        <v>II</v>
      </c>
      <c r="T42" s="82" t="str">
        <f t="shared" si="14"/>
        <v>No Aceptable o Aceptable con control especifico</v>
      </c>
      <c r="U42" s="89">
        <v>1</v>
      </c>
      <c r="V42" s="89">
        <v>1</v>
      </c>
      <c r="W42" s="89">
        <v>0</v>
      </c>
      <c r="X42" s="89">
        <f t="shared" si="17"/>
        <v>2</v>
      </c>
      <c r="Y42" s="82" t="s">
        <v>41</v>
      </c>
      <c r="Z42" s="82"/>
      <c r="AA42" s="82"/>
      <c r="AB42" s="82"/>
      <c r="AC42" s="82"/>
      <c r="AD42" s="82" t="s">
        <v>356</v>
      </c>
      <c r="AE42" s="82"/>
    </row>
    <row r="43" spans="1:31" s="90" customFormat="1" ht="111" customHeight="1">
      <c r="A43" s="82" t="s">
        <v>56</v>
      </c>
      <c r="B43" s="82" t="s">
        <v>459</v>
      </c>
      <c r="C43" s="82" t="s">
        <v>217</v>
      </c>
      <c r="D43" s="82" t="s">
        <v>46</v>
      </c>
      <c r="E43" s="89" t="s">
        <v>280</v>
      </c>
      <c r="F43" s="82" t="s">
        <v>475</v>
      </c>
      <c r="G43" s="82" t="s">
        <v>63</v>
      </c>
      <c r="H43" s="82" t="s">
        <v>254</v>
      </c>
      <c r="I43" s="82" t="s">
        <v>255</v>
      </c>
      <c r="J43" s="82" t="s">
        <v>40</v>
      </c>
      <c r="K43" s="82" t="s">
        <v>40</v>
      </c>
      <c r="L43" s="82" t="s">
        <v>40</v>
      </c>
      <c r="M43" s="89">
        <v>6</v>
      </c>
      <c r="N43" s="89">
        <v>3</v>
      </c>
      <c r="O43" s="89">
        <f aca="true" t="shared" si="18" ref="O43:O51">+M43*N43</f>
        <v>18</v>
      </c>
      <c r="P43" s="89" t="str">
        <f t="shared" si="12"/>
        <v>Alto (A)</v>
      </c>
      <c r="Q43" s="89">
        <v>25</v>
      </c>
      <c r="R43" s="89">
        <f aca="true" t="shared" si="19" ref="R43:R51">+O43*Q43</f>
        <v>450</v>
      </c>
      <c r="S43" s="92" t="str">
        <f t="shared" si="13"/>
        <v>II</v>
      </c>
      <c r="T43" s="82" t="str">
        <f t="shared" si="14"/>
        <v>No Aceptable o Aceptable con control especifico</v>
      </c>
      <c r="U43" s="89">
        <v>1</v>
      </c>
      <c r="V43" s="89">
        <v>1</v>
      </c>
      <c r="W43" s="89">
        <v>0</v>
      </c>
      <c r="X43" s="89">
        <f aca="true" t="shared" si="20" ref="X43:X51">SUM(U43:W43)</f>
        <v>2</v>
      </c>
      <c r="Y43" s="82" t="s">
        <v>476</v>
      </c>
      <c r="Z43" s="82" t="s">
        <v>256</v>
      </c>
      <c r="AA43" s="82"/>
      <c r="AB43" s="82"/>
      <c r="AC43" s="82" t="s">
        <v>257</v>
      </c>
      <c r="AD43" s="82" t="s">
        <v>354</v>
      </c>
      <c r="AE43" s="82"/>
    </row>
    <row r="44" spans="1:31" s="90" customFormat="1" ht="111" customHeight="1">
      <c r="A44" s="82" t="s">
        <v>56</v>
      </c>
      <c r="B44" s="82" t="s">
        <v>459</v>
      </c>
      <c r="C44" s="82" t="s">
        <v>217</v>
      </c>
      <c r="D44" s="82" t="s">
        <v>46</v>
      </c>
      <c r="E44" s="89" t="s">
        <v>280</v>
      </c>
      <c r="F44" s="82" t="s">
        <v>363</v>
      </c>
      <c r="G44" s="82" t="s">
        <v>42</v>
      </c>
      <c r="H44" s="82" t="s">
        <v>235</v>
      </c>
      <c r="I44" s="82" t="s">
        <v>239</v>
      </c>
      <c r="J44" s="82" t="s">
        <v>40</v>
      </c>
      <c r="K44" s="82" t="s">
        <v>40</v>
      </c>
      <c r="L44" s="82" t="s">
        <v>40</v>
      </c>
      <c r="M44" s="89">
        <v>2</v>
      </c>
      <c r="N44" s="89">
        <v>1</v>
      </c>
      <c r="O44" s="89">
        <f t="shared" si="18"/>
        <v>2</v>
      </c>
      <c r="P44" s="89" t="str">
        <f t="shared" si="12"/>
        <v>Bajo (B)</v>
      </c>
      <c r="Q44" s="89">
        <v>10</v>
      </c>
      <c r="R44" s="89">
        <f t="shared" si="19"/>
        <v>20</v>
      </c>
      <c r="S44" s="92" t="str">
        <f t="shared" si="13"/>
        <v>IV</v>
      </c>
      <c r="T44" s="82" t="str">
        <f t="shared" si="14"/>
        <v>Aceptable</v>
      </c>
      <c r="U44" s="89">
        <v>1</v>
      </c>
      <c r="V44" s="89">
        <v>1</v>
      </c>
      <c r="W44" s="89">
        <v>0</v>
      </c>
      <c r="X44" s="89">
        <f t="shared" si="20"/>
        <v>2</v>
      </c>
      <c r="Y44" s="82" t="s">
        <v>43</v>
      </c>
      <c r="Z44" s="82"/>
      <c r="AA44" s="82"/>
      <c r="AB44" s="82"/>
      <c r="AC44" s="82"/>
      <c r="AD44" s="82" t="s">
        <v>364</v>
      </c>
      <c r="AE44" s="82"/>
    </row>
    <row r="45" spans="1:31" s="90" customFormat="1" ht="111" customHeight="1">
      <c r="A45" s="82" t="s">
        <v>56</v>
      </c>
      <c r="B45" s="82" t="s">
        <v>357</v>
      </c>
      <c r="C45" s="82" t="s">
        <v>217</v>
      </c>
      <c r="D45" s="82" t="s">
        <v>46</v>
      </c>
      <c r="E45" s="89" t="s">
        <v>280</v>
      </c>
      <c r="F45" s="82" t="s">
        <v>358</v>
      </c>
      <c r="G45" s="82" t="s">
        <v>39</v>
      </c>
      <c r="H45" s="82" t="s">
        <v>241</v>
      </c>
      <c r="I45" s="82" t="s">
        <v>260</v>
      </c>
      <c r="J45" s="82" t="s">
        <v>40</v>
      </c>
      <c r="K45" s="82" t="s">
        <v>40</v>
      </c>
      <c r="L45" s="82" t="s">
        <v>40</v>
      </c>
      <c r="M45" s="89">
        <v>6</v>
      </c>
      <c r="N45" s="89">
        <v>3</v>
      </c>
      <c r="O45" s="89">
        <f t="shared" si="18"/>
        <v>18</v>
      </c>
      <c r="P45" s="89" t="str">
        <f t="shared" si="12"/>
        <v>Alto (A)</v>
      </c>
      <c r="Q45" s="89">
        <v>25</v>
      </c>
      <c r="R45" s="89">
        <f t="shared" si="19"/>
        <v>450</v>
      </c>
      <c r="S45" s="92" t="str">
        <f t="shared" si="13"/>
        <v>II</v>
      </c>
      <c r="T45" s="82" t="str">
        <f t="shared" si="14"/>
        <v>No Aceptable o Aceptable con control especifico</v>
      </c>
      <c r="U45" s="89">
        <v>7</v>
      </c>
      <c r="V45" s="89">
        <v>0</v>
      </c>
      <c r="W45" s="89">
        <v>1</v>
      </c>
      <c r="X45" s="89">
        <f t="shared" si="20"/>
        <v>8</v>
      </c>
      <c r="Y45" s="82" t="s">
        <v>41</v>
      </c>
      <c r="Z45" s="82"/>
      <c r="AA45" s="82"/>
      <c r="AB45" s="82"/>
      <c r="AC45" s="82"/>
      <c r="AD45" s="82" t="s">
        <v>261</v>
      </c>
      <c r="AE45" s="82"/>
    </row>
    <row r="46" spans="1:31" s="90" customFormat="1" ht="111" customHeight="1">
      <c r="A46" s="82" t="s">
        <v>56</v>
      </c>
      <c r="B46" s="82" t="s">
        <v>357</v>
      </c>
      <c r="C46" s="82" t="s">
        <v>359</v>
      </c>
      <c r="D46" s="82" t="s">
        <v>360</v>
      </c>
      <c r="E46" s="89" t="s">
        <v>280</v>
      </c>
      <c r="F46" s="82" t="s">
        <v>361</v>
      </c>
      <c r="G46" s="82" t="s">
        <v>63</v>
      </c>
      <c r="H46" s="82" t="s">
        <v>254</v>
      </c>
      <c r="I46" s="82" t="s">
        <v>255</v>
      </c>
      <c r="J46" s="82" t="s">
        <v>362</v>
      </c>
      <c r="K46" s="82" t="s">
        <v>40</v>
      </c>
      <c r="L46" s="82" t="s">
        <v>40</v>
      </c>
      <c r="M46" s="89">
        <v>6</v>
      </c>
      <c r="N46" s="89">
        <v>4</v>
      </c>
      <c r="O46" s="89">
        <f t="shared" si="18"/>
        <v>24</v>
      </c>
      <c r="P46" s="89" t="str">
        <f t="shared" si="12"/>
        <v>Muy Alto (MA)</v>
      </c>
      <c r="Q46" s="89">
        <v>25</v>
      </c>
      <c r="R46" s="89">
        <f t="shared" si="19"/>
        <v>600</v>
      </c>
      <c r="S46" s="92" t="str">
        <f t="shared" si="13"/>
        <v>I</v>
      </c>
      <c r="T46" s="82" t="str">
        <f t="shared" si="14"/>
        <v>No Aceptable</v>
      </c>
      <c r="U46" s="89">
        <v>7</v>
      </c>
      <c r="V46" s="89">
        <v>0</v>
      </c>
      <c r="W46" s="89">
        <v>1</v>
      </c>
      <c r="X46" s="89">
        <f t="shared" si="20"/>
        <v>8</v>
      </c>
      <c r="Y46" s="82" t="s">
        <v>282</v>
      </c>
      <c r="Z46" s="82" t="s">
        <v>256</v>
      </c>
      <c r="AA46" s="82"/>
      <c r="AB46" s="82"/>
      <c r="AC46" s="82" t="s">
        <v>368</v>
      </c>
      <c r="AD46" s="82" t="s">
        <v>369</v>
      </c>
      <c r="AE46" s="82"/>
    </row>
    <row r="47" spans="1:31" s="90" customFormat="1" ht="111" customHeight="1">
      <c r="A47" s="82" t="s">
        <v>56</v>
      </c>
      <c r="B47" s="82" t="s">
        <v>477</v>
      </c>
      <c r="C47" s="82" t="s">
        <v>217</v>
      </c>
      <c r="D47" s="82" t="s">
        <v>46</v>
      </c>
      <c r="E47" s="89" t="s">
        <v>280</v>
      </c>
      <c r="F47" s="82" t="s">
        <v>358</v>
      </c>
      <c r="G47" s="82" t="s">
        <v>39</v>
      </c>
      <c r="H47" s="82" t="s">
        <v>241</v>
      </c>
      <c r="I47" s="82" t="s">
        <v>260</v>
      </c>
      <c r="J47" s="82" t="s">
        <v>40</v>
      </c>
      <c r="K47" s="82" t="s">
        <v>40</v>
      </c>
      <c r="L47" s="82" t="s">
        <v>40</v>
      </c>
      <c r="M47" s="89">
        <v>6</v>
      </c>
      <c r="N47" s="89">
        <v>3</v>
      </c>
      <c r="O47" s="89">
        <f t="shared" si="18"/>
        <v>18</v>
      </c>
      <c r="P47" s="89" t="str">
        <f t="shared" si="12"/>
        <v>Alto (A)</v>
      </c>
      <c r="Q47" s="89">
        <v>25</v>
      </c>
      <c r="R47" s="89">
        <f t="shared" si="19"/>
        <v>450</v>
      </c>
      <c r="S47" s="92" t="str">
        <f t="shared" si="13"/>
        <v>II</v>
      </c>
      <c r="T47" s="82" t="str">
        <f t="shared" si="14"/>
        <v>No Aceptable o Aceptable con control especifico</v>
      </c>
      <c r="U47" s="89">
        <v>15</v>
      </c>
      <c r="V47" s="89">
        <v>0</v>
      </c>
      <c r="W47" s="89">
        <v>0</v>
      </c>
      <c r="X47" s="89">
        <f t="shared" si="20"/>
        <v>15</v>
      </c>
      <c r="Y47" s="82" t="s">
        <v>41</v>
      </c>
      <c r="Z47" s="82"/>
      <c r="AA47" s="82"/>
      <c r="AB47" s="82"/>
      <c r="AC47" s="82"/>
      <c r="AD47" s="82" t="s">
        <v>261</v>
      </c>
      <c r="AE47" s="82"/>
    </row>
    <row r="48" spans="1:31" s="90" customFormat="1" ht="111" customHeight="1">
      <c r="A48" s="82" t="s">
        <v>56</v>
      </c>
      <c r="B48" s="82" t="s">
        <v>477</v>
      </c>
      <c r="C48" s="82" t="s">
        <v>365</v>
      </c>
      <c r="D48" s="82" t="s">
        <v>366</v>
      </c>
      <c r="E48" s="89" t="s">
        <v>280</v>
      </c>
      <c r="F48" s="82" t="s">
        <v>367</v>
      </c>
      <c r="G48" s="82" t="s">
        <v>63</v>
      </c>
      <c r="H48" s="82" t="s">
        <v>228</v>
      </c>
      <c r="I48" s="82" t="s">
        <v>44</v>
      </c>
      <c r="J48" s="82" t="s">
        <v>40</v>
      </c>
      <c r="K48" s="82" t="s">
        <v>40</v>
      </c>
      <c r="L48" s="82" t="s">
        <v>40</v>
      </c>
      <c r="M48" s="89">
        <v>6</v>
      </c>
      <c r="N48" s="89">
        <v>2</v>
      </c>
      <c r="O48" s="89">
        <f t="shared" si="18"/>
        <v>12</v>
      </c>
      <c r="P48" s="89" t="str">
        <f>+IF(O48&gt;=24,"Muy Alto (MA)",IF(O48&gt;=10,"Alto (A)",IF(O48&gt;=6,"Medio (M)",IF(O48&gt;=2,"Bajo (B)"))))</f>
        <v>Alto (A)</v>
      </c>
      <c r="Q48" s="89">
        <v>60</v>
      </c>
      <c r="R48" s="89">
        <f t="shared" si="19"/>
        <v>720</v>
      </c>
      <c r="S48" s="92" t="str">
        <f>IF(R48&lt;=20,"IV",IF(R48&gt;=600,"I",IF(R48&gt;=150,"II",IF(R48&gt;=40,"III",IF(R48&gt;=20,"IV")*IF(R48&lt;=20,"IV")))))</f>
        <v>I</v>
      </c>
      <c r="T48" s="82" t="str">
        <f>+IF(S48="I","No Aceptable",IF(S48="II","No Aceptable o Aceptable con control especifico",IF(S48="III","Mejorable",IF(S48="IV","Aceptable"))))</f>
        <v>No Aceptable</v>
      </c>
      <c r="U48" s="89">
        <v>15</v>
      </c>
      <c r="V48" s="89">
        <v>0</v>
      </c>
      <c r="W48" s="89">
        <v>0</v>
      </c>
      <c r="X48" s="89">
        <f t="shared" si="20"/>
        <v>15</v>
      </c>
      <c r="Y48" s="82" t="s">
        <v>48</v>
      </c>
      <c r="Z48" s="82"/>
      <c r="AA48" s="82"/>
      <c r="AB48" s="82"/>
      <c r="AC48" s="82"/>
      <c r="AD48" s="82" t="s">
        <v>277</v>
      </c>
      <c r="AE48" s="82"/>
    </row>
    <row r="49" spans="1:31" s="90" customFormat="1" ht="111" customHeight="1">
      <c r="A49" s="82" t="s">
        <v>56</v>
      </c>
      <c r="B49" s="82" t="s">
        <v>391</v>
      </c>
      <c r="C49" s="82" t="s">
        <v>272</v>
      </c>
      <c r="D49" s="82" t="s">
        <v>273</v>
      </c>
      <c r="E49" s="89" t="s">
        <v>280</v>
      </c>
      <c r="F49" s="82" t="s">
        <v>462</v>
      </c>
      <c r="G49" s="82" t="s">
        <v>63</v>
      </c>
      <c r="H49" s="82" t="s">
        <v>281</v>
      </c>
      <c r="I49" s="82" t="s">
        <v>392</v>
      </c>
      <c r="J49" s="82" t="s">
        <v>40</v>
      </c>
      <c r="K49" s="82" t="s">
        <v>40</v>
      </c>
      <c r="L49" s="82" t="s">
        <v>40</v>
      </c>
      <c r="M49" s="89">
        <v>6</v>
      </c>
      <c r="N49" s="89">
        <v>3</v>
      </c>
      <c r="O49" s="89">
        <f t="shared" si="18"/>
        <v>18</v>
      </c>
      <c r="P49" s="89" t="str">
        <f>+IF(O49&gt;=24,"Muy Alto (MA)",IF(O49&gt;=10,"Alto (A)",IF(O49&gt;=6,"Medio (M)",IF(O49&gt;=2,"Bajo (B)"))))</f>
        <v>Alto (A)</v>
      </c>
      <c r="Q49" s="89">
        <v>25</v>
      </c>
      <c r="R49" s="89">
        <f t="shared" si="19"/>
        <v>450</v>
      </c>
      <c r="S49" s="92" t="str">
        <f>IF(R49&lt;=20,"IV",IF(R49&gt;=600,"I",IF(R49&gt;=150,"II",IF(R49&gt;=40,"III",IF(R49&gt;=20,"IV")*IF(R49&lt;=20,"IV")))))</f>
        <v>II</v>
      </c>
      <c r="T49" s="82" t="str">
        <f>+IF(S49="I","No Aceptable",IF(S49="II","No Aceptable o Aceptable con control especifico",IF(S49="III","Mejorable",IF(S49="IV","Aceptable"))))</f>
        <v>No Aceptable o Aceptable con control especifico</v>
      </c>
      <c r="U49" s="89">
        <v>0</v>
      </c>
      <c r="V49" s="89">
        <v>0</v>
      </c>
      <c r="W49" s="89">
        <v>3</v>
      </c>
      <c r="X49" s="89">
        <f t="shared" si="20"/>
        <v>3</v>
      </c>
      <c r="Y49" s="82" t="s">
        <v>393</v>
      </c>
      <c r="Z49" s="82"/>
      <c r="AA49" s="82"/>
      <c r="AB49" s="82"/>
      <c r="AC49" s="82"/>
      <c r="AD49" s="82" t="s">
        <v>463</v>
      </c>
      <c r="AE49" s="82"/>
    </row>
    <row r="50" spans="1:31" s="90" customFormat="1" ht="111" customHeight="1">
      <c r="A50" s="82" t="s">
        <v>56</v>
      </c>
      <c r="B50" s="82" t="s">
        <v>391</v>
      </c>
      <c r="C50" s="82" t="s">
        <v>272</v>
      </c>
      <c r="D50" s="82" t="s">
        <v>273</v>
      </c>
      <c r="E50" s="89" t="s">
        <v>280</v>
      </c>
      <c r="F50" s="82" t="s">
        <v>460</v>
      </c>
      <c r="G50" s="82" t="s">
        <v>42</v>
      </c>
      <c r="H50" s="82" t="s">
        <v>87</v>
      </c>
      <c r="I50" s="82" t="s">
        <v>394</v>
      </c>
      <c r="J50" s="82" t="s">
        <v>40</v>
      </c>
      <c r="K50" s="82" t="s">
        <v>40</v>
      </c>
      <c r="L50" s="82" t="s">
        <v>40</v>
      </c>
      <c r="M50" s="89">
        <v>6</v>
      </c>
      <c r="N50" s="89">
        <v>2</v>
      </c>
      <c r="O50" s="89">
        <f t="shared" si="18"/>
        <v>12</v>
      </c>
      <c r="P50" s="89" t="str">
        <f>+IF(O50&gt;=24,"Muy Alto (MA)",IF(O50&gt;=10,"Alto (A)",IF(O50&gt;=6,"Medio (M)",IF(O50&gt;=2,"Bajo (B)"))))</f>
        <v>Alto (A)</v>
      </c>
      <c r="Q50" s="89">
        <v>25</v>
      </c>
      <c r="R50" s="89">
        <f t="shared" si="19"/>
        <v>300</v>
      </c>
      <c r="S50" s="92" t="str">
        <f>IF(R50&lt;=20,"IV",IF(R50&gt;=600,"I",IF(R50&gt;=150,"II",IF(R50&gt;=40,"III",IF(R50&gt;=20,"IV")*IF(R50&lt;=20,"IV")))))</f>
        <v>II</v>
      </c>
      <c r="T50" s="82" t="str">
        <f>+IF(S50="I","No Aceptable",IF(S50="II","No Aceptable o Aceptable con control especifico",IF(S50="III","Mejorable",IF(S50="IV","Aceptable"))))</f>
        <v>No Aceptable o Aceptable con control especifico</v>
      </c>
      <c r="U50" s="89">
        <v>0</v>
      </c>
      <c r="V50" s="89">
        <v>0</v>
      </c>
      <c r="W50" s="89">
        <v>3</v>
      </c>
      <c r="X50" s="89">
        <f t="shared" si="20"/>
        <v>3</v>
      </c>
      <c r="Y50" s="82" t="s">
        <v>41</v>
      </c>
      <c r="Z50" s="82"/>
      <c r="AA50" s="82"/>
      <c r="AB50" s="82"/>
      <c r="AC50" s="82"/>
      <c r="AD50" s="82" t="s">
        <v>461</v>
      </c>
      <c r="AE50" s="82"/>
    </row>
    <row r="51" spans="1:31" s="90" customFormat="1" ht="111" customHeight="1">
      <c r="A51" s="93" t="s">
        <v>56</v>
      </c>
      <c r="B51" s="82" t="s">
        <v>391</v>
      </c>
      <c r="C51" s="93" t="s">
        <v>464</v>
      </c>
      <c r="D51" s="93" t="s">
        <v>465</v>
      </c>
      <c r="E51" s="94" t="s">
        <v>473</v>
      </c>
      <c r="F51" s="93" t="s">
        <v>466</v>
      </c>
      <c r="G51" s="93" t="s">
        <v>55</v>
      </c>
      <c r="H51" s="93" t="s">
        <v>81</v>
      </c>
      <c r="I51" s="93" t="s">
        <v>467</v>
      </c>
      <c r="J51" s="93" t="s">
        <v>40</v>
      </c>
      <c r="K51" s="93" t="s">
        <v>40</v>
      </c>
      <c r="L51" s="93" t="s">
        <v>40</v>
      </c>
      <c r="M51" s="94">
        <v>2</v>
      </c>
      <c r="N51" s="94">
        <v>3</v>
      </c>
      <c r="O51" s="94">
        <f t="shared" si="18"/>
        <v>6</v>
      </c>
      <c r="P51" s="94" t="str">
        <f>+IF(O51&gt;=24,"Muy Alto (MA)",IF(O51&gt;=10,"Alto (A)",IF(O51&gt;=6,"Medio(M)",IF(O51&gt;=2,"Bajo(B)"))))</f>
        <v>Medio(M)</v>
      </c>
      <c r="Q51" s="94">
        <v>25</v>
      </c>
      <c r="R51" s="94">
        <f t="shared" si="19"/>
        <v>150</v>
      </c>
      <c r="S51" s="97" t="str">
        <f>IF(R51&lt;=20,"IV",IF(R51&gt;=600,"I",IF(R51&gt;=150,"II",IF(R51&gt;=40,"III",IF(R51&gt;=20,"IV")*IF(R51&lt;=20,"IV")))))</f>
        <v>II</v>
      </c>
      <c r="T51" s="93" t="str">
        <f>+IF(S51="I","No Aceptable",IF(S51="II","No Aceptable o Aceptable con control especifico",IF(S51="III","Mejorable",IF(S51="IV","Aceptable"))))</f>
        <v>No Aceptable o Aceptable con control especifico</v>
      </c>
      <c r="U51" s="94">
        <v>0</v>
      </c>
      <c r="V51" s="94">
        <v>0</v>
      </c>
      <c r="W51" s="94">
        <v>3</v>
      </c>
      <c r="X51" s="94">
        <f t="shared" si="20"/>
        <v>3</v>
      </c>
      <c r="Y51" s="93" t="s">
        <v>468</v>
      </c>
      <c r="Z51" s="93" t="s">
        <v>469</v>
      </c>
      <c r="AA51" s="95" t="s">
        <v>470</v>
      </c>
      <c r="AB51" s="95" t="s">
        <v>470</v>
      </c>
      <c r="AC51" s="95" t="s">
        <v>470</v>
      </c>
      <c r="AD51" s="93" t="s">
        <v>471</v>
      </c>
      <c r="AE51" s="93" t="s">
        <v>472</v>
      </c>
    </row>
    <row r="52" spans="1:31" s="90" customFormat="1" ht="111" customHeight="1">
      <c r="A52" s="82" t="s">
        <v>56</v>
      </c>
      <c r="B52" s="82" t="s">
        <v>370</v>
      </c>
      <c r="C52" s="82" t="s">
        <v>217</v>
      </c>
      <c r="D52" s="82" t="s">
        <v>46</v>
      </c>
      <c r="E52" s="89" t="s">
        <v>280</v>
      </c>
      <c r="F52" s="82" t="s">
        <v>371</v>
      </c>
      <c r="G52" s="82" t="s">
        <v>39</v>
      </c>
      <c r="H52" s="82" t="s">
        <v>241</v>
      </c>
      <c r="I52" s="82" t="s">
        <v>260</v>
      </c>
      <c r="J52" s="82" t="s">
        <v>40</v>
      </c>
      <c r="K52" s="82" t="s">
        <v>40</v>
      </c>
      <c r="L52" s="82" t="s">
        <v>40</v>
      </c>
      <c r="M52" s="89">
        <v>6</v>
      </c>
      <c r="N52" s="89">
        <v>3</v>
      </c>
      <c r="O52" s="89">
        <f aca="true" t="shared" si="21" ref="O52:O63">+M52*N52</f>
        <v>18</v>
      </c>
      <c r="P52" s="89" t="str">
        <f aca="true" t="shared" si="22" ref="P52:P64">+IF(O52&gt;=24,"Muy Alto (MA)",IF(O52&gt;=10,"Alto (A)",IF(O52&gt;=6,"Medio (M)",IF(O52&gt;=2,"Bajo (B)"))))</f>
        <v>Alto (A)</v>
      </c>
      <c r="Q52" s="89">
        <v>25</v>
      </c>
      <c r="R52" s="89">
        <f aca="true" t="shared" si="23" ref="R52:R63">+O52*Q52</f>
        <v>450</v>
      </c>
      <c r="S52" s="92" t="str">
        <f aca="true" t="shared" si="24" ref="S52:S64">IF(R52&lt;=20,"IV",IF(R52&gt;=600,"I",IF(R52&gt;=150,"II",IF(R52&gt;=40,"III",IF(R52&gt;=20,"IV")*IF(R52&lt;=20,"IV")))))</f>
        <v>II</v>
      </c>
      <c r="T52" s="82" t="str">
        <f aca="true" t="shared" si="25" ref="T52:T64">+IF(S52="I","No Aceptable",IF(S52="II","No Aceptable o Aceptable con control especifico",IF(S52="III","Mejorable",IF(S52="IV","Aceptable"))))</f>
        <v>No Aceptable o Aceptable con control especifico</v>
      </c>
      <c r="U52" s="89">
        <v>4</v>
      </c>
      <c r="V52" s="89">
        <v>0</v>
      </c>
      <c r="W52" s="89">
        <v>0</v>
      </c>
      <c r="X52" s="89">
        <f aca="true" t="shared" si="26" ref="X52:X63">SUM(U52:W52)</f>
        <v>4</v>
      </c>
      <c r="Y52" s="82" t="s">
        <v>41</v>
      </c>
      <c r="Z52" s="82"/>
      <c r="AA52" s="82"/>
      <c r="AB52" s="82"/>
      <c r="AC52" s="82"/>
      <c r="AD52" s="82" t="s">
        <v>261</v>
      </c>
      <c r="AE52" s="82"/>
    </row>
    <row r="53" spans="1:31" s="90" customFormat="1" ht="111" customHeight="1">
      <c r="A53" s="82" t="s">
        <v>56</v>
      </c>
      <c r="B53" s="82" t="s">
        <v>370</v>
      </c>
      <c r="C53" s="82" t="s">
        <v>365</v>
      </c>
      <c r="D53" s="82" t="s">
        <v>372</v>
      </c>
      <c r="E53" s="89" t="s">
        <v>280</v>
      </c>
      <c r="F53" s="82" t="s">
        <v>367</v>
      </c>
      <c r="G53" s="82" t="s">
        <v>63</v>
      </c>
      <c r="H53" s="82" t="s">
        <v>228</v>
      </c>
      <c r="I53" s="82" t="s">
        <v>44</v>
      </c>
      <c r="J53" s="82" t="s">
        <v>40</v>
      </c>
      <c r="K53" s="82" t="s">
        <v>40</v>
      </c>
      <c r="L53" s="82" t="s">
        <v>40</v>
      </c>
      <c r="M53" s="89">
        <v>6</v>
      </c>
      <c r="N53" s="89">
        <v>1</v>
      </c>
      <c r="O53" s="89">
        <f t="shared" si="21"/>
        <v>6</v>
      </c>
      <c r="P53" s="89" t="str">
        <f t="shared" si="22"/>
        <v>Medio (M)</v>
      </c>
      <c r="Q53" s="89">
        <v>100</v>
      </c>
      <c r="R53" s="89">
        <f t="shared" si="23"/>
        <v>600</v>
      </c>
      <c r="S53" s="92" t="str">
        <f t="shared" si="24"/>
        <v>I</v>
      </c>
      <c r="T53" s="82" t="str">
        <f t="shared" si="25"/>
        <v>No Aceptable</v>
      </c>
      <c r="U53" s="89">
        <v>4</v>
      </c>
      <c r="V53" s="89">
        <v>0</v>
      </c>
      <c r="W53" s="89">
        <v>0</v>
      </c>
      <c r="X53" s="89">
        <f t="shared" si="26"/>
        <v>4</v>
      </c>
      <c r="Y53" s="82" t="s">
        <v>48</v>
      </c>
      <c r="Z53" s="82"/>
      <c r="AA53" s="82"/>
      <c r="AB53" s="82"/>
      <c r="AC53" s="82"/>
      <c r="AD53" s="82" t="s">
        <v>277</v>
      </c>
      <c r="AE53" s="82"/>
    </row>
    <row r="54" spans="1:31" s="90" customFormat="1" ht="111" customHeight="1">
      <c r="A54" s="82" t="s">
        <v>56</v>
      </c>
      <c r="B54" s="82" t="s">
        <v>373</v>
      </c>
      <c r="C54" s="82" t="s">
        <v>217</v>
      </c>
      <c r="D54" s="82" t="s">
        <v>46</v>
      </c>
      <c r="E54" s="89" t="s">
        <v>280</v>
      </c>
      <c r="F54" s="82" t="s">
        <v>371</v>
      </c>
      <c r="G54" s="82" t="s">
        <v>39</v>
      </c>
      <c r="H54" s="82" t="s">
        <v>241</v>
      </c>
      <c r="I54" s="82" t="s">
        <v>260</v>
      </c>
      <c r="J54" s="82" t="s">
        <v>40</v>
      </c>
      <c r="K54" s="82" t="s">
        <v>40</v>
      </c>
      <c r="L54" s="82" t="s">
        <v>40</v>
      </c>
      <c r="M54" s="89">
        <v>6</v>
      </c>
      <c r="N54" s="89">
        <v>3</v>
      </c>
      <c r="O54" s="89">
        <f t="shared" si="21"/>
        <v>18</v>
      </c>
      <c r="P54" s="89" t="str">
        <f t="shared" si="22"/>
        <v>Alto (A)</v>
      </c>
      <c r="Q54" s="89">
        <v>25</v>
      </c>
      <c r="R54" s="89">
        <f t="shared" si="23"/>
        <v>450</v>
      </c>
      <c r="S54" s="92" t="str">
        <f t="shared" si="24"/>
        <v>II</v>
      </c>
      <c r="T54" s="82" t="str">
        <f t="shared" si="25"/>
        <v>No Aceptable o Aceptable con control especifico</v>
      </c>
      <c r="U54" s="89">
        <v>2</v>
      </c>
      <c r="V54" s="89">
        <v>0</v>
      </c>
      <c r="W54" s="89">
        <v>0</v>
      </c>
      <c r="X54" s="89">
        <f t="shared" si="26"/>
        <v>2</v>
      </c>
      <c r="Y54" s="82" t="s">
        <v>41</v>
      </c>
      <c r="Z54" s="82"/>
      <c r="AA54" s="82"/>
      <c r="AB54" s="82"/>
      <c r="AC54" s="82"/>
      <c r="AD54" s="82" t="s">
        <v>261</v>
      </c>
      <c r="AE54" s="82"/>
    </row>
    <row r="55" spans="1:31" s="90" customFormat="1" ht="111" customHeight="1">
      <c r="A55" s="82" t="s">
        <v>56</v>
      </c>
      <c r="B55" s="82" t="s">
        <v>373</v>
      </c>
      <c r="C55" s="82" t="s">
        <v>240</v>
      </c>
      <c r="D55" s="82" t="s">
        <v>374</v>
      </c>
      <c r="E55" s="89" t="s">
        <v>280</v>
      </c>
      <c r="F55" s="82" t="s">
        <v>386</v>
      </c>
      <c r="G55" s="82" t="s">
        <v>63</v>
      </c>
      <c r="H55" s="82" t="s">
        <v>228</v>
      </c>
      <c r="I55" s="82" t="s">
        <v>44</v>
      </c>
      <c r="J55" s="82" t="s">
        <v>40</v>
      </c>
      <c r="K55" s="82" t="s">
        <v>40</v>
      </c>
      <c r="L55" s="82" t="s">
        <v>40</v>
      </c>
      <c r="M55" s="89">
        <v>6</v>
      </c>
      <c r="N55" s="89">
        <v>2</v>
      </c>
      <c r="O55" s="89">
        <f t="shared" si="21"/>
        <v>12</v>
      </c>
      <c r="P55" s="89" t="str">
        <f t="shared" si="22"/>
        <v>Alto (A)</v>
      </c>
      <c r="Q55" s="89">
        <v>100</v>
      </c>
      <c r="R55" s="89">
        <f t="shared" si="23"/>
        <v>1200</v>
      </c>
      <c r="S55" s="92" t="str">
        <f t="shared" si="24"/>
        <v>I</v>
      </c>
      <c r="T55" s="82" t="str">
        <f t="shared" si="25"/>
        <v>No Aceptable</v>
      </c>
      <c r="U55" s="89">
        <v>8</v>
      </c>
      <c r="V55" s="89">
        <v>0</v>
      </c>
      <c r="W55" s="89">
        <v>0</v>
      </c>
      <c r="X55" s="89">
        <f t="shared" si="26"/>
        <v>8</v>
      </c>
      <c r="Y55" s="82" t="s">
        <v>48</v>
      </c>
      <c r="Z55" s="82"/>
      <c r="AA55" s="82"/>
      <c r="AB55" s="82"/>
      <c r="AC55" s="82"/>
      <c r="AD55" s="82" t="s">
        <v>375</v>
      </c>
      <c r="AE55" s="82"/>
    </row>
    <row r="56" spans="1:31" s="90" customFormat="1" ht="111" customHeight="1">
      <c r="A56" s="82" t="s">
        <v>56</v>
      </c>
      <c r="B56" s="82" t="s">
        <v>373</v>
      </c>
      <c r="C56" s="82" t="s">
        <v>240</v>
      </c>
      <c r="D56" s="82" t="s">
        <v>374</v>
      </c>
      <c r="E56" s="89" t="s">
        <v>280</v>
      </c>
      <c r="F56" s="82" t="s">
        <v>329</v>
      </c>
      <c r="G56" s="82" t="s">
        <v>49</v>
      </c>
      <c r="H56" s="82" t="s">
        <v>222</v>
      </c>
      <c r="I56" s="82" t="s">
        <v>330</v>
      </c>
      <c r="J56" s="82" t="s">
        <v>40</v>
      </c>
      <c r="K56" s="82" t="s">
        <v>40</v>
      </c>
      <c r="L56" s="82" t="s">
        <v>40</v>
      </c>
      <c r="M56" s="89">
        <v>6</v>
      </c>
      <c r="N56" s="89">
        <v>3</v>
      </c>
      <c r="O56" s="89">
        <f t="shared" si="21"/>
        <v>18</v>
      </c>
      <c r="P56" s="89" t="str">
        <f t="shared" si="22"/>
        <v>Alto (A)</v>
      </c>
      <c r="Q56" s="89">
        <v>25</v>
      </c>
      <c r="R56" s="89">
        <f t="shared" si="23"/>
        <v>450</v>
      </c>
      <c r="S56" s="92" t="str">
        <f t="shared" si="24"/>
        <v>II</v>
      </c>
      <c r="T56" s="82" t="str">
        <f t="shared" si="25"/>
        <v>No Aceptable o Aceptable con control especifico</v>
      </c>
      <c r="U56" s="89">
        <v>8</v>
      </c>
      <c r="V56" s="89">
        <v>0</v>
      </c>
      <c r="W56" s="89">
        <v>0</v>
      </c>
      <c r="X56" s="89">
        <f t="shared" si="26"/>
        <v>8</v>
      </c>
      <c r="Y56" s="82" t="s">
        <v>41</v>
      </c>
      <c r="Z56" s="82"/>
      <c r="AA56" s="82"/>
      <c r="AB56" s="82"/>
      <c r="AC56" s="82"/>
      <c r="AD56" s="82" t="s">
        <v>376</v>
      </c>
      <c r="AE56" s="82" t="s">
        <v>246</v>
      </c>
    </row>
    <row r="57" spans="1:31" s="90" customFormat="1" ht="111" customHeight="1">
      <c r="A57" s="82" t="s">
        <v>56</v>
      </c>
      <c r="B57" s="82" t="s">
        <v>373</v>
      </c>
      <c r="C57" s="82" t="s">
        <v>240</v>
      </c>
      <c r="D57" s="82" t="s">
        <v>374</v>
      </c>
      <c r="E57" s="89" t="s">
        <v>280</v>
      </c>
      <c r="F57" s="82" t="s">
        <v>377</v>
      </c>
      <c r="G57" s="82" t="s">
        <v>45</v>
      </c>
      <c r="H57" s="82" t="s">
        <v>45</v>
      </c>
      <c r="I57" s="82" t="s">
        <v>226</v>
      </c>
      <c r="J57" s="82" t="s">
        <v>40</v>
      </c>
      <c r="K57" s="82" t="s">
        <v>40</v>
      </c>
      <c r="L57" s="82" t="s">
        <v>40</v>
      </c>
      <c r="M57" s="89">
        <v>6</v>
      </c>
      <c r="N57" s="89">
        <v>4</v>
      </c>
      <c r="O57" s="89">
        <f t="shared" si="21"/>
        <v>24</v>
      </c>
      <c r="P57" s="89" t="str">
        <f t="shared" si="22"/>
        <v>Muy Alto (MA)</v>
      </c>
      <c r="Q57" s="89">
        <v>25</v>
      </c>
      <c r="R57" s="89">
        <f t="shared" si="23"/>
        <v>600</v>
      </c>
      <c r="S57" s="92" t="str">
        <f t="shared" si="24"/>
        <v>I</v>
      </c>
      <c r="T57" s="82" t="str">
        <f t="shared" si="25"/>
        <v>No Aceptable</v>
      </c>
      <c r="U57" s="89">
        <v>8</v>
      </c>
      <c r="V57" s="89">
        <v>0</v>
      </c>
      <c r="W57" s="89">
        <v>0</v>
      </c>
      <c r="X57" s="89">
        <f t="shared" si="26"/>
        <v>8</v>
      </c>
      <c r="Y57" s="82" t="s">
        <v>378</v>
      </c>
      <c r="Z57" s="82" t="s">
        <v>223</v>
      </c>
      <c r="AA57" s="82"/>
      <c r="AB57" s="82"/>
      <c r="AC57" s="82"/>
      <c r="AD57" s="82" t="s">
        <v>379</v>
      </c>
      <c r="AE57" s="82"/>
    </row>
    <row r="58" spans="1:31" s="90" customFormat="1" ht="111" customHeight="1">
      <c r="A58" s="82" t="s">
        <v>56</v>
      </c>
      <c r="B58" s="82" t="s">
        <v>370</v>
      </c>
      <c r="C58" s="82" t="s">
        <v>217</v>
      </c>
      <c r="D58" s="82" t="s">
        <v>46</v>
      </c>
      <c r="E58" s="89" t="s">
        <v>280</v>
      </c>
      <c r="F58" s="82" t="s">
        <v>371</v>
      </c>
      <c r="G58" s="82" t="s">
        <v>39</v>
      </c>
      <c r="H58" s="82" t="s">
        <v>241</v>
      </c>
      <c r="I58" s="82" t="s">
        <v>260</v>
      </c>
      <c r="J58" s="82" t="s">
        <v>40</v>
      </c>
      <c r="K58" s="82" t="s">
        <v>40</v>
      </c>
      <c r="L58" s="82" t="s">
        <v>40</v>
      </c>
      <c r="M58" s="89">
        <v>6</v>
      </c>
      <c r="N58" s="89">
        <v>3</v>
      </c>
      <c r="O58" s="89">
        <f t="shared" si="21"/>
        <v>18</v>
      </c>
      <c r="P58" s="89" t="str">
        <f t="shared" si="22"/>
        <v>Alto (A)</v>
      </c>
      <c r="Q58" s="89">
        <v>25</v>
      </c>
      <c r="R58" s="89">
        <f t="shared" si="23"/>
        <v>450</v>
      </c>
      <c r="S58" s="92" t="str">
        <f t="shared" si="24"/>
        <v>II</v>
      </c>
      <c r="T58" s="82" t="str">
        <f t="shared" si="25"/>
        <v>No Aceptable o Aceptable con control especifico</v>
      </c>
      <c r="U58" s="89">
        <v>15</v>
      </c>
      <c r="V58" s="89">
        <v>0</v>
      </c>
      <c r="W58" s="89">
        <v>0</v>
      </c>
      <c r="X58" s="89">
        <f t="shared" si="26"/>
        <v>15</v>
      </c>
      <c r="Y58" s="82" t="s">
        <v>41</v>
      </c>
      <c r="Z58" s="82"/>
      <c r="AA58" s="82"/>
      <c r="AB58" s="82"/>
      <c r="AC58" s="82"/>
      <c r="AD58" s="82" t="s">
        <v>261</v>
      </c>
      <c r="AE58" s="82"/>
    </row>
    <row r="59" spans="1:31" s="90" customFormat="1" ht="111" customHeight="1">
      <c r="A59" s="82" t="s">
        <v>56</v>
      </c>
      <c r="B59" s="82" t="s">
        <v>370</v>
      </c>
      <c r="C59" s="82" t="s">
        <v>217</v>
      </c>
      <c r="D59" s="82" t="s">
        <v>46</v>
      </c>
      <c r="E59" s="89" t="s">
        <v>280</v>
      </c>
      <c r="F59" s="82" t="s">
        <v>301</v>
      </c>
      <c r="G59" s="82" t="s">
        <v>42</v>
      </c>
      <c r="H59" s="82" t="s">
        <v>299</v>
      </c>
      <c r="I59" s="82" t="s">
        <v>380</v>
      </c>
      <c r="J59" s="82" t="s">
        <v>40</v>
      </c>
      <c r="K59" s="82" t="s">
        <v>381</v>
      </c>
      <c r="L59" s="82" t="s">
        <v>40</v>
      </c>
      <c r="M59" s="89">
        <v>6</v>
      </c>
      <c r="N59" s="89">
        <v>3</v>
      </c>
      <c r="O59" s="89">
        <f t="shared" si="21"/>
        <v>18</v>
      </c>
      <c r="P59" s="89" t="str">
        <f t="shared" si="22"/>
        <v>Alto (A)</v>
      </c>
      <c r="Q59" s="89">
        <v>25</v>
      </c>
      <c r="R59" s="89">
        <f t="shared" si="23"/>
        <v>450</v>
      </c>
      <c r="S59" s="92" t="str">
        <f t="shared" si="24"/>
        <v>II</v>
      </c>
      <c r="T59" s="82" t="str">
        <f t="shared" si="25"/>
        <v>No Aceptable o Aceptable con control especifico</v>
      </c>
      <c r="U59" s="89">
        <v>15</v>
      </c>
      <c r="V59" s="89">
        <v>0</v>
      </c>
      <c r="W59" s="89">
        <v>0</v>
      </c>
      <c r="X59" s="89">
        <f t="shared" si="26"/>
        <v>15</v>
      </c>
      <c r="Y59" s="82" t="s">
        <v>300</v>
      </c>
      <c r="Z59" s="82"/>
      <c r="AA59" s="82"/>
      <c r="AB59" s="82"/>
      <c r="AC59" s="82" t="s">
        <v>302</v>
      </c>
      <c r="AD59" s="82" t="s">
        <v>303</v>
      </c>
      <c r="AE59" s="82"/>
    </row>
    <row r="60" spans="1:31" s="90" customFormat="1" ht="111" customHeight="1">
      <c r="A60" s="82" t="s">
        <v>56</v>
      </c>
      <c r="B60" s="82" t="s">
        <v>382</v>
      </c>
      <c r="C60" s="82" t="s">
        <v>240</v>
      </c>
      <c r="D60" s="82" t="s">
        <v>383</v>
      </c>
      <c r="E60" s="89" t="s">
        <v>280</v>
      </c>
      <c r="F60" s="82" t="s">
        <v>384</v>
      </c>
      <c r="G60" s="82" t="s">
        <v>49</v>
      </c>
      <c r="H60" s="82" t="s">
        <v>390</v>
      </c>
      <c r="I60" s="82" t="s">
        <v>330</v>
      </c>
      <c r="J60" s="82" t="s">
        <v>40</v>
      </c>
      <c r="K60" s="82" t="s">
        <v>40</v>
      </c>
      <c r="L60" s="82" t="s">
        <v>40</v>
      </c>
      <c r="M60" s="89">
        <v>6</v>
      </c>
      <c r="N60" s="89">
        <v>2</v>
      </c>
      <c r="O60" s="89">
        <f t="shared" si="21"/>
        <v>12</v>
      </c>
      <c r="P60" s="89" t="str">
        <f t="shared" si="22"/>
        <v>Alto (A)</v>
      </c>
      <c r="Q60" s="89">
        <v>25</v>
      </c>
      <c r="R60" s="89">
        <f t="shared" si="23"/>
        <v>300</v>
      </c>
      <c r="S60" s="92" t="str">
        <f t="shared" si="24"/>
        <v>II</v>
      </c>
      <c r="T60" s="82" t="str">
        <f t="shared" si="25"/>
        <v>No Aceptable o Aceptable con control especifico</v>
      </c>
      <c r="U60" s="89">
        <v>15</v>
      </c>
      <c r="V60" s="89">
        <v>0</v>
      </c>
      <c r="W60" s="89">
        <v>0</v>
      </c>
      <c r="X60" s="89">
        <f t="shared" si="26"/>
        <v>15</v>
      </c>
      <c r="Y60" s="82" t="s">
        <v>41</v>
      </c>
      <c r="Z60" s="82"/>
      <c r="AA60" s="82"/>
      <c r="AB60" s="82"/>
      <c r="AC60" s="82"/>
      <c r="AD60" s="82" t="s">
        <v>388</v>
      </c>
      <c r="AE60" s="82" t="s">
        <v>385</v>
      </c>
    </row>
    <row r="61" spans="1:31" s="90" customFormat="1" ht="111" customHeight="1">
      <c r="A61" s="82" t="s">
        <v>56</v>
      </c>
      <c r="B61" s="82" t="s">
        <v>382</v>
      </c>
      <c r="C61" s="82" t="s">
        <v>240</v>
      </c>
      <c r="D61" s="82" t="s">
        <v>383</v>
      </c>
      <c r="E61" s="89" t="s">
        <v>280</v>
      </c>
      <c r="F61" s="82" t="s">
        <v>387</v>
      </c>
      <c r="G61" s="82" t="s">
        <v>63</v>
      </c>
      <c r="H61" s="82" t="s">
        <v>228</v>
      </c>
      <c r="I61" s="82" t="s">
        <v>44</v>
      </c>
      <c r="J61" s="82" t="s">
        <v>40</v>
      </c>
      <c r="K61" s="82" t="s">
        <v>40</v>
      </c>
      <c r="L61" s="82" t="s">
        <v>40</v>
      </c>
      <c r="M61" s="89">
        <v>6</v>
      </c>
      <c r="N61" s="89">
        <v>1</v>
      </c>
      <c r="O61" s="89">
        <f t="shared" si="21"/>
        <v>6</v>
      </c>
      <c r="P61" s="89" t="str">
        <f t="shared" si="22"/>
        <v>Medio (M)</v>
      </c>
      <c r="Q61" s="89">
        <v>100</v>
      </c>
      <c r="R61" s="89">
        <f t="shared" si="23"/>
        <v>600</v>
      </c>
      <c r="S61" s="92" t="str">
        <f t="shared" si="24"/>
        <v>I</v>
      </c>
      <c r="T61" s="82" t="str">
        <f t="shared" si="25"/>
        <v>No Aceptable</v>
      </c>
      <c r="U61" s="89">
        <v>15</v>
      </c>
      <c r="V61" s="89">
        <v>0</v>
      </c>
      <c r="W61" s="89">
        <v>0</v>
      </c>
      <c r="X61" s="89">
        <f t="shared" si="26"/>
        <v>15</v>
      </c>
      <c r="Y61" s="82" t="s">
        <v>48</v>
      </c>
      <c r="Z61" s="82"/>
      <c r="AA61" s="82"/>
      <c r="AB61" s="82"/>
      <c r="AC61" s="82"/>
      <c r="AD61" s="82" t="s">
        <v>389</v>
      </c>
      <c r="AE61" s="82"/>
    </row>
    <row r="62" spans="1:31" s="90" customFormat="1" ht="111" customHeight="1">
      <c r="A62" s="82" t="s">
        <v>56</v>
      </c>
      <c r="B62" s="82" t="s">
        <v>474</v>
      </c>
      <c r="C62" s="82" t="s">
        <v>217</v>
      </c>
      <c r="D62" s="82" t="s">
        <v>46</v>
      </c>
      <c r="E62" s="89" t="s">
        <v>280</v>
      </c>
      <c r="F62" s="82" t="s">
        <v>398</v>
      </c>
      <c r="G62" s="82" t="s">
        <v>39</v>
      </c>
      <c r="H62" s="82" t="s">
        <v>241</v>
      </c>
      <c r="I62" s="82" t="s">
        <v>260</v>
      </c>
      <c r="J62" s="82" t="s">
        <v>40</v>
      </c>
      <c r="K62" s="82" t="s">
        <v>40</v>
      </c>
      <c r="L62" s="82" t="s">
        <v>40</v>
      </c>
      <c r="M62" s="89">
        <v>6</v>
      </c>
      <c r="N62" s="89">
        <v>3</v>
      </c>
      <c r="O62" s="89">
        <f t="shared" si="21"/>
        <v>18</v>
      </c>
      <c r="P62" s="89" t="str">
        <f t="shared" si="22"/>
        <v>Alto (A)</v>
      </c>
      <c r="Q62" s="89">
        <v>25</v>
      </c>
      <c r="R62" s="89">
        <f t="shared" si="23"/>
        <v>450</v>
      </c>
      <c r="S62" s="92" t="str">
        <f t="shared" si="24"/>
        <v>II</v>
      </c>
      <c r="T62" s="82" t="str">
        <f t="shared" si="25"/>
        <v>No Aceptable o Aceptable con control especifico</v>
      </c>
      <c r="U62" s="89">
        <v>9</v>
      </c>
      <c r="V62" s="89">
        <v>5</v>
      </c>
      <c r="W62" s="89">
        <v>0</v>
      </c>
      <c r="X62" s="89">
        <f t="shared" si="26"/>
        <v>14</v>
      </c>
      <c r="Y62" s="82" t="s">
        <v>41</v>
      </c>
      <c r="Z62" s="82"/>
      <c r="AA62" s="82"/>
      <c r="AB62" s="82"/>
      <c r="AC62" s="82" t="s">
        <v>397</v>
      </c>
      <c r="AD62" s="82" t="s">
        <v>261</v>
      </c>
      <c r="AE62" s="82"/>
    </row>
    <row r="63" spans="1:31" s="90" customFormat="1" ht="111" customHeight="1">
      <c r="A63" s="82" t="s">
        <v>56</v>
      </c>
      <c r="B63" s="82" t="s">
        <v>399</v>
      </c>
      <c r="C63" s="82" t="s">
        <v>240</v>
      </c>
      <c r="D63" s="82" t="s">
        <v>400</v>
      </c>
      <c r="E63" s="89" t="s">
        <v>280</v>
      </c>
      <c r="F63" s="82" t="s">
        <v>244</v>
      </c>
      <c r="G63" s="82" t="s">
        <v>63</v>
      </c>
      <c r="H63" s="82" t="s">
        <v>228</v>
      </c>
      <c r="I63" s="82" t="s">
        <v>44</v>
      </c>
      <c r="J63" s="82" t="s">
        <v>40</v>
      </c>
      <c r="K63" s="82" t="s">
        <v>40</v>
      </c>
      <c r="L63" s="82" t="s">
        <v>243</v>
      </c>
      <c r="M63" s="89">
        <v>6</v>
      </c>
      <c r="N63" s="89">
        <v>2</v>
      </c>
      <c r="O63" s="89">
        <f t="shared" si="21"/>
        <v>12</v>
      </c>
      <c r="P63" s="89" t="str">
        <f t="shared" si="22"/>
        <v>Alto (A)</v>
      </c>
      <c r="Q63" s="89">
        <v>100</v>
      </c>
      <c r="R63" s="89">
        <f t="shared" si="23"/>
        <v>1200</v>
      </c>
      <c r="S63" s="92" t="str">
        <f t="shared" si="24"/>
        <v>I</v>
      </c>
      <c r="T63" s="82" t="str">
        <f t="shared" si="25"/>
        <v>No Aceptable</v>
      </c>
      <c r="U63" s="89">
        <v>3</v>
      </c>
      <c r="V63" s="89">
        <v>0</v>
      </c>
      <c r="W63" s="89">
        <v>0</v>
      </c>
      <c r="X63" s="89">
        <f t="shared" si="26"/>
        <v>3</v>
      </c>
      <c r="Y63" s="82" t="s">
        <v>48</v>
      </c>
      <c r="Z63" s="82"/>
      <c r="AA63" s="82"/>
      <c r="AB63" s="82"/>
      <c r="AC63" s="82"/>
      <c r="AD63" s="82" t="s">
        <v>401</v>
      </c>
      <c r="AE63" s="82"/>
    </row>
    <row r="64" spans="1:31" s="90" customFormat="1" ht="111" customHeight="1">
      <c r="A64" s="82" t="s">
        <v>56</v>
      </c>
      <c r="B64" s="82" t="s">
        <v>405</v>
      </c>
      <c r="C64" s="82" t="s">
        <v>240</v>
      </c>
      <c r="D64" s="82" t="s">
        <v>406</v>
      </c>
      <c r="E64" s="89" t="s">
        <v>280</v>
      </c>
      <c r="F64" s="82" t="s">
        <v>407</v>
      </c>
      <c r="G64" s="82" t="s">
        <v>63</v>
      </c>
      <c r="H64" s="82" t="s">
        <v>228</v>
      </c>
      <c r="I64" s="82" t="s">
        <v>44</v>
      </c>
      <c r="J64" s="82" t="s">
        <v>40</v>
      </c>
      <c r="K64" s="82" t="s">
        <v>40</v>
      </c>
      <c r="L64" s="82" t="s">
        <v>40</v>
      </c>
      <c r="M64" s="89">
        <v>6</v>
      </c>
      <c r="N64" s="89">
        <v>2</v>
      </c>
      <c r="O64" s="89">
        <f>+M64*N64</f>
        <v>12</v>
      </c>
      <c r="P64" s="89" t="str">
        <f t="shared" si="22"/>
        <v>Alto (A)</v>
      </c>
      <c r="Q64" s="89">
        <v>100</v>
      </c>
      <c r="R64" s="89">
        <f>+O64*Q64</f>
        <v>1200</v>
      </c>
      <c r="S64" s="92" t="str">
        <f t="shared" si="24"/>
        <v>I</v>
      </c>
      <c r="T64" s="82" t="str">
        <f t="shared" si="25"/>
        <v>No Aceptable</v>
      </c>
      <c r="U64" s="89">
        <v>2</v>
      </c>
      <c r="V64" s="89">
        <v>0</v>
      </c>
      <c r="W64" s="89">
        <v>0</v>
      </c>
      <c r="X64" s="89">
        <f>SUM(U64:W64)</f>
        <v>2</v>
      </c>
      <c r="Y64" s="82" t="s">
        <v>48</v>
      </c>
      <c r="Z64" s="82"/>
      <c r="AA64" s="82"/>
      <c r="AB64" s="82"/>
      <c r="AC64" s="82"/>
      <c r="AD64" s="82" t="s">
        <v>408</v>
      </c>
      <c r="AE64" s="82"/>
    </row>
    <row r="65" spans="1:31" s="90" customFormat="1" ht="111" customHeight="1">
      <c r="A65" s="82" t="s">
        <v>56</v>
      </c>
      <c r="B65" s="82" t="s">
        <v>411</v>
      </c>
      <c r="C65" s="82" t="s">
        <v>217</v>
      </c>
      <c r="D65" s="82" t="s">
        <v>46</v>
      </c>
      <c r="E65" s="89" t="s">
        <v>280</v>
      </c>
      <c r="F65" s="82" t="s">
        <v>409</v>
      </c>
      <c r="G65" s="82" t="s">
        <v>39</v>
      </c>
      <c r="H65" s="82" t="s">
        <v>241</v>
      </c>
      <c r="I65" s="82" t="s">
        <v>260</v>
      </c>
      <c r="J65" s="82" t="s">
        <v>40</v>
      </c>
      <c r="K65" s="82" t="s">
        <v>40</v>
      </c>
      <c r="L65" s="82" t="s">
        <v>40</v>
      </c>
      <c r="M65" s="89">
        <v>6</v>
      </c>
      <c r="N65" s="89">
        <v>3</v>
      </c>
      <c r="O65" s="89">
        <f>+M65*N65</f>
        <v>18</v>
      </c>
      <c r="P65" s="89" t="str">
        <f>+IF(O65&gt;=24,"Muy Alto (MA)",IF(O65&gt;=10,"Alto (A)",IF(O65&gt;=6,"Medio (M)",IF(O65&gt;=2,"Bajo (B)"))))</f>
        <v>Alto (A)</v>
      </c>
      <c r="Q65" s="89">
        <v>25</v>
      </c>
      <c r="R65" s="89">
        <f>+O65*Q65</f>
        <v>450</v>
      </c>
      <c r="S65" s="92" t="str">
        <f>IF(R65&lt;=20,"IV",IF(R65&gt;=600,"I",IF(R65&gt;=150,"II",IF(R65&gt;=40,"III",IF(R65&gt;=20,"IV")*IF(R65&lt;=20,"IV")))))</f>
        <v>II</v>
      </c>
      <c r="T65" s="82" t="str">
        <f>+IF(S65="I","No Aceptable",IF(S65="II","No Aceptable o Aceptable con control especifico",IF(S65="III","Mejorable",IF(S65="IV","Aceptable"))))</f>
        <v>No Aceptable o Aceptable con control especifico</v>
      </c>
      <c r="U65" s="89">
        <v>1</v>
      </c>
      <c r="V65" s="89">
        <v>1</v>
      </c>
      <c r="W65" s="89">
        <v>0</v>
      </c>
      <c r="X65" s="89">
        <f>SUM(U65:W65)</f>
        <v>2</v>
      </c>
      <c r="Y65" s="82" t="s">
        <v>41</v>
      </c>
      <c r="Z65" s="82"/>
      <c r="AA65" s="82"/>
      <c r="AB65" s="82"/>
      <c r="AC65" s="82"/>
      <c r="AD65" s="82" t="s">
        <v>410</v>
      </c>
      <c r="AE65" s="82"/>
    </row>
    <row r="66" spans="1:31" s="90" customFormat="1" ht="111" customHeight="1">
      <c r="A66" s="82" t="s">
        <v>56</v>
      </c>
      <c r="B66" s="82" t="s">
        <v>411</v>
      </c>
      <c r="C66" s="82" t="s">
        <v>217</v>
      </c>
      <c r="D66" s="82" t="s">
        <v>46</v>
      </c>
      <c r="E66" s="89" t="s">
        <v>280</v>
      </c>
      <c r="F66" s="82" t="s">
        <v>269</v>
      </c>
      <c r="G66" s="82" t="s">
        <v>63</v>
      </c>
      <c r="H66" s="82" t="s">
        <v>281</v>
      </c>
      <c r="I66" s="82" t="s">
        <v>412</v>
      </c>
      <c r="J66" s="82" t="s">
        <v>40</v>
      </c>
      <c r="K66" s="82" t="s">
        <v>40</v>
      </c>
      <c r="L66" s="82" t="s">
        <v>40</v>
      </c>
      <c r="M66" s="89">
        <v>6</v>
      </c>
      <c r="N66" s="89">
        <v>3</v>
      </c>
      <c r="O66" s="89">
        <f>+M66*N66</f>
        <v>18</v>
      </c>
      <c r="P66" s="89" t="str">
        <f>+IF(O66&gt;=24,"Muy Alto (MA)",IF(O66&gt;=10,"Alto (A)",IF(O66&gt;=6,"Medio (M)",IF(O66&gt;=2,"Bajo (B)"))))</f>
        <v>Alto (A)</v>
      </c>
      <c r="Q66" s="89">
        <v>25</v>
      </c>
      <c r="R66" s="89">
        <f>+O66*Q66</f>
        <v>450</v>
      </c>
      <c r="S66" s="92" t="str">
        <f>IF(R66&lt;=20,"IV",IF(R66&gt;=600,"I",IF(R66&gt;=150,"II",IF(R66&gt;=40,"III",IF(R66&gt;=20,"IV")*IF(R66&lt;=20,"IV")))))</f>
        <v>II</v>
      </c>
      <c r="T66" s="82" t="str">
        <f>+IF(S66="I","No Aceptable",IF(S66="II","No Aceptable o Aceptable con control especifico",IF(S66="III","Mejorable",IF(S66="IV","Aceptable"))))</f>
        <v>No Aceptable o Aceptable con control especifico</v>
      </c>
      <c r="U66" s="89">
        <v>1</v>
      </c>
      <c r="V66" s="89">
        <v>1</v>
      </c>
      <c r="W66" s="89">
        <v>0</v>
      </c>
      <c r="X66" s="89">
        <f>SUM(U66:W66)</f>
        <v>2</v>
      </c>
      <c r="Y66" s="82" t="s">
        <v>41</v>
      </c>
      <c r="Z66" s="82"/>
      <c r="AA66" s="82"/>
      <c r="AB66" s="82"/>
      <c r="AC66" s="82" t="s">
        <v>413</v>
      </c>
      <c r="AD66" s="82" t="s">
        <v>283</v>
      </c>
      <c r="AE66" s="82"/>
    </row>
    <row r="67" spans="1:31" s="90" customFormat="1" ht="111" customHeight="1">
      <c r="A67" s="82" t="s">
        <v>56</v>
      </c>
      <c r="B67" s="82" t="s">
        <v>419</v>
      </c>
      <c r="C67" s="82" t="s">
        <v>217</v>
      </c>
      <c r="D67" s="82" t="s">
        <v>46</v>
      </c>
      <c r="E67" s="89" t="s">
        <v>280</v>
      </c>
      <c r="F67" s="82" t="s">
        <v>421</v>
      </c>
      <c r="G67" s="82" t="s">
        <v>63</v>
      </c>
      <c r="H67" s="82" t="s">
        <v>281</v>
      </c>
      <c r="I67" s="82" t="s">
        <v>422</v>
      </c>
      <c r="J67" s="82" t="s">
        <v>40</v>
      </c>
      <c r="K67" s="82" t="s">
        <v>40</v>
      </c>
      <c r="L67" s="82" t="s">
        <v>40</v>
      </c>
      <c r="M67" s="89">
        <v>6</v>
      </c>
      <c r="N67" s="89">
        <v>2</v>
      </c>
      <c r="O67" s="89">
        <f>+M67*N67</f>
        <v>12</v>
      </c>
      <c r="P67" s="89" t="str">
        <f>+IF(O67&gt;=24,"Muy Alto (MA)",IF(O67&gt;=10,"Alto (A)",IF(O67&gt;=6,"Medio (M)",IF(O67&gt;=2,"Bajo (B)"))))</f>
        <v>Alto (A)</v>
      </c>
      <c r="Q67" s="89">
        <v>25</v>
      </c>
      <c r="R67" s="89">
        <f>+O67*Q67</f>
        <v>300</v>
      </c>
      <c r="S67" s="92" t="str">
        <f>IF(R67&lt;=20,"IV",IF(R67&gt;=600,"I",IF(R67&gt;=150,"II",IF(R67&gt;=40,"III",IF(R67&gt;=20,"IV")*IF(R67&lt;=20,"IV")))))</f>
        <v>II</v>
      </c>
      <c r="T67" s="82" t="str">
        <f>+IF(S67="I","No Aceptable",IF(S67="II","No Aceptable o Aceptable con control especifico",IF(S67="III","Mejorable",IF(S67="IV","Aceptable"))))</f>
        <v>No Aceptable o Aceptable con control especifico</v>
      </c>
      <c r="U67" s="89">
        <v>1</v>
      </c>
      <c r="V67" s="89">
        <v>8</v>
      </c>
      <c r="W67" s="89">
        <v>0</v>
      </c>
      <c r="X67" s="89">
        <f>SUM(U67:W67)</f>
        <v>9</v>
      </c>
      <c r="Y67" s="82" t="s">
        <v>414</v>
      </c>
      <c r="Z67" s="82"/>
      <c r="AA67" s="82"/>
      <c r="AB67" s="82"/>
      <c r="AC67" s="82" t="s">
        <v>415</v>
      </c>
      <c r="AD67" s="82" t="s">
        <v>416</v>
      </c>
      <c r="AE67" s="82"/>
    </row>
    <row r="68" spans="1:31" s="90" customFormat="1" ht="111" customHeight="1">
      <c r="A68" s="93" t="s">
        <v>56</v>
      </c>
      <c r="B68" s="93" t="s">
        <v>478</v>
      </c>
      <c r="C68" s="95" t="s">
        <v>240</v>
      </c>
      <c r="D68" s="95" t="s">
        <v>479</v>
      </c>
      <c r="E68" s="94" t="s">
        <v>438</v>
      </c>
      <c r="F68" s="95" t="s">
        <v>480</v>
      </c>
      <c r="G68" s="82" t="s">
        <v>63</v>
      </c>
      <c r="H68" s="95" t="s">
        <v>455</v>
      </c>
      <c r="I68" s="95" t="s">
        <v>44</v>
      </c>
      <c r="J68" s="95" t="s">
        <v>40</v>
      </c>
      <c r="K68" s="95" t="s">
        <v>40</v>
      </c>
      <c r="L68" s="95" t="s">
        <v>40</v>
      </c>
      <c r="M68" s="96">
        <v>2</v>
      </c>
      <c r="N68" s="96">
        <v>3</v>
      </c>
      <c r="O68" s="96">
        <f>+M68*N68</f>
        <v>6</v>
      </c>
      <c r="P68" s="96" t="str">
        <f>+IF(O68&gt;=24,"Muy Alto (MA)",IF(O68&gt;=10,"Alto (A)",IF(O68&gt;=6,"Medio (M)",IF(O68&gt;=2,"Bajo (B)"))))</f>
        <v>Medio (M)</v>
      </c>
      <c r="Q68" s="96">
        <v>100</v>
      </c>
      <c r="R68" s="96">
        <f>+O68*Q68</f>
        <v>600</v>
      </c>
      <c r="S68" s="92" t="str">
        <f>IF(R68&lt;=20,"IV",IF(R68&gt;=600,"I",IF(R68&gt;=150,"II",IF(R68&gt;=40,"III",IF(R68&gt;=20,"IV")*IF(R68&lt;=20,"IV")))))</f>
        <v>I</v>
      </c>
      <c r="T68" s="95" t="str">
        <f>+IF(S68="I","No Aceptable",IF(S68="II","No Aceptable o Aceptable con control especifico",IF(S68="III","Mejorable",IF(S68="IV","Aceptable"))))</f>
        <v>No Aceptable</v>
      </c>
      <c r="U68" s="96">
        <v>1</v>
      </c>
      <c r="V68" s="96">
        <v>0</v>
      </c>
      <c r="W68" s="96">
        <v>0</v>
      </c>
      <c r="X68" s="96">
        <f>SUM(U68:W68)</f>
        <v>1</v>
      </c>
      <c r="Y68" s="95" t="s">
        <v>48</v>
      </c>
      <c r="Z68" s="95"/>
      <c r="AA68" s="95"/>
      <c r="AB68" s="95"/>
      <c r="AC68" s="95"/>
      <c r="AD68" s="93" t="s">
        <v>481</v>
      </c>
      <c r="AE68" s="93"/>
    </row>
    <row r="69" spans="1:31" s="90" customFormat="1" ht="111" customHeight="1">
      <c r="A69" s="82" t="s">
        <v>56</v>
      </c>
      <c r="B69" s="82" t="s">
        <v>411</v>
      </c>
      <c r="C69" s="82" t="s">
        <v>217</v>
      </c>
      <c r="D69" s="82" t="s">
        <v>46</v>
      </c>
      <c r="E69" s="89" t="s">
        <v>438</v>
      </c>
      <c r="F69" s="82" t="s">
        <v>417</v>
      </c>
      <c r="G69" s="82" t="s">
        <v>42</v>
      </c>
      <c r="H69" s="82" t="s">
        <v>235</v>
      </c>
      <c r="I69" s="82" t="s">
        <v>418</v>
      </c>
      <c r="J69" s="82" t="s">
        <v>40</v>
      </c>
      <c r="K69" s="82" t="s">
        <v>40</v>
      </c>
      <c r="L69" s="82" t="s">
        <v>40</v>
      </c>
      <c r="M69" s="89">
        <v>2</v>
      </c>
      <c r="N69" s="89">
        <v>3</v>
      </c>
      <c r="O69" s="89">
        <f aca="true" t="shared" si="27" ref="O69:O80">+M69*N69</f>
        <v>6</v>
      </c>
      <c r="P69" s="89" t="str">
        <f aca="true" t="shared" si="28" ref="P69:P80">+IF(O69&gt;=24,"Muy Alto (MA)",IF(O69&gt;=10,"Alto (A)",IF(O69&gt;=6,"Medio (M)",IF(O69&gt;=2,"Bajo (B)"))))</f>
        <v>Medio (M)</v>
      </c>
      <c r="Q69" s="89">
        <v>25</v>
      </c>
      <c r="R69" s="89">
        <f aca="true" t="shared" si="29" ref="R69:R80">+O69*Q69</f>
        <v>150</v>
      </c>
      <c r="S69" s="92" t="str">
        <f aca="true" t="shared" si="30" ref="S69:S80">IF(R69&lt;=20,"IV",IF(R69&gt;=600,"I",IF(R69&gt;=150,"II",IF(R69&gt;=40,"III",IF(R69&gt;=20,"IV")*IF(R69&lt;=20,"IV")))))</f>
        <v>II</v>
      </c>
      <c r="T69" s="82" t="str">
        <f aca="true" t="shared" si="31" ref="T69:T80">+IF(S69="I","No Aceptable",IF(S69="II","No Aceptable o Aceptable con control especifico",IF(S69="III","Mejorable",IF(S69="IV","Aceptable"))))</f>
        <v>No Aceptable o Aceptable con control especifico</v>
      </c>
      <c r="U69" s="89">
        <v>1</v>
      </c>
      <c r="V69" s="89">
        <v>1</v>
      </c>
      <c r="W69" s="89">
        <v>0</v>
      </c>
      <c r="X69" s="89">
        <f aca="true" t="shared" si="32" ref="X69:X80">SUM(U69:W69)</f>
        <v>2</v>
      </c>
      <c r="Y69" s="82" t="s">
        <v>418</v>
      </c>
      <c r="Z69" s="82"/>
      <c r="AA69" s="82"/>
      <c r="AB69" s="82"/>
      <c r="AC69" s="82"/>
      <c r="AD69" s="82" t="s">
        <v>420</v>
      </c>
      <c r="AE69" s="82"/>
    </row>
    <row r="70" spans="1:31" s="90" customFormat="1" ht="111" customHeight="1">
      <c r="A70" s="82" t="s">
        <v>56</v>
      </c>
      <c r="B70" s="82" t="s">
        <v>279</v>
      </c>
      <c r="C70" s="82" t="s">
        <v>217</v>
      </c>
      <c r="D70" s="82" t="s">
        <v>46</v>
      </c>
      <c r="E70" s="89" t="s">
        <v>438</v>
      </c>
      <c r="F70" s="82" t="s">
        <v>506</v>
      </c>
      <c r="G70" s="82" t="s">
        <v>42</v>
      </c>
      <c r="H70" s="82" t="s">
        <v>235</v>
      </c>
      <c r="I70" s="82" t="s">
        <v>507</v>
      </c>
      <c r="J70" s="82" t="s">
        <v>40</v>
      </c>
      <c r="K70" s="82" t="s">
        <v>40</v>
      </c>
      <c r="L70" s="82" t="s">
        <v>40</v>
      </c>
      <c r="M70" s="89">
        <v>2</v>
      </c>
      <c r="N70" s="89">
        <v>3</v>
      </c>
      <c r="O70" s="89">
        <f>+M70*N70</f>
        <v>6</v>
      </c>
      <c r="P70" s="89" t="str">
        <f>+IF(O70&gt;=24,"Muy Alto (MA)",IF(O70&gt;=10,"Alto (A)",IF(O70&gt;=6,"Medio (M)",IF(O70&gt;=2,"Bajo (B)"))))</f>
        <v>Medio (M)</v>
      </c>
      <c r="Q70" s="89">
        <v>10</v>
      </c>
      <c r="R70" s="89">
        <f>+O70*Q70</f>
        <v>60</v>
      </c>
      <c r="S70" s="92" t="str">
        <f>IF(R70&lt;=20,"IV",IF(R70&gt;=600,"I",IF(R70&gt;=150,"II",IF(R70&gt;=40,"III",IF(R70&gt;=20,"IV")*IF(R70&lt;=20,"IV")))))</f>
        <v>III</v>
      </c>
      <c r="T70" s="82" t="str">
        <f>+IF(S70="I","No Aceptable",IF(S70="II","No Aceptable o Aceptable con control especifico",IF(S70="III","Mejorable",IF(S70="IV","Aceptable"))))</f>
        <v>Mejorable</v>
      </c>
      <c r="U70" s="89">
        <v>2</v>
      </c>
      <c r="V70" s="89">
        <v>1</v>
      </c>
      <c r="W70" s="89">
        <v>0</v>
      </c>
      <c r="X70" s="89">
        <f>SUM(U70:W70)</f>
        <v>3</v>
      </c>
      <c r="Y70" s="82" t="s">
        <v>508</v>
      </c>
      <c r="Z70" s="82"/>
      <c r="AA70" s="82"/>
      <c r="AB70" s="82"/>
      <c r="AC70" s="82" t="s">
        <v>509</v>
      </c>
      <c r="AD70" s="82" t="s">
        <v>510</v>
      </c>
      <c r="AE70" s="82"/>
    </row>
    <row r="71" spans="1:31" s="90" customFormat="1" ht="111" customHeight="1">
      <c r="A71" s="82" t="s">
        <v>56</v>
      </c>
      <c r="B71" s="82" t="s">
        <v>279</v>
      </c>
      <c r="C71" s="82" t="s">
        <v>217</v>
      </c>
      <c r="D71" s="82" t="s">
        <v>424</v>
      </c>
      <c r="E71" s="89" t="s">
        <v>280</v>
      </c>
      <c r="F71" s="82" t="s">
        <v>423</v>
      </c>
      <c r="G71" s="82" t="s">
        <v>39</v>
      </c>
      <c r="H71" s="82" t="s">
        <v>241</v>
      </c>
      <c r="I71" s="82" t="s">
        <v>260</v>
      </c>
      <c r="J71" s="82" t="s">
        <v>40</v>
      </c>
      <c r="K71" s="82" t="s">
        <v>40</v>
      </c>
      <c r="L71" s="82" t="s">
        <v>40</v>
      </c>
      <c r="M71" s="89">
        <v>6</v>
      </c>
      <c r="N71" s="89">
        <v>3</v>
      </c>
      <c r="O71" s="89">
        <f t="shared" si="27"/>
        <v>18</v>
      </c>
      <c r="P71" s="89" t="str">
        <f t="shared" si="28"/>
        <v>Alto (A)</v>
      </c>
      <c r="Q71" s="89">
        <v>25</v>
      </c>
      <c r="R71" s="89">
        <f t="shared" si="29"/>
        <v>450</v>
      </c>
      <c r="S71" s="92" t="str">
        <f t="shared" si="30"/>
        <v>II</v>
      </c>
      <c r="T71" s="82" t="str">
        <f t="shared" si="31"/>
        <v>No Aceptable o Aceptable con control especifico</v>
      </c>
      <c r="U71" s="89">
        <v>2</v>
      </c>
      <c r="V71" s="89">
        <v>1</v>
      </c>
      <c r="W71" s="89">
        <v>0</v>
      </c>
      <c r="X71" s="89">
        <f t="shared" si="32"/>
        <v>3</v>
      </c>
      <c r="Y71" s="82" t="s">
        <v>41</v>
      </c>
      <c r="Z71" s="82"/>
      <c r="AA71" s="82"/>
      <c r="AB71" s="82"/>
      <c r="AC71" s="82"/>
      <c r="AD71" s="82" t="s">
        <v>261</v>
      </c>
      <c r="AE71" s="82"/>
    </row>
    <row r="72" spans="1:31" s="90" customFormat="1" ht="111" customHeight="1">
      <c r="A72" s="93" t="s">
        <v>56</v>
      </c>
      <c r="B72" s="93" t="s">
        <v>482</v>
      </c>
      <c r="C72" s="93" t="s">
        <v>483</v>
      </c>
      <c r="D72" s="95" t="s">
        <v>484</v>
      </c>
      <c r="E72" s="95" t="s">
        <v>315</v>
      </c>
      <c r="F72" s="95" t="s">
        <v>485</v>
      </c>
      <c r="G72" s="82" t="s">
        <v>63</v>
      </c>
      <c r="H72" s="95" t="s">
        <v>486</v>
      </c>
      <c r="I72" s="95" t="s">
        <v>44</v>
      </c>
      <c r="J72" s="95" t="s">
        <v>40</v>
      </c>
      <c r="K72" s="95" t="s">
        <v>40</v>
      </c>
      <c r="L72" s="95" t="s">
        <v>40</v>
      </c>
      <c r="M72" s="94">
        <v>6</v>
      </c>
      <c r="N72" s="94">
        <v>4</v>
      </c>
      <c r="O72" s="94">
        <f t="shared" si="27"/>
        <v>24</v>
      </c>
      <c r="P72" s="94" t="str">
        <f>+IF(O72&gt;=24,"Muy Alto (MA)",IF(O72&gt;=10,"Alto (A)",IF(O72&gt;=6,"Medio(M)",IF(O72&gt;=2,"Bajo(B)"))))</f>
        <v>Muy Alto (MA)</v>
      </c>
      <c r="Q72" s="94">
        <v>100</v>
      </c>
      <c r="R72" s="94">
        <f t="shared" si="29"/>
        <v>2400</v>
      </c>
      <c r="S72" s="97" t="str">
        <f>IF(M72="No Asigna Valor","IV",IF(R72&gt;=600,"I",IF(R72&gt;=150,"II",IF(R72&gt;=40,"III",IF(R72&gt;=20,"IV")*IF(R72="No Asigna Valor","IV")))))</f>
        <v>I</v>
      </c>
      <c r="T72" s="93" t="str">
        <f t="shared" si="31"/>
        <v>No Aceptable</v>
      </c>
      <c r="U72" s="94">
        <v>2</v>
      </c>
      <c r="V72" s="94">
        <v>0</v>
      </c>
      <c r="W72" s="94">
        <v>0</v>
      </c>
      <c r="X72" s="94">
        <f>SUM(U72:W72)</f>
        <v>2</v>
      </c>
      <c r="Y72" s="93" t="s">
        <v>487</v>
      </c>
      <c r="Z72" s="93" t="s">
        <v>488</v>
      </c>
      <c r="AA72" s="95" t="s">
        <v>470</v>
      </c>
      <c r="AB72" s="95" t="s">
        <v>470</v>
      </c>
      <c r="AC72" s="95" t="s">
        <v>489</v>
      </c>
      <c r="AD72" s="95" t="s">
        <v>490</v>
      </c>
      <c r="AE72" s="95" t="s">
        <v>491</v>
      </c>
    </row>
    <row r="73" spans="1:31" s="90" customFormat="1" ht="111" customHeight="1">
      <c r="A73" s="93" t="s">
        <v>56</v>
      </c>
      <c r="B73" s="93" t="s">
        <v>482</v>
      </c>
      <c r="C73" s="93" t="s">
        <v>483</v>
      </c>
      <c r="D73" s="93" t="s">
        <v>492</v>
      </c>
      <c r="E73" s="94" t="s">
        <v>315</v>
      </c>
      <c r="F73" s="93" t="s">
        <v>493</v>
      </c>
      <c r="G73" s="82" t="s">
        <v>63</v>
      </c>
      <c r="H73" s="93" t="s">
        <v>228</v>
      </c>
      <c r="I73" s="93" t="s">
        <v>44</v>
      </c>
      <c r="J73" s="93" t="s">
        <v>40</v>
      </c>
      <c r="K73" s="93" t="s">
        <v>40</v>
      </c>
      <c r="L73" s="93" t="s">
        <v>40</v>
      </c>
      <c r="M73" s="94">
        <v>6</v>
      </c>
      <c r="N73" s="94">
        <v>3</v>
      </c>
      <c r="O73" s="94">
        <f t="shared" si="27"/>
        <v>18</v>
      </c>
      <c r="P73" s="94" t="str">
        <f>+IF(O73&gt;=24,"Muy Alto (MA)",IF(O73&gt;=10,"Alto (A)",IF(O73&gt;=6,"Medio(M)",IF(O73&gt;=2,"Bajo(B)"))))</f>
        <v>Alto (A)</v>
      </c>
      <c r="Q73" s="94">
        <v>100</v>
      </c>
      <c r="R73" s="94">
        <f t="shared" si="29"/>
        <v>1800</v>
      </c>
      <c r="S73" s="97" t="str">
        <f>IF(R73&lt;=20,"IV",IF(R73&gt;=600,"I",IF(R73&gt;=150,"II",IF(R73&gt;=40,"III",IF(R73&gt;=20,"IV")*IF(R73&lt;=20,"IV")))))</f>
        <v>I</v>
      </c>
      <c r="T73" s="93" t="str">
        <f t="shared" si="31"/>
        <v>No Aceptable</v>
      </c>
      <c r="U73" s="94">
        <v>2</v>
      </c>
      <c r="V73" s="94">
        <v>0</v>
      </c>
      <c r="W73" s="94">
        <v>0</v>
      </c>
      <c r="X73" s="94">
        <f>SUM(U73:W73)</f>
        <v>2</v>
      </c>
      <c r="Y73" s="93" t="s">
        <v>48</v>
      </c>
      <c r="Z73" s="93" t="s">
        <v>494</v>
      </c>
      <c r="AA73" s="93"/>
      <c r="AB73" s="93"/>
      <c r="AC73" s="93"/>
      <c r="AD73" s="93" t="s">
        <v>495</v>
      </c>
      <c r="AE73" s="93"/>
    </row>
    <row r="74" spans="1:31" s="90" customFormat="1" ht="111" customHeight="1">
      <c r="A74" s="93" t="s">
        <v>56</v>
      </c>
      <c r="B74" s="93" t="s">
        <v>482</v>
      </c>
      <c r="C74" s="93" t="s">
        <v>483</v>
      </c>
      <c r="D74" s="93" t="s">
        <v>492</v>
      </c>
      <c r="E74" s="94" t="s">
        <v>315</v>
      </c>
      <c r="F74" s="93" t="s">
        <v>496</v>
      </c>
      <c r="G74" s="93" t="s">
        <v>39</v>
      </c>
      <c r="H74" s="93" t="s">
        <v>497</v>
      </c>
      <c r="I74" s="93" t="s">
        <v>221</v>
      </c>
      <c r="J74" s="93" t="s">
        <v>40</v>
      </c>
      <c r="K74" s="93" t="s">
        <v>40</v>
      </c>
      <c r="L74" s="93" t="s">
        <v>40</v>
      </c>
      <c r="M74" s="94">
        <v>6</v>
      </c>
      <c r="N74" s="94">
        <v>3</v>
      </c>
      <c r="O74" s="94">
        <f t="shared" si="27"/>
        <v>18</v>
      </c>
      <c r="P74" s="94" t="str">
        <f>+IF(O74&gt;=24,"Muy Alto (MA)",IF(O74&gt;=10,"Alto (A)",IF(O74&gt;=6,"Medio(M)",IF(O74&gt;=2,"Bajo(B)"))))</f>
        <v>Alto (A)</v>
      </c>
      <c r="Q74" s="94">
        <v>25</v>
      </c>
      <c r="R74" s="94">
        <f t="shared" si="29"/>
        <v>450</v>
      </c>
      <c r="S74" s="97" t="str">
        <f>IF(R74&lt;=20,"IV",IF(R74&gt;=600,"I",IF(R74&gt;=150,"II",IF(R74&gt;=40,"III",IF(R74&gt;=20,"IV")*IF(R74&lt;=20,"IV")))))</f>
        <v>II</v>
      </c>
      <c r="T74" s="93" t="str">
        <f t="shared" si="31"/>
        <v>No Aceptable o Aceptable con control especifico</v>
      </c>
      <c r="U74" s="94">
        <v>2</v>
      </c>
      <c r="V74" s="94">
        <v>0</v>
      </c>
      <c r="W74" s="94">
        <v>0</v>
      </c>
      <c r="X74" s="94">
        <f>SUM(U74:W74)</f>
        <v>2</v>
      </c>
      <c r="Y74" s="93" t="s">
        <v>41</v>
      </c>
      <c r="Z74" s="93"/>
      <c r="AA74" s="93"/>
      <c r="AB74" s="93"/>
      <c r="AC74" s="93"/>
      <c r="AD74" s="93" t="s">
        <v>498</v>
      </c>
      <c r="AE74" s="93"/>
    </row>
    <row r="75" spans="1:31" s="90" customFormat="1" ht="111" customHeight="1">
      <c r="A75" s="93" t="s">
        <v>56</v>
      </c>
      <c r="B75" s="82" t="s">
        <v>278</v>
      </c>
      <c r="C75" s="93" t="s">
        <v>499</v>
      </c>
      <c r="D75" s="93" t="s">
        <v>500</v>
      </c>
      <c r="E75" s="94" t="s">
        <v>315</v>
      </c>
      <c r="F75" s="95" t="s">
        <v>358</v>
      </c>
      <c r="G75" s="95" t="s">
        <v>39</v>
      </c>
      <c r="H75" s="95" t="s">
        <v>218</v>
      </c>
      <c r="I75" s="95" t="s">
        <v>219</v>
      </c>
      <c r="J75" s="95" t="s">
        <v>40</v>
      </c>
      <c r="K75" s="95" t="s">
        <v>40</v>
      </c>
      <c r="L75" s="95" t="s">
        <v>40</v>
      </c>
      <c r="M75" s="96">
        <v>6</v>
      </c>
      <c r="N75" s="96">
        <v>3</v>
      </c>
      <c r="O75" s="96">
        <f t="shared" si="27"/>
        <v>18</v>
      </c>
      <c r="P75" s="96" t="str">
        <f>+IF(O75&gt;=24,"Muy Alto (MA)",IF(O75&gt;=10,"Alto (A)",IF(O75&gt;=6,"Medio (M)",IF(O75&gt;=2,"Bajo (B)"))))</f>
        <v>Alto (A)</v>
      </c>
      <c r="Q75" s="96">
        <v>25</v>
      </c>
      <c r="R75" s="96">
        <f t="shared" si="29"/>
        <v>450</v>
      </c>
      <c r="S75" s="92" t="str">
        <f>IF(R75&lt;=20,"IV",IF(R75&gt;=600,"I",IF(R75&gt;=150,"II",IF(R75&gt;=40,"III",IF(R75&gt;=20,"IV")*IF(R75&lt;=20,"IV")))))</f>
        <v>II</v>
      </c>
      <c r="T75" s="95" t="str">
        <f t="shared" si="31"/>
        <v>No Aceptable o Aceptable con control especifico</v>
      </c>
      <c r="U75" s="96">
        <v>1</v>
      </c>
      <c r="V75" s="96">
        <v>2</v>
      </c>
      <c r="W75" s="96">
        <v>0</v>
      </c>
      <c r="X75" s="96">
        <f>SUM(U75:W75)</f>
        <v>3</v>
      </c>
      <c r="Y75" s="95" t="s">
        <v>41</v>
      </c>
      <c r="Z75" s="95"/>
      <c r="AA75" s="95"/>
      <c r="AB75" s="95"/>
      <c r="AC75" s="95"/>
      <c r="AD75" s="95" t="s">
        <v>501</v>
      </c>
      <c r="AE75" s="93"/>
    </row>
    <row r="76" spans="1:31" s="90" customFormat="1" ht="111" customHeight="1">
      <c r="A76" s="93" t="s">
        <v>56</v>
      </c>
      <c r="B76" s="82" t="s">
        <v>278</v>
      </c>
      <c r="C76" s="95" t="s">
        <v>247</v>
      </c>
      <c r="D76" s="95" t="s">
        <v>502</v>
      </c>
      <c r="E76" s="94" t="s">
        <v>315</v>
      </c>
      <c r="F76" s="95" t="s">
        <v>503</v>
      </c>
      <c r="G76" s="95" t="s">
        <v>45</v>
      </c>
      <c r="H76" s="95" t="s">
        <v>45</v>
      </c>
      <c r="I76" s="95" t="s">
        <v>47</v>
      </c>
      <c r="J76" s="95" t="s">
        <v>40</v>
      </c>
      <c r="K76" s="95" t="s">
        <v>40</v>
      </c>
      <c r="L76" s="95" t="s">
        <v>40</v>
      </c>
      <c r="M76" s="96">
        <v>6</v>
      </c>
      <c r="N76" s="96">
        <v>3</v>
      </c>
      <c r="O76" s="96">
        <f t="shared" si="27"/>
        <v>18</v>
      </c>
      <c r="P76" s="96" t="str">
        <f>+IF(O76&gt;=24,"Muy Alto (MA)",IF(O76&gt;=10,"Alto (A)",IF(O76&gt;=6,"Medio (M)",IF(O76&gt;=2,"Bajo (B)"))))</f>
        <v>Alto (A)</v>
      </c>
      <c r="Q76" s="96">
        <v>25</v>
      </c>
      <c r="R76" s="96">
        <f t="shared" si="29"/>
        <v>450</v>
      </c>
      <c r="S76" s="92" t="str">
        <f>IF(R76&lt;=20,"IV",IF(R76&gt;=600,"I",IF(R76&gt;=150,"II",IF(R76&gt;=40,"III",IF(R76&gt;=20,"IV")*IF(R76&lt;=20,"IV")))))</f>
        <v>II</v>
      </c>
      <c r="T76" s="95" t="str">
        <f t="shared" si="31"/>
        <v>No Aceptable o Aceptable con control especifico</v>
      </c>
      <c r="U76" s="89">
        <v>1</v>
      </c>
      <c r="V76" s="89">
        <v>2</v>
      </c>
      <c r="W76" s="89">
        <v>0</v>
      </c>
      <c r="X76" s="96">
        <f>SUM(U76:W76)</f>
        <v>3</v>
      </c>
      <c r="Y76" s="95" t="s">
        <v>41</v>
      </c>
      <c r="Z76" s="95" t="s">
        <v>223</v>
      </c>
      <c r="AA76" s="95"/>
      <c r="AB76" s="95"/>
      <c r="AC76" s="95" t="s">
        <v>504</v>
      </c>
      <c r="AD76" s="93" t="s">
        <v>505</v>
      </c>
      <c r="AE76" s="95"/>
    </row>
    <row r="77" spans="1:31" s="90" customFormat="1" ht="111" customHeight="1">
      <c r="A77" s="82" t="s">
        <v>56</v>
      </c>
      <c r="B77" s="82" t="s">
        <v>278</v>
      </c>
      <c r="C77" s="82" t="s">
        <v>247</v>
      </c>
      <c r="D77" s="82" t="s">
        <v>248</v>
      </c>
      <c r="E77" s="89" t="s">
        <v>280</v>
      </c>
      <c r="F77" s="82" t="s">
        <v>425</v>
      </c>
      <c r="G77" s="82" t="s">
        <v>39</v>
      </c>
      <c r="H77" s="82" t="s">
        <v>335</v>
      </c>
      <c r="I77" s="82" t="s">
        <v>219</v>
      </c>
      <c r="J77" s="82" t="s">
        <v>40</v>
      </c>
      <c r="K77" s="82" t="s">
        <v>40</v>
      </c>
      <c r="L77" s="82" t="s">
        <v>40</v>
      </c>
      <c r="M77" s="89">
        <v>6</v>
      </c>
      <c r="N77" s="89">
        <v>3</v>
      </c>
      <c r="O77" s="89">
        <f t="shared" si="27"/>
        <v>18</v>
      </c>
      <c r="P77" s="89" t="str">
        <f t="shared" si="28"/>
        <v>Alto (A)</v>
      </c>
      <c r="Q77" s="89">
        <v>25</v>
      </c>
      <c r="R77" s="89">
        <f t="shared" si="29"/>
        <v>450</v>
      </c>
      <c r="S77" s="92" t="str">
        <f t="shared" si="30"/>
        <v>II</v>
      </c>
      <c r="T77" s="82" t="str">
        <f t="shared" si="31"/>
        <v>No Aceptable o Aceptable con control especifico</v>
      </c>
      <c r="U77" s="89">
        <v>1</v>
      </c>
      <c r="V77" s="89">
        <v>2</v>
      </c>
      <c r="W77" s="89">
        <v>0</v>
      </c>
      <c r="X77" s="89">
        <f t="shared" si="32"/>
        <v>3</v>
      </c>
      <c r="Y77" s="82" t="s">
        <v>41</v>
      </c>
      <c r="Z77" s="82" t="s">
        <v>52</v>
      </c>
      <c r="AA77" s="82"/>
      <c r="AB77" s="82"/>
      <c r="AC77" s="82"/>
      <c r="AD77" s="82" t="s">
        <v>426</v>
      </c>
      <c r="AE77" s="82"/>
    </row>
    <row r="78" spans="1:31" s="90" customFormat="1" ht="111" customHeight="1">
      <c r="A78" s="82" t="s">
        <v>56</v>
      </c>
      <c r="B78" s="82" t="s">
        <v>511</v>
      </c>
      <c r="C78" s="82" t="s">
        <v>268</v>
      </c>
      <c r="D78" s="82" t="s">
        <v>237</v>
      </c>
      <c r="E78" s="89" t="s">
        <v>280</v>
      </c>
      <c r="F78" s="82" t="s">
        <v>271</v>
      </c>
      <c r="G78" s="82" t="s">
        <v>49</v>
      </c>
      <c r="H78" s="82" t="s">
        <v>222</v>
      </c>
      <c r="I78" s="82" t="s">
        <v>330</v>
      </c>
      <c r="J78" s="82" t="s">
        <v>40</v>
      </c>
      <c r="K78" s="82" t="s">
        <v>40</v>
      </c>
      <c r="L78" s="82" t="s">
        <v>40</v>
      </c>
      <c r="M78" s="89">
        <v>6</v>
      </c>
      <c r="N78" s="89">
        <v>3</v>
      </c>
      <c r="O78" s="89">
        <f t="shared" si="27"/>
        <v>18</v>
      </c>
      <c r="P78" s="89" t="str">
        <f t="shared" si="28"/>
        <v>Alto (A)</v>
      </c>
      <c r="Q78" s="89">
        <v>25</v>
      </c>
      <c r="R78" s="89">
        <f t="shared" si="29"/>
        <v>450</v>
      </c>
      <c r="S78" s="92" t="str">
        <f t="shared" si="30"/>
        <v>II</v>
      </c>
      <c r="T78" s="82" t="str">
        <f t="shared" si="31"/>
        <v>No Aceptable o Aceptable con control especifico</v>
      </c>
      <c r="U78" s="89">
        <v>1</v>
      </c>
      <c r="V78" s="89">
        <v>1</v>
      </c>
      <c r="W78" s="89">
        <v>0</v>
      </c>
      <c r="X78" s="89">
        <f t="shared" si="32"/>
        <v>2</v>
      </c>
      <c r="Y78" s="82" t="s">
        <v>41</v>
      </c>
      <c r="Z78" s="82" t="s">
        <v>225</v>
      </c>
      <c r="AA78" s="82"/>
      <c r="AB78" s="82"/>
      <c r="AC78" s="82" t="s">
        <v>427</v>
      </c>
      <c r="AD78" s="82" t="s">
        <v>428</v>
      </c>
      <c r="AE78" s="82" t="s">
        <v>246</v>
      </c>
    </row>
    <row r="79" spans="1:31" s="90" customFormat="1" ht="111" customHeight="1">
      <c r="A79" s="82" t="s">
        <v>56</v>
      </c>
      <c r="B79" s="82" t="s">
        <v>511</v>
      </c>
      <c r="C79" s="82" t="s">
        <v>268</v>
      </c>
      <c r="D79" s="82" t="s">
        <v>237</v>
      </c>
      <c r="E79" s="89" t="s">
        <v>280</v>
      </c>
      <c r="F79" s="82" t="s">
        <v>429</v>
      </c>
      <c r="G79" s="82" t="s">
        <v>39</v>
      </c>
      <c r="H79" s="82" t="s">
        <v>241</v>
      </c>
      <c r="I79" s="82" t="s">
        <v>260</v>
      </c>
      <c r="J79" s="82" t="s">
        <v>40</v>
      </c>
      <c r="K79" s="82" t="s">
        <v>40</v>
      </c>
      <c r="L79" s="82" t="s">
        <v>40</v>
      </c>
      <c r="M79" s="89">
        <v>6</v>
      </c>
      <c r="N79" s="89">
        <v>3</v>
      </c>
      <c r="O79" s="89">
        <f t="shared" si="27"/>
        <v>18</v>
      </c>
      <c r="P79" s="89" t="str">
        <f t="shared" si="28"/>
        <v>Alto (A)</v>
      </c>
      <c r="Q79" s="89">
        <v>25</v>
      </c>
      <c r="R79" s="89">
        <f t="shared" si="29"/>
        <v>450</v>
      </c>
      <c r="S79" s="92" t="str">
        <f t="shared" si="30"/>
        <v>II</v>
      </c>
      <c r="T79" s="82" t="str">
        <f t="shared" si="31"/>
        <v>No Aceptable o Aceptable con control especifico</v>
      </c>
      <c r="U79" s="89">
        <v>1</v>
      </c>
      <c r="V79" s="89">
        <v>1</v>
      </c>
      <c r="W79" s="89">
        <v>0</v>
      </c>
      <c r="X79" s="89">
        <f t="shared" si="32"/>
        <v>2</v>
      </c>
      <c r="Y79" s="82" t="s">
        <v>41</v>
      </c>
      <c r="Z79" s="82"/>
      <c r="AA79" s="82"/>
      <c r="AB79" s="82"/>
      <c r="AC79" s="82"/>
      <c r="AD79" s="82" t="s">
        <v>261</v>
      </c>
      <c r="AE79" s="82"/>
    </row>
    <row r="80" spans="1:31" s="90" customFormat="1" ht="111" customHeight="1">
      <c r="A80" s="82" t="s">
        <v>56</v>
      </c>
      <c r="B80" s="82" t="s">
        <v>511</v>
      </c>
      <c r="C80" s="82" t="s">
        <v>268</v>
      </c>
      <c r="D80" s="82" t="s">
        <v>237</v>
      </c>
      <c r="E80" s="89" t="s">
        <v>280</v>
      </c>
      <c r="F80" s="82" t="s">
        <v>430</v>
      </c>
      <c r="G80" s="82" t="s">
        <v>63</v>
      </c>
      <c r="H80" s="82" t="s">
        <v>281</v>
      </c>
      <c r="I80" s="82" t="s">
        <v>270</v>
      </c>
      <c r="J80" s="82" t="s">
        <v>40</v>
      </c>
      <c r="K80" s="82" t="s">
        <v>40</v>
      </c>
      <c r="L80" s="82" t="s">
        <v>40</v>
      </c>
      <c r="M80" s="89">
        <v>6</v>
      </c>
      <c r="N80" s="89">
        <v>3</v>
      </c>
      <c r="O80" s="89">
        <f t="shared" si="27"/>
        <v>18</v>
      </c>
      <c r="P80" s="89" t="str">
        <f t="shared" si="28"/>
        <v>Alto (A)</v>
      </c>
      <c r="Q80" s="89">
        <v>100</v>
      </c>
      <c r="R80" s="89">
        <f t="shared" si="29"/>
        <v>1800</v>
      </c>
      <c r="S80" s="92" t="str">
        <f t="shared" si="30"/>
        <v>I</v>
      </c>
      <c r="T80" s="82" t="str">
        <f t="shared" si="31"/>
        <v>No Aceptable</v>
      </c>
      <c r="U80" s="89">
        <v>1</v>
      </c>
      <c r="V80" s="89">
        <v>1</v>
      </c>
      <c r="W80" s="89">
        <v>0</v>
      </c>
      <c r="X80" s="89">
        <f t="shared" si="32"/>
        <v>2</v>
      </c>
      <c r="Y80" s="82" t="s">
        <v>414</v>
      </c>
      <c r="Z80" s="82"/>
      <c r="AA80" s="82"/>
      <c r="AB80" s="82"/>
      <c r="AC80" s="82" t="s">
        <v>427</v>
      </c>
      <c r="AD80" s="82"/>
      <c r="AE80" s="82"/>
    </row>
    <row r="81" spans="1:31" s="90" customFormat="1" ht="111" customHeight="1">
      <c r="A81" s="82" t="s">
        <v>56</v>
      </c>
      <c r="B81" s="82" t="s">
        <v>431</v>
      </c>
      <c r="C81" s="82" t="s">
        <v>433</v>
      </c>
      <c r="D81" s="82" t="s">
        <v>434</v>
      </c>
      <c r="E81" s="89" t="s">
        <v>280</v>
      </c>
      <c r="F81" s="82" t="s">
        <v>423</v>
      </c>
      <c r="G81" s="82" t="s">
        <v>39</v>
      </c>
      <c r="H81" s="82" t="s">
        <v>241</v>
      </c>
      <c r="I81" s="82" t="s">
        <v>260</v>
      </c>
      <c r="J81" s="82" t="s">
        <v>40</v>
      </c>
      <c r="K81" s="82" t="s">
        <v>40</v>
      </c>
      <c r="L81" s="82" t="s">
        <v>40</v>
      </c>
      <c r="M81" s="89">
        <v>6</v>
      </c>
      <c r="N81" s="89">
        <v>3</v>
      </c>
      <c r="O81" s="89">
        <f>+M81*N81</f>
        <v>18</v>
      </c>
      <c r="P81" s="89" t="str">
        <f>+IF(O81&gt;=24,"Muy Alto (MA)",IF(O81&gt;=10,"Alto (A)",IF(O81&gt;=6,"Medio (M)",IF(O81&gt;=2,"Bajo (B)"))))</f>
        <v>Alto (A)</v>
      </c>
      <c r="Q81" s="89">
        <v>25</v>
      </c>
      <c r="R81" s="89">
        <f>+O81*Q81</f>
        <v>450</v>
      </c>
      <c r="S81" s="92" t="str">
        <f>IF(R81&lt;=20,"IV",IF(R81&gt;=600,"I",IF(R81&gt;=150,"II",IF(R81&gt;=40,"III",IF(R81&gt;=20,"IV")*IF(R81&lt;=20,"IV")))))</f>
        <v>II</v>
      </c>
      <c r="T81" s="82" t="str">
        <f>+IF(S81="I","No Aceptable",IF(S81="II","No Aceptable o Aceptable con control especifico",IF(S81="III","Mejorable",IF(S81="IV","Aceptable"))))</f>
        <v>No Aceptable o Aceptable con control especifico</v>
      </c>
      <c r="U81" s="89">
        <v>1</v>
      </c>
      <c r="V81" s="89">
        <v>0</v>
      </c>
      <c r="W81" s="89">
        <v>0</v>
      </c>
      <c r="X81" s="89">
        <f>SUM(U81:W81)</f>
        <v>1</v>
      </c>
      <c r="Y81" s="82" t="s">
        <v>41</v>
      </c>
      <c r="Z81" s="82"/>
      <c r="AA81" s="82"/>
      <c r="AB81" s="82"/>
      <c r="AC81" s="82"/>
      <c r="AD81" s="82" t="s">
        <v>261</v>
      </c>
      <c r="AE81" s="82"/>
    </row>
    <row r="82" spans="1:31" s="90" customFormat="1" ht="111" customHeight="1">
      <c r="A82" s="82" t="s">
        <v>238</v>
      </c>
      <c r="B82" s="82" t="s">
        <v>253</v>
      </c>
      <c r="C82" s="82" t="s">
        <v>53</v>
      </c>
      <c r="D82" s="82" t="s">
        <v>53</v>
      </c>
      <c r="E82" s="89" t="s">
        <v>38</v>
      </c>
      <c r="F82" s="82" t="s">
        <v>432</v>
      </c>
      <c r="G82" s="82" t="s">
        <v>63</v>
      </c>
      <c r="H82" s="82" t="s">
        <v>254</v>
      </c>
      <c r="I82" s="82" t="s">
        <v>255</v>
      </c>
      <c r="J82" s="82" t="s">
        <v>40</v>
      </c>
      <c r="K82" s="82" t="s">
        <v>40</v>
      </c>
      <c r="L82" s="82" t="s">
        <v>40</v>
      </c>
      <c r="M82" s="89">
        <v>6</v>
      </c>
      <c r="N82" s="89">
        <v>3</v>
      </c>
      <c r="O82" s="89">
        <f>+M82*N82</f>
        <v>18</v>
      </c>
      <c r="P82" s="89" t="str">
        <f>+IF(O82&gt;=24,"Muy Alto (MA)",IF(O82&gt;=10,"Alto (A)",IF(O82&gt;=6,"Medio (M)",IF(O82&gt;=2,"Bajo (B)"))))</f>
        <v>Alto (A)</v>
      </c>
      <c r="Q82" s="89">
        <v>25</v>
      </c>
      <c r="R82" s="89">
        <f>+O82*Q82</f>
        <v>450</v>
      </c>
      <c r="S82" s="92" t="str">
        <f>IF(R82&lt;=20,"IV",IF(R82&gt;=600,"I",IF(R82&gt;=150,"II",IF(R82&gt;=40,"III",IF(R82&gt;=20,"IV")*IF(R82&lt;=20,"IV")))))</f>
        <v>II</v>
      </c>
      <c r="T82" s="82" t="str">
        <f>+IF(S82="I","No Aceptable",IF(S82="II","No Aceptable o Aceptable con control especifico",IF(S82="III","Mejorable",IF(S82="IV","Aceptable"))))</f>
        <v>No Aceptable o Aceptable con control especifico</v>
      </c>
      <c r="U82" s="89">
        <v>115</v>
      </c>
      <c r="V82" s="89">
        <v>25</v>
      </c>
      <c r="W82" s="89">
        <v>6</v>
      </c>
      <c r="X82" s="89">
        <f>SUM(U82:W82)</f>
        <v>146</v>
      </c>
      <c r="Y82" s="82" t="s">
        <v>48</v>
      </c>
      <c r="Z82" s="82" t="s">
        <v>256</v>
      </c>
      <c r="AA82" s="82"/>
      <c r="AB82" s="82"/>
      <c r="AC82" s="82" t="s">
        <v>257</v>
      </c>
      <c r="AD82" s="82" t="s">
        <v>258</v>
      </c>
      <c r="AE82" s="82"/>
    </row>
    <row r="83" spans="1:31" s="90" customFormat="1" ht="111" customHeight="1">
      <c r="A83" s="82" t="s">
        <v>238</v>
      </c>
      <c r="B83" s="82" t="s">
        <v>238</v>
      </c>
      <c r="C83" s="82" t="s">
        <v>53</v>
      </c>
      <c r="D83" s="82" t="s">
        <v>53</v>
      </c>
      <c r="E83" s="89" t="s">
        <v>38</v>
      </c>
      <c r="F83" s="82" t="s">
        <v>249</v>
      </c>
      <c r="G83" s="82" t="s">
        <v>49</v>
      </c>
      <c r="H83" s="82" t="s">
        <v>252</v>
      </c>
      <c r="I83" s="82" t="s">
        <v>250</v>
      </c>
      <c r="J83" s="82" t="s">
        <v>40</v>
      </c>
      <c r="K83" s="82" t="s">
        <v>40</v>
      </c>
      <c r="L83" s="82" t="s">
        <v>40</v>
      </c>
      <c r="M83" s="89">
        <v>2</v>
      </c>
      <c r="N83" s="89">
        <v>3</v>
      </c>
      <c r="O83" s="89">
        <f>+M83*N83</f>
        <v>6</v>
      </c>
      <c r="P83" s="89" t="str">
        <f>+IF(O83&gt;=24,"Muy Alto (MA)",IF(O83&gt;=10,"Alto (A)",IF(O83&gt;=6,"Medio (M)",IF(O83&gt;=2,"Bajo (B)"))))</f>
        <v>Medio (M)</v>
      </c>
      <c r="Q83" s="89">
        <v>25</v>
      </c>
      <c r="R83" s="89">
        <f>+O83*Q83</f>
        <v>150</v>
      </c>
      <c r="S83" s="92" t="str">
        <f>IF(R83&lt;=20,"IV",IF(R83&gt;=600,"I",IF(R83&gt;=150,"II",IF(R83&gt;=40,"III",IF(R83&gt;=20,"IV")*IF(R83&lt;=20,"IV")))))</f>
        <v>II</v>
      </c>
      <c r="T83" s="82" t="str">
        <f>+IF(S83="I","No Aceptable",IF(S83="II","No Aceptable o Aceptable con control especifico",IF(S83="III","Mejorable",IF(S83="IV","Aceptable"))))</f>
        <v>No Aceptable o Aceptable con control especifico</v>
      </c>
      <c r="U83" s="89">
        <v>115</v>
      </c>
      <c r="V83" s="89">
        <v>25</v>
      </c>
      <c r="W83" s="89">
        <v>6</v>
      </c>
      <c r="X83" s="89">
        <f>SUM(U83:W83)</f>
        <v>146</v>
      </c>
      <c r="Y83" s="82" t="s">
        <v>54</v>
      </c>
      <c r="Z83" s="82" t="s">
        <v>251</v>
      </c>
      <c r="AA83" s="82"/>
      <c r="AB83" s="82"/>
      <c r="AC83" s="82"/>
      <c r="AD83" s="82" t="s">
        <v>259</v>
      </c>
      <c r="AE83" s="82"/>
    </row>
    <row r="84" spans="1:31" s="90" customFormat="1" ht="111" customHeight="1">
      <c r="A84" s="93" t="s">
        <v>56</v>
      </c>
      <c r="B84" s="95" t="s">
        <v>656</v>
      </c>
      <c r="C84" s="95" t="s">
        <v>658</v>
      </c>
      <c r="D84" s="95" t="s">
        <v>512</v>
      </c>
      <c r="E84" s="95" t="s">
        <v>315</v>
      </c>
      <c r="F84" s="95" t="s">
        <v>513</v>
      </c>
      <c r="G84" s="95" t="s">
        <v>39</v>
      </c>
      <c r="H84" s="95" t="s">
        <v>220</v>
      </c>
      <c r="I84" s="95" t="s">
        <v>221</v>
      </c>
      <c r="J84" s="95" t="s">
        <v>40</v>
      </c>
      <c r="K84" s="95" t="s">
        <v>514</v>
      </c>
      <c r="L84" s="95" t="s">
        <v>515</v>
      </c>
      <c r="M84" s="95">
        <v>6</v>
      </c>
      <c r="N84" s="95">
        <v>3</v>
      </c>
      <c r="O84" s="95">
        <v>18</v>
      </c>
      <c r="P84" s="95" t="s">
        <v>118</v>
      </c>
      <c r="Q84" s="95">
        <v>25</v>
      </c>
      <c r="R84" s="95">
        <v>450</v>
      </c>
      <c r="S84" s="95" t="s">
        <v>51</v>
      </c>
      <c r="T84" s="95" t="s">
        <v>516</v>
      </c>
      <c r="U84" s="89">
        <v>2</v>
      </c>
      <c r="V84" s="89">
        <v>2</v>
      </c>
      <c r="W84" s="89">
        <v>0</v>
      </c>
      <c r="X84" s="89">
        <f>SUM(U84:W84)</f>
        <v>4</v>
      </c>
      <c r="Y84" s="95" t="s">
        <v>41</v>
      </c>
      <c r="Z84" s="95"/>
      <c r="AA84" s="95" t="s">
        <v>517</v>
      </c>
      <c r="AB84" s="95" t="s">
        <v>517</v>
      </c>
      <c r="AC84" s="95" t="s">
        <v>518</v>
      </c>
      <c r="AD84" s="95" t="s">
        <v>519</v>
      </c>
      <c r="AE84" s="95" t="s">
        <v>517</v>
      </c>
    </row>
    <row r="85" spans="1:31" s="91" customFormat="1" ht="111" customHeight="1">
      <c r="A85" s="93" t="s">
        <v>56</v>
      </c>
      <c r="B85" s="95" t="s">
        <v>656</v>
      </c>
      <c r="C85" s="95" t="s">
        <v>658</v>
      </c>
      <c r="D85" s="95" t="s">
        <v>512</v>
      </c>
      <c r="E85" s="95" t="s">
        <v>315</v>
      </c>
      <c r="F85" s="95" t="s">
        <v>520</v>
      </c>
      <c r="G85" s="95" t="s">
        <v>39</v>
      </c>
      <c r="H85" s="95" t="s">
        <v>218</v>
      </c>
      <c r="I85" s="95" t="s">
        <v>219</v>
      </c>
      <c r="J85" s="95" t="s">
        <v>40</v>
      </c>
      <c r="K85" s="95" t="s">
        <v>40</v>
      </c>
      <c r="L85" s="95" t="s">
        <v>515</v>
      </c>
      <c r="M85" s="95">
        <v>6</v>
      </c>
      <c r="N85" s="95">
        <v>3</v>
      </c>
      <c r="O85" s="95">
        <v>18</v>
      </c>
      <c r="P85" s="95" t="s">
        <v>118</v>
      </c>
      <c r="Q85" s="95">
        <v>25</v>
      </c>
      <c r="R85" s="95">
        <v>450</v>
      </c>
      <c r="S85" s="95" t="s">
        <v>51</v>
      </c>
      <c r="T85" s="95" t="s">
        <v>516</v>
      </c>
      <c r="U85" s="89">
        <v>2</v>
      </c>
      <c r="V85" s="89">
        <v>2</v>
      </c>
      <c r="W85" s="89">
        <v>0</v>
      </c>
      <c r="X85" s="89">
        <f aca="true" t="shared" si="33" ref="X85:X131">SUM(U85:W85)</f>
        <v>4</v>
      </c>
      <c r="Y85" s="95" t="s">
        <v>41</v>
      </c>
      <c r="Z85" s="95" t="s">
        <v>52</v>
      </c>
      <c r="AA85" s="95" t="s">
        <v>470</v>
      </c>
      <c r="AB85" s="95" t="s">
        <v>470</v>
      </c>
      <c r="AC85" s="95" t="s">
        <v>470</v>
      </c>
      <c r="AD85" s="95" t="s">
        <v>521</v>
      </c>
      <c r="AE85" s="95" t="s">
        <v>470</v>
      </c>
    </row>
    <row r="86" spans="1:31" s="91" customFormat="1" ht="111" customHeight="1">
      <c r="A86" s="93" t="s">
        <v>56</v>
      </c>
      <c r="B86" s="95" t="s">
        <v>656</v>
      </c>
      <c r="C86" s="95" t="s">
        <v>658</v>
      </c>
      <c r="D86" s="95" t="s">
        <v>512</v>
      </c>
      <c r="E86" s="95" t="s">
        <v>315</v>
      </c>
      <c r="F86" s="95" t="s">
        <v>236</v>
      </c>
      <c r="G86" s="95" t="s">
        <v>45</v>
      </c>
      <c r="H86" s="95" t="s">
        <v>45</v>
      </c>
      <c r="I86" s="95" t="s">
        <v>226</v>
      </c>
      <c r="J86" s="95" t="s">
        <v>40</v>
      </c>
      <c r="K86" s="95" t="s">
        <v>40</v>
      </c>
      <c r="L86" s="95" t="s">
        <v>522</v>
      </c>
      <c r="M86" s="95">
        <v>6</v>
      </c>
      <c r="N86" s="95">
        <v>3</v>
      </c>
      <c r="O86" s="95">
        <v>18</v>
      </c>
      <c r="P86" s="95" t="s">
        <v>118</v>
      </c>
      <c r="Q86" s="95">
        <v>25</v>
      </c>
      <c r="R86" s="95">
        <v>450</v>
      </c>
      <c r="S86" s="95" t="s">
        <v>51</v>
      </c>
      <c r="T86" s="95" t="s">
        <v>516</v>
      </c>
      <c r="U86" s="89">
        <v>2</v>
      </c>
      <c r="V86" s="89">
        <v>2</v>
      </c>
      <c r="W86" s="89">
        <v>0</v>
      </c>
      <c r="X86" s="89">
        <f t="shared" si="33"/>
        <v>4</v>
      </c>
      <c r="Y86" s="95"/>
      <c r="Z86" s="95" t="s">
        <v>223</v>
      </c>
      <c r="AA86" s="95" t="s">
        <v>517</v>
      </c>
      <c r="AB86" s="95"/>
      <c r="AC86" s="95" t="s">
        <v>517</v>
      </c>
      <c r="AD86" s="95" t="s">
        <v>523</v>
      </c>
      <c r="AE86" s="95" t="s">
        <v>517</v>
      </c>
    </row>
    <row r="87" spans="1:31" s="91" customFormat="1" ht="111" customHeight="1">
      <c r="A87" s="93" t="s">
        <v>56</v>
      </c>
      <c r="B87" s="95" t="s">
        <v>656</v>
      </c>
      <c r="C87" s="95" t="s">
        <v>658</v>
      </c>
      <c r="D87" s="95" t="s">
        <v>512</v>
      </c>
      <c r="E87" s="95" t="s">
        <v>315</v>
      </c>
      <c r="F87" s="95" t="s">
        <v>524</v>
      </c>
      <c r="G87" s="82" t="s">
        <v>63</v>
      </c>
      <c r="H87" s="95" t="s">
        <v>228</v>
      </c>
      <c r="I87" s="95" t="s">
        <v>44</v>
      </c>
      <c r="J87" s="95" t="s">
        <v>40</v>
      </c>
      <c r="K87" s="95" t="s">
        <v>40</v>
      </c>
      <c r="L87" s="95" t="s">
        <v>525</v>
      </c>
      <c r="M87" s="95">
        <v>6</v>
      </c>
      <c r="N87" s="95">
        <v>4</v>
      </c>
      <c r="O87" s="95">
        <v>24</v>
      </c>
      <c r="P87" s="95" t="s">
        <v>116</v>
      </c>
      <c r="Q87" s="95">
        <v>100</v>
      </c>
      <c r="R87" s="95">
        <v>2400</v>
      </c>
      <c r="S87" s="95" t="s">
        <v>199</v>
      </c>
      <c r="T87" s="95" t="s">
        <v>210</v>
      </c>
      <c r="U87" s="89">
        <v>2</v>
      </c>
      <c r="V87" s="89">
        <v>2</v>
      </c>
      <c r="W87" s="89">
        <v>0</v>
      </c>
      <c r="X87" s="89">
        <f t="shared" si="33"/>
        <v>4</v>
      </c>
      <c r="Y87" s="95" t="s">
        <v>48</v>
      </c>
      <c r="Z87" s="95" t="s">
        <v>526</v>
      </c>
      <c r="AA87" s="95" t="s">
        <v>470</v>
      </c>
      <c r="AB87" s="95" t="s">
        <v>470</v>
      </c>
      <c r="AC87" s="95" t="s">
        <v>527</v>
      </c>
      <c r="AD87" s="95" t="s">
        <v>528</v>
      </c>
      <c r="AE87" s="95" t="s">
        <v>470</v>
      </c>
    </row>
    <row r="88" spans="1:31" s="91" customFormat="1" ht="111" customHeight="1">
      <c r="A88" s="93" t="s">
        <v>56</v>
      </c>
      <c r="B88" s="95" t="s">
        <v>656</v>
      </c>
      <c r="C88" s="95" t="s">
        <v>658</v>
      </c>
      <c r="D88" s="95" t="s">
        <v>512</v>
      </c>
      <c r="E88" s="95" t="s">
        <v>315</v>
      </c>
      <c r="F88" s="95" t="s">
        <v>529</v>
      </c>
      <c r="G88" s="82" t="s">
        <v>63</v>
      </c>
      <c r="H88" s="95" t="s">
        <v>530</v>
      </c>
      <c r="I88" s="95" t="s">
        <v>531</v>
      </c>
      <c r="J88" s="95" t="s">
        <v>40</v>
      </c>
      <c r="K88" s="95" t="s">
        <v>40</v>
      </c>
      <c r="L88" s="95" t="s">
        <v>40</v>
      </c>
      <c r="M88" s="95">
        <v>6</v>
      </c>
      <c r="N88" s="95">
        <v>3</v>
      </c>
      <c r="O88" s="95">
        <v>18</v>
      </c>
      <c r="P88" s="95" t="s">
        <v>118</v>
      </c>
      <c r="Q88" s="95">
        <v>25</v>
      </c>
      <c r="R88" s="95">
        <v>450</v>
      </c>
      <c r="S88" s="95" t="s">
        <v>51</v>
      </c>
      <c r="T88" s="95" t="s">
        <v>516</v>
      </c>
      <c r="U88" s="89">
        <v>2</v>
      </c>
      <c r="V88" s="89">
        <v>2</v>
      </c>
      <c r="W88" s="89">
        <v>0</v>
      </c>
      <c r="X88" s="89">
        <f t="shared" si="33"/>
        <v>4</v>
      </c>
      <c r="Y88" s="95" t="s">
        <v>532</v>
      </c>
      <c r="Z88" s="95" t="s">
        <v>533</v>
      </c>
      <c r="AA88" s="95" t="s">
        <v>470</v>
      </c>
      <c r="AB88" s="95" t="s">
        <v>470</v>
      </c>
      <c r="AC88" s="95" t="s">
        <v>470</v>
      </c>
      <c r="AD88" s="95" t="s">
        <v>534</v>
      </c>
      <c r="AE88" s="95" t="s">
        <v>535</v>
      </c>
    </row>
    <row r="89" spans="1:31" s="91" customFormat="1" ht="111" customHeight="1">
      <c r="A89" s="93" t="s">
        <v>56</v>
      </c>
      <c r="B89" s="95" t="s">
        <v>656</v>
      </c>
      <c r="C89" s="95" t="s">
        <v>658</v>
      </c>
      <c r="D89" s="95" t="s">
        <v>512</v>
      </c>
      <c r="E89" s="95" t="s">
        <v>315</v>
      </c>
      <c r="F89" s="95" t="s">
        <v>536</v>
      </c>
      <c r="G89" s="95" t="s">
        <v>49</v>
      </c>
      <c r="H89" s="95" t="s">
        <v>222</v>
      </c>
      <c r="I89" s="95" t="s">
        <v>537</v>
      </c>
      <c r="J89" s="95" t="s">
        <v>40</v>
      </c>
      <c r="K89" s="95" t="s">
        <v>538</v>
      </c>
      <c r="L89" s="95" t="s">
        <v>40</v>
      </c>
      <c r="M89" s="95">
        <v>6</v>
      </c>
      <c r="N89" s="95">
        <v>3</v>
      </c>
      <c r="O89" s="95">
        <v>18</v>
      </c>
      <c r="P89" s="95" t="s">
        <v>118</v>
      </c>
      <c r="Q89" s="93">
        <v>25</v>
      </c>
      <c r="R89" s="95">
        <v>450</v>
      </c>
      <c r="S89" s="95" t="s">
        <v>51</v>
      </c>
      <c r="T89" s="95" t="s">
        <v>516</v>
      </c>
      <c r="U89" s="89">
        <v>2</v>
      </c>
      <c r="V89" s="89">
        <v>2</v>
      </c>
      <c r="W89" s="89">
        <v>0</v>
      </c>
      <c r="X89" s="89">
        <f t="shared" si="33"/>
        <v>4</v>
      </c>
      <c r="Y89" s="95" t="s">
        <v>41</v>
      </c>
      <c r="Z89" s="95" t="s">
        <v>539</v>
      </c>
      <c r="AA89" s="95" t="s">
        <v>470</v>
      </c>
      <c r="AB89" s="95" t="s">
        <v>470</v>
      </c>
      <c r="AC89" s="95" t="s">
        <v>540</v>
      </c>
      <c r="AD89" s="95" t="s">
        <v>541</v>
      </c>
      <c r="AE89" s="95" t="s">
        <v>542</v>
      </c>
    </row>
    <row r="90" spans="1:31" s="91" customFormat="1" ht="111" customHeight="1">
      <c r="A90" s="93" t="s">
        <v>56</v>
      </c>
      <c r="B90" s="95" t="s">
        <v>656</v>
      </c>
      <c r="C90" s="95" t="s">
        <v>658</v>
      </c>
      <c r="D90" s="95" t="s">
        <v>512</v>
      </c>
      <c r="E90" s="95" t="s">
        <v>315</v>
      </c>
      <c r="F90" s="95" t="s">
        <v>543</v>
      </c>
      <c r="G90" s="82" t="s">
        <v>63</v>
      </c>
      <c r="H90" s="95" t="s">
        <v>254</v>
      </c>
      <c r="I90" s="95" t="s">
        <v>544</v>
      </c>
      <c r="J90" s="95" t="s">
        <v>40</v>
      </c>
      <c r="K90" s="95" t="s">
        <v>40</v>
      </c>
      <c r="L90" s="95" t="s">
        <v>40</v>
      </c>
      <c r="M90" s="95">
        <v>6</v>
      </c>
      <c r="N90" s="95">
        <v>3</v>
      </c>
      <c r="O90" s="95">
        <v>18</v>
      </c>
      <c r="P90" s="95" t="s">
        <v>118</v>
      </c>
      <c r="Q90" s="95">
        <v>60</v>
      </c>
      <c r="R90" s="95">
        <v>1080</v>
      </c>
      <c r="S90" s="95" t="s">
        <v>199</v>
      </c>
      <c r="T90" s="95" t="s">
        <v>210</v>
      </c>
      <c r="U90" s="89">
        <v>2</v>
      </c>
      <c r="V90" s="89">
        <v>2</v>
      </c>
      <c r="W90" s="89">
        <v>0</v>
      </c>
      <c r="X90" s="89">
        <f t="shared" si="33"/>
        <v>4</v>
      </c>
      <c r="Y90" s="95" t="s">
        <v>48</v>
      </c>
      <c r="Z90" s="95" t="s">
        <v>545</v>
      </c>
      <c r="AA90" s="95" t="s">
        <v>470</v>
      </c>
      <c r="AB90" s="95" t="s">
        <v>470</v>
      </c>
      <c r="AC90" s="95" t="s">
        <v>546</v>
      </c>
      <c r="AD90" s="95" t="s">
        <v>547</v>
      </c>
      <c r="AE90" s="95" t="s">
        <v>470</v>
      </c>
    </row>
    <row r="91" spans="1:31" s="91" customFormat="1" ht="111" customHeight="1">
      <c r="A91" s="93" t="s">
        <v>56</v>
      </c>
      <c r="B91" s="95" t="s">
        <v>656</v>
      </c>
      <c r="C91" s="95" t="s">
        <v>658</v>
      </c>
      <c r="D91" s="95" t="s">
        <v>512</v>
      </c>
      <c r="E91" s="95" t="s">
        <v>315</v>
      </c>
      <c r="F91" s="95" t="s">
        <v>548</v>
      </c>
      <c r="G91" s="82" t="s">
        <v>63</v>
      </c>
      <c r="H91" s="95" t="s">
        <v>549</v>
      </c>
      <c r="I91" s="95" t="s">
        <v>550</v>
      </c>
      <c r="J91" s="95" t="s">
        <v>40</v>
      </c>
      <c r="K91" s="95" t="s">
        <v>551</v>
      </c>
      <c r="L91" s="95" t="s">
        <v>40</v>
      </c>
      <c r="M91" s="95">
        <v>6</v>
      </c>
      <c r="N91" s="95">
        <v>3</v>
      </c>
      <c r="O91" s="95">
        <v>18</v>
      </c>
      <c r="P91" s="95" t="s">
        <v>118</v>
      </c>
      <c r="Q91" s="95">
        <v>25</v>
      </c>
      <c r="R91" s="95">
        <v>450</v>
      </c>
      <c r="S91" s="95" t="s">
        <v>51</v>
      </c>
      <c r="T91" s="95" t="s">
        <v>516</v>
      </c>
      <c r="U91" s="89">
        <v>2</v>
      </c>
      <c r="V91" s="89">
        <v>2</v>
      </c>
      <c r="W91" s="89">
        <v>0</v>
      </c>
      <c r="X91" s="89">
        <f t="shared" si="33"/>
        <v>4</v>
      </c>
      <c r="Y91" s="95" t="s">
        <v>48</v>
      </c>
      <c r="Z91" s="98" t="s">
        <v>552</v>
      </c>
      <c r="AA91" s="95" t="s">
        <v>470</v>
      </c>
      <c r="AB91" s="95" t="s">
        <v>470</v>
      </c>
      <c r="AC91" s="95" t="s">
        <v>553</v>
      </c>
      <c r="AD91" s="95" t="s">
        <v>554</v>
      </c>
      <c r="AE91" s="95" t="s">
        <v>470</v>
      </c>
    </row>
    <row r="92" spans="1:31" s="91" customFormat="1" ht="111" customHeight="1">
      <c r="A92" s="93" t="s">
        <v>56</v>
      </c>
      <c r="B92" s="95" t="s">
        <v>656</v>
      </c>
      <c r="C92" s="95" t="s">
        <v>658</v>
      </c>
      <c r="D92" s="99" t="s">
        <v>555</v>
      </c>
      <c r="E92" s="100" t="s">
        <v>280</v>
      </c>
      <c r="F92" s="101" t="s">
        <v>556</v>
      </c>
      <c r="G92" s="82" t="s">
        <v>63</v>
      </c>
      <c r="H92" s="102" t="s">
        <v>557</v>
      </c>
      <c r="I92" s="103" t="s">
        <v>558</v>
      </c>
      <c r="J92" s="103"/>
      <c r="K92" s="103" t="s">
        <v>559</v>
      </c>
      <c r="L92" s="103" t="s">
        <v>560</v>
      </c>
      <c r="M92" s="104">
        <v>2</v>
      </c>
      <c r="N92" s="104">
        <v>3</v>
      </c>
      <c r="O92" s="92">
        <v>6</v>
      </c>
      <c r="P92" s="92" t="s">
        <v>120</v>
      </c>
      <c r="Q92" s="104">
        <v>60</v>
      </c>
      <c r="R92" s="92">
        <v>360</v>
      </c>
      <c r="S92" s="92" t="s">
        <v>51</v>
      </c>
      <c r="T92" s="103" t="s">
        <v>516</v>
      </c>
      <c r="U92" s="89">
        <v>2</v>
      </c>
      <c r="V92" s="89">
        <v>2</v>
      </c>
      <c r="W92" s="89">
        <v>0</v>
      </c>
      <c r="X92" s="89">
        <f t="shared" si="33"/>
        <v>4</v>
      </c>
      <c r="Y92" s="103" t="s">
        <v>561</v>
      </c>
      <c r="Z92" s="103" t="s">
        <v>562</v>
      </c>
      <c r="AA92" s="103"/>
      <c r="AB92" s="103"/>
      <c r="AC92" s="103"/>
      <c r="AD92" s="103" t="s">
        <v>563</v>
      </c>
      <c r="AE92" s="103" t="s">
        <v>564</v>
      </c>
    </row>
    <row r="93" spans="1:31" s="91" customFormat="1" ht="111" customHeight="1">
      <c r="A93" s="93" t="s">
        <v>56</v>
      </c>
      <c r="B93" s="95" t="s">
        <v>656</v>
      </c>
      <c r="C93" s="95" t="s">
        <v>658</v>
      </c>
      <c r="D93" s="99" t="s">
        <v>555</v>
      </c>
      <c r="E93" s="100" t="s">
        <v>280</v>
      </c>
      <c r="F93" s="105" t="s">
        <v>565</v>
      </c>
      <c r="G93" s="82" t="s">
        <v>63</v>
      </c>
      <c r="H93" s="105" t="s">
        <v>566</v>
      </c>
      <c r="I93" s="103" t="s">
        <v>567</v>
      </c>
      <c r="J93" s="103"/>
      <c r="K93" s="103"/>
      <c r="L93" s="103" t="s">
        <v>568</v>
      </c>
      <c r="M93" s="104">
        <v>2</v>
      </c>
      <c r="N93" s="104">
        <v>4</v>
      </c>
      <c r="O93" s="92">
        <v>8</v>
      </c>
      <c r="P93" s="92" t="s">
        <v>120</v>
      </c>
      <c r="Q93" s="104">
        <v>60</v>
      </c>
      <c r="R93" s="92">
        <v>480</v>
      </c>
      <c r="S93" s="92" t="s">
        <v>51</v>
      </c>
      <c r="T93" s="103" t="s">
        <v>516</v>
      </c>
      <c r="U93" s="89">
        <v>2</v>
      </c>
      <c r="V93" s="89">
        <v>2</v>
      </c>
      <c r="W93" s="89">
        <v>0</v>
      </c>
      <c r="X93" s="89">
        <f t="shared" si="33"/>
        <v>4</v>
      </c>
      <c r="Y93" s="103" t="s">
        <v>561</v>
      </c>
      <c r="Z93" s="103" t="s">
        <v>562</v>
      </c>
      <c r="AA93" s="106"/>
      <c r="AB93" s="106"/>
      <c r="AC93" s="103"/>
      <c r="AD93" s="103" t="s">
        <v>568</v>
      </c>
      <c r="AE93" s="103" t="s">
        <v>564</v>
      </c>
    </row>
    <row r="94" spans="1:31" s="91" customFormat="1" ht="111" customHeight="1">
      <c r="A94" s="93" t="s">
        <v>56</v>
      </c>
      <c r="B94" s="95" t="s">
        <v>656</v>
      </c>
      <c r="C94" s="95" t="s">
        <v>658</v>
      </c>
      <c r="D94" s="99" t="s">
        <v>555</v>
      </c>
      <c r="E94" s="100" t="s">
        <v>280</v>
      </c>
      <c r="F94" s="101" t="s">
        <v>569</v>
      </c>
      <c r="G94" s="82" t="s">
        <v>63</v>
      </c>
      <c r="H94" s="102" t="s">
        <v>570</v>
      </c>
      <c r="I94" s="103" t="s">
        <v>567</v>
      </c>
      <c r="J94" s="103"/>
      <c r="K94" s="103"/>
      <c r="L94" s="103" t="s">
        <v>568</v>
      </c>
      <c r="M94" s="104">
        <v>2</v>
      </c>
      <c r="N94" s="104">
        <v>3</v>
      </c>
      <c r="O94" s="92">
        <v>6</v>
      </c>
      <c r="P94" s="92" t="s">
        <v>120</v>
      </c>
      <c r="Q94" s="104">
        <v>60</v>
      </c>
      <c r="R94" s="92">
        <v>360</v>
      </c>
      <c r="S94" s="92" t="s">
        <v>51</v>
      </c>
      <c r="T94" s="103" t="s">
        <v>516</v>
      </c>
      <c r="U94" s="89">
        <v>2</v>
      </c>
      <c r="V94" s="89">
        <v>2</v>
      </c>
      <c r="W94" s="89">
        <v>0</v>
      </c>
      <c r="X94" s="89">
        <f t="shared" si="33"/>
        <v>4</v>
      </c>
      <c r="Y94" s="103" t="s">
        <v>561</v>
      </c>
      <c r="Z94" s="103" t="s">
        <v>562</v>
      </c>
      <c r="AA94" s="106"/>
      <c r="AB94" s="106"/>
      <c r="AC94" s="103"/>
      <c r="AD94" s="103" t="s">
        <v>571</v>
      </c>
      <c r="AE94" s="103" t="s">
        <v>564</v>
      </c>
    </row>
    <row r="95" spans="1:31" s="91" customFormat="1" ht="111" customHeight="1">
      <c r="A95" s="93" t="s">
        <v>56</v>
      </c>
      <c r="B95" s="95" t="s">
        <v>656</v>
      </c>
      <c r="C95" s="95" t="s">
        <v>658</v>
      </c>
      <c r="D95" s="99" t="s">
        <v>555</v>
      </c>
      <c r="E95" s="100" t="s">
        <v>280</v>
      </c>
      <c r="F95" s="101" t="s">
        <v>572</v>
      </c>
      <c r="G95" s="82" t="s">
        <v>63</v>
      </c>
      <c r="H95" s="102" t="s">
        <v>573</v>
      </c>
      <c r="I95" s="101" t="s">
        <v>574</v>
      </c>
      <c r="J95" s="103"/>
      <c r="K95" s="103"/>
      <c r="L95" s="103" t="s">
        <v>568</v>
      </c>
      <c r="M95" s="104">
        <v>2</v>
      </c>
      <c r="N95" s="104">
        <v>3</v>
      </c>
      <c r="O95" s="92">
        <v>6</v>
      </c>
      <c r="P95" s="92" t="s">
        <v>120</v>
      </c>
      <c r="Q95" s="104">
        <v>60</v>
      </c>
      <c r="R95" s="92">
        <v>360</v>
      </c>
      <c r="S95" s="92" t="s">
        <v>51</v>
      </c>
      <c r="T95" s="103" t="s">
        <v>516</v>
      </c>
      <c r="U95" s="89">
        <v>2</v>
      </c>
      <c r="V95" s="89">
        <v>2</v>
      </c>
      <c r="W95" s="89">
        <v>0</v>
      </c>
      <c r="X95" s="89">
        <f t="shared" si="33"/>
        <v>4</v>
      </c>
      <c r="Y95" s="103" t="s">
        <v>561</v>
      </c>
      <c r="Z95" s="103" t="s">
        <v>562</v>
      </c>
      <c r="AA95" s="106"/>
      <c r="AB95" s="106"/>
      <c r="AC95" s="103"/>
      <c r="AD95" s="103" t="s">
        <v>575</v>
      </c>
      <c r="AE95" s="103" t="s">
        <v>564</v>
      </c>
    </row>
    <row r="96" spans="1:31" s="91" customFormat="1" ht="111" customHeight="1">
      <c r="A96" s="93" t="s">
        <v>56</v>
      </c>
      <c r="B96" s="95" t="s">
        <v>656</v>
      </c>
      <c r="C96" s="95" t="s">
        <v>658</v>
      </c>
      <c r="D96" s="99" t="s">
        <v>555</v>
      </c>
      <c r="E96" s="100" t="s">
        <v>280</v>
      </c>
      <c r="F96" s="101" t="s">
        <v>576</v>
      </c>
      <c r="G96" s="82" t="s">
        <v>63</v>
      </c>
      <c r="H96" s="102" t="s">
        <v>508</v>
      </c>
      <c r="I96" s="103" t="s">
        <v>577</v>
      </c>
      <c r="J96" s="103"/>
      <c r="K96" s="103"/>
      <c r="L96" s="103" t="s">
        <v>568</v>
      </c>
      <c r="M96" s="104">
        <v>2</v>
      </c>
      <c r="N96" s="104">
        <v>3</v>
      </c>
      <c r="O96" s="92">
        <v>6</v>
      </c>
      <c r="P96" s="92" t="s">
        <v>120</v>
      </c>
      <c r="Q96" s="104">
        <v>60</v>
      </c>
      <c r="R96" s="92">
        <v>360</v>
      </c>
      <c r="S96" s="92" t="s">
        <v>51</v>
      </c>
      <c r="T96" s="103" t="s">
        <v>516</v>
      </c>
      <c r="U96" s="89">
        <v>2</v>
      </c>
      <c r="V96" s="89">
        <v>2</v>
      </c>
      <c r="W96" s="89">
        <v>0</v>
      </c>
      <c r="X96" s="89">
        <f t="shared" si="33"/>
        <v>4</v>
      </c>
      <c r="Y96" s="103" t="s">
        <v>561</v>
      </c>
      <c r="Z96" s="103" t="s">
        <v>562</v>
      </c>
      <c r="AA96" s="106"/>
      <c r="AB96" s="106"/>
      <c r="AC96" s="103"/>
      <c r="AD96" s="103" t="s">
        <v>578</v>
      </c>
      <c r="AE96" s="103" t="s">
        <v>564</v>
      </c>
    </row>
    <row r="97" spans="1:31" s="91" customFormat="1" ht="111" customHeight="1">
      <c r="A97" s="93" t="s">
        <v>56</v>
      </c>
      <c r="B97" s="95" t="s">
        <v>656</v>
      </c>
      <c r="C97" s="95" t="s">
        <v>658</v>
      </c>
      <c r="D97" s="99" t="s">
        <v>555</v>
      </c>
      <c r="E97" s="100" t="s">
        <v>280</v>
      </c>
      <c r="F97" s="101" t="s">
        <v>579</v>
      </c>
      <c r="G97" s="82" t="s">
        <v>63</v>
      </c>
      <c r="H97" s="102" t="s">
        <v>580</v>
      </c>
      <c r="I97" s="103" t="s">
        <v>581</v>
      </c>
      <c r="J97" s="103"/>
      <c r="K97" s="103"/>
      <c r="L97" s="103" t="s">
        <v>568</v>
      </c>
      <c r="M97" s="104">
        <v>2</v>
      </c>
      <c r="N97" s="104">
        <v>3</v>
      </c>
      <c r="O97" s="92">
        <v>6</v>
      </c>
      <c r="P97" s="92" t="s">
        <v>120</v>
      </c>
      <c r="Q97" s="104">
        <v>60</v>
      </c>
      <c r="R97" s="92">
        <v>360</v>
      </c>
      <c r="S97" s="92" t="s">
        <v>51</v>
      </c>
      <c r="T97" s="103" t="s">
        <v>516</v>
      </c>
      <c r="U97" s="89">
        <v>2</v>
      </c>
      <c r="V97" s="89">
        <v>2</v>
      </c>
      <c r="W97" s="89">
        <v>0</v>
      </c>
      <c r="X97" s="89">
        <f t="shared" si="33"/>
        <v>4</v>
      </c>
      <c r="Y97" s="103" t="s">
        <v>561</v>
      </c>
      <c r="Z97" s="103" t="s">
        <v>562</v>
      </c>
      <c r="AA97" s="106"/>
      <c r="AB97" s="106"/>
      <c r="AC97" s="103"/>
      <c r="AD97" s="103" t="s">
        <v>578</v>
      </c>
      <c r="AE97" s="103" t="s">
        <v>564</v>
      </c>
    </row>
    <row r="98" spans="1:31" s="91" customFormat="1" ht="111" customHeight="1">
      <c r="A98" s="93" t="s">
        <v>56</v>
      </c>
      <c r="B98" s="95" t="s">
        <v>656</v>
      </c>
      <c r="C98" s="95" t="s">
        <v>658</v>
      </c>
      <c r="D98" s="99" t="s">
        <v>555</v>
      </c>
      <c r="E98" s="100" t="s">
        <v>280</v>
      </c>
      <c r="F98" s="102" t="s">
        <v>582</v>
      </c>
      <c r="G98" s="82" t="s">
        <v>63</v>
      </c>
      <c r="H98" s="102" t="s">
        <v>583</v>
      </c>
      <c r="I98" s="103" t="s">
        <v>567</v>
      </c>
      <c r="J98" s="101"/>
      <c r="K98" s="101"/>
      <c r="L98" s="103"/>
      <c r="M98" s="104">
        <v>2</v>
      </c>
      <c r="N98" s="107">
        <v>2</v>
      </c>
      <c r="O98" s="92">
        <v>4</v>
      </c>
      <c r="P98" s="92" t="s">
        <v>122</v>
      </c>
      <c r="Q98" s="107">
        <v>60</v>
      </c>
      <c r="R98" s="92">
        <v>240</v>
      </c>
      <c r="S98" s="92" t="s">
        <v>51</v>
      </c>
      <c r="T98" s="103" t="s">
        <v>516</v>
      </c>
      <c r="U98" s="89">
        <v>2</v>
      </c>
      <c r="V98" s="89">
        <v>2</v>
      </c>
      <c r="W98" s="89">
        <v>0</v>
      </c>
      <c r="X98" s="89">
        <f t="shared" si="33"/>
        <v>4</v>
      </c>
      <c r="Y98" s="103" t="s">
        <v>561</v>
      </c>
      <c r="Z98" s="103" t="s">
        <v>562</v>
      </c>
      <c r="AA98" s="106"/>
      <c r="AB98" s="106"/>
      <c r="AC98" s="101"/>
      <c r="AD98" s="103" t="s">
        <v>584</v>
      </c>
      <c r="AE98" s="103" t="s">
        <v>564</v>
      </c>
    </row>
    <row r="99" spans="1:31" s="91" customFormat="1" ht="111" customHeight="1">
      <c r="A99" s="93" t="s">
        <v>56</v>
      </c>
      <c r="B99" s="95" t="s">
        <v>656</v>
      </c>
      <c r="C99" s="95" t="s">
        <v>658</v>
      </c>
      <c r="D99" s="99" t="s">
        <v>555</v>
      </c>
      <c r="E99" s="100" t="s">
        <v>280</v>
      </c>
      <c r="F99" s="101" t="s">
        <v>585</v>
      </c>
      <c r="G99" s="82" t="s">
        <v>63</v>
      </c>
      <c r="H99" s="101" t="s">
        <v>586</v>
      </c>
      <c r="I99" s="101" t="s">
        <v>587</v>
      </c>
      <c r="J99" s="101"/>
      <c r="K99" s="101"/>
      <c r="L99" s="103"/>
      <c r="M99" s="104">
        <v>2</v>
      </c>
      <c r="N99" s="104">
        <v>2</v>
      </c>
      <c r="O99" s="92">
        <v>4</v>
      </c>
      <c r="P99" s="92" t="s">
        <v>122</v>
      </c>
      <c r="Q99" s="104">
        <v>60</v>
      </c>
      <c r="R99" s="92">
        <v>240</v>
      </c>
      <c r="S99" s="92" t="s">
        <v>51</v>
      </c>
      <c r="T99" s="103" t="s">
        <v>516</v>
      </c>
      <c r="U99" s="89">
        <v>2</v>
      </c>
      <c r="V99" s="89">
        <v>2</v>
      </c>
      <c r="W99" s="89">
        <v>0</v>
      </c>
      <c r="X99" s="89">
        <f t="shared" si="33"/>
        <v>4</v>
      </c>
      <c r="Y99" s="103" t="s">
        <v>561</v>
      </c>
      <c r="Z99" s="103" t="s">
        <v>562</v>
      </c>
      <c r="AA99" s="106"/>
      <c r="AB99" s="106"/>
      <c r="AC99" s="101"/>
      <c r="AD99" s="103" t="s">
        <v>588</v>
      </c>
      <c r="AE99" s="103" t="s">
        <v>564</v>
      </c>
    </row>
    <row r="100" spans="1:31" s="91" customFormat="1" ht="111" customHeight="1">
      <c r="A100" s="93" t="s">
        <v>56</v>
      </c>
      <c r="B100" s="95" t="s">
        <v>656</v>
      </c>
      <c r="C100" s="95" t="s">
        <v>658</v>
      </c>
      <c r="D100" s="99" t="s">
        <v>555</v>
      </c>
      <c r="E100" s="100" t="s">
        <v>280</v>
      </c>
      <c r="F100" s="101" t="s">
        <v>589</v>
      </c>
      <c r="G100" s="82" t="s">
        <v>63</v>
      </c>
      <c r="H100" s="102" t="s">
        <v>590</v>
      </c>
      <c r="I100" s="101" t="s">
        <v>587</v>
      </c>
      <c r="J100" s="101"/>
      <c r="K100" s="101"/>
      <c r="L100" s="103"/>
      <c r="M100" s="104">
        <v>2</v>
      </c>
      <c r="N100" s="104">
        <v>2</v>
      </c>
      <c r="O100" s="92">
        <v>4</v>
      </c>
      <c r="P100" s="92" t="s">
        <v>122</v>
      </c>
      <c r="Q100" s="104">
        <v>60</v>
      </c>
      <c r="R100" s="92">
        <v>240</v>
      </c>
      <c r="S100" s="92" t="s">
        <v>51</v>
      </c>
      <c r="T100" s="103" t="s">
        <v>516</v>
      </c>
      <c r="U100" s="89">
        <v>2</v>
      </c>
      <c r="V100" s="89">
        <v>2</v>
      </c>
      <c r="W100" s="89">
        <v>0</v>
      </c>
      <c r="X100" s="89">
        <f t="shared" si="33"/>
        <v>4</v>
      </c>
      <c r="Y100" s="103" t="s">
        <v>561</v>
      </c>
      <c r="Z100" s="103" t="s">
        <v>562</v>
      </c>
      <c r="AA100" s="106"/>
      <c r="AB100" s="106"/>
      <c r="AC100" s="101"/>
      <c r="AD100" s="103" t="s">
        <v>591</v>
      </c>
      <c r="AE100" s="103" t="s">
        <v>564</v>
      </c>
    </row>
    <row r="101" spans="1:31" s="91" customFormat="1" ht="111" customHeight="1">
      <c r="A101" s="93" t="s">
        <v>56</v>
      </c>
      <c r="B101" s="95" t="s">
        <v>656</v>
      </c>
      <c r="C101" s="95" t="s">
        <v>658</v>
      </c>
      <c r="D101" s="99" t="s">
        <v>555</v>
      </c>
      <c r="E101" s="100" t="s">
        <v>280</v>
      </c>
      <c r="F101" s="101" t="s">
        <v>592</v>
      </c>
      <c r="G101" s="82" t="s">
        <v>63</v>
      </c>
      <c r="H101" s="105" t="s">
        <v>593</v>
      </c>
      <c r="I101" s="103" t="s">
        <v>567</v>
      </c>
      <c r="J101" s="101"/>
      <c r="K101" s="101"/>
      <c r="L101" s="103" t="s">
        <v>568</v>
      </c>
      <c r="M101" s="104">
        <v>2</v>
      </c>
      <c r="N101" s="104">
        <v>2</v>
      </c>
      <c r="O101" s="92">
        <v>4</v>
      </c>
      <c r="P101" s="92" t="s">
        <v>122</v>
      </c>
      <c r="Q101" s="104">
        <v>60</v>
      </c>
      <c r="R101" s="92">
        <v>240</v>
      </c>
      <c r="S101" s="92" t="s">
        <v>51</v>
      </c>
      <c r="T101" s="103" t="s">
        <v>516</v>
      </c>
      <c r="U101" s="89">
        <v>2</v>
      </c>
      <c r="V101" s="89">
        <v>2</v>
      </c>
      <c r="W101" s="89">
        <v>0</v>
      </c>
      <c r="X101" s="89">
        <f t="shared" si="33"/>
        <v>4</v>
      </c>
      <c r="Y101" s="103" t="s">
        <v>561</v>
      </c>
      <c r="Z101" s="103" t="s">
        <v>562</v>
      </c>
      <c r="AA101" s="106"/>
      <c r="AB101" s="106"/>
      <c r="AC101" s="101"/>
      <c r="AD101" s="103" t="s">
        <v>594</v>
      </c>
      <c r="AE101" s="103" t="s">
        <v>564</v>
      </c>
    </row>
    <row r="102" spans="1:31" s="91" customFormat="1" ht="111" customHeight="1">
      <c r="A102" s="93" t="s">
        <v>56</v>
      </c>
      <c r="B102" s="95" t="s">
        <v>656</v>
      </c>
      <c r="C102" s="95" t="s">
        <v>658</v>
      </c>
      <c r="D102" s="99" t="s">
        <v>555</v>
      </c>
      <c r="E102" s="100" t="s">
        <v>280</v>
      </c>
      <c r="F102" s="101" t="s">
        <v>595</v>
      </c>
      <c r="G102" s="82" t="s">
        <v>63</v>
      </c>
      <c r="H102" s="101" t="s">
        <v>596</v>
      </c>
      <c r="I102" s="103" t="s">
        <v>567</v>
      </c>
      <c r="J102" s="101"/>
      <c r="K102" s="101"/>
      <c r="L102" s="103" t="s">
        <v>568</v>
      </c>
      <c r="M102" s="104">
        <v>2</v>
      </c>
      <c r="N102" s="104">
        <v>2</v>
      </c>
      <c r="O102" s="92">
        <v>4</v>
      </c>
      <c r="P102" s="92" t="s">
        <v>122</v>
      </c>
      <c r="Q102" s="104">
        <v>60</v>
      </c>
      <c r="R102" s="92">
        <v>240</v>
      </c>
      <c r="S102" s="92" t="s">
        <v>51</v>
      </c>
      <c r="T102" s="103" t="s">
        <v>516</v>
      </c>
      <c r="U102" s="89">
        <v>2</v>
      </c>
      <c r="V102" s="89">
        <v>2</v>
      </c>
      <c r="W102" s="89">
        <v>0</v>
      </c>
      <c r="X102" s="89">
        <f t="shared" si="33"/>
        <v>4</v>
      </c>
      <c r="Y102" s="103" t="s">
        <v>561</v>
      </c>
      <c r="Z102" s="103" t="s">
        <v>562</v>
      </c>
      <c r="AA102" s="106"/>
      <c r="AB102" s="106"/>
      <c r="AC102" s="101"/>
      <c r="AD102" s="103" t="s">
        <v>594</v>
      </c>
      <c r="AE102" s="103" t="s">
        <v>564</v>
      </c>
    </row>
    <row r="103" spans="1:31" s="91" customFormat="1" ht="111" customHeight="1">
      <c r="A103" s="93" t="s">
        <v>56</v>
      </c>
      <c r="B103" s="95" t="s">
        <v>656</v>
      </c>
      <c r="C103" s="95" t="s">
        <v>658</v>
      </c>
      <c r="D103" s="99" t="s">
        <v>555</v>
      </c>
      <c r="E103" s="100" t="s">
        <v>280</v>
      </c>
      <c r="F103" s="101" t="s">
        <v>597</v>
      </c>
      <c r="G103" s="82" t="s">
        <v>63</v>
      </c>
      <c r="H103" s="102" t="s">
        <v>598</v>
      </c>
      <c r="I103" s="103" t="s">
        <v>567</v>
      </c>
      <c r="J103" s="101" t="s">
        <v>599</v>
      </c>
      <c r="K103" s="101"/>
      <c r="L103" s="103"/>
      <c r="M103" s="104">
        <v>2</v>
      </c>
      <c r="N103" s="108">
        <v>2</v>
      </c>
      <c r="O103" s="92">
        <v>4</v>
      </c>
      <c r="P103" s="92" t="s">
        <v>122</v>
      </c>
      <c r="Q103" s="107">
        <v>60</v>
      </c>
      <c r="R103" s="92">
        <v>240</v>
      </c>
      <c r="S103" s="92" t="s">
        <v>51</v>
      </c>
      <c r="T103" s="103" t="s">
        <v>516</v>
      </c>
      <c r="U103" s="89">
        <v>2</v>
      </c>
      <c r="V103" s="89">
        <v>2</v>
      </c>
      <c r="W103" s="89">
        <v>0</v>
      </c>
      <c r="X103" s="89">
        <f t="shared" si="33"/>
        <v>4</v>
      </c>
      <c r="Y103" s="103" t="s">
        <v>561</v>
      </c>
      <c r="Z103" s="103" t="s">
        <v>562</v>
      </c>
      <c r="AA103" s="106"/>
      <c r="AB103" s="106"/>
      <c r="AC103" s="101" t="s">
        <v>599</v>
      </c>
      <c r="AD103" s="103" t="s">
        <v>600</v>
      </c>
      <c r="AE103" s="103" t="s">
        <v>564</v>
      </c>
    </row>
    <row r="104" spans="1:31" s="91" customFormat="1" ht="111" customHeight="1">
      <c r="A104" s="93" t="s">
        <v>56</v>
      </c>
      <c r="B104" s="95" t="s">
        <v>656</v>
      </c>
      <c r="C104" s="95" t="s">
        <v>658</v>
      </c>
      <c r="D104" s="99" t="s">
        <v>555</v>
      </c>
      <c r="E104" s="100" t="s">
        <v>280</v>
      </c>
      <c r="F104" s="101" t="s">
        <v>601</v>
      </c>
      <c r="G104" s="82" t="s">
        <v>63</v>
      </c>
      <c r="H104" s="102" t="s">
        <v>602</v>
      </c>
      <c r="I104" s="103" t="s">
        <v>603</v>
      </c>
      <c r="J104" s="101" t="s">
        <v>599</v>
      </c>
      <c r="K104" s="101"/>
      <c r="L104" s="103"/>
      <c r="M104" s="104">
        <v>2</v>
      </c>
      <c r="N104" s="104">
        <v>2</v>
      </c>
      <c r="O104" s="92">
        <v>4</v>
      </c>
      <c r="P104" s="92" t="s">
        <v>122</v>
      </c>
      <c r="Q104" s="104">
        <v>60</v>
      </c>
      <c r="R104" s="92">
        <v>240</v>
      </c>
      <c r="S104" s="92" t="s">
        <v>51</v>
      </c>
      <c r="T104" s="103" t="s">
        <v>516</v>
      </c>
      <c r="U104" s="89">
        <v>2</v>
      </c>
      <c r="V104" s="89">
        <v>2</v>
      </c>
      <c r="W104" s="89">
        <v>0</v>
      </c>
      <c r="X104" s="89">
        <f t="shared" si="33"/>
        <v>4</v>
      </c>
      <c r="Y104" s="103" t="s">
        <v>561</v>
      </c>
      <c r="Z104" s="103" t="s">
        <v>562</v>
      </c>
      <c r="AA104" s="106"/>
      <c r="AB104" s="106"/>
      <c r="AC104" s="101" t="s">
        <v>599</v>
      </c>
      <c r="AD104" s="101" t="s">
        <v>604</v>
      </c>
      <c r="AE104" s="103" t="s">
        <v>564</v>
      </c>
    </row>
    <row r="105" spans="1:31" s="91" customFormat="1" ht="111" customHeight="1">
      <c r="A105" s="93" t="s">
        <v>56</v>
      </c>
      <c r="B105" s="95" t="s">
        <v>656</v>
      </c>
      <c r="C105" s="95" t="s">
        <v>658</v>
      </c>
      <c r="D105" s="99" t="s">
        <v>555</v>
      </c>
      <c r="E105" s="100" t="s">
        <v>280</v>
      </c>
      <c r="F105" s="101" t="s">
        <v>605</v>
      </c>
      <c r="G105" s="82" t="s">
        <v>63</v>
      </c>
      <c r="H105" s="102" t="s">
        <v>606</v>
      </c>
      <c r="I105" s="103" t="s">
        <v>607</v>
      </c>
      <c r="J105" s="101" t="s">
        <v>599</v>
      </c>
      <c r="K105" s="103"/>
      <c r="L105" s="103"/>
      <c r="M105" s="104">
        <v>2</v>
      </c>
      <c r="N105" s="104">
        <v>2</v>
      </c>
      <c r="O105" s="92">
        <v>4</v>
      </c>
      <c r="P105" s="92" t="s">
        <v>122</v>
      </c>
      <c r="Q105" s="104">
        <v>60</v>
      </c>
      <c r="R105" s="92">
        <v>240</v>
      </c>
      <c r="S105" s="92" t="s">
        <v>51</v>
      </c>
      <c r="T105" s="103" t="s">
        <v>516</v>
      </c>
      <c r="U105" s="89">
        <v>2</v>
      </c>
      <c r="V105" s="89">
        <v>2</v>
      </c>
      <c r="W105" s="89">
        <v>0</v>
      </c>
      <c r="X105" s="89">
        <f t="shared" si="33"/>
        <v>4</v>
      </c>
      <c r="Y105" s="103" t="s">
        <v>561</v>
      </c>
      <c r="Z105" s="103" t="s">
        <v>562</v>
      </c>
      <c r="AA105" s="106"/>
      <c r="AB105" s="106"/>
      <c r="AC105" s="101" t="s">
        <v>599</v>
      </c>
      <c r="AD105" s="101" t="s">
        <v>604</v>
      </c>
      <c r="AE105" s="103" t="s">
        <v>564</v>
      </c>
    </row>
    <row r="106" spans="1:31" s="91" customFormat="1" ht="111" customHeight="1">
      <c r="A106" s="93" t="s">
        <v>56</v>
      </c>
      <c r="B106" s="95" t="s">
        <v>656</v>
      </c>
      <c r="C106" s="95" t="s">
        <v>658</v>
      </c>
      <c r="D106" s="99" t="s">
        <v>555</v>
      </c>
      <c r="E106" s="100" t="s">
        <v>280</v>
      </c>
      <c r="F106" s="101" t="s">
        <v>608</v>
      </c>
      <c r="G106" s="82" t="s">
        <v>63</v>
      </c>
      <c r="H106" s="101" t="s">
        <v>609</v>
      </c>
      <c r="I106" s="103" t="s">
        <v>567</v>
      </c>
      <c r="J106" s="103"/>
      <c r="K106" s="103"/>
      <c r="L106" s="103" t="s">
        <v>568</v>
      </c>
      <c r="M106" s="104">
        <v>2</v>
      </c>
      <c r="N106" s="104">
        <v>3</v>
      </c>
      <c r="O106" s="92">
        <v>6</v>
      </c>
      <c r="P106" s="92" t="s">
        <v>120</v>
      </c>
      <c r="Q106" s="104">
        <v>60</v>
      </c>
      <c r="R106" s="92">
        <v>360</v>
      </c>
      <c r="S106" s="92" t="s">
        <v>51</v>
      </c>
      <c r="T106" s="103" t="s">
        <v>516</v>
      </c>
      <c r="U106" s="89">
        <v>2</v>
      </c>
      <c r="V106" s="89">
        <v>2</v>
      </c>
      <c r="W106" s="89">
        <v>0</v>
      </c>
      <c r="X106" s="89">
        <f t="shared" si="33"/>
        <v>4</v>
      </c>
      <c r="Y106" s="103" t="s">
        <v>561</v>
      </c>
      <c r="Z106" s="103" t="s">
        <v>562</v>
      </c>
      <c r="AA106" s="106"/>
      <c r="AB106" s="106"/>
      <c r="AC106" s="103"/>
      <c r="AD106" s="103" t="s">
        <v>610</v>
      </c>
      <c r="AE106" s="103" t="s">
        <v>564</v>
      </c>
    </row>
    <row r="107" spans="1:31" s="91" customFormat="1" ht="111" customHeight="1">
      <c r="A107" s="93" t="s">
        <v>56</v>
      </c>
      <c r="B107" s="95" t="s">
        <v>656</v>
      </c>
      <c r="C107" s="95" t="s">
        <v>658</v>
      </c>
      <c r="D107" s="99" t="s">
        <v>555</v>
      </c>
      <c r="E107" s="100" t="s">
        <v>280</v>
      </c>
      <c r="F107" s="101" t="s">
        <v>611</v>
      </c>
      <c r="G107" s="82" t="s">
        <v>63</v>
      </c>
      <c r="H107" s="101" t="s">
        <v>612</v>
      </c>
      <c r="I107" s="103" t="s">
        <v>567</v>
      </c>
      <c r="J107" s="103"/>
      <c r="K107" s="103"/>
      <c r="L107" s="103" t="s">
        <v>568</v>
      </c>
      <c r="M107" s="104">
        <v>2</v>
      </c>
      <c r="N107" s="104">
        <v>3</v>
      </c>
      <c r="O107" s="92">
        <v>6</v>
      </c>
      <c r="P107" s="92" t="s">
        <v>120</v>
      </c>
      <c r="Q107" s="104">
        <v>60</v>
      </c>
      <c r="R107" s="92">
        <v>360</v>
      </c>
      <c r="S107" s="92" t="s">
        <v>51</v>
      </c>
      <c r="T107" s="103" t="s">
        <v>516</v>
      </c>
      <c r="U107" s="89">
        <v>2</v>
      </c>
      <c r="V107" s="89">
        <v>2</v>
      </c>
      <c r="W107" s="89">
        <v>0</v>
      </c>
      <c r="X107" s="89">
        <f t="shared" si="33"/>
        <v>4</v>
      </c>
      <c r="Y107" s="103" t="s">
        <v>561</v>
      </c>
      <c r="Z107" s="103" t="s">
        <v>562</v>
      </c>
      <c r="AA107" s="106"/>
      <c r="AB107" s="106"/>
      <c r="AC107" s="103"/>
      <c r="AD107" s="103" t="s">
        <v>610</v>
      </c>
      <c r="AE107" s="103" t="s">
        <v>564</v>
      </c>
    </row>
    <row r="108" spans="1:31" s="91" customFormat="1" ht="111" customHeight="1">
      <c r="A108" s="93" t="s">
        <v>56</v>
      </c>
      <c r="B108" s="95" t="s">
        <v>656</v>
      </c>
      <c r="C108" s="95" t="s">
        <v>658</v>
      </c>
      <c r="D108" s="99" t="s">
        <v>555</v>
      </c>
      <c r="E108" s="100" t="s">
        <v>280</v>
      </c>
      <c r="F108" s="101" t="s">
        <v>613</v>
      </c>
      <c r="G108" s="82" t="s">
        <v>63</v>
      </c>
      <c r="H108" s="101" t="s">
        <v>614</v>
      </c>
      <c r="I108" s="103" t="s">
        <v>567</v>
      </c>
      <c r="J108" s="103"/>
      <c r="K108" s="103"/>
      <c r="L108" s="103" t="s">
        <v>568</v>
      </c>
      <c r="M108" s="104">
        <v>2</v>
      </c>
      <c r="N108" s="104">
        <v>3</v>
      </c>
      <c r="O108" s="92">
        <v>6</v>
      </c>
      <c r="P108" s="92" t="s">
        <v>120</v>
      </c>
      <c r="Q108" s="104">
        <v>25</v>
      </c>
      <c r="R108" s="92">
        <v>150</v>
      </c>
      <c r="S108" s="92" t="s">
        <v>51</v>
      </c>
      <c r="T108" s="103" t="s">
        <v>516</v>
      </c>
      <c r="U108" s="89">
        <v>2</v>
      </c>
      <c r="V108" s="89">
        <v>2</v>
      </c>
      <c r="W108" s="89">
        <v>0</v>
      </c>
      <c r="X108" s="89">
        <f t="shared" si="33"/>
        <v>4</v>
      </c>
      <c r="Y108" s="103" t="s">
        <v>561</v>
      </c>
      <c r="Z108" s="103" t="s">
        <v>562</v>
      </c>
      <c r="AA108" s="106"/>
      <c r="AB108" s="106"/>
      <c r="AC108" s="103"/>
      <c r="AD108" s="103" t="s">
        <v>610</v>
      </c>
      <c r="AE108" s="103" t="s">
        <v>564</v>
      </c>
    </row>
    <row r="109" spans="1:31" s="91" customFormat="1" ht="111" customHeight="1">
      <c r="A109" s="93" t="s">
        <v>56</v>
      </c>
      <c r="B109" s="95" t="s">
        <v>656</v>
      </c>
      <c r="C109" s="95" t="s">
        <v>658</v>
      </c>
      <c r="D109" s="99" t="s">
        <v>555</v>
      </c>
      <c r="E109" s="100" t="s">
        <v>280</v>
      </c>
      <c r="F109" s="101" t="s">
        <v>615</v>
      </c>
      <c r="G109" s="82" t="s">
        <v>63</v>
      </c>
      <c r="H109" s="101" t="s">
        <v>616</v>
      </c>
      <c r="I109" s="103" t="s">
        <v>567</v>
      </c>
      <c r="J109" s="103"/>
      <c r="K109" s="103"/>
      <c r="L109" s="103" t="s">
        <v>568</v>
      </c>
      <c r="M109" s="104">
        <v>2</v>
      </c>
      <c r="N109" s="104">
        <v>2</v>
      </c>
      <c r="O109" s="92">
        <v>4</v>
      </c>
      <c r="P109" s="92" t="s">
        <v>122</v>
      </c>
      <c r="Q109" s="104">
        <v>60</v>
      </c>
      <c r="R109" s="92">
        <v>240</v>
      </c>
      <c r="S109" s="92" t="s">
        <v>51</v>
      </c>
      <c r="T109" s="103" t="s">
        <v>516</v>
      </c>
      <c r="U109" s="89">
        <v>2</v>
      </c>
      <c r="V109" s="89">
        <v>2</v>
      </c>
      <c r="W109" s="89">
        <v>0</v>
      </c>
      <c r="X109" s="89">
        <f t="shared" si="33"/>
        <v>4</v>
      </c>
      <c r="Y109" s="103" t="s">
        <v>561</v>
      </c>
      <c r="Z109" s="103" t="s">
        <v>562</v>
      </c>
      <c r="AA109" s="106"/>
      <c r="AB109" s="106"/>
      <c r="AC109" s="103"/>
      <c r="AD109" s="103" t="s">
        <v>610</v>
      </c>
      <c r="AE109" s="103" t="s">
        <v>564</v>
      </c>
    </row>
    <row r="110" spans="1:31" s="91" customFormat="1" ht="111" customHeight="1">
      <c r="A110" s="93" t="s">
        <v>56</v>
      </c>
      <c r="B110" s="95" t="s">
        <v>656</v>
      </c>
      <c r="C110" s="95" t="s">
        <v>658</v>
      </c>
      <c r="D110" s="99" t="s">
        <v>555</v>
      </c>
      <c r="E110" s="100" t="s">
        <v>280</v>
      </c>
      <c r="F110" s="101" t="s">
        <v>617</v>
      </c>
      <c r="G110" s="82" t="s">
        <v>63</v>
      </c>
      <c r="H110" s="101" t="s">
        <v>618</v>
      </c>
      <c r="I110" s="103" t="s">
        <v>567</v>
      </c>
      <c r="J110" s="101"/>
      <c r="K110" s="101"/>
      <c r="L110" s="103" t="s">
        <v>568</v>
      </c>
      <c r="M110" s="104">
        <v>4</v>
      </c>
      <c r="N110" s="104">
        <v>2</v>
      </c>
      <c r="O110" s="92">
        <v>8</v>
      </c>
      <c r="P110" s="92" t="s">
        <v>120</v>
      </c>
      <c r="Q110" s="104">
        <v>60</v>
      </c>
      <c r="R110" s="92">
        <v>480</v>
      </c>
      <c r="S110" s="92" t="s">
        <v>51</v>
      </c>
      <c r="T110" s="103" t="s">
        <v>516</v>
      </c>
      <c r="U110" s="89">
        <v>2</v>
      </c>
      <c r="V110" s="89">
        <v>2</v>
      </c>
      <c r="W110" s="89">
        <v>0</v>
      </c>
      <c r="X110" s="89">
        <f t="shared" si="33"/>
        <v>4</v>
      </c>
      <c r="Y110" s="103" t="s">
        <v>561</v>
      </c>
      <c r="Z110" s="103" t="s">
        <v>562</v>
      </c>
      <c r="AA110" s="106"/>
      <c r="AB110" s="106"/>
      <c r="AC110" s="101"/>
      <c r="AD110" s="103" t="s">
        <v>610</v>
      </c>
      <c r="AE110" s="103" t="s">
        <v>564</v>
      </c>
    </row>
    <row r="111" spans="1:31" s="91" customFormat="1" ht="111" customHeight="1">
      <c r="A111" s="93" t="s">
        <v>56</v>
      </c>
      <c r="B111" s="95" t="s">
        <v>656</v>
      </c>
      <c r="C111" s="95" t="s">
        <v>658</v>
      </c>
      <c r="D111" s="99" t="s">
        <v>555</v>
      </c>
      <c r="E111" s="100" t="s">
        <v>280</v>
      </c>
      <c r="F111" s="101" t="s">
        <v>619</v>
      </c>
      <c r="G111" s="82" t="s">
        <v>63</v>
      </c>
      <c r="H111" s="101" t="s">
        <v>620</v>
      </c>
      <c r="I111" s="103" t="s">
        <v>567</v>
      </c>
      <c r="J111" s="101"/>
      <c r="K111" s="101"/>
      <c r="L111" s="103" t="s">
        <v>621</v>
      </c>
      <c r="M111" s="104">
        <v>2</v>
      </c>
      <c r="N111" s="104">
        <v>2</v>
      </c>
      <c r="O111" s="92">
        <v>4</v>
      </c>
      <c r="P111" s="92" t="s">
        <v>122</v>
      </c>
      <c r="Q111" s="104">
        <v>25</v>
      </c>
      <c r="R111" s="92">
        <v>100</v>
      </c>
      <c r="S111" s="92" t="s">
        <v>204</v>
      </c>
      <c r="T111" s="103" t="s">
        <v>213</v>
      </c>
      <c r="U111" s="89">
        <v>2</v>
      </c>
      <c r="V111" s="89">
        <v>2</v>
      </c>
      <c r="W111" s="89">
        <v>0</v>
      </c>
      <c r="X111" s="89">
        <f t="shared" si="33"/>
        <v>4</v>
      </c>
      <c r="Y111" s="103" t="s">
        <v>561</v>
      </c>
      <c r="Z111" s="103" t="s">
        <v>562</v>
      </c>
      <c r="AA111" s="106"/>
      <c r="AB111" s="106"/>
      <c r="AC111" s="101"/>
      <c r="AD111" s="103" t="s">
        <v>621</v>
      </c>
      <c r="AE111" s="103" t="s">
        <v>564</v>
      </c>
    </row>
    <row r="112" spans="1:31" s="91" customFormat="1" ht="111" customHeight="1">
      <c r="A112" s="93" t="s">
        <v>56</v>
      </c>
      <c r="B112" s="95" t="s">
        <v>656</v>
      </c>
      <c r="C112" s="95" t="s">
        <v>658</v>
      </c>
      <c r="D112" s="99" t="s">
        <v>555</v>
      </c>
      <c r="E112" s="100" t="s">
        <v>280</v>
      </c>
      <c r="F112" s="101" t="s">
        <v>622</v>
      </c>
      <c r="G112" s="82" t="s">
        <v>63</v>
      </c>
      <c r="H112" s="101" t="s">
        <v>623</v>
      </c>
      <c r="I112" s="103" t="s">
        <v>567</v>
      </c>
      <c r="J112" s="103"/>
      <c r="K112" s="103"/>
      <c r="L112" s="103" t="s">
        <v>568</v>
      </c>
      <c r="M112" s="107">
        <v>2</v>
      </c>
      <c r="N112" s="107">
        <v>4</v>
      </c>
      <c r="O112" s="92">
        <v>8</v>
      </c>
      <c r="P112" s="92" t="s">
        <v>120</v>
      </c>
      <c r="Q112" s="104">
        <v>60</v>
      </c>
      <c r="R112" s="92">
        <v>480</v>
      </c>
      <c r="S112" s="92" t="s">
        <v>51</v>
      </c>
      <c r="T112" s="103" t="s">
        <v>516</v>
      </c>
      <c r="U112" s="89">
        <v>2</v>
      </c>
      <c r="V112" s="89">
        <v>2</v>
      </c>
      <c r="W112" s="89">
        <v>0</v>
      </c>
      <c r="X112" s="89">
        <f t="shared" si="33"/>
        <v>4</v>
      </c>
      <c r="Y112" s="103" t="s">
        <v>561</v>
      </c>
      <c r="Z112" s="103" t="s">
        <v>562</v>
      </c>
      <c r="AA112" s="106"/>
      <c r="AB112" s="106"/>
      <c r="AC112" s="103"/>
      <c r="AD112" s="103" t="s">
        <v>624</v>
      </c>
      <c r="AE112" s="103" t="s">
        <v>564</v>
      </c>
    </row>
    <row r="113" spans="1:31" s="91" customFormat="1" ht="111" customHeight="1">
      <c r="A113" s="109" t="s">
        <v>253</v>
      </c>
      <c r="B113" s="109" t="s">
        <v>625</v>
      </c>
      <c r="C113" s="110" t="s">
        <v>626</v>
      </c>
      <c r="D113" s="109" t="s">
        <v>627</v>
      </c>
      <c r="E113" s="106" t="s">
        <v>38</v>
      </c>
      <c r="F113" s="101" t="s">
        <v>628</v>
      </c>
      <c r="G113" s="82" t="s">
        <v>63</v>
      </c>
      <c r="H113" s="101" t="s">
        <v>629</v>
      </c>
      <c r="I113" s="103" t="s">
        <v>567</v>
      </c>
      <c r="J113" s="110"/>
      <c r="K113" s="101" t="s">
        <v>630</v>
      </c>
      <c r="L113" s="103" t="s">
        <v>631</v>
      </c>
      <c r="M113" s="111">
        <v>2</v>
      </c>
      <c r="N113" s="111">
        <v>2</v>
      </c>
      <c r="O113" s="92">
        <v>4</v>
      </c>
      <c r="P113" s="92" t="s">
        <v>122</v>
      </c>
      <c r="Q113" s="111">
        <v>25</v>
      </c>
      <c r="R113" s="92">
        <v>100</v>
      </c>
      <c r="S113" s="92" t="s">
        <v>204</v>
      </c>
      <c r="T113" s="103" t="s">
        <v>213</v>
      </c>
      <c r="U113" s="89">
        <v>115</v>
      </c>
      <c r="V113" s="89">
        <v>25</v>
      </c>
      <c r="W113" s="89">
        <v>6</v>
      </c>
      <c r="X113" s="89">
        <f t="shared" si="33"/>
        <v>146</v>
      </c>
      <c r="Y113" s="103" t="s">
        <v>561</v>
      </c>
      <c r="Z113" s="103" t="s">
        <v>562</v>
      </c>
      <c r="AA113" s="110"/>
      <c r="AB113" s="110"/>
      <c r="AC113" s="101" t="s">
        <v>630</v>
      </c>
      <c r="AD113" s="103" t="s">
        <v>631</v>
      </c>
      <c r="AE113" s="101"/>
    </row>
    <row r="114" spans="1:31" s="91" customFormat="1" ht="111" customHeight="1">
      <c r="A114" s="109" t="s">
        <v>253</v>
      </c>
      <c r="B114" s="109" t="s">
        <v>625</v>
      </c>
      <c r="C114" s="110" t="s">
        <v>626</v>
      </c>
      <c r="D114" s="109" t="s">
        <v>627</v>
      </c>
      <c r="E114" s="106" t="s">
        <v>38</v>
      </c>
      <c r="F114" s="101" t="s">
        <v>632</v>
      </c>
      <c r="G114" s="82" t="s">
        <v>63</v>
      </c>
      <c r="H114" s="101" t="s">
        <v>633</v>
      </c>
      <c r="I114" s="103" t="s">
        <v>567</v>
      </c>
      <c r="J114" s="110"/>
      <c r="K114" s="101"/>
      <c r="L114" s="103" t="s">
        <v>631</v>
      </c>
      <c r="M114" s="111">
        <v>2</v>
      </c>
      <c r="N114" s="111">
        <v>2</v>
      </c>
      <c r="O114" s="92">
        <v>4</v>
      </c>
      <c r="P114" s="92" t="s">
        <v>122</v>
      </c>
      <c r="Q114" s="111">
        <v>60</v>
      </c>
      <c r="R114" s="92">
        <v>240</v>
      </c>
      <c r="S114" s="92" t="s">
        <v>51</v>
      </c>
      <c r="T114" s="103" t="s">
        <v>516</v>
      </c>
      <c r="U114" s="89">
        <v>115</v>
      </c>
      <c r="V114" s="89">
        <v>25</v>
      </c>
      <c r="W114" s="89">
        <v>6</v>
      </c>
      <c r="X114" s="89">
        <f t="shared" si="33"/>
        <v>146</v>
      </c>
      <c r="Y114" s="103" t="s">
        <v>561</v>
      </c>
      <c r="Z114" s="103" t="s">
        <v>562</v>
      </c>
      <c r="AA114" s="110"/>
      <c r="AB114" s="110"/>
      <c r="AC114" s="101"/>
      <c r="AD114" s="103" t="s">
        <v>631</v>
      </c>
      <c r="AE114" s="101"/>
    </row>
    <row r="115" spans="1:31" s="91" customFormat="1" ht="111" customHeight="1">
      <c r="A115" s="109" t="s">
        <v>253</v>
      </c>
      <c r="B115" s="109" t="s">
        <v>625</v>
      </c>
      <c r="C115" s="110" t="s">
        <v>626</v>
      </c>
      <c r="D115" s="109" t="s">
        <v>627</v>
      </c>
      <c r="E115" s="106" t="s">
        <v>38</v>
      </c>
      <c r="F115" s="101" t="s">
        <v>634</v>
      </c>
      <c r="G115" s="82" t="s">
        <v>63</v>
      </c>
      <c r="H115" s="102" t="s">
        <v>570</v>
      </c>
      <c r="I115" s="103" t="s">
        <v>567</v>
      </c>
      <c r="J115" s="110"/>
      <c r="K115" s="101"/>
      <c r="L115" s="103"/>
      <c r="M115" s="112">
        <v>2</v>
      </c>
      <c r="N115" s="112">
        <v>2</v>
      </c>
      <c r="O115" s="92">
        <v>4</v>
      </c>
      <c r="P115" s="92" t="s">
        <v>122</v>
      </c>
      <c r="Q115" s="112">
        <v>60</v>
      </c>
      <c r="R115" s="92">
        <v>240</v>
      </c>
      <c r="S115" s="92" t="s">
        <v>51</v>
      </c>
      <c r="T115" s="103" t="s">
        <v>516</v>
      </c>
      <c r="U115" s="89">
        <v>115</v>
      </c>
      <c r="V115" s="89">
        <v>25</v>
      </c>
      <c r="W115" s="89">
        <v>6</v>
      </c>
      <c r="X115" s="89">
        <f t="shared" si="33"/>
        <v>146</v>
      </c>
      <c r="Y115" s="103" t="s">
        <v>561</v>
      </c>
      <c r="Z115" s="103" t="s">
        <v>562</v>
      </c>
      <c r="AA115" s="110"/>
      <c r="AB115" s="110"/>
      <c r="AC115" s="101"/>
      <c r="AD115" s="101" t="s">
        <v>635</v>
      </c>
      <c r="AE115" s="101"/>
    </row>
    <row r="116" spans="1:31" s="91" customFormat="1" ht="111" customHeight="1">
      <c r="A116" s="109" t="s">
        <v>253</v>
      </c>
      <c r="B116" s="109" t="s">
        <v>625</v>
      </c>
      <c r="C116" s="110" t="s">
        <v>626</v>
      </c>
      <c r="D116" s="109" t="s">
        <v>627</v>
      </c>
      <c r="E116" s="106" t="s">
        <v>38</v>
      </c>
      <c r="F116" s="101" t="s">
        <v>636</v>
      </c>
      <c r="G116" s="82" t="s">
        <v>63</v>
      </c>
      <c r="H116" s="101" t="s">
        <v>637</v>
      </c>
      <c r="I116" s="103" t="s">
        <v>567</v>
      </c>
      <c r="J116" s="110"/>
      <c r="K116" s="101" t="s">
        <v>630</v>
      </c>
      <c r="L116" s="103"/>
      <c r="M116" s="111">
        <v>2</v>
      </c>
      <c r="N116" s="111">
        <v>2</v>
      </c>
      <c r="O116" s="92">
        <v>4</v>
      </c>
      <c r="P116" s="92" t="s">
        <v>122</v>
      </c>
      <c r="Q116" s="111">
        <v>60</v>
      </c>
      <c r="R116" s="92">
        <v>240</v>
      </c>
      <c r="S116" s="92" t="s">
        <v>51</v>
      </c>
      <c r="T116" s="103" t="s">
        <v>516</v>
      </c>
      <c r="U116" s="89">
        <v>115</v>
      </c>
      <c r="V116" s="89">
        <v>25</v>
      </c>
      <c r="W116" s="89">
        <v>6</v>
      </c>
      <c r="X116" s="89">
        <f t="shared" si="33"/>
        <v>146</v>
      </c>
      <c r="Y116" s="103" t="s">
        <v>561</v>
      </c>
      <c r="Z116" s="103" t="s">
        <v>562</v>
      </c>
      <c r="AA116" s="110"/>
      <c r="AB116" s="110"/>
      <c r="AC116" s="101" t="s">
        <v>630</v>
      </c>
      <c r="AD116" s="101" t="s">
        <v>638</v>
      </c>
      <c r="AE116" s="101"/>
    </row>
    <row r="117" spans="1:31" s="91" customFormat="1" ht="111" customHeight="1">
      <c r="A117" s="109" t="s">
        <v>253</v>
      </c>
      <c r="B117" s="109" t="s">
        <v>625</v>
      </c>
      <c r="C117" s="110" t="s">
        <v>626</v>
      </c>
      <c r="D117" s="109" t="s">
        <v>627</v>
      </c>
      <c r="E117" s="106" t="s">
        <v>38</v>
      </c>
      <c r="F117" s="101" t="s">
        <v>639</v>
      </c>
      <c r="G117" s="82" t="s">
        <v>63</v>
      </c>
      <c r="H117" s="101" t="s">
        <v>640</v>
      </c>
      <c r="I117" s="103" t="s">
        <v>567</v>
      </c>
      <c r="J117" s="110"/>
      <c r="K117" s="101" t="s">
        <v>641</v>
      </c>
      <c r="L117" s="103"/>
      <c r="M117" s="111">
        <v>6</v>
      </c>
      <c r="N117" s="111">
        <v>3</v>
      </c>
      <c r="O117" s="92">
        <v>18</v>
      </c>
      <c r="P117" s="92" t="s">
        <v>118</v>
      </c>
      <c r="Q117" s="111">
        <v>25</v>
      </c>
      <c r="R117" s="92">
        <v>450</v>
      </c>
      <c r="S117" s="92" t="s">
        <v>51</v>
      </c>
      <c r="T117" s="103" t="s">
        <v>516</v>
      </c>
      <c r="U117" s="89">
        <v>115</v>
      </c>
      <c r="V117" s="89">
        <v>25</v>
      </c>
      <c r="W117" s="89">
        <v>6</v>
      </c>
      <c r="X117" s="89">
        <f t="shared" si="33"/>
        <v>146</v>
      </c>
      <c r="Y117" s="103" t="s">
        <v>561</v>
      </c>
      <c r="Z117" s="103" t="s">
        <v>562</v>
      </c>
      <c r="AA117" s="110"/>
      <c r="AB117" s="110"/>
      <c r="AC117" s="101" t="s">
        <v>641</v>
      </c>
      <c r="AD117" s="101" t="s">
        <v>638</v>
      </c>
      <c r="AE117" s="101"/>
    </row>
    <row r="118" spans="1:31" s="91" customFormat="1" ht="111" customHeight="1">
      <c r="A118" s="109" t="s">
        <v>253</v>
      </c>
      <c r="B118" s="109" t="s">
        <v>625</v>
      </c>
      <c r="C118" s="110" t="s">
        <v>626</v>
      </c>
      <c r="D118" s="109" t="s">
        <v>627</v>
      </c>
      <c r="E118" s="106" t="s">
        <v>38</v>
      </c>
      <c r="F118" s="101" t="s">
        <v>636</v>
      </c>
      <c r="G118" s="82" t="s">
        <v>63</v>
      </c>
      <c r="H118" s="101" t="s">
        <v>642</v>
      </c>
      <c r="I118" s="103" t="s">
        <v>567</v>
      </c>
      <c r="J118" s="110"/>
      <c r="K118" s="101"/>
      <c r="L118" s="103" t="s">
        <v>631</v>
      </c>
      <c r="M118" s="111">
        <v>2</v>
      </c>
      <c r="N118" s="111">
        <v>2</v>
      </c>
      <c r="O118" s="92">
        <v>4</v>
      </c>
      <c r="P118" s="92" t="s">
        <v>122</v>
      </c>
      <c r="Q118" s="111">
        <v>60</v>
      </c>
      <c r="R118" s="92">
        <v>240</v>
      </c>
      <c r="S118" s="92" t="s">
        <v>51</v>
      </c>
      <c r="T118" s="103" t="s">
        <v>516</v>
      </c>
      <c r="U118" s="89">
        <v>115</v>
      </c>
      <c r="V118" s="89">
        <v>25</v>
      </c>
      <c r="W118" s="89">
        <v>6</v>
      </c>
      <c r="X118" s="89">
        <f t="shared" si="33"/>
        <v>146</v>
      </c>
      <c r="Y118" s="103" t="s">
        <v>561</v>
      </c>
      <c r="Z118" s="103" t="s">
        <v>562</v>
      </c>
      <c r="AA118" s="110"/>
      <c r="AB118" s="110"/>
      <c r="AC118" s="101"/>
      <c r="AD118" s="103" t="s">
        <v>643</v>
      </c>
      <c r="AE118" s="101"/>
    </row>
    <row r="119" spans="1:31" ht="111" customHeight="1">
      <c r="A119" s="109" t="s">
        <v>253</v>
      </c>
      <c r="B119" s="109" t="s">
        <v>625</v>
      </c>
      <c r="C119" s="110" t="s">
        <v>626</v>
      </c>
      <c r="D119" s="109" t="s">
        <v>627</v>
      </c>
      <c r="E119" s="106" t="s">
        <v>38</v>
      </c>
      <c r="F119" s="101" t="s">
        <v>636</v>
      </c>
      <c r="G119" s="82" t="s">
        <v>63</v>
      </c>
      <c r="H119" s="113" t="s">
        <v>644</v>
      </c>
      <c r="I119" s="103" t="s">
        <v>567</v>
      </c>
      <c r="J119" s="110"/>
      <c r="K119" s="101" t="s">
        <v>641</v>
      </c>
      <c r="L119" s="103"/>
      <c r="M119" s="111">
        <v>2</v>
      </c>
      <c r="N119" s="111">
        <v>2</v>
      </c>
      <c r="O119" s="92">
        <v>4</v>
      </c>
      <c r="P119" s="92" t="s">
        <v>122</v>
      </c>
      <c r="Q119" s="111">
        <v>25</v>
      </c>
      <c r="R119" s="92">
        <v>100</v>
      </c>
      <c r="S119" s="92" t="s">
        <v>204</v>
      </c>
      <c r="T119" s="103" t="s">
        <v>213</v>
      </c>
      <c r="U119" s="89">
        <v>115</v>
      </c>
      <c r="V119" s="89">
        <v>25</v>
      </c>
      <c r="W119" s="89">
        <v>6</v>
      </c>
      <c r="X119" s="89">
        <f t="shared" si="33"/>
        <v>146</v>
      </c>
      <c r="Y119" s="103" t="s">
        <v>561</v>
      </c>
      <c r="Z119" s="103" t="s">
        <v>562</v>
      </c>
      <c r="AA119" s="110"/>
      <c r="AB119" s="110"/>
      <c r="AC119" s="101" t="s">
        <v>641</v>
      </c>
      <c r="AD119" s="101" t="s">
        <v>638</v>
      </c>
      <c r="AE119" s="101"/>
    </row>
    <row r="120" spans="1:31" ht="111" customHeight="1">
      <c r="A120" s="109" t="s">
        <v>253</v>
      </c>
      <c r="B120" s="109" t="s">
        <v>645</v>
      </c>
      <c r="C120" s="110" t="s">
        <v>646</v>
      </c>
      <c r="D120" s="109" t="s">
        <v>627</v>
      </c>
      <c r="E120" s="106" t="s">
        <v>438</v>
      </c>
      <c r="F120" s="101" t="s">
        <v>595</v>
      </c>
      <c r="G120" s="82" t="s">
        <v>63</v>
      </c>
      <c r="H120" s="101" t="s">
        <v>596</v>
      </c>
      <c r="I120" s="103" t="s">
        <v>567</v>
      </c>
      <c r="J120" s="101"/>
      <c r="K120" s="114"/>
      <c r="L120" s="103" t="s">
        <v>568</v>
      </c>
      <c r="M120" s="111">
        <v>2</v>
      </c>
      <c r="N120" s="111">
        <v>2</v>
      </c>
      <c r="O120" s="92">
        <v>4</v>
      </c>
      <c r="P120" s="92" t="s">
        <v>122</v>
      </c>
      <c r="Q120" s="111">
        <v>60</v>
      </c>
      <c r="R120" s="92">
        <v>240</v>
      </c>
      <c r="S120" s="92" t="s">
        <v>51</v>
      </c>
      <c r="T120" s="103" t="s">
        <v>516</v>
      </c>
      <c r="U120" s="89">
        <v>115</v>
      </c>
      <c r="V120" s="89">
        <v>25</v>
      </c>
      <c r="W120" s="89">
        <v>6</v>
      </c>
      <c r="X120" s="89">
        <f t="shared" si="33"/>
        <v>146</v>
      </c>
      <c r="Y120" s="103" t="s">
        <v>561</v>
      </c>
      <c r="Z120" s="103" t="s">
        <v>562</v>
      </c>
      <c r="AA120" s="114"/>
      <c r="AB120" s="114"/>
      <c r="AC120" s="101"/>
      <c r="AD120" s="103" t="s">
        <v>647</v>
      </c>
      <c r="AE120" s="103" t="s">
        <v>564</v>
      </c>
    </row>
    <row r="121" spans="1:31" ht="111" customHeight="1">
      <c r="A121" s="109" t="s">
        <v>253</v>
      </c>
      <c r="B121" s="109" t="s">
        <v>645</v>
      </c>
      <c r="C121" s="110" t="s">
        <v>646</v>
      </c>
      <c r="D121" s="109" t="s">
        <v>627</v>
      </c>
      <c r="E121" s="106" t="s">
        <v>438</v>
      </c>
      <c r="F121" s="101" t="s">
        <v>597</v>
      </c>
      <c r="G121" s="82" t="s">
        <v>63</v>
      </c>
      <c r="H121" s="102" t="s">
        <v>598</v>
      </c>
      <c r="I121" s="103" t="s">
        <v>567</v>
      </c>
      <c r="J121" s="101" t="s">
        <v>599</v>
      </c>
      <c r="K121" s="114"/>
      <c r="L121" s="103"/>
      <c r="M121" s="111">
        <v>2</v>
      </c>
      <c r="N121" s="112">
        <v>2</v>
      </c>
      <c r="O121" s="92">
        <v>4</v>
      </c>
      <c r="P121" s="92" t="s">
        <v>122</v>
      </c>
      <c r="Q121" s="112">
        <v>60</v>
      </c>
      <c r="R121" s="92">
        <v>240</v>
      </c>
      <c r="S121" s="92" t="s">
        <v>51</v>
      </c>
      <c r="T121" s="103" t="s">
        <v>516</v>
      </c>
      <c r="U121" s="89">
        <v>115</v>
      </c>
      <c r="V121" s="89">
        <v>25</v>
      </c>
      <c r="W121" s="89">
        <v>6</v>
      </c>
      <c r="X121" s="89">
        <f t="shared" si="33"/>
        <v>146</v>
      </c>
      <c r="Y121" s="103" t="s">
        <v>561</v>
      </c>
      <c r="Z121" s="103" t="s">
        <v>562</v>
      </c>
      <c r="AA121" s="114"/>
      <c r="AB121" s="114"/>
      <c r="AC121" s="101" t="s">
        <v>599</v>
      </c>
      <c r="AD121" s="101" t="s">
        <v>600</v>
      </c>
      <c r="AE121" s="103" t="s">
        <v>564</v>
      </c>
    </row>
    <row r="122" spans="1:31" ht="111" customHeight="1">
      <c r="A122" s="109" t="s">
        <v>253</v>
      </c>
      <c r="B122" s="109" t="s">
        <v>645</v>
      </c>
      <c r="C122" s="110" t="s">
        <v>646</v>
      </c>
      <c r="D122" s="109" t="s">
        <v>627</v>
      </c>
      <c r="E122" s="106" t="s">
        <v>438</v>
      </c>
      <c r="F122" s="101" t="s">
        <v>601</v>
      </c>
      <c r="G122" s="82" t="s">
        <v>63</v>
      </c>
      <c r="H122" s="102" t="s">
        <v>602</v>
      </c>
      <c r="I122" s="103" t="s">
        <v>603</v>
      </c>
      <c r="J122" s="101" t="s">
        <v>599</v>
      </c>
      <c r="K122" s="114"/>
      <c r="L122" s="103"/>
      <c r="M122" s="111">
        <v>2</v>
      </c>
      <c r="N122" s="111">
        <v>2</v>
      </c>
      <c r="O122" s="92">
        <v>4</v>
      </c>
      <c r="P122" s="92" t="s">
        <v>122</v>
      </c>
      <c r="Q122" s="111">
        <v>60</v>
      </c>
      <c r="R122" s="92">
        <v>240</v>
      </c>
      <c r="S122" s="92" t="s">
        <v>51</v>
      </c>
      <c r="T122" s="103" t="s">
        <v>516</v>
      </c>
      <c r="U122" s="89">
        <v>115</v>
      </c>
      <c r="V122" s="89">
        <v>25</v>
      </c>
      <c r="W122" s="89">
        <v>6</v>
      </c>
      <c r="X122" s="89">
        <f t="shared" si="33"/>
        <v>146</v>
      </c>
      <c r="Y122" s="103" t="s">
        <v>561</v>
      </c>
      <c r="Z122" s="103" t="s">
        <v>562</v>
      </c>
      <c r="AA122" s="114"/>
      <c r="AB122" s="114"/>
      <c r="AC122" s="101" t="s">
        <v>599</v>
      </c>
      <c r="AD122" s="101" t="s">
        <v>600</v>
      </c>
      <c r="AE122" s="103" t="s">
        <v>564</v>
      </c>
    </row>
    <row r="123" spans="1:31" ht="111" customHeight="1">
      <c r="A123" s="109" t="s">
        <v>253</v>
      </c>
      <c r="B123" s="109" t="s">
        <v>645</v>
      </c>
      <c r="C123" s="110" t="s">
        <v>646</v>
      </c>
      <c r="D123" s="109" t="s">
        <v>627</v>
      </c>
      <c r="E123" s="106" t="s">
        <v>438</v>
      </c>
      <c r="F123" s="101" t="s">
        <v>608</v>
      </c>
      <c r="G123" s="82" t="s">
        <v>63</v>
      </c>
      <c r="H123" s="101" t="s">
        <v>609</v>
      </c>
      <c r="I123" s="103" t="s">
        <v>567</v>
      </c>
      <c r="J123" s="103"/>
      <c r="K123" s="114"/>
      <c r="L123" s="103" t="s">
        <v>568</v>
      </c>
      <c r="M123" s="111">
        <v>2</v>
      </c>
      <c r="N123" s="111">
        <v>3</v>
      </c>
      <c r="O123" s="92">
        <v>6</v>
      </c>
      <c r="P123" s="92" t="s">
        <v>120</v>
      </c>
      <c r="Q123" s="111">
        <v>60</v>
      </c>
      <c r="R123" s="92">
        <v>360</v>
      </c>
      <c r="S123" s="92" t="s">
        <v>51</v>
      </c>
      <c r="T123" s="103" t="s">
        <v>516</v>
      </c>
      <c r="U123" s="89">
        <v>115</v>
      </c>
      <c r="V123" s="89">
        <v>25</v>
      </c>
      <c r="W123" s="89">
        <v>6</v>
      </c>
      <c r="X123" s="89">
        <f t="shared" si="33"/>
        <v>146</v>
      </c>
      <c r="Y123" s="103" t="s">
        <v>561</v>
      </c>
      <c r="Z123" s="103" t="s">
        <v>562</v>
      </c>
      <c r="AA123" s="114"/>
      <c r="AB123" s="114"/>
      <c r="AC123" s="103"/>
      <c r="AD123" s="103" t="s">
        <v>648</v>
      </c>
      <c r="AE123" s="103" t="s">
        <v>564</v>
      </c>
    </row>
    <row r="124" spans="1:31" ht="111" customHeight="1">
      <c r="A124" s="109" t="s">
        <v>253</v>
      </c>
      <c r="B124" s="109" t="s">
        <v>645</v>
      </c>
      <c r="C124" s="110" t="s">
        <v>646</v>
      </c>
      <c r="D124" s="109" t="s">
        <v>627</v>
      </c>
      <c r="E124" s="106" t="s">
        <v>438</v>
      </c>
      <c r="F124" s="101" t="s">
        <v>611</v>
      </c>
      <c r="G124" s="82" t="s">
        <v>63</v>
      </c>
      <c r="H124" s="101" t="s">
        <v>612</v>
      </c>
      <c r="I124" s="103" t="s">
        <v>567</v>
      </c>
      <c r="J124" s="103"/>
      <c r="K124" s="114"/>
      <c r="L124" s="103" t="s">
        <v>568</v>
      </c>
      <c r="M124" s="111">
        <v>2</v>
      </c>
      <c r="N124" s="111">
        <v>3</v>
      </c>
      <c r="O124" s="92">
        <v>6</v>
      </c>
      <c r="P124" s="92" t="s">
        <v>120</v>
      </c>
      <c r="Q124" s="111">
        <v>60</v>
      </c>
      <c r="R124" s="92">
        <v>360</v>
      </c>
      <c r="S124" s="92" t="s">
        <v>51</v>
      </c>
      <c r="T124" s="103" t="s">
        <v>516</v>
      </c>
      <c r="U124" s="89">
        <v>115</v>
      </c>
      <c r="V124" s="89">
        <v>25</v>
      </c>
      <c r="W124" s="89">
        <v>6</v>
      </c>
      <c r="X124" s="89">
        <f t="shared" si="33"/>
        <v>146</v>
      </c>
      <c r="Y124" s="103" t="s">
        <v>561</v>
      </c>
      <c r="Z124" s="103" t="s">
        <v>562</v>
      </c>
      <c r="AA124" s="114"/>
      <c r="AB124" s="114"/>
      <c r="AC124" s="103"/>
      <c r="AD124" s="103" t="s">
        <v>648</v>
      </c>
      <c r="AE124" s="103" t="s">
        <v>564</v>
      </c>
    </row>
    <row r="125" spans="1:31" ht="111" customHeight="1">
      <c r="A125" s="109" t="s">
        <v>253</v>
      </c>
      <c r="B125" s="109" t="s">
        <v>645</v>
      </c>
      <c r="C125" s="110" t="s">
        <v>646</v>
      </c>
      <c r="D125" s="109" t="s">
        <v>627</v>
      </c>
      <c r="E125" s="106" t="s">
        <v>438</v>
      </c>
      <c r="F125" s="101" t="s">
        <v>615</v>
      </c>
      <c r="G125" s="82" t="s">
        <v>63</v>
      </c>
      <c r="H125" s="101" t="s">
        <v>616</v>
      </c>
      <c r="I125" s="103" t="s">
        <v>567</v>
      </c>
      <c r="J125" s="103"/>
      <c r="K125" s="114"/>
      <c r="L125" s="103" t="s">
        <v>568</v>
      </c>
      <c r="M125" s="111">
        <v>2</v>
      </c>
      <c r="N125" s="111">
        <v>2</v>
      </c>
      <c r="O125" s="92">
        <v>4</v>
      </c>
      <c r="P125" s="92" t="s">
        <v>122</v>
      </c>
      <c r="Q125" s="111">
        <v>60</v>
      </c>
      <c r="R125" s="92">
        <v>240</v>
      </c>
      <c r="S125" s="92" t="s">
        <v>51</v>
      </c>
      <c r="T125" s="103" t="s">
        <v>516</v>
      </c>
      <c r="U125" s="89">
        <v>115</v>
      </c>
      <c r="V125" s="89">
        <v>25</v>
      </c>
      <c r="W125" s="89">
        <v>6</v>
      </c>
      <c r="X125" s="89">
        <f t="shared" si="33"/>
        <v>146</v>
      </c>
      <c r="Y125" s="103" t="s">
        <v>561</v>
      </c>
      <c r="Z125" s="103" t="s">
        <v>562</v>
      </c>
      <c r="AA125" s="114"/>
      <c r="AB125" s="114"/>
      <c r="AC125" s="103"/>
      <c r="AD125" s="103" t="s">
        <v>648</v>
      </c>
      <c r="AE125" s="103" t="s">
        <v>564</v>
      </c>
    </row>
    <row r="126" spans="1:31" ht="111" customHeight="1">
      <c r="A126" s="109" t="s">
        <v>253</v>
      </c>
      <c r="B126" s="109" t="s">
        <v>645</v>
      </c>
      <c r="C126" s="110" t="s">
        <v>646</v>
      </c>
      <c r="D126" s="109" t="s">
        <v>627</v>
      </c>
      <c r="E126" s="106" t="s">
        <v>438</v>
      </c>
      <c r="F126" s="101" t="s">
        <v>617</v>
      </c>
      <c r="G126" s="82" t="s">
        <v>63</v>
      </c>
      <c r="H126" s="101" t="s">
        <v>618</v>
      </c>
      <c r="I126" s="103" t="s">
        <v>567</v>
      </c>
      <c r="J126" s="101"/>
      <c r="K126" s="114"/>
      <c r="L126" s="103" t="s">
        <v>568</v>
      </c>
      <c r="M126" s="111">
        <v>4</v>
      </c>
      <c r="N126" s="111">
        <v>2</v>
      </c>
      <c r="O126" s="92">
        <v>8</v>
      </c>
      <c r="P126" s="92" t="s">
        <v>120</v>
      </c>
      <c r="Q126" s="111">
        <v>60</v>
      </c>
      <c r="R126" s="92">
        <v>480</v>
      </c>
      <c r="S126" s="92" t="s">
        <v>51</v>
      </c>
      <c r="T126" s="103" t="s">
        <v>516</v>
      </c>
      <c r="U126" s="89">
        <v>115</v>
      </c>
      <c r="V126" s="89">
        <v>25</v>
      </c>
      <c r="W126" s="89">
        <v>6</v>
      </c>
      <c r="X126" s="89">
        <f t="shared" si="33"/>
        <v>146</v>
      </c>
      <c r="Y126" s="103" t="s">
        <v>561</v>
      </c>
      <c r="Z126" s="103" t="s">
        <v>562</v>
      </c>
      <c r="AA126" s="114"/>
      <c r="AB126" s="114"/>
      <c r="AC126" s="101"/>
      <c r="AD126" s="103" t="s">
        <v>648</v>
      </c>
      <c r="AE126" s="103" t="s">
        <v>564</v>
      </c>
    </row>
    <row r="127" spans="1:31" ht="111" customHeight="1">
      <c r="A127" s="109" t="s">
        <v>253</v>
      </c>
      <c r="B127" s="109" t="s">
        <v>645</v>
      </c>
      <c r="C127" s="110" t="s">
        <v>646</v>
      </c>
      <c r="D127" s="109" t="s">
        <v>627</v>
      </c>
      <c r="E127" s="106" t="s">
        <v>438</v>
      </c>
      <c r="F127" s="101" t="s">
        <v>619</v>
      </c>
      <c r="G127" s="82" t="s">
        <v>63</v>
      </c>
      <c r="H127" s="101" t="s">
        <v>620</v>
      </c>
      <c r="I127" s="103" t="s">
        <v>567</v>
      </c>
      <c r="J127" s="101"/>
      <c r="K127" s="114"/>
      <c r="L127" s="103" t="s">
        <v>621</v>
      </c>
      <c r="M127" s="111">
        <v>2</v>
      </c>
      <c r="N127" s="111">
        <v>2</v>
      </c>
      <c r="O127" s="92">
        <v>4</v>
      </c>
      <c r="P127" s="92" t="s">
        <v>122</v>
      </c>
      <c r="Q127" s="111">
        <v>25</v>
      </c>
      <c r="R127" s="92">
        <v>100</v>
      </c>
      <c r="S127" s="92" t="s">
        <v>204</v>
      </c>
      <c r="T127" s="103" t="s">
        <v>213</v>
      </c>
      <c r="U127" s="89">
        <v>115</v>
      </c>
      <c r="V127" s="89">
        <v>25</v>
      </c>
      <c r="W127" s="89">
        <v>6</v>
      </c>
      <c r="X127" s="89">
        <f t="shared" si="33"/>
        <v>146</v>
      </c>
      <c r="Y127" s="103" t="s">
        <v>561</v>
      </c>
      <c r="Z127" s="103" t="s">
        <v>562</v>
      </c>
      <c r="AA127" s="114"/>
      <c r="AB127" s="114"/>
      <c r="AC127" s="101"/>
      <c r="AD127" s="103" t="s">
        <v>621</v>
      </c>
      <c r="AE127" s="103" t="s">
        <v>564</v>
      </c>
    </row>
    <row r="128" spans="1:31" ht="111" customHeight="1">
      <c r="A128" s="109" t="s">
        <v>253</v>
      </c>
      <c r="B128" s="109" t="s">
        <v>645</v>
      </c>
      <c r="C128" s="110" t="s">
        <v>646</v>
      </c>
      <c r="D128" s="109" t="s">
        <v>627</v>
      </c>
      <c r="E128" s="106" t="s">
        <v>438</v>
      </c>
      <c r="F128" s="101" t="s">
        <v>622</v>
      </c>
      <c r="G128" s="82" t="s">
        <v>63</v>
      </c>
      <c r="H128" s="101" t="s">
        <v>623</v>
      </c>
      <c r="I128" s="103" t="s">
        <v>567</v>
      </c>
      <c r="J128" s="103"/>
      <c r="K128" s="114"/>
      <c r="L128" s="103" t="s">
        <v>568</v>
      </c>
      <c r="M128" s="112">
        <v>2</v>
      </c>
      <c r="N128" s="112">
        <v>4</v>
      </c>
      <c r="O128" s="92">
        <v>8</v>
      </c>
      <c r="P128" s="92" t="s">
        <v>120</v>
      </c>
      <c r="Q128" s="111">
        <v>60</v>
      </c>
      <c r="R128" s="92">
        <v>480</v>
      </c>
      <c r="S128" s="92" t="s">
        <v>51</v>
      </c>
      <c r="T128" s="103" t="s">
        <v>516</v>
      </c>
      <c r="U128" s="89">
        <v>115</v>
      </c>
      <c r="V128" s="89">
        <v>25</v>
      </c>
      <c r="W128" s="89">
        <v>6</v>
      </c>
      <c r="X128" s="89">
        <f t="shared" si="33"/>
        <v>146</v>
      </c>
      <c r="Y128" s="103" t="s">
        <v>561</v>
      </c>
      <c r="Z128" s="103" t="s">
        <v>562</v>
      </c>
      <c r="AA128" s="114"/>
      <c r="AB128" s="114"/>
      <c r="AC128" s="103"/>
      <c r="AD128" s="103" t="s">
        <v>648</v>
      </c>
      <c r="AE128" s="103" t="s">
        <v>564</v>
      </c>
    </row>
    <row r="129" spans="1:31" ht="111" customHeight="1">
      <c r="A129" s="109" t="s">
        <v>253</v>
      </c>
      <c r="B129" s="109" t="s">
        <v>645</v>
      </c>
      <c r="C129" s="110" t="s">
        <v>646</v>
      </c>
      <c r="D129" s="109" t="s">
        <v>627</v>
      </c>
      <c r="E129" s="106" t="s">
        <v>438</v>
      </c>
      <c r="F129" s="115" t="s">
        <v>649</v>
      </c>
      <c r="G129" s="82" t="s">
        <v>63</v>
      </c>
      <c r="H129" s="116" t="s">
        <v>650</v>
      </c>
      <c r="I129" s="115" t="s">
        <v>651</v>
      </c>
      <c r="J129" s="115"/>
      <c r="K129" s="117"/>
      <c r="L129" s="118" t="s">
        <v>652</v>
      </c>
      <c r="M129" s="111">
        <v>6</v>
      </c>
      <c r="N129" s="111">
        <v>1</v>
      </c>
      <c r="O129" s="92">
        <v>6</v>
      </c>
      <c r="P129" s="92" t="s">
        <v>120</v>
      </c>
      <c r="Q129" s="111">
        <v>60</v>
      </c>
      <c r="R129" s="92">
        <v>360</v>
      </c>
      <c r="S129" s="92" t="s">
        <v>51</v>
      </c>
      <c r="T129" s="103" t="s">
        <v>516</v>
      </c>
      <c r="U129" s="89">
        <v>115</v>
      </c>
      <c r="V129" s="89">
        <v>25</v>
      </c>
      <c r="W129" s="89">
        <v>6</v>
      </c>
      <c r="X129" s="89">
        <f t="shared" si="33"/>
        <v>146</v>
      </c>
      <c r="Y129" s="103" t="s">
        <v>561</v>
      </c>
      <c r="Z129" s="103" t="s">
        <v>562</v>
      </c>
      <c r="AA129" s="114"/>
      <c r="AB129" s="114"/>
      <c r="AC129" s="115"/>
      <c r="AD129" s="115" t="s">
        <v>653</v>
      </c>
      <c r="AE129" s="103" t="s">
        <v>564</v>
      </c>
    </row>
    <row r="130" spans="1:31" ht="111" customHeight="1">
      <c r="A130" s="109" t="s">
        <v>253</v>
      </c>
      <c r="B130" s="109" t="s">
        <v>645</v>
      </c>
      <c r="C130" s="110" t="s">
        <v>646</v>
      </c>
      <c r="D130" s="109" t="s">
        <v>627</v>
      </c>
      <c r="E130" s="106" t="s">
        <v>438</v>
      </c>
      <c r="F130" s="115" t="s">
        <v>649</v>
      </c>
      <c r="G130" s="82" t="s">
        <v>63</v>
      </c>
      <c r="H130" s="116" t="s">
        <v>654</v>
      </c>
      <c r="I130" s="115" t="s">
        <v>651</v>
      </c>
      <c r="J130" s="115"/>
      <c r="K130" s="117"/>
      <c r="L130" s="118" t="s">
        <v>652</v>
      </c>
      <c r="M130" s="111">
        <v>6</v>
      </c>
      <c r="N130" s="111">
        <v>1</v>
      </c>
      <c r="O130" s="92">
        <v>6</v>
      </c>
      <c r="P130" s="92" t="s">
        <v>120</v>
      </c>
      <c r="Q130" s="111">
        <v>60</v>
      </c>
      <c r="R130" s="92">
        <v>360</v>
      </c>
      <c r="S130" s="92" t="s">
        <v>51</v>
      </c>
      <c r="T130" s="103" t="s">
        <v>516</v>
      </c>
      <c r="U130" s="89">
        <v>115</v>
      </c>
      <c r="V130" s="89">
        <v>25</v>
      </c>
      <c r="W130" s="89">
        <v>6</v>
      </c>
      <c r="X130" s="89">
        <f t="shared" si="33"/>
        <v>146</v>
      </c>
      <c r="Y130" s="103" t="s">
        <v>561</v>
      </c>
      <c r="Z130" s="103" t="s">
        <v>562</v>
      </c>
      <c r="AA130" s="114"/>
      <c r="AB130" s="114"/>
      <c r="AC130" s="115"/>
      <c r="AD130" s="115" t="s">
        <v>653</v>
      </c>
      <c r="AE130" s="103" t="s">
        <v>564</v>
      </c>
    </row>
    <row r="131" spans="1:31" ht="111" customHeight="1">
      <c r="A131" s="109" t="s">
        <v>253</v>
      </c>
      <c r="B131" s="109" t="s">
        <v>645</v>
      </c>
      <c r="C131" s="110" t="s">
        <v>646</v>
      </c>
      <c r="D131" s="109" t="s">
        <v>627</v>
      </c>
      <c r="E131" s="106" t="s">
        <v>438</v>
      </c>
      <c r="F131" s="115" t="s">
        <v>649</v>
      </c>
      <c r="G131" s="82" t="s">
        <v>63</v>
      </c>
      <c r="H131" s="116" t="s">
        <v>655</v>
      </c>
      <c r="I131" s="115" t="s">
        <v>651</v>
      </c>
      <c r="J131" s="115"/>
      <c r="K131" s="117"/>
      <c r="L131" s="118" t="s">
        <v>652</v>
      </c>
      <c r="M131" s="111">
        <v>6</v>
      </c>
      <c r="N131" s="112">
        <v>1</v>
      </c>
      <c r="O131" s="92">
        <v>6</v>
      </c>
      <c r="P131" s="92" t="s">
        <v>120</v>
      </c>
      <c r="Q131" s="112">
        <v>60</v>
      </c>
      <c r="R131" s="92">
        <v>360</v>
      </c>
      <c r="S131" s="92" t="s">
        <v>51</v>
      </c>
      <c r="T131" s="103" t="s">
        <v>516</v>
      </c>
      <c r="U131" s="89">
        <v>115</v>
      </c>
      <c r="V131" s="89">
        <v>25</v>
      </c>
      <c r="W131" s="89">
        <v>6</v>
      </c>
      <c r="X131" s="89">
        <f t="shared" si="33"/>
        <v>146</v>
      </c>
      <c r="Y131" s="103" t="s">
        <v>561</v>
      </c>
      <c r="Z131" s="103" t="s">
        <v>562</v>
      </c>
      <c r="AA131" s="114"/>
      <c r="AB131" s="114"/>
      <c r="AC131" s="115"/>
      <c r="AD131" s="115" t="s">
        <v>653</v>
      </c>
      <c r="AE131" s="103" t="s">
        <v>564</v>
      </c>
    </row>
  </sheetData>
  <sheetProtection selectLockedCells="1" selectUnlockedCells="1"/>
  <autoFilter ref="A9:AE131"/>
  <mergeCells count="37">
    <mergeCell ref="AA8:AA9"/>
    <mergeCell ref="AB8:AB9"/>
    <mergeCell ref="AC8:AC9"/>
    <mergeCell ref="AD8:AD9"/>
    <mergeCell ref="AE8:AE9"/>
    <mergeCell ref="R8:R9"/>
    <mergeCell ref="S8:S9"/>
    <mergeCell ref="T8:T9"/>
    <mergeCell ref="U8:X8"/>
    <mergeCell ref="Y8:Y9"/>
    <mergeCell ref="Z8:Z9"/>
    <mergeCell ref="L8:L9"/>
    <mergeCell ref="M8:M9"/>
    <mergeCell ref="N8:N9"/>
    <mergeCell ref="O8:O9"/>
    <mergeCell ref="P8:P9"/>
    <mergeCell ref="Q8:Q9"/>
    <mergeCell ref="F7:H7"/>
    <mergeCell ref="I7:I9"/>
    <mergeCell ref="J7:L7"/>
    <mergeCell ref="M7:S7"/>
    <mergeCell ref="U7:Z7"/>
    <mergeCell ref="AA7:AE7"/>
    <mergeCell ref="F8:F9"/>
    <mergeCell ref="G8:G9"/>
    <mergeCell ref="J8:J9"/>
    <mergeCell ref="K8:K9"/>
    <mergeCell ref="H8:H9"/>
    <mergeCell ref="A1:AE1"/>
    <mergeCell ref="A2:AE2"/>
    <mergeCell ref="A3:AE3"/>
    <mergeCell ref="A4:AE4"/>
    <mergeCell ref="A7:A9"/>
    <mergeCell ref="B7:B9"/>
    <mergeCell ref="C7:C9"/>
    <mergeCell ref="D7:D9"/>
    <mergeCell ref="E7:E9"/>
  </mergeCells>
  <conditionalFormatting sqref="S10:S27 S30:S50 S77:S83 S69:S71 S52:S67">
    <cfRule type="expression" priority="26" dxfId="2" stopIfTrue="1">
      <formula>$S10="IV"</formula>
    </cfRule>
    <cfRule type="expression" priority="27" dxfId="2" stopIfTrue="1">
      <formula>$S10="III"</formula>
    </cfRule>
    <cfRule type="expression" priority="28" dxfId="0" stopIfTrue="1">
      <formula>$S10="I"</formula>
    </cfRule>
    <cfRule type="expression" priority="29" dxfId="22" stopIfTrue="1">
      <formula>$S10="II"</formula>
    </cfRule>
  </conditionalFormatting>
  <conditionalFormatting sqref="S28:S29">
    <cfRule type="expression" priority="22" dxfId="2" stopIfTrue="1">
      <formula>$S28="IV"</formula>
    </cfRule>
    <cfRule type="expression" priority="23" dxfId="2" stopIfTrue="1">
      <formula>$S28="III"</formula>
    </cfRule>
    <cfRule type="expression" priority="24" dxfId="0" stopIfTrue="1">
      <formula>$S28="I"</formula>
    </cfRule>
    <cfRule type="expression" priority="25" dxfId="22" stopIfTrue="1">
      <formula>$S28="II"</formula>
    </cfRule>
  </conditionalFormatting>
  <conditionalFormatting sqref="S51">
    <cfRule type="expression" priority="18" dxfId="2" stopIfTrue="1">
      <formula>$S51="IV"</formula>
    </cfRule>
    <cfRule type="expression" priority="19" dxfId="2" stopIfTrue="1">
      <formula>$S51="III"</formula>
    </cfRule>
    <cfRule type="expression" priority="20" dxfId="0" stopIfTrue="1">
      <formula>$S51="I"</formula>
    </cfRule>
    <cfRule type="expression" priority="21" dxfId="22" stopIfTrue="1">
      <formula>$S51="II"</formula>
    </cfRule>
  </conditionalFormatting>
  <conditionalFormatting sqref="S68">
    <cfRule type="expression" priority="14" dxfId="2" stopIfTrue="1">
      <formula>$S68="IV"</formula>
    </cfRule>
    <cfRule type="expression" priority="15" dxfId="2" stopIfTrue="1">
      <formula>$S68="III"</formula>
    </cfRule>
    <cfRule type="expression" priority="16" dxfId="0" stopIfTrue="1">
      <formula>$S68="I"</formula>
    </cfRule>
    <cfRule type="expression" priority="17" dxfId="22" stopIfTrue="1">
      <formula>$S68="II"</formula>
    </cfRule>
  </conditionalFormatting>
  <conditionalFormatting sqref="S75:S76">
    <cfRule type="expression" priority="10" dxfId="2" stopIfTrue="1">
      <formula>$S75="IV"</formula>
    </cfRule>
    <cfRule type="expression" priority="11" dxfId="2" stopIfTrue="1">
      <formula>$S75="III"</formula>
    </cfRule>
    <cfRule type="expression" priority="12" dxfId="0" stopIfTrue="1">
      <formula>$S75="I"</formula>
    </cfRule>
    <cfRule type="expression" priority="13" dxfId="22" stopIfTrue="1">
      <formula>$S75="II"</formula>
    </cfRule>
  </conditionalFormatting>
  <conditionalFormatting sqref="S72:S74">
    <cfRule type="expression" priority="6" dxfId="2" stopIfTrue="1">
      <formula>$S72="IV"</formula>
    </cfRule>
    <cfRule type="expression" priority="7" dxfId="2" stopIfTrue="1">
      <formula>$S72="III"</formula>
    </cfRule>
    <cfRule type="expression" priority="8" dxfId="0" stopIfTrue="1">
      <formula>$S72="I"</formula>
    </cfRule>
    <cfRule type="expression" priority="9" dxfId="22" stopIfTrue="1">
      <formula>$S72="II"</formula>
    </cfRule>
  </conditionalFormatting>
  <conditionalFormatting sqref="S84:S131">
    <cfRule type="expression" priority="1" dxfId="2" stopIfTrue="1">
      <formula>$S84="IV"</formula>
    </cfRule>
    <cfRule type="expression" priority="2" dxfId="2" stopIfTrue="1">
      <formula>$S84="III"</formula>
    </cfRule>
    <cfRule type="expression" priority="3" dxfId="0" stopIfTrue="1">
      <formula>$S84="I"</formula>
    </cfRule>
    <cfRule type="expression" priority="4" dxfId="22" stopIfTrue="1">
      <formula>$S84="II"</formula>
    </cfRule>
  </conditionalFormatting>
  <conditionalFormatting sqref="P84:P91">
    <cfRule type="expression" priority="5" dxfId="0" stopIfTrue="1">
      <formula>$P12="Alto(A)"</formula>
    </cfRule>
  </conditionalFormatting>
  <dataValidations count="6">
    <dataValidation operator="equal" allowBlank="1" showErrorMessage="1" sqref="Z11 Z16 Z40:Z42 Z79:Z81 Z28 Z52:Z56 Z19:Z25 Z30:Z37 Z47:Z50 Z58:Z67 Z44:Z45 Z75 Z77 Z69:Z71 Z85">
      <formula1>'Santa Fe'!#REF!</formula1>
    </dataValidation>
    <dataValidation allowBlank="1" showInputMessage="1" showErrorMessage="1" sqref="T10:T131"/>
    <dataValidation type="whole" allowBlank="1" showInputMessage="1" showErrorMessage="1" promptTitle="IMPORTANTE:" prompt="Ingrese un valor numérico entre 1 y 10" errorTitle="TENGA EN CUENTA:" error="Debe ingresar un valor numérico entre 1 y 10" sqref="M92:M131">
      <formula1>1</formula1>
      <formula2>10</formula2>
    </dataValidation>
    <dataValidation type="whole" allowBlank="1" showInputMessage="1" showErrorMessage="1" promptTitle="IMPORTANTE:" prompt="Ingrese un valor numérico entre 1 y 4" errorTitle="TENGA EN CUENTA:" error="Debe ingresar un valor numérico entre 1 y 4" sqref="N92:N131">
      <formula1>1</formula1>
      <formula2>4</formula2>
    </dataValidation>
    <dataValidation allowBlank="1" showInputMessage="1" showErrorMessage="1" errorTitle="TENGA EN CUENTA:" error="Sólo marque &quot;SI&quot; o &quot;NO&quot; según corresponda." sqref="H92:H94 H99 H101:H108 H111:H114 F93 H116:H124 F115 H127:H131"/>
    <dataValidation type="list" allowBlank="1" showInputMessage="1" showErrorMessage="1" errorTitle="TENGA EN CUENTA:" error="Sólo marque &quot;SI&quot; o &quot;NO&quot; según corresponda." sqref="H95:H98 H100">
      <formula1>$AT$328:$AT$549</formula1>
    </dataValidation>
  </dataValidations>
  <printOptions/>
  <pageMargins left="0.11811023622047245" right="0.15748031496062992" top="0.4330708661417323" bottom="0.3937007874015748" header="0.35433070866141736" footer="0.1968503937007874"/>
  <pageSetup horizontalDpi="300" verticalDpi="300" orientation="landscape" paperSize="121" scale="75" r:id="rId2"/>
  <headerFooter alignWithMargins="0">
    <oddFooter>&amp;R&amp;"Times New Roman,Normal"&amp;12Página &amp;P</oddFooter>
  </headerFooter>
  <drawing r:id="rId1"/>
</worksheet>
</file>

<file path=xl/worksheets/sheet2.xml><?xml version="1.0" encoding="utf-8"?>
<worksheet xmlns="http://schemas.openxmlformats.org/spreadsheetml/2006/main" xmlns:r="http://schemas.openxmlformats.org/officeDocument/2006/relationships">
  <dimension ref="A1:J52"/>
  <sheetViews>
    <sheetView zoomScale="84" zoomScaleNormal="84" zoomScalePageLayoutView="0" workbookViewId="0" topLeftCell="A2">
      <selection activeCell="C17" sqref="C17"/>
    </sheetView>
  </sheetViews>
  <sheetFormatPr defaultColWidth="11.421875" defaultRowHeight="12.75"/>
  <cols>
    <col min="1" max="1" width="21.00390625" style="0" customWidth="1"/>
    <col min="3" max="3" width="74.57421875" style="0" customWidth="1"/>
    <col min="8" max="8" width="12.57421875" style="0" customWidth="1"/>
    <col min="9" max="9" width="13.140625" style="0" customWidth="1"/>
    <col min="10" max="10" width="15.00390625" style="0" customWidth="1"/>
  </cols>
  <sheetData>
    <row r="1" spans="1:10" ht="12.75">
      <c r="A1" s="153" t="s">
        <v>111</v>
      </c>
      <c r="B1" s="154"/>
      <c r="C1" s="154"/>
      <c r="D1" s="154"/>
      <c r="E1" s="154"/>
      <c r="F1" s="154"/>
      <c r="G1" s="154"/>
      <c r="H1" s="154"/>
      <c r="I1" s="154"/>
      <c r="J1" s="155"/>
    </row>
    <row r="2" spans="1:10" ht="12.75">
      <c r="A2" s="156"/>
      <c r="B2" s="157"/>
      <c r="C2" s="157"/>
      <c r="D2" s="157"/>
      <c r="E2" s="157"/>
      <c r="F2" s="157"/>
      <c r="G2" s="157"/>
      <c r="H2" s="157"/>
      <c r="I2" s="157"/>
      <c r="J2" s="158"/>
    </row>
    <row r="3" spans="1:10" ht="13.5" thickBot="1">
      <c r="A3" s="159"/>
      <c r="B3" s="160"/>
      <c r="C3" s="160"/>
      <c r="D3" s="160"/>
      <c r="E3" s="160"/>
      <c r="F3" s="160"/>
      <c r="G3" s="160"/>
      <c r="H3" s="160"/>
      <c r="I3" s="160"/>
      <c r="J3" s="161"/>
    </row>
    <row r="4" spans="1:10" ht="12.75">
      <c r="A4" s="7"/>
      <c r="B4" s="8"/>
      <c r="C4" s="9"/>
      <c r="D4" s="9"/>
      <c r="E4" s="7"/>
      <c r="F4" s="7"/>
      <c r="G4" s="7"/>
      <c r="H4" s="7"/>
      <c r="I4" s="7"/>
      <c r="J4" s="7"/>
    </row>
    <row r="5" spans="1:10" ht="12.75">
      <c r="A5" s="141" t="s">
        <v>112</v>
      </c>
      <c r="B5" s="141"/>
      <c r="C5" s="141"/>
      <c r="D5" s="9"/>
      <c r="E5" s="7"/>
      <c r="F5" s="7"/>
      <c r="G5" s="7"/>
      <c r="H5" s="7"/>
      <c r="I5" s="7"/>
      <c r="J5" s="7"/>
    </row>
    <row r="6" spans="1:10" ht="13.5" thickBot="1">
      <c r="A6" s="9"/>
      <c r="B6" s="9"/>
      <c r="C6" s="9"/>
      <c r="D6" s="9"/>
      <c r="E6" s="7"/>
      <c r="F6" s="7"/>
      <c r="G6" s="7"/>
      <c r="H6" s="7"/>
      <c r="I6" s="7"/>
      <c r="J6" s="7"/>
    </row>
    <row r="7" spans="1:10" ht="13.5" thickBot="1">
      <c r="A7" s="10" t="s">
        <v>113</v>
      </c>
      <c r="B7" s="11" t="s">
        <v>114</v>
      </c>
      <c r="C7" s="12" t="s">
        <v>115</v>
      </c>
      <c r="D7" s="13"/>
      <c r="E7" s="7"/>
      <c r="F7" s="7"/>
      <c r="G7" s="7"/>
      <c r="H7" s="7"/>
      <c r="I7" s="7"/>
      <c r="J7" s="7"/>
    </row>
    <row r="8" spans="1:10" ht="45.75" customHeight="1">
      <c r="A8" s="14" t="s">
        <v>116</v>
      </c>
      <c r="B8" s="15">
        <v>10</v>
      </c>
      <c r="C8" s="16" t="s">
        <v>117</v>
      </c>
      <c r="D8" s="17"/>
      <c r="E8" s="7"/>
      <c r="F8" s="7"/>
      <c r="G8" s="7"/>
      <c r="H8" s="7"/>
      <c r="I8" s="7"/>
      <c r="J8" s="7"/>
    </row>
    <row r="9" spans="1:10" ht="30.75" customHeight="1">
      <c r="A9" s="18" t="s">
        <v>118</v>
      </c>
      <c r="B9" s="19">
        <v>6</v>
      </c>
      <c r="C9" s="20" t="s">
        <v>119</v>
      </c>
      <c r="D9" s="17"/>
      <c r="E9" s="7"/>
      <c r="F9" s="7"/>
      <c r="G9" s="7"/>
      <c r="H9" s="7"/>
      <c r="I9" s="7"/>
      <c r="J9" s="7"/>
    </row>
    <row r="10" spans="1:10" ht="41.25" customHeight="1">
      <c r="A10" s="18" t="s">
        <v>120</v>
      </c>
      <c r="B10" s="19">
        <v>2</v>
      </c>
      <c r="C10" s="20" t="s">
        <v>121</v>
      </c>
      <c r="D10" s="17"/>
      <c r="E10" s="7"/>
      <c r="F10" s="7"/>
      <c r="G10" s="7"/>
      <c r="H10" s="7"/>
      <c r="I10" s="7"/>
      <c r="J10" s="7"/>
    </row>
    <row r="11" spans="1:10" ht="31.5" customHeight="1" thickBot="1">
      <c r="A11" s="21" t="s">
        <v>122</v>
      </c>
      <c r="B11" s="22"/>
      <c r="C11" s="23" t="s">
        <v>123</v>
      </c>
      <c r="D11" s="17"/>
      <c r="E11" s="7"/>
      <c r="F11" s="7"/>
      <c r="G11" s="7"/>
      <c r="H11" s="7"/>
      <c r="I11" s="7"/>
      <c r="J11" s="7"/>
    </row>
    <row r="12" spans="1:10" ht="12.75">
      <c r="A12" s="24"/>
      <c r="B12" s="25"/>
      <c r="C12" s="26"/>
      <c r="D12" s="17"/>
      <c r="E12" s="7"/>
      <c r="F12" s="7"/>
      <c r="G12" s="7"/>
      <c r="H12" s="7"/>
      <c r="I12" s="7"/>
      <c r="J12" s="7"/>
    </row>
    <row r="13" spans="1:10" ht="12.75">
      <c r="A13" s="141" t="s">
        <v>124</v>
      </c>
      <c r="B13" s="141"/>
      <c r="C13" s="141"/>
      <c r="D13" s="7"/>
      <c r="E13" s="141" t="s">
        <v>125</v>
      </c>
      <c r="F13" s="141"/>
      <c r="G13" s="141"/>
      <c r="H13" s="141"/>
      <c r="I13" s="141"/>
      <c r="J13" s="141"/>
    </row>
    <row r="14" spans="1:10" ht="13.5" thickBot="1">
      <c r="A14" s="7"/>
      <c r="B14" s="7"/>
      <c r="C14" s="7"/>
      <c r="D14" s="7"/>
      <c r="E14" s="7"/>
      <c r="F14" s="7"/>
      <c r="G14" s="7"/>
      <c r="H14" s="7"/>
      <c r="I14" s="7"/>
      <c r="J14" s="7"/>
    </row>
    <row r="15" spans="1:10" ht="13.5" thickBot="1">
      <c r="A15" s="10" t="s">
        <v>126</v>
      </c>
      <c r="B15" s="11" t="s">
        <v>127</v>
      </c>
      <c r="C15" s="12" t="s">
        <v>115</v>
      </c>
      <c r="D15" s="7"/>
      <c r="E15" s="144" t="s">
        <v>128</v>
      </c>
      <c r="F15" s="162"/>
      <c r="G15" s="144" t="s">
        <v>129</v>
      </c>
      <c r="H15" s="164"/>
      <c r="I15" s="164"/>
      <c r="J15" s="165"/>
    </row>
    <row r="16" spans="1:10" ht="26.25" customHeight="1" thickBot="1">
      <c r="A16" s="27" t="s">
        <v>130</v>
      </c>
      <c r="B16" s="28">
        <v>4</v>
      </c>
      <c r="C16" s="29" t="s">
        <v>131</v>
      </c>
      <c r="D16" s="7"/>
      <c r="E16" s="146"/>
      <c r="F16" s="163"/>
      <c r="G16" s="30">
        <v>4</v>
      </c>
      <c r="H16" s="31">
        <v>3</v>
      </c>
      <c r="I16" s="31">
        <v>2</v>
      </c>
      <c r="J16" s="32">
        <v>1</v>
      </c>
    </row>
    <row r="17" spans="1:10" ht="25.5" customHeight="1">
      <c r="A17" s="33" t="s">
        <v>132</v>
      </c>
      <c r="B17" s="34">
        <v>3</v>
      </c>
      <c r="C17" s="35" t="s">
        <v>133</v>
      </c>
      <c r="D17" s="7"/>
      <c r="E17" s="144" t="s">
        <v>113</v>
      </c>
      <c r="F17" s="36">
        <v>10</v>
      </c>
      <c r="G17" s="37" t="s">
        <v>134</v>
      </c>
      <c r="H17" s="38" t="s">
        <v>135</v>
      </c>
      <c r="I17" s="39" t="s">
        <v>136</v>
      </c>
      <c r="J17" s="40" t="s">
        <v>137</v>
      </c>
    </row>
    <row r="18" spans="1:10" ht="34.5" customHeight="1">
      <c r="A18" s="33" t="s">
        <v>138</v>
      </c>
      <c r="B18" s="34">
        <v>2</v>
      </c>
      <c r="C18" s="35" t="s">
        <v>139</v>
      </c>
      <c r="D18" s="7"/>
      <c r="E18" s="145"/>
      <c r="F18" s="41">
        <v>6</v>
      </c>
      <c r="G18" s="42" t="s">
        <v>140</v>
      </c>
      <c r="H18" s="43" t="s">
        <v>141</v>
      </c>
      <c r="I18" s="43" t="s">
        <v>142</v>
      </c>
      <c r="J18" s="44" t="s">
        <v>143</v>
      </c>
    </row>
    <row r="19" spans="1:10" ht="26.25" customHeight="1" thickBot="1">
      <c r="A19" s="45" t="s">
        <v>144</v>
      </c>
      <c r="B19" s="46">
        <v>1</v>
      </c>
      <c r="C19" s="47" t="s">
        <v>145</v>
      </c>
      <c r="D19" s="7"/>
      <c r="E19" s="146"/>
      <c r="F19" s="32">
        <v>2</v>
      </c>
      <c r="G19" s="48" t="s">
        <v>146</v>
      </c>
      <c r="H19" s="49" t="s">
        <v>143</v>
      </c>
      <c r="I19" s="50" t="s">
        <v>147</v>
      </c>
      <c r="J19" s="51" t="s">
        <v>148</v>
      </c>
    </row>
    <row r="20" spans="1:10" ht="13.5" thickBot="1">
      <c r="A20" s="7"/>
      <c r="B20" s="7"/>
      <c r="C20" s="7"/>
      <c r="D20" s="7"/>
      <c r="E20" s="135" t="s">
        <v>149</v>
      </c>
      <c r="F20" s="136"/>
      <c r="G20" s="136"/>
      <c r="H20" s="136"/>
      <c r="I20" s="136"/>
      <c r="J20" s="137"/>
    </row>
    <row r="21" spans="1:10" ht="12.75">
      <c r="A21" s="141" t="s">
        <v>150</v>
      </c>
      <c r="B21" s="141"/>
      <c r="C21" s="141"/>
      <c r="D21" s="7"/>
      <c r="E21" s="7"/>
      <c r="F21" s="7"/>
      <c r="G21" s="7"/>
      <c r="H21" s="7"/>
      <c r="I21" s="7"/>
      <c r="J21" s="7"/>
    </row>
    <row r="22" spans="1:10" ht="13.5" thickBot="1">
      <c r="A22" s="7"/>
      <c r="B22" s="7"/>
      <c r="C22" s="7"/>
      <c r="D22" s="7"/>
      <c r="E22" s="7"/>
      <c r="F22" s="7"/>
      <c r="G22" s="7"/>
      <c r="H22" s="7"/>
      <c r="I22" s="7"/>
      <c r="J22" s="7"/>
    </row>
    <row r="23" spans="1:10" ht="13.5" thickBot="1">
      <c r="A23" s="52" t="s">
        <v>151</v>
      </c>
      <c r="B23" s="53" t="s">
        <v>152</v>
      </c>
      <c r="C23" s="54" t="s">
        <v>115</v>
      </c>
      <c r="D23" s="7"/>
      <c r="E23" s="7"/>
      <c r="F23" s="7"/>
      <c r="G23" s="7"/>
      <c r="H23" s="7"/>
      <c r="I23" s="7"/>
      <c r="J23" s="7"/>
    </row>
    <row r="24" spans="1:10" ht="33.75" customHeight="1">
      <c r="A24" s="14" t="s">
        <v>116</v>
      </c>
      <c r="B24" s="15" t="s">
        <v>153</v>
      </c>
      <c r="C24" s="16" t="s">
        <v>154</v>
      </c>
      <c r="D24" s="7"/>
      <c r="E24" s="7"/>
      <c r="F24" s="7"/>
      <c r="G24" s="7"/>
      <c r="H24" s="7"/>
      <c r="I24" s="7"/>
      <c r="J24" s="7"/>
    </row>
    <row r="25" spans="1:10" ht="42.75" customHeight="1">
      <c r="A25" s="18" t="s">
        <v>118</v>
      </c>
      <c r="B25" s="19" t="s">
        <v>155</v>
      </c>
      <c r="C25" s="20" t="s">
        <v>156</v>
      </c>
      <c r="D25" s="7"/>
      <c r="E25" s="7"/>
      <c r="F25" s="7"/>
      <c r="G25" s="7"/>
      <c r="H25" s="7"/>
      <c r="I25" s="7"/>
      <c r="J25" s="7"/>
    </row>
    <row r="26" spans="1:10" ht="35.25" customHeight="1">
      <c r="A26" s="18" t="s">
        <v>120</v>
      </c>
      <c r="B26" s="19" t="s">
        <v>157</v>
      </c>
      <c r="C26" s="20" t="s">
        <v>158</v>
      </c>
      <c r="D26" s="7"/>
      <c r="E26" s="7"/>
      <c r="F26" s="7"/>
      <c r="G26" s="7"/>
      <c r="H26" s="7"/>
      <c r="I26" s="7"/>
      <c r="J26" s="7"/>
    </row>
    <row r="27" spans="1:10" ht="37.5" customHeight="1" thickBot="1">
      <c r="A27" s="21" t="s">
        <v>122</v>
      </c>
      <c r="B27" s="22" t="s">
        <v>159</v>
      </c>
      <c r="C27" s="23" t="s">
        <v>160</v>
      </c>
      <c r="D27" s="7"/>
      <c r="E27" s="7"/>
      <c r="F27" s="7"/>
      <c r="G27" s="7"/>
      <c r="H27" s="7"/>
      <c r="I27" s="7"/>
      <c r="J27" s="7"/>
    </row>
    <row r="28" spans="1:10" ht="12.75">
      <c r="A28" s="7"/>
      <c r="B28" s="7"/>
      <c r="C28" s="7"/>
      <c r="D28" s="7"/>
      <c r="E28" s="141" t="s">
        <v>161</v>
      </c>
      <c r="F28" s="141"/>
      <c r="G28" s="141"/>
      <c r="H28" s="141"/>
      <c r="I28" s="141"/>
      <c r="J28" s="141"/>
    </row>
    <row r="29" spans="1:10" ht="13.5" thickBot="1">
      <c r="A29" s="141" t="s">
        <v>162</v>
      </c>
      <c r="B29" s="141"/>
      <c r="C29" s="141"/>
      <c r="D29" s="7"/>
      <c r="E29" s="7"/>
      <c r="F29" s="7"/>
      <c r="G29" s="7"/>
      <c r="H29" s="7"/>
      <c r="I29" s="7"/>
      <c r="J29" s="7"/>
    </row>
    <row r="30" spans="1:10" ht="13.5" thickBot="1">
      <c r="A30" s="7"/>
      <c r="B30" s="7"/>
      <c r="C30" s="7"/>
      <c r="D30" s="7"/>
      <c r="E30" s="147" t="s">
        <v>163</v>
      </c>
      <c r="F30" s="148"/>
      <c r="G30" s="147" t="s">
        <v>151</v>
      </c>
      <c r="H30" s="151"/>
      <c r="I30" s="151"/>
      <c r="J30" s="152"/>
    </row>
    <row r="31" spans="1:10" ht="13.5" thickBot="1">
      <c r="A31" s="52" t="s">
        <v>164</v>
      </c>
      <c r="B31" s="53" t="s">
        <v>165</v>
      </c>
      <c r="C31" s="54" t="s">
        <v>115</v>
      </c>
      <c r="D31" s="7"/>
      <c r="E31" s="149"/>
      <c r="F31" s="150"/>
      <c r="G31" s="55" t="s">
        <v>166</v>
      </c>
      <c r="H31" s="56" t="s">
        <v>167</v>
      </c>
      <c r="I31" s="56" t="s">
        <v>168</v>
      </c>
      <c r="J31" s="57" t="s">
        <v>169</v>
      </c>
    </row>
    <row r="32" spans="1:10" ht="22.5">
      <c r="A32" s="27" t="s">
        <v>170</v>
      </c>
      <c r="B32" s="28">
        <v>100</v>
      </c>
      <c r="C32" s="29" t="s">
        <v>171</v>
      </c>
      <c r="D32" s="7"/>
      <c r="E32" s="132" t="s">
        <v>164</v>
      </c>
      <c r="F32" s="58">
        <v>100</v>
      </c>
      <c r="G32" s="59" t="s">
        <v>172</v>
      </c>
      <c r="H32" s="60" t="s">
        <v>173</v>
      </c>
      <c r="I32" s="60" t="s">
        <v>174</v>
      </c>
      <c r="J32" s="61" t="s">
        <v>175</v>
      </c>
    </row>
    <row r="33" spans="1:10" ht="34.5" customHeight="1">
      <c r="A33" s="18" t="s">
        <v>176</v>
      </c>
      <c r="B33" s="19">
        <v>60</v>
      </c>
      <c r="C33" s="20" t="s">
        <v>177</v>
      </c>
      <c r="D33" s="7"/>
      <c r="E33" s="133"/>
      <c r="F33" s="62">
        <v>60</v>
      </c>
      <c r="G33" s="63" t="s">
        <v>178</v>
      </c>
      <c r="H33" s="64" t="s">
        <v>179</v>
      </c>
      <c r="I33" s="65" t="s">
        <v>180</v>
      </c>
      <c r="J33" s="66" t="s">
        <v>181</v>
      </c>
    </row>
    <row r="34" spans="1:10" ht="33.75" customHeight="1">
      <c r="A34" s="18" t="s">
        <v>182</v>
      </c>
      <c r="B34" s="19">
        <v>25</v>
      </c>
      <c r="C34" s="20" t="s">
        <v>183</v>
      </c>
      <c r="D34" s="7"/>
      <c r="E34" s="133"/>
      <c r="F34" s="67">
        <v>25</v>
      </c>
      <c r="G34" s="68" t="s">
        <v>184</v>
      </c>
      <c r="H34" s="65" t="s">
        <v>185</v>
      </c>
      <c r="I34" s="65" t="s">
        <v>186</v>
      </c>
      <c r="J34" s="69" t="s">
        <v>187</v>
      </c>
    </row>
    <row r="35" spans="1:10" ht="33" customHeight="1" thickBot="1">
      <c r="A35" s="21" t="s">
        <v>188</v>
      </c>
      <c r="B35" s="22">
        <v>10</v>
      </c>
      <c r="C35" s="23" t="s">
        <v>189</v>
      </c>
      <c r="D35" s="7"/>
      <c r="E35" s="134"/>
      <c r="F35" s="70">
        <v>10</v>
      </c>
      <c r="G35" s="71" t="s">
        <v>190</v>
      </c>
      <c r="H35" s="72" t="s">
        <v>191</v>
      </c>
      <c r="I35" s="73" t="s">
        <v>192</v>
      </c>
      <c r="J35" s="74" t="s">
        <v>193</v>
      </c>
    </row>
    <row r="36" spans="1:10" ht="13.5" thickBot="1">
      <c r="A36" s="135" t="s">
        <v>194</v>
      </c>
      <c r="B36" s="136"/>
      <c r="C36" s="137"/>
      <c r="D36" s="7"/>
      <c r="E36" s="138" t="s">
        <v>195</v>
      </c>
      <c r="F36" s="139"/>
      <c r="G36" s="139"/>
      <c r="H36" s="139"/>
      <c r="I36" s="139"/>
      <c r="J36" s="140"/>
    </row>
    <row r="37" spans="1:10" ht="12.75">
      <c r="A37" s="7"/>
      <c r="B37" s="7"/>
      <c r="C37" s="7"/>
      <c r="D37" s="7"/>
      <c r="E37" s="7"/>
      <c r="F37" s="7"/>
      <c r="G37" s="7"/>
      <c r="H37" s="7"/>
      <c r="I37" s="7"/>
      <c r="J37" s="7"/>
    </row>
    <row r="38" spans="1:10" ht="12.75">
      <c r="A38" s="141" t="s">
        <v>196</v>
      </c>
      <c r="B38" s="141"/>
      <c r="C38" s="141"/>
      <c r="D38" s="7"/>
      <c r="E38" s="7"/>
      <c r="F38" s="7"/>
      <c r="G38" s="7"/>
      <c r="H38" s="7"/>
      <c r="I38" s="7"/>
      <c r="J38" s="7"/>
    </row>
    <row r="39" spans="1:10" ht="13.5" thickBot="1">
      <c r="A39" s="7"/>
      <c r="B39" s="7"/>
      <c r="C39" s="7"/>
      <c r="D39" s="7"/>
      <c r="E39" s="7"/>
      <c r="F39" s="7"/>
      <c r="G39" s="7"/>
      <c r="H39" s="7"/>
      <c r="I39" s="7"/>
      <c r="J39" s="7"/>
    </row>
    <row r="40" spans="1:10" ht="13.5" thickBot="1">
      <c r="A40" s="52" t="s">
        <v>197</v>
      </c>
      <c r="B40" s="53" t="s">
        <v>198</v>
      </c>
      <c r="C40" s="54" t="s">
        <v>115</v>
      </c>
      <c r="D40" s="7"/>
      <c r="E40" s="7"/>
      <c r="F40" s="7"/>
      <c r="G40" s="7"/>
      <c r="H40" s="7"/>
      <c r="I40" s="7"/>
      <c r="J40" s="7"/>
    </row>
    <row r="41" spans="1:10" ht="36" customHeight="1">
      <c r="A41" s="75" t="s">
        <v>199</v>
      </c>
      <c r="B41" s="15" t="s">
        <v>200</v>
      </c>
      <c r="C41" s="16" t="s">
        <v>201</v>
      </c>
      <c r="D41" s="7"/>
      <c r="E41" s="7"/>
      <c r="F41" s="7"/>
      <c r="G41" s="7"/>
      <c r="H41" s="7"/>
      <c r="I41" s="7"/>
      <c r="J41" s="7"/>
    </row>
    <row r="42" spans="1:10" ht="24.75" customHeight="1">
      <c r="A42" s="76" t="s">
        <v>51</v>
      </c>
      <c r="B42" s="19" t="s">
        <v>202</v>
      </c>
      <c r="C42" s="20" t="s">
        <v>203</v>
      </c>
      <c r="D42" s="7"/>
      <c r="E42" s="7"/>
      <c r="F42" s="7"/>
      <c r="G42" s="7"/>
      <c r="H42" s="7"/>
      <c r="I42" s="7"/>
      <c r="J42" s="7"/>
    </row>
    <row r="43" spans="1:10" ht="30.75" customHeight="1">
      <c r="A43" s="76" t="s">
        <v>204</v>
      </c>
      <c r="B43" s="19" t="s">
        <v>205</v>
      </c>
      <c r="C43" s="20" t="s">
        <v>206</v>
      </c>
      <c r="D43" s="7"/>
      <c r="E43" s="7"/>
      <c r="F43" s="7"/>
      <c r="G43" s="7"/>
      <c r="H43" s="7"/>
      <c r="I43" s="7"/>
      <c r="J43" s="7"/>
    </row>
    <row r="44" spans="1:10" ht="35.25" customHeight="1" thickBot="1">
      <c r="A44" s="77" t="s">
        <v>207</v>
      </c>
      <c r="B44" s="22">
        <v>20</v>
      </c>
      <c r="C44" s="23" t="s">
        <v>208</v>
      </c>
      <c r="D44" s="7"/>
      <c r="E44" s="7"/>
      <c r="F44" s="7"/>
      <c r="G44" s="7"/>
      <c r="H44" s="7"/>
      <c r="I44" s="7"/>
      <c r="J44" s="7"/>
    </row>
    <row r="45" spans="1:10" ht="12.75">
      <c r="A45" s="7"/>
      <c r="B45" s="7"/>
      <c r="C45" s="7"/>
      <c r="D45" s="7"/>
      <c r="E45" s="7"/>
      <c r="F45" s="7"/>
      <c r="G45" s="7"/>
      <c r="H45" s="7"/>
      <c r="I45" s="7"/>
      <c r="J45" s="7"/>
    </row>
    <row r="46" spans="1:10" ht="12.75">
      <c r="A46" s="141" t="s">
        <v>209</v>
      </c>
      <c r="B46" s="141"/>
      <c r="C46" s="141"/>
      <c r="D46" s="7"/>
      <c r="E46" s="7"/>
      <c r="F46" s="7"/>
      <c r="G46" s="7"/>
      <c r="H46" s="7"/>
      <c r="I46" s="7"/>
      <c r="J46" s="7"/>
    </row>
    <row r="47" spans="1:10" ht="13.5" thickBot="1">
      <c r="A47" s="7"/>
      <c r="B47" s="7"/>
      <c r="C47" s="7"/>
      <c r="D47" s="7"/>
      <c r="E47" s="7"/>
      <c r="F47" s="7"/>
      <c r="G47" s="7"/>
      <c r="H47" s="7"/>
      <c r="I47" s="7"/>
      <c r="J47" s="7"/>
    </row>
    <row r="48" spans="1:10" ht="13.5" thickBot="1">
      <c r="A48" s="52" t="s">
        <v>197</v>
      </c>
      <c r="B48" s="142" t="s">
        <v>115</v>
      </c>
      <c r="C48" s="143"/>
      <c r="D48" s="7"/>
      <c r="E48" s="7"/>
      <c r="F48" s="7"/>
      <c r="G48" s="7"/>
      <c r="H48" s="7"/>
      <c r="I48" s="7"/>
      <c r="J48" s="7"/>
    </row>
    <row r="49" spans="1:10" ht="27.75" customHeight="1">
      <c r="A49" s="75" t="s">
        <v>199</v>
      </c>
      <c r="B49" s="28" t="s">
        <v>210</v>
      </c>
      <c r="C49" s="29" t="s">
        <v>211</v>
      </c>
      <c r="D49" s="7"/>
      <c r="E49" s="7"/>
      <c r="F49" s="7"/>
      <c r="G49" s="7"/>
      <c r="H49" s="7"/>
      <c r="I49" s="7"/>
      <c r="J49" s="7"/>
    </row>
    <row r="50" spans="1:10" ht="48" customHeight="1">
      <c r="A50" s="76" t="s">
        <v>51</v>
      </c>
      <c r="B50" s="78" t="s">
        <v>224</v>
      </c>
      <c r="C50" s="35" t="s">
        <v>212</v>
      </c>
      <c r="D50" s="7"/>
      <c r="E50" s="7"/>
      <c r="F50" s="7"/>
      <c r="G50" s="7"/>
      <c r="H50" s="7"/>
      <c r="I50" s="7"/>
      <c r="J50" s="7"/>
    </row>
    <row r="51" spans="1:10" ht="24" customHeight="1">
      <c r="A51" s="76" t="s">
        <v>204</v>
      </c>
      <c r="B51" s="34" t="s">
        <v>213</v>
      </c>
      <c r="C51" s="35" t="s">
        <v>214</v>
      </c>
      <c r="D51" s="7"/>
      <c r="E51" s="7"/>
      <c r="F51" s="7"/>
      <c r="G51" s="7"/>
      <c r="H51" s="7"/>
      <c r="I51" s="7"/>
      <c r="J51" s="7"/>
    </row>
    <row r="52" spans="1:10" ht="27.75" customHeight="1" thickBot="1">
      <c r="A52" s="77" t="s">
        <v>207</v>
      </c>
      <c r="B52" s="46" t="s">
        <v>215</v>
      </c>
      <c r="C52" s="47" t="s">
        <v>216</v>
      </c>
      <c r="D52" s="7"/>
      <c r="E52" s="7"/>
      <c r="F52" s="7"/>
      <c r="G52" s="7"/>
      <c r="H52" s="7"/>
      <c r="I52" s="7"/>
      <c r="J52" s="7"/>
    </row>
  </sheetData>
  <sheetProtection/>
  <mergeCells count="19">
    <mergeCell ref="A1:J3"/>
    <mergeCell ref="A5:C5"/>
    <mergeCell ref="A13:C13"/>
    <mergeCell ref="E13:J13"/>
    <mergeCell ref="E15:F16"/>
    <mergeCell ref="G15:J15"/>
    <mergeCell ref="E17:E19"/>
    <mergeCell ref="E20:J20"/>
    <mergeCell ref="A21:C21"/>
    <mergeCell ref="E28:J28"/>
    <mergeCell ref="A29:C29"/>
    <mergeCell ref="E30:F31"/>
    <mergeCell ref="G30:J30"/>
    <mergeCell ref="E32:E35"/>
    <mergeCell ref="A36:C36"/>
    <mergeCell ref="E36:J36"/>
    <mergeCell ref="A38:C38"/>
    <mergeCell ref="A46:C46"/>
    <mergeCell ref="B48:C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2"/>
  <sheetViews>
    <sheetView zoomScale="68" zoomScaleNormal="68" zoomScalePageLayoutView="0" workbookViewId="0" topLeftCell="A1">
      <selection activeCell="G3" sqref="G3"/>
    </sheetView>
  </sheetViews>
  <sheetFormatPr defaultColWidth="30.57421875" defaultRowHeight="12.75"/>
  <cols>
    <col min="1" max="1" width="4.421875" style="0" customWidth="1"/>
    <col min="2" max="2" width="15.28125" style="0" customWidth="1"/>
    <col min="3" max="3" width="23.140625" style="0" customWidth="1"/>
    <col min="4" max="4" width="17.8515625" style="0" customWidth="1"/>
    <col min="5" max="5" width="35.00390625" style="0" customWidth="1"/>
    <col min="6" max="6" width="21.7109375" style="0" customWidth="1"/>
    <col min="7" max="7" width="31.7109375" style="0" customWidth="1"/>
    <col min="8" max="8" width="18.7109375" style="0" customWidth="1"/>
  </cols>
  <sheetData>
    <row r="1" spans="1:8" ht="14.25" thickBot="1" thickTop="1">
      <c r="A1" s="166" t="s">
        <v>59</v>
      </c>
      <c r="B1" s="167" t="s">
        <v>60</v>
      </c>
      <c r="C1" s="167"/>
      <c r="D1" s="167"/>
      <c r="E1" s="167"/>
      <c r="F1" s="167"/>
      <c r="G1" s="167"/>
      <c r="H1" s="167"/>
    </row>
    <row r="2" spans="1:8" ht="14.25" thickBot="1" thickTop="1">
      <c r="A2" s="166"/>
      <c r="B2" s="167" t="s">
        <v>61</v>
      </c>
      <c r="C2" s="167"/>
      <c r="D2" s="167"/>
      <c r="E2" s="167"/>
      <c r="F2" s="167"/>
      <c r="G2" s="167"/>
      <c r="H2" s="167"/>
    </row>
    <row r="3" spans="1:8" ht="39.75" customHeight="1" thickBot="1" thickTop="1">
      <c r="A3" s="166"/>
      <c r="B3" s="3" t="s">
        <v>49</v>
      </c>
      <c r="C3" s="3" t="s">
        <v>42</v>
      </c>
      <c r="D3" s="3" t="s">
        <v>55</v>
      </c>
      <c r="E3" s="3" t="s">
        <v>45</v>
      </c>
      <c r="F3" s="3" t="s">
        <v>62</v>
      </c>
      <c r="G3" s="3" t="s">
        <v>63</v>
      </c>
      <c r="H3" s="3" t="s">
        <v>64</v>
      </c>
    </row>
    <row r="4" spans="1:8" ht="77.25" customHeight="1" thickBot="1" thickTop="1">
      <c r="A4" s="166"/>
      <c r="B4" s="6" t="s">
        <v>65</v>
      </c>
      <c r="C4" s="4" t="s">
        <v>66</v>
      </c>
      <c r="D4" s="4" t="s">
        <v>67</v>
      </c>
      <c r="E4" s="4" t="s">
        <v>68</v>
      </c>
      <c r="F4" s="4" t="s">
        <v>69</v>
      </c>
      <c r="G4" s="4" t="s">
        <v>70</v>
      </c>
      <c r="H4" s="4" t="s">
        <v>71</v>
      </c>
    </row>
    <row r="5" spans="1:8" ht="57.75" customHeight="1" thickBot="1" thickTop="1">
      <c r="A5" s="166"/>
      <c r="B5" s="6" t="s">
        <v>72</v>
      </c>
      <c r="C5" s="4" t="s">
        <v>73</v>
      </c>
      <c r="D5" s="4" t="s">
        <v>74</v>
      </c>
      <c r="E5" s="4" t="s">
        <v>75</v>
      </c>
      <c r="F5" s="4" t="s">
        <v>76</v>
      </c>
      <c r="G5" s="4" t="s">
        <v>77</v>
      </c>
      <c r="H5" s="4" t="s">
        <v>78</v>
      </c>
    </row>
    <row r="6" spans="1:8" ht="78" customHeight="1" thickBot="1" thickTop="1">
      <c r="A6" s="166"/>
      <c r="B6" s="6" t="s">
        <v>79</v>
      </c>
      <c r="C6" s="4" t="s">
        <v>80</v>
      </c>
      <c r="D6" s="4" t="s">
        <v>81</v>
      </c>
      <c r="E6" s="4" t="s">
        <v>82</v>
      </c>
      <c r="F6" s="4" t="s">
        <v>83</v>
      </c>
      <c r="G6" s="4" t="s">
        <v>84</v>
      </c>
      <c r="H6" s="4" t="s">
        <v>85</v>
      </c>
    </row>
    <row r="7" spans="1:8" ht="62.25" customHeight="1" thickBot="1" thickTop="1">
      <c r="A7" s="166"/>
      <c r="B7" s="6" t="s">
        <v>86</v>
      </c>
      <c r="C7" s="4" t="s">
        <v>87</v>
      </c>
      <c r="D7" s="4" t="s">
        <v>88</v>
      </c>
      <c r="E7" s="4" t="s">
        <v>89</v>
      </c>
      <c r="F7" s="4" t="s">
        <v>90</v>
      </c>
      <c r="G7" s="4" t="s">
        <v>91</v>
      </c>
      <c r="H7" s="4" t="s">
        <v>92</v>
      </c>
    </row>
    <row r="8" spans="1:8" ht="91.5" customHeight="1" thickBot="1" thickTop="1">
      <c r="A8" s="166"/>
      <c r="B8" s="6" t="s">
        <v>93</v>
      </c>
      <c r="C8" s="4" t="s">
        <v>94</v>
      </c>
      <c r="D8" s="4" t="s">
        <v>95</v>
      </c>
      <c r="E8" s="4" t="s">
        <v>96</v>
      </c>
      <c r="F8" s="4"/>
      <c r="G8" s="4" t="s">
        <v>97</v>
      </c>
      <c r="H8" s="4" t="s">
        <v>98</v>
      </c>
    </row>
    <row r="9" spans="1:8" ht="47.25" customHeight="1" thickBot="1" thickTop="1">
      <c r="A9" s="166"/>
      <c r="B9" s="6" t="s">
        <v>99</v>
      </c>
      <c r="C9" s="4" t="s">
        <v>100</v>
      </c>
      <c r="D9" s="4" t="s">
        <v>101</v>
      </c>
      <c r="E9" s="4" t="s">
        <v>102</v>
      </c>
      <c r="F9" s="4"/>
      <c r="G9" s="4" t="s">
        <v>103</v>
      </c>
      <c r="H9" s="4" t="s">
        <v>104</v>
      </c>
    </row>
    <row r="10" spans="1:8" ht="72" customHeight="1" thickBot="1" thickTop="1">
      <c r="A10" s="166"/>
      <c r="B10" s="6" t="s">
        <v>105</v>
      </c>
      <c r="C10" s="4" t="s">
        <v>110</v>
      </c>
      <c r="D10" s="4"/>
      <c r="E10" s="4"/>
      <c r="F10" s="4"/>
      <c r="G10" s="4" t="s">
        <v>106</v>
      </c>
      <c r="H10" s="5"/>
    </row>
    <row r="11" spans="1:8" ht="27" thickBot="1" thickTop="1">
      <c r="A11" s="166"/>
      <c r="B11" s="6" t="s">
        <v>107</v>
      </c>
      <c r="C11" s="4"/>
      <c r="D11" s="4"/>
      <c r="E11" s="4"/>
      <c r="F11" s="4"/>
      <c r="G11" s="4" t="s">
        <v>108</v>
      </c>
      <c r="H11" s="5"/>
    </row>
    <row r="12" spans="1:8" ht="38.25" customHeight="1" thickBot="1" thickTop="1">
      <c r="A12" s="167" t="s">
        <v>109</v>
      </c>
      <c r="B12" s="167"/>
      <c r="C12" s="167"/>
      <c r="D12" s="167"/>
      <c r="E12" s="167"/>
      <c r="F12" s="167"/>
      <c r="G12" s="167"/>
      <c r="H12" s="167"/>
    </row>
    <row r="13" ht="13.5" thickTop="1"/>
  </sheetData>
  <sheetProtection/>
  <mergeCells count="4">
    <mergeCell ref="A1:A11"/>
    <mergeCell ref="B1:H1"/>
    <mergeCell ref="B2:H2"/>
    <mergeCell ref="A12:H1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3:E4"/>
  <sheetViews>
    <sheetView zoomScalePageLayoutView="0" workbookViewId="0" topLeftCell="A1">
      <selection activeCell="D5" sqref="D5"/>
    </sheetView>
  </sheetViews>
  <sheetFormatPr defaultColWidth="11.421875" defaultRowHeight="12.75"/>
  <sheetData>
    <row r="3" spans="3:5" ht="51">
      <c r="C3" s="79" t="s">
        <v>232</v>
      </c>
      <c r="D3">
        <v>2</v>
      </c>
      <c r="E3" s="79" t="s">
        <v>233</v>
      </c>
    </row>
    <row r="4" spans="3:5" ht="12.75">
      <c r="C4" t="s">
        <v>231</v>
      </c>
      <c r="E4" t="s">
        <v>234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APTO</dc:creator>
  <cp:keywords/>
  <dc:description/>
  <cp:lastModifiedBy>Carlos Andrés Báez González</cp:lastModifiedBy>
  <cp:lastPrinted>2019-12-10T16:40:10Z</cp:lastPrinted>
  <dcterms:created xsi:type="dcterms:W3CDTF">2017-02-13T21:45:29Z</dcterms:created>
  <dcterms:modified xsi:type="dcterms:W3CDTF">2023-02-05T00:18:47Z</dcterms:modified>
  <cp:category/>
  <cp:version/>
  <cp:contentType/>
  <cp:contentStatus/>
</cp:coreProperties>
</file>