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185" tabRatio="499" activeTab="0"/>
  </bookViews>
  <sheets>
    <sheet name="San Cristóbal" sheetId="1" r:id="rId1"/>
    <sheet name="T - Calificacion" sheetId="2" r:id="rId2"/>
    <sheet name="Tabla de peligros" sheetId="3" r:id="rId3"/>
    <sheet name="inventario recurso emerg" sheetId="4" state="hidden" r:id="rId4"/>
  </sheets>
  <definedNames>
    <definedName name="_xlnm._FilterDatabase" localSheetId="0" hidden="1">'San Cristóbal'!$A$9:$AE$146</definedName>
    <definedName name="_xlnm_Print_Titles" localSheetId="0">'San Cristóbal'!$7:$9</definedName>
    <definedName name="_xlnm_Print_Titles_0" localSheetId="0">'San Cristóbal'!$7:$9</definedName>
    <definedName name="_xlnm_Print_Titles_0_0" localSheetId="0">'San Cristóbal'!$7:$9</definedName>
    <definedName name="_xlnm_Print_Titles_0_0_0" localSheetId="0">'San Cristóbal'!$7:$9</definedName>
    <definedName name="_xlnm_Print_Titles_0_0_0_0" localSheetId="0">'San Cristóbal'!$7:$9</definedName>
    <definedName name="_xlnm_Print_Titles_0_0_0_0_0" localSheetId="0">'San Cristóbal'!$7:$9</definedName>
    <definedName name="_xlnm_Print_Titles_0_0_0_0_0_0" localSheetId="0">'San Cristóbal'!$7:$9</definedName>
    <definedName name="_xlnm_Print_Titles_0_0_0_0_0_0_0" localSheetId="0">'San Cristóbal'!$7:$9</definedName>
    <definedName name="_xlnm_Print_Titles_0_0_0_0_0_0_0_0" localSheetId="0">'San Cristóbal'!$7:$9</definedName>
    <definedName name="_xlnm_Print_Titles_0_0_0_0_0_0_0_0_0" localSheetId="0">'San Cristóbal'!$7:$9</definedName>
    <definedName name="_xlnm_Print_Titles_0_0_0_0_0_0_0_0_0_0" localSheetId="0">'San Cristóbal'!$7:$9</definedName>
    <definedName name="_xlnm_Print_Titles_0_0_0_0_0_0_0_0_0_0_0" localSheetId="0">'San Cristóbal'!$7:$9</definedName>
    <definedName name="_xlnm_Print_Titles_0_0_0_0_0_0_0_0_0_0_0_0" localSheetId="0">'San Cristóbal'!$7:$9</definedName>
    <definedName name="_xlnm_Print_Titles_0_0_0_0_0_0_0_0_0_0_0_0_0" localSheetId="0">'San Cristóbal'!$7:$9</definedName>
    <definedName name="_xlnm_Print_Titles_0_0_0_0_0_0_0_0_0_0_0_0_0_0" localSheetId="0">'San Cristóbal'!$7:$9</definedName>
    <definedName name="_xlnm_Print_Titles_0_0_0_0_0_0_0_0_0_0_0_0_0_0_0" localSheetId="0">'San Cristóbal'!$7:$9</definedName>
    <definedName name="_xlnm_Print_Titles_0_0_0_0_0_0_0_0_0_0_0_0_0_0_0_0" localSheetId="0">'San Cristóbal'!$7:$9</definedName>
    <definedName name="_xlnm_Print_Titles_0_0_0_0_0_0_0_0_0_0_0_0_0_0_0_0_0" localSheetId="0">'San Cristóbal'!$7:$9</definedName>
    <definedName name="_xlnm_Print_Titles_0_0_0_0_0_0_0_0_0_0_0_0_0_0_0_0_0_0" localSheetId="0">'San Cristóbal'!$7:$9</definedName>
    <definedName name="_xlnm_Print_Titles_0_0_0_0_0_0_0_0_0_0_0_0_0_0_0_0_0_0_0" localSheetId="0">'San Cristóbal'!$7:$9</definedName>
    <definedName name="_xlnm_Print_Titles_0_0_0_0_0_0_0_0_0_0_0_0_0_0_0_0_0_0_0_0" localSheetId="0">'San Cristóbal'!$7:$9</definedName>
    <definedName name="_xlnm_Print_Titles_0_0_0_0_0_0_0_0_0_0_0_0_0_0_0_0_0_0_0_0_0" localSheetId="0">'San Cristóbal'!$7:$9</definedName>
    <definedName name="_xlnm_Print_Titles_0_0_0_0_0_0_0_0_0_0_0_0_0_0_0_0_0_0_0_0_0_0" localSheetId="0">'San Cristóbal'!$7:$9</definedName>
    <definedName name="_xlnm_Print_Titles_0_0_0_0_0_0_0_0_0_0_0_0_0_0_0_0_0_0_0_0_0_0_0" localSheetId="0">'San Cristóbal'!$7:$9</definedName>
    <definedName name="Print_Titles_0" localSheetId="0">'San Cristóbal'!$7:$9</definedName>
    <definedName name="Print_Titles_0_0" localSheetId="0">'San Cristóbal'!$7:$9</definedName>
    <definedName name="Print_Titles_0_0_0" localSheetId="0">'San Cristóbal'!$7:$9</definedName>
    <definedName name="_xlnm.Print_Titles" localSheetId="0">'San Cristóbal'!$7:$9</definedName>
  </definedNames>
  <calcPr fullCalcOnLoad="1"/>
</workbook>
</file>

<file path=xl/sharedStrings.xml><?xml version="1.0" encoding="utf-8"?>
<sst xmlns="http://schemas.openxmlformats.org/spreadsheetml/2006/main" count="2367" uniqueCount="680">
  <si>
    <t>SECRETARÍA DISTRITAL DE GOBIERNO</t>
  </si>
  <si>
    <t>Sede</t>
  </si>
  <si>
    <t>Zona/Lugar</t>
  </si>
  <si>
    <t>Actividades</t>
  </si>
  <si>
    <t>Tareas</t>
  </si>
  <si>
    <t>Rutinario (Sí o No)</t>
  </si>
  <si>
    <t>Peligro</t>
  </si>
  <si>
    <t>Efectos posibles</t>
  </si>
  <si>
    <t>Controles existentes</t>
  </si>
  <si>
    <t>Evaluación del riesgo</t>
  </si>
  <si>
    <t>Valoración del riesgo</t>
  </si>
  <si>
    <t>Criterios para establecer controles</t>
  </si>
  <si>
    <t>Medidas de intervención</t>
  </si>
  <si>
    <t>Descripción</t>
  </si>
  <si>
    <t>Clasificación</t>
  </si>
  <si>
    <t>Fuente</t>
  </si>
  <si>
    <t>Medio</t>
  </si>
  <si>
    <t>Individuo</t>
  </si>
  <si>
    <t>Nivel de deficiencia</t>
  </si>
  <si>
    <t>Nivel de exposición</t>
  </si>
  <si>
    <t>Nivel de probabilidad (ND x NE)</t>
  </si>
  <si>
    <t>Interpretación del nivel de probabilidad</t>
  </si>
  <si>
    <t>Nivel de consecuencia</t>
  </si>
  <si>
    <t>Nivel de Riesgo (NR) e intervención</t>
  </si>
  <si>
    <t>Interpretación del NR</t>
  </si>
  <si>
    <t>Aceptabilidad del Riesgo</t>
  </si>
  <si>
    <t>N° expuestos</t>
  </si>
  <si>
    <t>Peor consecuencia</t>
  </si>
  <si>
    <t>Existe requisito legal específico (Sí o No)</t>
  </si>
  <si>
    <t>Eliminación</t>
  </si>
  <si>
    <t>Sustitución</t>
  </si>
  <si>
    <t>Controles de ingeniería</t>
  </si>
  <si>
    <t>Controles administrativos, señalización, advertencia</t>
  </si>
  <si>
    <t>Equipos/Elementos de protección personal</t>
  </si>
  <si>
    <t>Contratistas</t>
  </si>
  <si>
    <t>Planta</t>
  </si>
  <si>
    <t>Outsourcing</t>
  </si>
  <si>
    <t>Total expuestos</t>
  </si>
  <si>
    <t>SI</t>
  </si>
  <si>
    <t>Biomecánico</t>
  </si>
  <si>
    <t>Ninguno</t>
  </si>
  <si>
    <t>Lesión incapacitante</t>
  </si>
  <si>
    <t>Físico</t>
  </si>
  <si>
    <t>Errores en la labor por ausencia de concentración</t>
  </si>
  <si>
    <t>Heridas, lesiones, traumatismos</t>
  </si>
  <si>
    <t>Psicosocial</t>
  </si>
  <si>
    <t>Trabajo de escritorio y computador</t>
  </si>
  <si>
    <t>Muerte</t>
  </si>
  <si>
    <t>Biológico</t>
  </si>
  <si>
    <t>Alergias, virus</t>
  </si>
  <si>
    <t>Varias</t>
  </si>
  <si>
    <t>Enfermedad incapacitante</t>
  </si>
  <si>
    <t>Alcaldía</t>
  </si>
  <si>
    <t>MATRIZ DE PELIGROS Y VALORACIÓN DE RIESGOS</t>
  </si>
  <si>
    <t>Clasificación (especifica)</t>
  </si>
  <si>
    <t>Trabajo en oficina</t>
  </si>
  <si>
    <t>Tendinitis, síndrome de túnel del carpo (STC), otros DME.</t>
  </si>
  <si>
    <t>Biomecánico (posturas)</t>
  </si>
  <si>
    <t>Desórdenes musculo-esqueléticos.</t>
  </si>
  <si>
    <t>Público</t>
  </si>
  <si>
    <t>Biológico (contacto con vectores)</t>
  </si>
  <si>
    <t xml:space="preserve">Resolución 2646 de 2008 </t>
  </si>
  <si>
    <t>Locativo</t>
  </si>
  <si>
    <t>Resolución 2400 de 1979. Artículo 36</t>
  </si>
  <si>
    <t>Estrés, desmotivación, fatiga, efectos adversos en la condición de salud.</t>
  </si>
  <si>
    <t>Estrés, fatiga, efectos adversos en la condición de salud. Carga emocional</t>
  </si>
  <si>
    <t>Público (violencia, robos, atracos, asaltos, atentados, de orden público, accidentes de transito etc.)</t>
  </si>
  <si>
    <t>Trabajo en oficina, trabajo en campo, responsabilidad en Toma de decisiones</t>
  </si>
  <si>
    <t>Resolución 2400 de 1979. Artículo 37.
NTP 242  , NTC 5831</t>
  </si>
  <si>
    <t>camillas</t>
  </si>
  <si>
    <t>Gabinete con paleta,casco, otros</t>
  </si>
  <si>
    <t>1 en 3er piso
1 en 5to piso</t>
  </si>
  <si>
    <t>2 camillas de madera 5to piso</t>
  </si>
  <si>
    <t>Conductores</t>
  </si>
  <si>
    <t xml:space="preserve">Posturas que adoptan al manejar </t>
  </si>
  <si>
    <t>Físico (Iluminación)</t>
  </si>
  <si>
    <t>Fatiga visual. Cefalea. Falta de concentración en la labor. Irritabilidad</t>
  </si>
  <si>
    <t>RETILAP Resolución 180540 de 2010 Capítulo 4 Tabla 410.1</t>
  </si>
  <si>
    <t>Físico (ruido)</t>
  </si>
  <si>
    <t>Actividades propias de la tarea, demandas emocionales, comunicación, tecnología, organización del trabajo, demandas cualitativas y cuantitativas de la labor</t>
  </si>
  <si>
    <t>Organización documentos de archivo en carpetas y cajas, de acuerdo con parámetros técnicos</t>
  </si>
  <si>
    <t>Todas</t>
  </si>
  <si>
    <t xml:space="preserve">Dificultad para concentrarse en la realización de las tareas. </t>
  </si>
  <si>
    <t>Trabajo de campo</t>
  </si>
  <si>
    <t>Biomecánico (movimientos repetitivos, postura sedente)</t>
  </si>
  <si>
    <t xml:space="preserve">Trabajo de campo </t>
  </si>
  <si>
    <t>Desplazamiento fuera de las instalaciones (robo, atraco, lesiones por caídas, accidentes con vehículos)
Inconformidades de los ciudadanos. Inseguridad propia de algunas zonas de la localidad</t>
  </si>
  <si>
    <t>Locativo (sistemas y medios de almacenamiento)</t>
  </si>
  <si>
    <t>Tapabocas
Guantes 
Bata de tela o desechable
Monogafas</t>
  </si>
  <si>
    <t>Intervalos de descanso en los recorridos</t>
  </si>
  <si>
    <t xml:space="preserve">1.Asegurar que se realicen los mantenimientos preventivos y correctivos del vehículo.
2.Verificar estado y funcionamiento de la silla del conductor en cada uno de los vehículos. </t>
  </si>
  <si>
    <t>1.Capacitación en ejercicios de estiramiento y otros recomendados especificamente para conductores.
2.Capacitación en mejoramiento de hábitos nutricionales.</t>
  </si>
  <si>
    <t>Público (violencia, robos, atracos, asaltos, atentados, orden público, accidentes de transito, otros)</t>
  </si>
  <si>
    <t xml:space="preserve">Realizar mantenimientos preventivos y correctivos a vehículos </t>
  </si>
  <si>
    <t>Exposición a situaciones de violencia, robo. Accidentes de transito al manejar el vehículo en actividades cotidianas y participación en operativos</t>
  </si>
  <si>
    <t>Consumo de bebidas preparadas en las instalaciones</t>
  </si>
  <si>
    <t>Intoxicación alimentaria, contagio de bacterias, virus y parásitos</t>
  </si>
  <si>
    <t>Resolución 2674 de 2013. Capítulo III</t>
  </si>
  <si>
    <t>Decreto 1310 del 2016, resolución 1231 de 2016, resolución 1565 del 2014</t>
  </si>
  <si>
    <t>1.Implementar Plan Estratégico de Seguridad Vial.
2.Capacitaciones en manejo defensivo.    
3.Seguimiento al vencimiento de licencias de conducción.   
4.Mantener al día la documentación de los vehículos.   
5.Capacitación en prevención y manejo del riesgo público.</t>
  </si>
  <si>
    <t>Despacho</t>
  </si>
  <si>
    <t>Almacén</t>
  </si>
  <si>
    <t>Archivo</t>
  </si>
  <si>
    <t>Sistemas</t>
  </si>
  <si>
    <t>Biologico (manipulación de alimentos)</t>
  </si>
  <si>
    <t>Todos</t>
  </si>
  <si>
    <t>Eléctrico</t>
  </si>
  <si>
    <t>Lesiones a las personas. Daños a las instalaciones</t>
  </si>
  <si>
    <t>Reglamento técnico de instalaciones eléctricas “Retie”. Res N° 9 0708 de 2013.</t>
  </si>
  <si>
    <t xml:space="preserve">Realizar adecuaciones de instalaciones eléctricas, por parte de persona competente, certificada en Retie.
</t>
  </si>
  <si>
    <t xml:space="preserve">Tendinitis, síndrome de túnel del carpo (STC), otros Desórdenes músculo esqueléticos. </t>
  </si>
  <si>
    <t>Mecánico</t>
  </si>
  <si>
    <t>Mecánico (herramientas máquinas, materiales)</t>
  </si>
  <si>
    <t>Golpes, tropiezos, caídas</t>
  </si>
  <si>
    <t>Locativo (superficies irregulares, superficies con diferencia de nivel)</t>
  </si>
  <si>
    <t>1.Acatar las indicaciones de Seguridad y Salud en el Trabajo de la obra visitada
2.Capacitación en prevención de riesgos específicos en construcciones
3.Uso de EPP siempre que se realicen estas visitas</t>
  </si>
  <si>
    <t>Botas de seguridad
Casco
Guantes tipo ingeniero</t>
  </si>
  <si>
    <t>Control documentos de archivo</t>
  </si>
  <si>
    <t xml:space="preserve">Trabajo de escritorio y computador, aprobación y firma de documentos, orientar y participar en reuniones, asistir a operativos, eventos y recorridos por la localidad, responsable de la gestión de la alcaldía </t>
  </si>
  <si>
    <t xml:space="preserve">Movimientos repetitivos miembros superiores. 
Postura sedente </t>
  </si>
  <si>
    <t>1.Capacitación en medidas preventivas y de manejo del riesgo público   
2.Generar  programa de riesgo publico, incluir  protocolo de seguridad</t>
  </si>
  <si>
    <t>Conducción de vehículos al servicio de la Alcaldía</t>
  </si>
  <si>
    <t>Sí</t>
  </si>
  <si>
    <t>Locativo (estructura)</t>
  </si>
  <si>
    <t>Incendio - Muerte</t>
  </si>
  <si>
    <t>CDI</t>
  </si>
  <si>
    <t>Evaluar con apoyo de ingeniería de obras, las causas que generan la filtración de agua y proceder a su corrección</t>
  </si>
  <si>
    <t xml:space="preserve">Alto nivel de responsabilidad, actividades propias de la labor, revisión y entrega de resultados en tiempos determinados. Posibilidad de agresiones por parte de la comunidad.
</t>
  </si>
  <si>
    <t>1.Realizar la implementación y seguimiento del programa de riesgo Psicosocial
2.Realizar actividades de capacitación sobre resolución de conflictos, habilidades de negociación, trabajo en equipo, afrontamiento de situaciones difíciles en la interacción con la comunidad</t>
  </si>
  <si>
    <t>1.Procurar para todos los operativos, coordinar previamente acompañamiento policial, asegurando su permanencia hasta finalizar la actividad
2.Capacitación en medidas preventivas y de manejo del riesgo público   
3.Generar  programa de riesgo publico, incluir  protocolo de seguridad</t>
  </si>
  <si>
    <t>Biomecánico (posturas, movimientos repetitivos)</t>
  </si>
  <si>
    <t>Adecuación de espacio, sillas nuevas</t>
  </si>
  <si>
    <t xml:space="preserve">Disconfort térmico por sensación de frío </t>
  </si>
  <si>
    <t>Físico (Temperatura )</t>
  </si>
  <si>
    <t>Distracción; reducción del rendimiento en la realización de las tareas; sintomatología a nivel respiratorio</t>
  </si>
  <si>
    <r>
      <t>Evaluar la opción de disponer de un espacio más amplio, de manera que se cuente con al menos 2 m</t>
    </r>
    <r>
      <rPr>
        <vertAlign val="superscript"/>
        <sz val="6"/>
        <rFont val="Arial"/>
        <family val="2"/>
      </rPr>
      <t>2</t>
    </r>
    <r>
      <rPr>
        <sz val="6"/>
        <rFont val="Arial"/>
        <family val="2"/>
      </rPr>
      <t xml:space="preserve"> de superficie de pavimento por cada trabajador.</t>
    </r>
  </si>
  <si>
    <t>Si</t>
  </si>
  <si>
    <t>1.Coordinar previamente acompañamiento policial, que permanezca hasta finalizar la actividad
2.Capacitación en medidas preventivas y de manejo del riesgo público   
3.Generar  programa de riesgo publico, incluir  protocolo de seguridad
4.Asegurar que los desplazamientos se realicen en vehículo de la Entidad</t>
  </si>
  <si>
    <t>Participación en operativos diurnos y nocturnos (establecimientos de comercio, espacio público, otros)</t>
  </si>
  <si>
    <t>Desplazamiento fuera de las instalaciones (robo, atraco, lesiones por caídas, accidentes con vehículos)
Probabilidad que las inconformidades de los ciudadanos generen agresiones. Inseguridad propia de algunas zonas de la localidad</t>
  </si>
  <si>
    <t>Alergias, virus, afecciones respiratorias y/o dérmicas</t>
  </si>
  <si>
    <t>Biomecánico (movimientos repetitivos, postura)</t>
  </si>
  <si>
    <t>Realizar medición de iluminación en el área (2 oficinas)</t>
  </si>
  <si>
    <t>1.Siempre que se requiera, coordinar previamente acompañamiento policial, asegurando su permanencia hasta finalizar la actividad
2.Capacitación en medidas preventivas y de manejo del riesgo público   
3.Generar  programa de riesgo publico, incluir  protocolo de seguridad
4.Procurar coordinar para actividades externas a la sede el uso de vehículo de la Entidad</t>
  </si>
  <si>
    <t>Trabajo de escritorio y computador. Atención al usuario. Asistencia a diferentes audiencias dictando los fallos respectivos. Llegar a acuerdos. Toma de decisiones.</t>
  </si>
  <si>
    <t>1.Evaluar la opción de contar con abogados adicionales de apoyo para sustanciar, como estrategia para superar el represamiento actual.
2.Definir estrategias de apoyo para fortalecimiento de autoestima y afrontamiento de situaciones difíciles o conflictivas en el desempeño de la labor.</t>
  </si>
  <si>
    <t>Ubicación de cajas sobre y bajo superficies de trabajo
Uso de archivadores colgantes</t>
  </si>
  <si>
    <t>Lesión incapacitante. Daño a equipos e instalaciones.</t>
  </si>
  <si>
    <t>1.Verificar periódicamente las condiciones de los anclajes de los archivadores colgantes. 
2.Asegurar que su ubicación impida que alguna persona pueda ubicarse debajo de ellos.</t>
  </si>
  <si>
    <t>Desplazamiento fuera de las instalaciones (robo, atraco, lesiones por caídas, accidentes con vehículos)</t>
  </si>
  <si>
    <t>Visitas a adultos mayores en situación de vulnerabilidad. Ej: adicción, reciclaje, desplazamiento, discapacidad, entre otras.</t>
  </si>
  <si>
    <t>Susceptibilidad individual asociada a las situaciones difíciles de la comunidad objeto de la labor</t>
  </si>
  <si>
    <t>Lesión incapacitante - Ej: Depresión</t>
  </si>
  <si>
    <t>1.Definir estrategias de apoyo para fortalecimiento de autoestima y afrontamiento de situaciones difíciles en el desempeño de la labor.</t>
  </si>
  <si>
    <t>Movimientos repetitivos miembros superiores. 
Postura sedente</t>
  </si>
  <si>
    <t xml:space="preserve">Se percibe escasa iluminación en el área. </t>
  </si>
  <si>
    <t>1.Capacitación en pautas de higiene visual
2.Programar y ejecutar cronograma de mantenimiento preventivo y correctivo de luminarias y bombillas</t>
  </si>
  <si>
    <t>Cubrir eventos, actividades de la Alcaldía. Acompañamiento al alcalde.</t>
  </si>
  <si>
    <t>Debilitamiento de la estructura</t>
  </si>
  <si>
    <t>Afecciones a nivel respiratorio</t>
  </si>
  <si>
    <t xml:space="preserve">Movimientos repetitivos miembros superiores. Postura sedente. </t>
  </si>
  <si>
    <t>Instalar sistema de extracción y/o ventilación.</t>
  </si>
  <si>
    <t>Movimientos repetitivos miembros superiores. Postura sedente.
Espacio reducido para los puestos de trabajo</t>
  </si>
  <si>
    <t>Contabilidad</t>
  </si>
  <si>
    <t>Subsidio tipo C</t>
  </si>
  <si>
    <t>Infraestructura</t>
  </si>
  <si>
    <t>ALCALDÍA LOCAL DE SAN CRISTÓBAL</t>
  </si>
  <si>
    <t>Contratación</t>
  </si>
  <si>
    <t>Trabajo de oficina</t>
  </si>
  <si>
    <t>1.Capacitación en higiene postural y autocuidado
2.Continuar realizando  pausas activas diarias por parte de los colaboradores
3.Programar mantenimiento preventivo y correctivo de sillas. Reemplazo de sillas fijas por giratorias</t>
  </si>
  <si>
    <t>Liquidaciones</t>
  </si>
  <si>
    <t>Movimientos repetitivos miembros superiores. 
Postura sedente
Uso de sillas fijas</t>
  </si>
  <si>
    <t>1.Capacitación en higiene postural y autocuidado
2.Continuar realizando  pausas activas diarias por parte de los colaboradores</t>
  </si>
  <si>
    <t>1.Capacitación en higiene postural y autocuidado
2.Programar y realizar  pausas activas diarias por parte de los colaboradores</t>
  </si>
  <si>
    <t>Recorridos por obras de la localidad, vías, asistencia a comités en oficinas y en campamentos de obras</t>
  </si>
  <si>
    <t>Condiciones propias de las obras, asociadas al uso de herramientas y maquinaria, así como presencia de materiales utilizados al interior de las mismas</t>
  </si>
  <si>
    <t>Condiciones de los pisos y superficies de las obras visitadas, según la fase de la misma</t>
  </si>
  <si>
    <t>1.Suministro frecuente de bebidas calientes.
2.Uso de ropa abrigada</t>
  </si>
  <si>
    <t>Debilitamiento de la estructura. Afecciones respiratorias.</t>
  </si>
  <si>
    <t>Filtraciones de agua cuando se presenta lluvia, especialmente en un puesto de trabajo.
Evidencia de humedad
Fisura en el techo</t>
  </si>
  <si>
    <t>Corrección de la filtración de agua, la humedad y las fisuras, desde su origen.</t>
  </si>
  <si>
    <t>Evaluar con apoyo de ingeniería de obras, las causas que generan la filtración de agua, la humedad y las fisuras, para proceder a su corrección</t>
  </si>
  <si>
    <t>Se percibe escasa iluminación en el área, especialmente en las noches.</t>
  </si>
  <si>
    <t>1.Capacitación en pautas de higiene visual
2.Programar y ejecutar cronograma de mantenimiento preventivo y correctivo de luminarias y bombillas
3.Acatar las recomendaciones, resultado de la medición</t>
  </si>
  <si>
    <t>Filtraciones de agua en el corredor del despacho cuando se presenta lluvia</t>
  </si>
  <si>
    <t>Corrección de la filtración de agua desde su origen.</t>
  </si>
  <si>
    <t>Inspección Vigilancia y Control</t>
  </si>
  <si>
    <t>1.Realizar actividades de capacitación sobre resolución de conflictos, habilidades de negociación, trabajo en equipo, fortalecimiento de la autoestima.
2.Definir estrategias de apoyo para fortalecimiento de liderazgo y afrontamiento de situaciones con personas de difícil manejo.</t>
  </si>
  <si>
    <t>1.Evaluar la opción de reemplazar los archivadores colgantes por gabinetes tipo armario 
2.Establecer políticas de orden y aseo (tener al alcance sólo los documentos que realmente se van a tramitar durante la jornada laboral)
3.Mantener espacio de circulación despejado.
4.Capacitar en prevención y control de incendios.
5.Evaluar la opción de realizar transferencias de archivo internamente o al archivo central, en el corto plazo</t>
  </si>
  <si>
    <t>1.Programar y realizar  pausas activas  con mayor continuidad por parte de los colaboradores     
2.Capacitación en higiene postural
3.Programar y realizar mantenimiento preventivo y correctivo de sillas</t>
  </si>
  <si>
    <t>Movimientos repetitivos miembros superiores. Postura sedente. Sillas deterioradas</t>
  </si>
  <si>
    <t>Soporte técnico</t>
  </si>
  <si>
    <t>Soporte técnico en Alcaldía e Inspecciones</t>
  </si>
  <si>
    <t>Condiciones de uso y mantenimiento de Data center y Rack. Inconvenientes con suministro de Energía por parte de Enel - Codensa</t>
  </si>
  <si>
    <t>Alarma por inadecuado voltaje</t>
  </si>
  <si>
    <t xml:space="preserve">Finalizar los trámites con Enel - Codensa y verificar las instalaciones eléctricas por parte de persona competente, certificada en Retie.
</t>
  </si>
  <si>
    <t>1.Realizar la revisión y correcciones necesarias de las instalaciones eléctricas en el corto plazo, por persona certificada en Retie.
2.Gestionar instalación de sistemas de detección y extinción de incendios para Data center.</t>
  </si>
  <si>
    <t>Gestión policiva y jurídica - Obras</t>
  </si>
  <si>
    <t>Movimientos repetitivos miembros superiores. Postura sedente. Sillas deterioradas, algunas fijas.
Espacio de trabajo reducido</t>
  </si>
  <si>
    <t>Resolución 2400 de 1979. Artículo 9.</t>
  </si>
  <si>
    <r>
      <t>1.Programar y realizar  pausas activas  con mayor continuidad por parte de los colaboradores     
2.Capacitación en higiene postural
3.Programar y realizar mantenimiento preventivo y correctivo o reemplazo de sillas
4.Mejorar superficies de trabajo evitando adaptaciones
5.Evaluar opción de redistribuir espacios de manera que se asegure espacio mínimo de 2 m</t>
    </r>
    <r>
      <rPr>
        <vertAlign val="superscript"/>
        <sz val="6"/>
        <rFont val="Arial"/>
        <family val="2"/>
      </rPr>
      <t>2</t>
    </r>
    <r>
      <rPr>
        <sz val="6"/>
        <rFont val="Arial"/>
        <family val="2"/>
      </rPr>
      <t xml:space="preserve"> de superficie de pavimento por puesto de trabajo</t>
    </r>
  </si>
  <si>
    <t>Participación en operativos diurnos y nocturnos (establecimientos de comercio, espacio público, otros).
Visitas a predios y obras de la localidad. Control urbanístico</t>
  </si>
  <si>
    <t>1.Realizar actividades de capacitación sobre resolución de conflictos, habilidades de negociación, trabajo en equipo.
2.Definir estrategias de apoyo para fortalecimiento de liderazgo y afrontamiento de situaciones con personas de difícil manejo.</t>
  </si>
  <si>
    <t xml:space="preserve">Trabajo de escritorio y computador
Atención a usuarios </t>
  </si>
  <si>
    <t>Escasa ventilación en oficinas.
Espacios reducidos para realizar las labores</t>
  </si>
  <si>
    <t>Concentración de olores desagradables.
Afecciones de salud</t>
  </si>
  <si>
    <r>
      <t>1.Evaluar la viabilidad de instalar sistemas de extracción y ventilación en estas oficinas
2.Tener en cuenta que las intervenciones relacionadas con labores de obra, se deben realizar en horario diferente al laboral
3.Evaluar opción de redistribuir espacios de manera que se asegure espacio mínimo de 2 m</t>
    </r>
    <r>
      <rPr>
        <vertAlign val="superscript"/>
        <sz val="6"/>
        <rFont val="Arial"/>
        <family val="2"/>
      </rPr>
      <t>2</t>
    </r>
    <r>
      <rPr>
        <sz val="6"/>
        <rFont val="Arial"/>
        <family val="2"/>
      </rPr>
      <t xml:space="preserve"> de superficie de pavimento por puesto de trabajo</t>
    </r>
  </si>
  <si>
    <t>Participación en operativos diurnos y nocturnos (establecimientos de comercio, espacio público, otros).
Visitas a predios y obras de la localidad. Control urbanístico.
Recuperación espacios ambientales</t>
  </si>
  <si>
    <t>Buen trato</t>
  </si>
  <si>
    <t>1.Programar y realizar  pausas activas  con mayor continuidad por parte de los colaboradores     
2.Capacitación en higiene postural
3.Programar y realizar mantenimiento preventivo y correctivo; reemplazo de sillas fijas para labores que implican uso de computador
4.Mejorar superficies de trabajo evitando adaptaciones
5.Evaluar si se requiere dotación de computadores para las labores realizadas en oficina (sólo hay uno para atención a los usuarios), o si se podrían realizar actividades bajo la modalidad de teletrabajo.</t>
  </si>
  <si>
    <t>Contacto con entidades relacionadas con actividades de promoción y prevención del buen trato</t>
  </si>
  <si>
    <t>Titulación</t>
  </si>
  <si>
    <t>Movimientos repetitivos miembros superiores. Postura sedente. Uso de sillas fijas. Superficies de trabajo de tamaño reducido.
Espacio de trabajo reducido</t>
  </si>
  <si>
    <t>Movimientos repetitivos miembros superiores. Postura sedente. Uso de sillas fijas. Uso de portátil; sólo se dispone de un computador en el área</t>
  </si>
  <si>
    <t>Se percibe escasa iluminación en el área. 
Luz led no funciona. No hay interruptor, está conectada directamente a un cable</t>
  </si>
  <si>
    <t>Realizar medición de iluminación en el área (1 oficina, 7 puestos de trabajo)</t>
  </si>
  <si>
    <t>1.Revisión de instalaciones eléctricas por persona certificada en Retie
2.Instalación de interruptor 
3.Capacitación en pautas de higiene visual
4.Programar y ejecutar cronograma de mantenimiento preventivo y correctivo de luminarias y bombillas</t>
  </si>
  <si>
    <t>Visitas domiciliarias a comunidad, Visitas de ingeniería en la localidad</t>
  </si>
  <si>
    <t>Gestores Seguridad y Convivencia</t>
  </si>
  <si>
    <t>Participación en actividades con otras entidades en la localidad, como son: operativos IVC, espacio público, establecimientos, plan cambuche.</t>
  </si>
  <si>
    <t>Acompañamiento policial en operativos</t>
  </si>
  <si>
    <t>1.Capacitación en medidas preventivas y de manejo del riesgo público   
2.Generar  programa de riesgo publico, incluir  protocolo de seguridad
3.Asegurar acompañamiento policial, siempre que la actividad lo requiera</t>
  </si>
  <si>
    <t>Exposición a espacios contaminados, dadas las deplorables condiciones de aseo propias de algunos de los lugares donde se realizan las actividades</t>
  </si>
  <si>
    <t xml:space="preserve"> -Tapabocas
 -Guantes de nitrilo y de caucho, según actividad
 -Bata de tela o desechable antifluídos
 -Monogafas</t>
  </si>
  <si>
    <t>Atención a la ciudadanía</t>
  </si>
  <si>
    <t>Afectación emocional asociada a las agresiones verbales de los usuarios cuando vienen enojados</t>
  </si>
  <si>
    <t>1.Definir estrategias de apoyo para fortalecimiento de autoestima y afrontamiento de situaciones difíciles en el desempeño de la labor.
2.Capacitación en atención de público</t>
  </si>
  <si>
    <t>Atención de usuarios enojados</t>
  </si>
  <si>
    <t>Público (violencia en el puesto de trabajo)</t>
  </si>
  <si>
    <t>1.Capacitación en medidas preventivas y de manejo del riesgo público   
2.Generar  programa de riesgo publico, incluir  protocolo de seguridad
3.Asegurar facilidad de contacto o de aviso a personal de vigilancia. Evaluar la opción de incrementar recorridos de vigilancia.</t>
  </si>
  <si>
    <t>Afectación emocional asociada a las situaciones difíciles tanto de la comunidad objeto de la labor, como a las agresiones hacia los gestores (verbales, con armas cortopunzantes y contundentes).
Ausencia de espacios de integración</t>
  </si>
  <si>
    <t>1.Definir estrategias de apoyo para fortalecimiento de autoestima y afrontamiento de situaciones difíciles en el desempeño de la labor.
2.Generar opciones de espacios de integración que favorezcan la unión del equipo de trabajo y su interacción con las demás áreas de la Alcaldía.
3.Capacitación de trabajo en equipo.</t>
  </si>
  <si>
    <t>Archivo Obras - Gestión policiva y jurídica</t>
  </si>
  <si>
    <t xml:space="preserve">Posible proliferación de microorganismos por manipulación de documentos. </t>
  </si>
  <si>
    <t>1.Fumigaciones preventivas en la sede, prevención de plagas.   
2.Limpieza con trapo húmedo, posterior a la fumigación.
3.Aseo frecuente con aspiradora.
4.Uso de elementos de protección durante la manipulación de documentos.
5.Suministro de gel antibacterial</t>
  </si>
  <si>
    <t>1.Continuar realizando  pausas activas    
2.Capacitación en higiene postural
3.Programar y realizar mantenimiento preventivo y correctivo de sillas</t>
  </si>
  <si>
    <t>Obras - Jurídico Policivo</t>
  </si>
  <si>
    <t>Movimientos repetitivos miembros superiores. Postura sedente.
Espacio reducido. Sillas deterioradas</t>
  </si>
  <si>
    <t>1.Programar y realizar  pausas activas con mayor continuidad por parte de los colaboradores , realizar formación de lideres de pausas activas    
2.Capacitación en higiene postural
3.Programar y realizar mantenimiento preventivo de sillas</t>
  </si>
  <si>
    <t>1.Programar y realizar pausas activas con mayor continuidad por parte de los colaboradores, realizar formación de lideres de pausas activas    
2.Capacitación en higiene postural
3.Programar y realizar mantenimiento preventivo y correctivo de sillas</t>
  </si>
  <si>
    <t>Participación en operativos diurnos y nocturnos (establecimientos de comercio, espacio público, montallantas, otros).
Visitas a predios y obras de la localidad. Control urbanístico.
Recuperación espacios ambientales</t>
  </si>
  <si>
    <t>Realizar medición de iluminación en el área (1 oficina, 8 puestos de trabajo)</t>
  </si>
  <si>
    <t>Biomecánico (manipulación de cargas)</t>
  </si>
  <si>
    <t>1.Capacitación manipulación de cargas
2.Disponer de estantes o entrepaños en la bodega de auditorio, que facilite la organización y control de los elementos y equipos</t>
  </si>
  <si>
    <t>1.Capacitación en higiene postural, autocuidado
2.Dar continuidad a la realización de  pausas activas que promueve la Alcaldía
3.Mantenimiento preventivo y correctivo de sillas</t>
  </si>
  <si>
    <t>Traslado y montaje de equipos y elementos para eventos.
Recibo y entrega de equipos y elmentos de comodatos</t>
  </si>
  <si>
    <t>Manipulación de elementos pesados y otros de alto costo</t>
  </si>
  <si>
    <t>Responsabilidad por equipos de alto costo</t>
  </si>
  <si>
    <t>1.Asegurar que los dispositivos de apertura de la bodega correspondan con altos estándares de seguridad
2.Contar con apoyo de personal de vigilancia en el control de acceso al área, incluyendo en sus rutinas la revisión de los accesos a la bodega</t>
  </si>
  <si>
    <t>Conducción de vehículos al servicio de la Alcaldía
(4 camionetas, 4 volquetas, 2 máquinas amarillas)</t>
  </si>
  <si>
    <t>Trasportar a los servidores de la Alcaldía
Apoyar la ejecución de las obras en las que interviene la Alcaldía</t>
  </si>
  <si>
    <t xml:space="preserve">1.Asegurar que la programación de actividades permita tomar el descanso semanal y tiempo de almuerzo
2.Definir estrategias para fortalecimiento de la cohesión de grupo que conduzcan al apoyo social e integración entre compañeros. </t>
  </si>
  <si>
    <t>Apoyar la ejecución de las obras en las que interviene la Alcaldía</t>
  </si>
  <si>
    <t>Conducción y operación de volquetas y maquinaria amarilla al servicio de la Alcaldía</t>
  </si>
  <si>
    <t>Exposición a golpes, caídas, atrapamientos, entre otros, relacionados con la operación de la maquinaria</t>
  </si>
  <si>
    <t>Mecánico (elementos o partes de maquinas)</t>
  </si>
  <si>
    <t>Mantenimiento de los vehículos</t>
  </si>
  <si>
    <t xml:space="preserve">Capacitaciones en prevención de accidentes y lesiones asociadas al uso de la maquinaria amarilla  </t>
  </si>
  <si>
    <t>1.Programar y realizar  pausas activas  con mayor continuidad por parte de los colaboradores, de acuerdo con programación de la Alcaldía    
2.Capacitación en higiene postural
3.Programar y realizar mantenimiento preventivo y correctivo o reemplazo de sillas</t>
  </si>
  <si>
    <t>Cajoneras y cajones dañados. Antecedente de caída de una cajonera. Ausencia de dispositivos de bloqueo de la apertura de los cajones.</t>
  </si>
  <si>
    <t>Asegurar que las cajoneras cuenten con dispositivo de bloqueo, de manera que no pierdan estabilidad por la apertura simultánea de los cajones.</t>
  </si>
  <si>
    <t>1.Reparación general del mobiliario del área, incluyendo mesa de atención y disponer de sillas fijas para atención de los adultos mayores que acuden al área
2.Reemplazar o reparar los cajones de los puestos de trabajo y las cajoneras presentes en el área. 
3.Mantener espacio de circulación despejado.
4.Capacitar en prevención y control de incendios</t>
  </si>
  <si>
    <t>Trabajo de escritorio y computador
Atención al adulto mayor</t>
  </si>
  <si>
    <t>Filtraciones de agua (goteras sobre puestos de trabajo) 
Ausencia de ventilación</t>
  </si>
  <si>
    <t>Corrección de las filtraciones de agua, desde su origen.</t>
  </si>
  <si>
    <t>1.Evaluar con apoyo de ingeniería de obras, las causas que generan la filtración de agua y proceder a su corrección
2.Evaluar la opción de mejorar la ventilación del área y la posibilidad de contar con extracción</t>
  </si>
  <si>
    <t>Ruido molesto cuando se encuentran en el área las 11 personas que permanecen en territorio</t>
  </si>
  <si>
    <t>Generar recomendaciones a los servidores, promoviendo el uso de tono bajo de la voz en estas oficinas.</t>
  </si>
  <si>
    <t>Evaluar la pertinencia de instalar un panel divisorio en este espacio, de manera que no se interfiera con la atención al adulto mayor.</t>
  </si>
  <si>
    <t>1.Evaluar la pertinencia de programar las visitas de tal manera que siempre puedan realizarlas acompañados, es decir, asegurar que asistan 2 personas a cada visita
2.Capacitación en medidas preventivas y de manejo del riesgo público   
3.Generar  programa de riesgo publico, incluir  protocolo de seguridad</t>
  </si>
  <si>
    <t>Movimientos repetitivos miembros superiores. Postura sedente.
Sillas deterioradas</t>
  </si>
  <si>
    <t>JAL</t>
  </si>
  <si>
    <t>Mejorar la ubicación de la ventanilla de atención, de manera que se disminuya su altura</t>
  </si>
  <si>
    <t>Trabajo de escritorio y computador
Atención de usuarios</t>
  </si>
  <si>
    <t>1.Programar y realizar pausas activas con mayor continuidad por parte de los colaboradores, de acuerdo con programación de la Alcaldía
2.Capacitación en higiene postural
3.Programar y realizar mantenimiento preventivo de sillas</t>
  </si>
  <si>
    <t>Transcripción de sesiones JAL</t>
  </si>
  <si>
    <t>Disminución de la agudeza auditiva</t>
  </si>
  <si>
    <t>Hipoacusia neurosensorial</t>
  </si>
  <si>
    <t>Transcripción en computador, escuchando a través de audífonos la grabación de cada sesión</t>
  </si>
  <si>
    <t>Resolución 2844 de 2007</t>
  </si>
  <si>
    <t>1.Control periódico semestral o anual de agudeza auditiva (Audiometría)
2.Capacitación y recomendaciones escritas sobre el uso correcto de los audífonos, especialmente uso a volumen bajo</t>
  </si>
  <si>
    <t xml:space="preserve">1.Fumigaciones preventivas en la sede, prevención de plagas.   
2.Limpieza con trapo húmedo, posterior a la fumigación.
3.Aseo frecuente con aspiradora.
4.Uso de elementos de protección durante la manipulación de documentos.
5.Suministrar gel antibacterial a los colaboradores  </t>
  </si>
  <si>
    <t>1.Programar y realizar  pausas activas  con mayor continuidad por parte de los colaboradores, de acuerdo con programación de la Alcaldía
2.Capacitación en higiene postural
3.Programar y realizar mantenimiento preventivo y correctivo o reemplazo de sillas</t>
  </si>
  <si>
    <t>Movimientos repetitivos miembros superiores. Postura sedente.
Espacio reducido para los puestos de trabajo
Sillas deterioradas</t>
  </si>
  <si>
    <t xml:space="preserve">Realizar medición de iluminación en el área </t>
  </si>
  <si>
    <t xml:space="preserve">Planeación </t>
  </si>
  <si>
    <t>Pausas activas</t>
  </si>
  <si>
    <r>
      <t>1.Continuar realizando las pausas activas de acuerdo con programación de la Alcaldía
2.Capacitación en higiene postural
3.Programar y realizar mantenimiento preventivo de sillas
4.Reubicar el espacio de la entrada donde laboran 3 personas, en 2 puestos de trabajo adaptados. Tener en cuenta que el espacio mínimo de superficie de pavimento por puesto de trabajo es de 2m</t>
    </r>
    <r>
      <rPr>
        <vertAlign val="superscript"/>
        <sz val="6"/>
        <rFont val="Arial"/>
        <family val="2"/>
      </rPr>
      <t>2</t>
    </r>
    <r>
      <rPr>
        <sz val="6"/>
        <rFont val="Arial"/>
        <family val="2"/>
      </rPr>
      <t xml:space="preserve">. </t>
    </r>
  </si>
  <si>
    <t>Movimientos repetitivos miembros superiores. Postura sedente.
Espacio reducido para puestos de trabajo</t>
  </si>
  <si>
    <t>Resolución 2400, artículo 9</t>
  </si>
  <si>
    <t>Ruido molesto asociado al número de personas en el área, en algunos casos se atienden visitantes o se reunen en el puesto de trabajo</t>
  </si>
  <si>
    <t>1.Generar recomendaciones a los servidores, promoviendo el uso de tono bajo de la voz en estas oficinas.
2.Evaluar la opción de disponer de espacio para reuniones en lugar diferente a la oficina, y para atención de usuarios, evitando interferir en la realización de las labores de los demás integrantes del grupo de trabajo</t>
  </si>
  <si>
    <t>Desplazamiento fuera de las instalaciones (robo, atraco, lesiones por caídas, accidentes con vehículos). Inseguridad propia del sector que visitan, amenazas, agresiones.
Antecedente de secuestro simple</t>
  </si>
  <si>
    <t>Desplazamiento fuera de las instalaciones (robo, atraco, lesiones por caídas, accidentes con vehículos). Inseguridad propia del sector que visitan, amenazas, agresiones.</t>
  </si>
  <si>
    <t>Participación en operativos, visitas a localidad relacionadas con manejo de residuos de demoliciones y de la comunidad, mesas de participación, acompañamiento comunitario.</t>
  </si>
  <si>
    <t>Verificación y acompañamiento en situaciones de emergencia (amenazas de remoción en masa)</t>
  </si>
  <si>
    <t>Casco
Botas de seguridad
Guantes tipo ingeniero
Tapabocas</t>
  </si>
  <si>
    <t>Planeación - Gestión de Riesgos</t>
  </si>
  <si>
    <t>Planeación - Referente Ambiental</t>
  </si>
  <si>
    <t>Actividades en campo con Gestores (Idiprón)
Recuperación y embellecimiento del espacio, en compañía del operador</t>
  </si>
  <si>
    <t>Botas de seguridad. Guantes tipo ingeniero. Tapabocas. Overol. Monogafas. Careta de protección</t>
  </si>
  <si>
    <t>Exposición a espacios contaminados, presencia de diferentes tipos de desechos en los lugares visitados</t>
  </si>
  <si>
    <t>Planeación - Gestora ambiente y riesgo</t>
  </si>
  <si>
    <t>Actividades en campo con Gestores puntos críticos, estrategia "Juégale limpio a San Cristóbal"</t>
  </si>
  <si>
    <t>Planeación - Gestora ambiente y riesgo. Gestores</t>
  </si>
  <si>
    <t>Exposición a espacios contaminados, presencia y manipulación de diferentes tipos de desechos en los lugares visitados</t>
  </si>
  <si>
    <t>Prespuesto</t>
  </si>
  <si>
    <t>Movimientos repetitivos miembros superiores. Postura sedente.</t>
  </si>
  <si>
    <t>1.Continuar realizando las pausas activas de acuerdo con programación de la Alcaldía
2.Capacitación en higiene postural
3.Programar y realizar mantenimiento preventivo de sillas</t>
  </si>
  <si>
    <t>Oficina Asesora de comunicaciones y prensa</t>
  </si>
  <si>
    <t>1.Uso de elementos de protección personal durante las actividades
2.Suministro de gel antibacterial a los colaboradores 
3.Aplicar esquemas de vacunación para Hepatitis A, Hepatitis B, Tétanos y Fiebre tifoidea</t>
  </si>
  <si>
    <t xml:space="preserve">1.Uso de elementos de protección personal durante las actividades
2.Suministro de gel antibacterial a los colaboradores 
3.Aplicar esquemas de vacunación para Hepatitis A, Hepatitis B, Tétanos y Fiebre tifoidea     </t>
  </si>
  <si>
    <t>1.Uso de elementos de protección personal durante las visitas en lugares que presentan condiciones insalubres
2.Suministro de gel antibacterial a los colaboradores 
3.Aplicar esquemas de vacunación para Hepatitis A, Hepatitis B, Tétanos y Fiebre tifoidea</t>
  </si>
  <si>
    <t>1.Siempre que sea posible contar con acompañamiento policial, asegurando su permanencia hasta finalizar la actividad
2.Capacitación en medidas preventivas y de manejo del riesgo público   
3.Generar  programa de riesgo publico, incluir  protocolo de seguridad
4.Procurar coordinar para actividades externas a la sede el uso de vehículo de la Entidad</t>
  </si>
  <si>
    <t>Uso de equipos de trabajo de alto costo, requeridos para la toma de videos y fotografías.
Antecedentes de intento de robo de cámara</t>
  </si>
  <si>
    <t>Realizar medición de iluminación en la oficina (3 puestos de trabajo)</t>
  </si>
  <si>
    <r>
      <t>1.Continuar realizando las pausas activas de acuerdo con programación de la Alcaldía
2.Capacitación en higiene postural
3.Programar y realizar mantenimiento preventivo de sillas
4.Asegurar que se cumpla con el espacio mínimo de superficie de pavimento de 2m</t>
    </r>
    <r>
      <rPr>
        <vertAlign val="superscript"/>
        <sz val="6"/>
        <rFont val="Arial"/>
        <family val="2"/>
      </rPr>
      <t>2</t>
    </r>
    <r>
      <rPr>
        <sz val="6"/>
        <rFont val="Arial"/>
        <family val="2"/>
      </rPr>
      <t>, por puesto de trabajo</t>
    </r>
  </si>
  <si>
    <t>Movimientos repetitivos miembros superiores. Postura sedente.
Espacio reducido. 3 puestos de trabajo para 4 personas.</t>
  </si>
  <si>
    <t>Información al ciudadano</t>
  </si>
  <si>
    <t>Trabajo de escritorio y computador
Atención al usuario. Orientación a la comunidad que ingresa a las diferentes áreas</t>
  </si>
  <si>
    <t>Movimientos repetitivos miembros superiores. Postura sedente.
Espacio reducido.</t>
  </si>
  <si>
    <t xml:space="preserve">Reemplazar bombillos faltantes, y si persiste la situación, realizar medición de iluminación en la oficina </t>
  </si>
  <si>
    <t>Desplazamiento fuera de las instalaciones (robo, atraco, lesiones por caídas, accidentes con vehículos).</t>
  </si>
  <si>
    <t>Casa del consumidor</t>
  </si>
  <si>
    <t>1.Continuar realizando las pausas activas de acuerdo con programación de la Alcaldía
2.Capacitación en higiene postural
3.Programar y realizar mantenimiento preventivo y correctivo de sillas</t>
  </si>
  <si>
    <t>Uso de equipos de trabajo de alto costo (masas, recipiente volumétrico) y exigencias de manejo cuidadoso para evitar descalibración.</t>
  </si>
  <si>
    <t>Control de metrología legal en establecimientos de comercio</t>
  </si>
  <si>
    <t>1.Capacitación en medidas preventivas y de manejo del riesgo público   
2.Generar  programa de riesgo publico, incluir  protocolo de seguridad
3.Continuar coordinando para actividades externas a la sede el uso de vehículo de la Entidad</t>
  </si>
  <si>
    <t>Manipulación de elementos pesados, de alto costo y exigencias posturales orientadas a no afectar su calibración</t>
  </si>
  <si>
    <t xml:space="preserve">Desórdenes músculo esqueléticos. </t>
  </si>
  <si>
    <t>1.Capacitación en ejercicios de estiramiento y fortalecimiento muscular que faciliten la realización de la labor
2.Capacitación en higiene postural</t>
  </si>
  <si>
    <t>1.Capacitación en medidas preventivas y de manejo del riesgo público   
2.Generar  programa de riesgo publico, incluir  protocolo de seguridad
3.Continuar con la práctica de disponer de vehículo de la Alcaldía, para actividades en Inspecciones</t>
  </si>
  <si>
    <t>Gestión de Desarrollo Local</t>
  </si>
  <si>
    <t xml:space="preserve">Alto nivel de responsabilidad y premura de tiempo para el cumplimiento de la labor, asociados a desempeño de Encargo de Gestión Policiva, adicional a las actividades propias del cargo.
</t>
  </si>
  <si>
    <t>Adelantar la gestión necesaria para contar con el profesional requerido para desempeñar las funciones en Gestión Policiva, en el corto plazo.</t>
  </si>
  <si>
    <t>Inspecciones de policía - 4 A, 4 B, 4 C, 4 D</t>
  </si>
  <si>
    <t>1.Dotar de muebles archivadores tipo armario para oficinas
2.Establecer políticas de orden y aseo (tener al alcance sólo los documentos que realmente se van a tramitar durante la jornada laboral)
3.Mantener espacio de circulación despejado.
4.Capacitar en prevención y control de incendios</t>
  </si>
  <si>
    <t>Ausencia de muebles archivadores y espacios de archivo
Disposición de cajas de archivo arrumadas en el piso, otras bajo y sobre superficies de trabajo</t>
  </si>
  <si>
    <t>Trabajo de escritorio y computador.
Realización de audiencias en oficina</t>
  </si>
  <si>
    <t>Locativo (sistemas y medios de almacenamiento, orden y aseo)</t>
  </si>
  <si>
    <t>Movimientos repetitivos miembros superiores. Algunas sillas deterioradas, uso de silla fija o en préstamo.</t>
  </si>
  <si>
    <t>1.Programar y realizar  pausas activas  con mayor continuidad por parte de los colaboradores , realizar formación de lideres de pausas activas    
2.Capacitación en higiene postural
3.Programar y realizar mantenimiento preventivo y correctivo, o reemplazo y dotación de sillas</t>
  </si>
  <si>
    <t xml:space="preserve">Apremio de tiempo en toma de decisiones. Agresiones verbales y/o físicas por parte de usuarios. Incremento de carga laboral. Carga emocional asociada a las audiencias. </t>
  </si>
  <si>
    <t>Trabajo en oficina y en campo</t>
  </si>
  <si>
    <t>1.Asegurar acompañamiento policial en audiencias fuera de las instalaciones
2.Capacitación en medidas preventivas y de manejo del riesgo público   
3.Generar programa de riesgo publico, incluir  protocolo de seguridad
4.En lo posible, realizar desplazamientos en vehículos de la Alcaldía</t>
  </si>
  <si>
    <t>Asistencia a diferentes audiencias dictando los fallos respectivos. Llegar a acuerdos. Toma de decisiones.
Visitas de verificación en la localidad.</t>
  </si>
  <si>
    <t>Agresiones verbales y/o físicas por parte de usuarios.
Exposición a delincuencia de la localidad.
Presencia de pandillas en las calles. 
Sectores inseguros de la localidad.</t>
  </si>
  <si>
    <t>Posible proliferación de microorganismos por permanente manipulación de documentos.
Permanencia de documentos en espacios de trabajo.</t>
  </si>
  <si>
    <t xml:space="preserve">1.Evaluar la opción de disponer de otro espacio para la ubicación del archivo fuera del área y contar con archivadores tipo armario o estante en las oficinas.
2.Fumigaciones preventivas en la sede, prevención de plagas.   
3.Saneamieto a documentos.     
4.Limpieza con trapo húmedo, posterior a la fumigación.
5.Aseo frecuente con aspiradora.
6.Uso de elementos de protección durante la manipulación de documentos.
7.Suministrar gel antibacterial a los colaboradores    </t>
  </si>
  <si>
    <t>Tapabocas
Cofia
Guantes</t>
  </si>
  <si>
    <t>1.Asegurar que las personas del outsourcing que presta el servicio de cafetería, cuenten con la capacitación en manipulación de alimentos, así como con los controles biológicos respectivos, uso de EPP´s y estrictas condiciones de higiene. 
2.Guantes diferenciados por color para actividades de aseo y de cafetería</t>
  </si>
  <si>
    <t>1. Asegurar la organización del cableado eléctrico en las instalaciones 
2. Impedir uso de multitomas en las áreas de trabajo
3. Programación de mantenimiento preventivo y correctivo de acometidas eléctricas por personal calificado.</t>
  </si>
  <si>
    <t>Octubre de 2022</t>
  </si>
  <si>
    <t>Lesión incapacitante, Muerte</t>
  </si>
  <si>
    <t>Tablas de Calificación del Riesgo (GTC 45 Vs. 2012)</t>
  </si>
  <si>
    <t>Tabla 1. Determinación de nivel de deficiencia</t>
  </si>
  <si>
    <t>Nivel de Deficiencia (ND)</t>
  </si>
  <si>
    <t>Valor de ND</t>
  </si>
  <si>
    <t>Significado</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</si>
  <si>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</si>
  <si>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</si>
  <si>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</si>
  <si>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peligro(s) que pueden dar lugar a consecuencias significativa(s), o la eficacia del conjunto de medidas preventivas existentes es baja, o ambos.</t>
  </si>
  <si>
    <t>Medio (M)</t>
  </si>
  <si>
    <t>Se han detectado peligros que pueden dar lugar a consecuencias poco significativas o de menor importancia, o la eficacia del conjunto de medidas preventivas existentes es moderada, o ambos</t>
  </si>
  <si>
    <t>Bajo (B)</t>
  </si>
  <si>
    <t>No se detecta consecuencia alguna, o la eficacia del conjunto de medidas preventivas existentes es alta, o ambos. El riesgo está controlado.</t>
  </si>
  <si>
    <t>Tabla 2. Determinación de nivel de exposición</t>
  </si>
  <si>
    <t>Tabla 3. Determinación de nivel de probabilidad</t>
  </si>
  <si>
    <t>Nivel de Exposición  (NE)</t>
  </si>
  <si>
    <t>Valor de NE</t>
  </si>
  <si>
    <t>Niveles de Probabilidad (NP)
NP = ND x NE</t>
  </si>
  <si>
    <t>Nivel de Exposición (NE)</t>
  </si>
  <si>
    <t>Continua (EC)</t>
  </si>
  <si>
    <t>La situación de exposición se presenta sin interrupción o varias veces con tiempo prolongado durante la jornada laboral.</t>
  </si>
  <si>
    <t>Frecuente (EF)</t>
  </si>
  <si>
    <t>La situación de exposición se presenta varias veces durante la jornada laboral por tiempos cortos.</t>
  </si>
  <si>
    <t>MA - 40</t>
  </si>
  <si>
    <t>MA - 30</t>
  </si>
  <si>
    <t>A - 20</t>
  </si>
  <si>
    <t>A - 10</t>
  </si>
  <si>
    <t>Ocasional (EO)</t>
  </si>
  <si>
    <t>La situación de exposición se presenta alguna vez durante la jornada laboral y por un periodo de tiempo corto.</t>
  </si>
  <si>
    <t>MA - 24</t>
  </si>
  <si>
    <t>A - 18</t>
  </si>
  <si>
    <t>A - 12</t>
  </si>
  <si>
    <t>M - 6</t>
  </si>
  <si>
    <t>Esporádica (EE)</t>
  </si>
  <si>
    <t>La situación de exposición se presenta de manera eventual.</t>
  </si>
  <si>
    <t>M - 8</t>
  </si>
  <si>
    <t>B - 4</t>
  </si>
  <si>
    <t>B - 2</t>
  </si>
  <si>
    <t>Ver interpretación en Tabla 4</t>
  </si>
  <si>
    <t>Tabla 4. Significado de los diferentes niveles de probabilidad</t>
  </si>
  <si>
    <t>Nivel de Probabilidad (NP)</t>
  </si>
  <si>
    <t>Valor de NP</t>
  </si>
  <si>
    <t>Entre 40 y 24</t>
  </si>
  <si>
    <t>Situacion deficiente con exposicion continua, o muy deficiente con exposicion frecuente. Normalmente la materializacion del riesgo ocurre con frecuencia.</t>
  </si>
  <si>
    <t>Entre 20 y 10</t>
  </si>
  <si>
    <t>Situacion deficiente con exposicion frecuente u ocasional, o bien situacion muy deficiente con exposicion ocasional o esporadica. La materializacion del riesgo es posible que suceda varias veces en la vida laboral.</t>
  </si>
  <si>
    <t>Entre 8 y 6</t>
  </si>
  <si>
    <t>Situacion deficiente con exposicion esporadica, o bien situacion mejorable con exposicion continuada o frecuente. Es posible que suceda el daño alguna vez.</t>
  </si>
  <si>
    <t>Entre 4 y 2</t>
  </si>
  <si>
    <t>Situacion mejorable con exposicion ocasional o esporadica, o situacion sin anomalia destacable con cualquier nivel de exposicion. No es esperable que se materialice el riesgo, aunque puede ser concebible.</t>
  </si>
  <si>
    <t>Tabla 6. Determinación de nivel de Riesgo</t>
  </si>
  <si>
    <t>Tabla 5. Determinacion de Nivel de Consecuencias</t>
  </si>
  <si>
    <t>Niveles de Riesgo (NR)
NR = NP x NC</t>
  </si>
  <si>
    <t>Nivel de Consecuencias (NC)</t>
  </si>
  <si>
    <t>Valor de NC</t>
  </si>
  <si>
    <t>40-24</t>
  </si>
  <si>
    <t>20-10</t>
  </si>
  <si>
    <t>8-6</t>
  </si>
  <si>
    <t>4-2</t>
  </si>
  <si>
    <t>Mortal o Catastrofico (M)</t>
  </si>
  <si>
    <t>Muerte(s)</t>
  </si>
  <si>
    <t>I
4000-2400</t>
  </si>
  <si>
    <t>I
2000-1000</t>
  </si>
  <si>
    <t>I
800-600</t>
  </si>
  <si>
    <t>II
400-200</t>
  </si>
  <si>
    <t>Muy grave (MG)</t>
  </si>
  <si>
    <t>Lesiones o enfermedades graves irreparables (Incapacidad permamente parcial o invalidez).</t>
  </si>
  <si>
    <t>I
2400-1440</t>
  </si>
  <si>
    <t>I
1200-600</t>
  </si>
  <si>
    <t>II
480-360</t>
  </si>
  <si>
    <t>II 240
                       III120</t>
  </si>
  <si>
    <t>Grave (G)</t>
  </si>
  <si>
    <t>Lesiones o enfermedades con incapacidad laboral temporal (ILT).</t>
  </si>
  <si>
    <t>I
1000-600</t>
  </si>
  <si>
    <t>II
500-250</t>
  </si>
  <si>
    <t>II
200-150</t>
  </si>
  <si>
    <t>III
100-50</t>
  </si>
  <si>
    <t>Leve (L)</t>
  </si>
  <si>
    <t>Lesiones o enfermedades que no requieren incapacidad.</t>
  </si>
  <si>
    <t>I
400-240</t>
  </si>
  <si>
    <t>II 200
                      III 100</t>
  </si>
  <si>
    <t>III
80-60</t>
  </si>
  <si>
    <t>III 40
                        IV 20</t>
  </si>
  <si>
    <t>Para valorar la consecuencia, tenga en cuenta la consecuencia directa mas grave que se puede presentar en la actividad valorada.</t>
  </si>
  <si>
    <t>Ver interpretación en Tabla 7</t>
  </si>
  <si>
    <t>Tabla 7. Significado del nivel del Riesgo (NR)</t>
  </si>
  <si>
    <t>Nivel de Riesgo (NR)</t>
  </si>
  <si>
    <t>Valor de NR</t>
  </si>
  <si>
    <t>I</t>
  </si>
  <si>
    <t>4000 - 600</t>
  </si>
  <si>
    <t>Situacion critica. Suspender actividades hasta que el riesgo este bajo control. Intervencion urgente.</t>
  </si>
  <si>
    <t>II</t>
  </si>
  <si>
    <t>500 - 150</t>
  </si>
  <si>
    <t>Corregir y adoptar medidas de control inmediato</t>
  </si>
  <si>
    <t>III</t>
  </si>
  <si>
    <t>120 - 40</t>
  </si>
  <si>
    <t>Mejorar si es posible. Seria conveniente justificar la intervencion y su rentabilidad.</t>
  </si>
  <si>
    <t>IV</t>
  </si>
  <si>
    <t>Mantener las medidas de control existentes, pero se deberian considerar soluciones o mejoras y se deben hacer comprobaciones periodicas para asegurar que el riesgo aun es aceptable.</t>
  </si>
  <si>
    <t>Tabla 8. Aceptabilidad del Riesgo</t>
  </si>
  <si>
    <t>No Aceptable</t>
  </si>
  <si>
    <t>Situación critica, correción urgente</t>
  </si>
  <si>
    <t>No Aceptable o  Aceptable con control especifico</t>
  </si>
  <si>
    <t>Corregir o adoptar medidas de control</t>
  </si>
  <si>
    <t>Mejorable</t>
  </si>
  <si>
    <t>Mejorar el control existente</t>
  </si>
  <si>
    <t>Aceptable</t>
  </si>
  <si>
    <t>No intervenir, salvo que un analisis mas preciso lo justifique</t>
  </si>
  <si>
    <t xml:space="preserve">DESCRIPCIÓN </t>
  </si>
  <si>
    <t>Tabla de Peligros</t>
  </si>
  <si>
    <t>Clasificacion</t>
  </si>
  <si>
    <t>Químico</t>
  </si>
  <si>
    <t>Biomecánicos</t>
  </si>
  <si>
    <t>Condiciones de Seguridad</t>
  </si>
  <si>
    <t>Fenómenos Naturales</t>
  </si>
  <si>
    <t>Virus</t>
  </si>
  <si>
    <t>Ruido (de impacto, intermitente y continuo)</t>
  </si>
  <si>
    <t>Polvos orgánicos inorgánicos</t>
  </si>
  <si>
    <t>Gestión organizacional (estilo de mando, pago, contratación, participación, inducción y capacitación, bienestar social, evaluación del desempeño, manejo de cambios.</t>
  </si>
  <si>
    <t>Posturas (prolongada, mantenida, forzada, antigravitacional).</t>
  </si>
  <si>
    <t>Mecánico (elementos o partes de máquinas, herramientas, equipos, piezas a trabajar, materiales proyectados sólidos o fluídos).</t>
  </si>
  <si>
    <t>Sismo</t>
  </si>
  <si>
    <t>Bacterias</t>
  </si>
  <si>
    <t>Iluminación (luz visible por exceso o deficiencia)</t>
  </si>
  <si>
    <t>Fibras</t>
  </si>
  <si>
    <t>Características de la organización del trabajo (comunicación, tecnología, organización del trabajo, demandas cualitativas y cuantitativas de la labor).</t>
  </si>
  <si>
    <t>Esfuerzo.</t>
  </si>
  <si>
    <t>Eléctrico (alta y baja tensión, estática).</t>
  </si>
  <si>
    <t>Terremoto</t>
  </si>
  <si>
    <t>Hongos</t>
  </si>
  <si>
    <t>Vibración (cuerpo entero, segmentada)</t>
  </si>
  <si>
    <t>Líquidos (nieblas y rocíos)</t>
  </si>
  <si>
    <t>Características del grupo social de trabajo (relaciones, cohesión, calidad de interacciones, trabajo en equipo).</t>
  </si>
  <si>
    <t>Movimiento repetitivo.</t>
  </si>
  <si>
    <t xml:space="preserve">Locativo (sistemas y medios de almacenamiento), superficies de trabajo (irregulares, deslizantes con diferencia del nivel), condiciones de orden  y aseo, (caídas de objeto). </t>
  </si>
  <si>
    <t>Vendaval</t>
  </si>
  <si>
    <t>Ricketsias</t>
  </si>
  <si>
    <t>Temperaturas extremas (calor y frio)</t>
  </si>
  <si>
    <t>Gases y vapores</t>
  </si>
  <si>
    <t>Condiciones de la tarea (carga mental, contenido de la tarea, demandas emocionales, sistemas de control, definición de roles, monotonía, etc).</t>
  </si>
  <si>
    <t>Manipulación manual de cargas.</t>
  </si>
  <si>
    <t>Tecnológico (explosión, fuga, derrame, incendio).</t>
  </si>
  <si>
    <t>Inundación</t>
  </si>
  <si>
    <t>Parásitos</t>
  </si>
  <si>
    <t>Presión atmosférica (normal y ajustada)</t>
  </si>
  <si>
    <t>Humos metálicos no metálicos</t>
  </si>
  <si>
    <t>Interfase persona - tarea (conocimientos, habilidades en relación con la demanda de la tarea, iniciativa, autonomía y reconocimiento, identificación de la persona con la tarea y la organización).</t>
  </si>
  <si>
    <t>Accidentes de tránsito.</t>
  </si>
  <si>
    <t>Derrumbe</t>
  </si>
  <si>
    <t>Picaduras</t>
  </si>
  <si>
    <t>Radiaciones ionizantes (rayos x, gama, beta y alfa)</t>
  </si>
  <si>
    <t>Material partículado</t>
  </si>
  <si>
    <t>Jornada de trabajo (pausas, trabajo nocturno, rotación, horas extras, descansos).</t>
  </si>
  <si>
    <t>Públicos (robos, atracos, asaltos, atentados, de orden público, etc).</t>
  </si>
  <si>
    <t>Precipitaciones, (lluvias, granizadas, heladas)</t>
  </si>
  <si>
    <t>Mordeduras</t>
  </si>
  <si>
    <t>Radiaciones  no ionizantes (laser, ultravioleta infrarroja, radiofrecuencia, microondas)</t>
  </si>
  <si>
    <t>Trabajo en alturas.</t>
  </si>
  <si>
    <t>Fluidos o Excrementos</t>
  </si>
  <si>
    <t>Espacios confinados.</t>
  </si>
  <si>
    <t>* Tener en cuenta únicamente los peligros de fenómenos naturales que afectan  la seguridad y bienestar de las personas en el desarrollo de una actividad. En el Plan de Emergencia de cada empresa, se considerarán todos los fenómenos naturales que pudieran afectarla.</t>
  </si>
  <si>
    <t>Biológico (contacto con vectores, mordeduras, arañazos, picaduras)</t>
  </si>
  <si>
    <t>Exposición a espacios contaminados, dadas las deplorables condiciones de aseo de algunos de los lugares visitados.
Contacto con mascotas agresivas en la calle o en los lugares visitados</t>
  </si>
  <si>
    <t>no aplica</t>
  </si>
  <si>
    <t>1.Uso de elementos de protección personal durante las visitas en lugares que presentan condiciones insalubres
2.Suministro de gel antibacterial a los colaboradores 
3.Aplicar esquemas de vacunación para Hepatitis A, Hepatitis B, Tétanos y Fiebre tifoidea
4. solicitar al dueño del predio aislar las mascotas antes de ingresar al predio</t>
  </si>
  <si>
    <t>Tapabocas
Guantes
Chaqueta impermeable o antifluidos</t>
  </si>
  <si>
    <t>Manejo de correspondencia interna y externa</t>
  </si>
  <si>
    <t>Recepción y entrega de correspondencia interna y externa</t>
  </si>
  <si>
    <t>Movimientos repetitivos miembros superiores. Postura sedente. Uso de sillas fijas, otras deterioradas.</t>
  </si>
  <si>
    <t xml:space="preserve">1.Realizar pausas activas diarias
2.Capacitación en higiene postural
3.Mantenimiento correctivo y/o reemplazo de sillas </t>
  </si>
  <si>
    <t>Recepción y entrega de correspondencia interna y externa.
Atención en ventanilla</t>
  </si>
  <si>
    <t>Movimientos repetitivos miembros superiores. Postura sedente. Sillas deterioradas.</t>
  </si>
  <si>
    <t>Resolución 2400 de 1979 Art. 63 y 67 
ACGIH De 19 a 22°C</t>
  </si>
  <si>
    <t>CDI - Notificadores</t>
  </si>
  <si>
    <t>Labor de mensajería</t>
  </si>
  <si>
    <t>Desplazamiento dentro de la ciudad entregando  correspondencia en motocicletas propias de los servidores</t>
  </si>
  <si>
    <t>Exposición a accidentes vehiculares con diferentes actores viales</t>
  </si>
  <si>
    <t>Condiciones de seguridad</t>
  </si>
  <si>
    <t>Accidente de tránsito</t>
  </si>
  <si>
    <t>Lesión incapacitante hasta la muerte</t>
  </si>
  <si>
    <t>Ley 769 de 2002,resolucion 1565 del 2014</t>
  </si>
  <si>
    <t>No Aplica</t>
  </si>
  <si>
    <t>Realizar mantenimientos preventivos y correctivos a motos y tener la documentación al día (SOAT y RTM)</t>
  </si>
  <si>
    <t xml:space="preserve">1.Contar con agenda o rutograma de los colaboradores. 
2.Continuar con la implementación del Plan Estratégico de Seguridad Vial  
3.Ejecucion de  capacitaciones en manejo defensivo y atención a victimas
4.Seguimiento al vencimiento de licencias de conducción, SOAT y RTM     
5.Realizacion de exámenes medico ocupacionales   
6.Realizacion de  exámenes teórico prácticos.                                                                                                                                                 </t>
  </si>
  <si>
    <t>Casco certifcado de motocicletas, guates con protección de nudillos, chaqueta con protectores para moto con reflectivos</t>
  </si>
  <si>
    <t>Entregar notificaciones y correspondencia dentro de la ciudad</t>
  </si>
  <si>
    <t>Desplazamiento fuera de las instalaciones, dentro y fuera de la localidad. Se transportan en motocicleta. 
Agresiones de las personas que se enojan por los avisos de notificación.</t>
  </si>
  <si>
    <t>Resolución 1231 de 2016.
Decreto 1310 de 2016.</t>
  </si>
  <si>
    <t xml:space="preserve">1.Capacitación en medidas preventivas y de manejo del riesgo público   
2.Generar  programa de riesgo publico, incluir  protocolo de seguridad
</t>
  </si>
  <si>
    <t xml:space="preserve">Desplazamiento fuera de las instalaciones, dentro y fuera de la localidad. Se transportan en motocicleta. </t>
  </si>
  <si>
    <t>Biomecánico (posturas, esfuerzo)</t>
  </si>
  <si>
    <t>1.Generar el programa DME.
2.Capacitación en higiene postural, autocuidado.
3.Programar y realizar  pausas activas específicas para miembros superiores y espalda, dado su medio de movilización, realizar formación de lideres de pausas activas 
4.Asegurar condiciones apropiadas de mantenimiento del vehículo</t>
  </si>
  <si>
    <t>1. Garantizar el Espacio mínimo de superficie de pavimento por puesto de trabajo 2 m2.</t>
  </si>
  <si>
    <t>Alto nivel de responsabilidad, actividades propias de la labor, revisión y entrega de resultados en tiempos determinados.</t>
  </si>
  <si>
    <t>Actividades control riesgo psicosocial.</t>
  </si>
  <si>
    <t>No aplica</t>
  </si>
  <si>
    <t>1.Realizar la implementación y seguimiento del programa de riesgo Psicosocial
2.Realizar actividades encaminadas al fortalecimiento de resolución de conflictos, habilidades de negociación, trabajo en equipo.</t>
  </si>
  <si>
    <t>Estrés</t>
  </si>
  <si>
    <t xml:space="preserve"> Radiaciones No Ionizantes</t>
  </si>
  <si>
    <t>Fatiga visual, molestias visuales, cefalea, destellos</t>
  </si>
  <si>
    <t>Cortinas que no permitan el acceso de radiación solar al ambiente de trabajo</t>
  </si>
  <si>
    <t>Mecanismos de Auto reporte de Condiciones adversas de Seguridad y Salud</t>
  </si>
  <si>
    <t>Pérdida de agudeza visual.</t>
  </si>
  <si>
    <t>1. Utiliza dispositivo que evite el resplandor 
2. Ajuste y dotación de persianas</t>
  </si>
  <si>
    <t>1. Capacitación en higiene visual
2. Programar y ejecutar cronograma de mantenimiento preventivo y correctivo de luminarias 
3. Estudiar la viabilidad de programar medición de iluminación.</t>
  </si>
  <si>
    <t xml:space="preserve">Exposición a radiaciones no ionizantes por incidencia de radiación solar por ventanales
Se percibe ingreso de luz solar directa en horas de la mañana causando deslumbramiento en pantallas y disconfort
</t>
  </si>
  <si>
    <t>Casa de Justicia</t>
  </si>
  <si>
    <t>Desplazamiento fuera de las instalaciones (robo, atraco, lesiones por caídas, accidentes con vehículos). Control y dialogo en manifestaciones públicas</t>
  </si>
  <si>
    <t>Desorganización en cables de baja tensión en las áreas. 
Fallas en suministro de energía</t>
  </si>
  <si>
    <t>Aseo Y Cafetería</t>
  </si>
  <si>
    <t>Uso de cafeteras, grecas y estufa de cafetería para preparación de bebidas calientes en sedes
Ingesta de bebidas calientes (aromaticas, café)</t>
  </si>
  <si>
    <t>lesiones por quemaduras</t>
  </si>
  <si>
    <t>Quemaduras de segundo grado</t>
  </si>
  <si>
    <t xml:space="preserve">1. Indicar al personal de servicios generales las superficies que son calientes en cafeteras, grecas y/o estufas. 
2. Revisar periódicamente estos aparatos y señalizar preventivamente superficies calientes.
3. En lo posible cada uno de los funcionarios usar vasos anchos estables con oreja y termicos para la ingesta de bebidas calientes. 
</t>
  </si>
  <si>
    <t>Labores de limpieza y prepearción de alimentos</t>
  </si>
  <si>
    <t>Limpieza de área con productos químicos de limpieza</t>
  </si>
  <si>
    <t>Mal almacenamiento de productos químicos de aseo para la limpieza de las área de la alcaldía</t>
  </si>
  <si>
    <t>Envenenamiento, dermatitis, intoxicación</t>
  </si>
  <si>
    <t>Intoxicación</t>
  </si>
  <si>
    <t>Resolución 773 de 2021</t>
  </si>
  <si>
    <t>1. continuar con la implemntación del SGA por parte del contratistas, en márco del Programa de Riesgo químico de la SDG.
2. Capacitar a todas las presonas involucradas en manejo de químicos, en especial productos de aseo o limpieza
3. Divulgar MSDS (hoja de seguridad de los productos utilizados y mejorados)
4. Relizar inspecciones periodicas para el cumplimentos
5. Indetificar los envaces en los cuales se reenvasa los produtos para su utilización.</t>
  </si>
  <si>
    <t>Utilizacióan de Guates de nitrilo, tapabocas, cofias y gafas protectoras</t>
  </si>
  <si>
    <t>Conductores y Operadores de Maquinaria Amarilla</t>
  </si>
  <si>
    <t>Trasportar a los servidores de la Alcaldía
Deplazamientos en la maquinaria amarilla por exigencia de la labor</t>
  </si>
  <si>
    <t>Conducción de vehículos al servicio de la Alcaldía
Operaciones con maquinaria amarilla al servicio de la localidad</t>
  </si>
  <si>
    <t xml:space="preserve">Velocidad inadecuada o excesiva. Circulación por arriba del límite de velocidad permitido, </t>
  </si>
  <si>
    <t>Velocidad</t>
  </si>
  <si>
    <t>Dificultando una reacción defensiva, Incidentes de tránsito, Accidentes de tránsito (choques, atropellamiento, golpes, heridas,  contusiones, fracturas, pérdidas humanas, etc)</t>
  </si>
  <si>
    <t>Instalacion de GPS</t>
  </si>
  <si>
    <t xml:space="preserve">Llave de identificacion par uso de GPS, Capacitacion en manejo defensivo, </t>
  </si>
  <si>
    <t>No Aceptable o Aceptable con control especifico</t>
  </si>
  <si>
    <t>Accidente grave con lesiones incapacitante, muerte</t>
  </si>
  <si>
    <t>Resolucion 1565 del 2014</t>
  </si>
  <si>
    <t>Capacitacion en manejo defensivo, 
Politica de seguridad vial Politicas de regulaciones, Aseguramiento de viajes, Seguimiento a infracciones de transito</t>
  </si>
  <si>
    <t>Uso obligatorio del cinturon de seguridad</t>
  </si>
  <si>
    <t>Falta de información o formación en seguridad vial</t>
  </si>
  <si>
    <t>Descocimiento de practicas de conduccion</t>
  </si>
  <si>
    <t>Incidentes de tránsito, Accidentes de tránsito (choques, atropellamiento, golpes, heridas,  contusiones, fracturas, pérdidas humanas, etc)</t>
  </si>
  <si>
    <t xml:space="preserve">Capacitacion en manejo defensivo, Programa de capacitacion, Sensibilizacion anual, Manejo comentado </t>
  </si>
  <si>
    <t>El uso de movil (celular),
encender un cigarrillo, la utilización inadecuada de los GPS, consumir alimentos</t>
  </si>
  <si>
    <t>Distracciones</t>
  </si>
  <si>
    <t>Capacitacion en manejo defensivo, Programa de capacitacion, Sensibilizacion anual, Manejo comentado 
Politica de seguridad vial Politicas de regulaciones, Procedimiento de Gerenciamiento de viajes, Seguimiento a infracciones de transito</t>
  </si>
  <si>
    <t>Exceso en horas de conduccion o no cumplimiento de jornada minima de conduccion, no cumplimiento de pausas activas.</t>
  </si>
  <si>
    <t>Sueño y fatiga</t>
  </si>
  <si>
    <t>Repercución negativa en la capacidad
de conducción, incrementando las distracciones y aumentando el tiempo de reacción</t>
  </si>
  <si>
    <t>Capacitacion en manejo defensivo, Programa de capacitacion, Sensibilizacion anual, Manejo comentado 
Politica de seguridad vial Politicas de regulaciones, Aseguramiento de viajes, Seguimiento a infracciones de transito</t>
  </si>
  <si>
    <t>Desacanso insuficiente, horas extras de trabajo, temas personales, etc</t>
  </si>
  <si>
    <t>Manejo no defensivo, distraccion, Incidentes de tránsito, Accidentes de tránsito (choques, atropellamiento, golpes, heridas,  contusiones, fracturas, pérdidas humanas, etc)</t>
  </si>
  <si>
    <t>Capacitacion en manejo defensivo, Programa de capacitacion, Sensibilizacion anual, Manejo comentado 
Programa de riesgo psicisocial, Control de horas de exposicion laboral</t>
  </si>
  <si>
    <t>Los conductores presentan esta clasificación
cuando presentan:Prisa, Congestión del tráfico, Disfrute de la prioridad.</t>
  </si>
  <si>
    <t>Agresividad</t>
  </si>
  <si>
    <t>Manejo no defensivo,  Incidentes de tránsito, Accidentes de tránsito (choques, atropellamiento, golpes, heridas,  contusiones, fracturas, pérdidas humanas, etc)</t>
  </si>
  <si>
    <t>Impericia al manejar un vehiculo automotor.</t>
  </si>
  <si>
    <t>Edad</t>
  </si>
  <si>
    <t>Procedimiento de seleccion y reclutamiento, Politicas de seguridad vial</t>
  </si>
  <si>
    <t>Alteraciones en el comportamiento del
conductor entre los cuales están: Depresores, Estimulantes, Alucinógenos</t>
  </si>
  <si>
    <t>Consumo de Drogas- Alcohol</t>
  </si>
  <si>
    <t>Alteracion en comportamiento de conduccion, Incidentes de tránsito, Accidentes de tránsito (choques, atropellamiento, golpes, heridas,  contusiones, fracturas, pérdidas humanas, etc</t>
  </si>
  <si>
    <t>Politica de no consumo de sustancias psicoativas, toma de pruebas de alcohol y drogas, monitoereo de infracciones de transito</t>
  </si>
  <si>
    <t>Ingerir medicamentos influye en la capacidad de concentración, reduce los reflejos o si le produce somnolencia o no.</t>
  </si>
  <si>
    <t>Medicamentos</t>
  </si>
  <si>
    <t>Politica de no consumo de sustancias psicoactivas, toma de pruebas de alcohol y drogas, monitoreo de infracciones de transito</t>
  </si>
  <si>
    <t>Comportamiento no seguro</t>
  </si>
  <si>
    <t>Realización de maniobras no defensivas</t>
  </si>
  <si>
    <t>Capacitacion en manejo defensivo, Programa de capacitacion, Sensibilizacion anual, Manejo comentado
Politica de seguridad vial Politicas de regulaciones, Aseguramiento de viajes, Seguimiento a infracciones de transito</t>
  </si>
  <si>
    <t>No uso de cinturon de seguridad, no respeto y seguimiento a todos los lineamientos viales definidos por legislacion y por la organización</t>
  </si>
  <si>
    <t>No cumplimiento de estandares y normas</t>
  </si>
  <si>
    <t>Posibles fallas mecanicas en Sistema de frenos, Acelerador atascado, tambaleo, transmisiòn, motor, etc</t>
  </si>
  <si>
    <t>Falla de Seguridad Activa</t>
  </si>
  <si>
    <t>Compra y alquiler de vehiculos con estandares de seguridad, Ejecucion de mantenimientos preventivos y correctivos</t>
  </si>
  <si>
    <t>Inspecciones de ley y pre operacionales, Planes de mantenimiento de vehiculos, Seleccion de talleres de mantenimientos, Cotrol de hoja de vida de vehiculos</t>
  </si>
  <si>
    <t>Posibles fallas o no uso de equipo de proteccion personal, faro delantero, luces de giro, luz de freno, espejos, bocina, cinturones de seguridad.</t>
  </si>
  <si>
    <t>Falla de Seguridad pasiva</t>
  </si>
  <si>
    <t>Lesiones personales</t>
  </si>
  <si>
    <t>Inspecciones de ley y pre operacionales, Planes de mantenimiento de vehiculos, Seleccion de talleres de mantenimientos, Control de hoja de vida de vehiculos</t>
  </si>
  <si>
    <t>Derrames de líquidos, combustibles, etc</t>
  </si>
  <si>
    <t>Fallas en otros elementos</t>
  </si>
  <si>
    <t>Contaminacion ambiental</t>
  </si>
  <si>
    <t>Presentes en el trayecto o desplazamientos (lluvia, sol, noche, día, etc.)</t>
  </si>
  <si>
    <t>Factores meteorológicos</t>
  </si>
  <si>
    <t>Capacitacion en manejo defensivo, Programa de capacitacion, Sensibilizacion anual, Manejo comentado
Politica de seguridad vial Politicas de regulaciones, Procedimiento de Gerenciamiento de viajes</t>
  </si>
  <si>
    <t xml:space="preserve"> Vías destapadas, derrumbes, hundimientos, falta de tapas de alcantarilla, terrenos irregulares</t>
  </si>
  <si>
    <t>Condiciones de vias</t>
  </si>
  <si>
    <t>Trayectos rutinarios que lleva a tener una sensación de seguridad disminuyendo la concentración y nuestro grado de percepción del riesgo.</t>
  </si>
  <si>
    <t>Trayectos frecuentes</t>
  </si>
  <si>
    <t>Iluminacion publica deficiente</t>
  </si>
  <si>
    <t>Condiciones de iluminación</t>
  </si>
  <si>
    <t>Comportamientos sub estandar al usar las vias publicas</t>
  </si>
  <si>
    <t>Infracciones de otros actores viales</t>
  </si>
  <si>
    <t>Insectos, colillas arrojadas, grava, etc</t>
  </si>
  <si>
    <t>Objetos en el ambiente</t>
  </si>
  <si>
    <t>Capacitacion en manejo defensivo, Programa de capacitacion, Sensibilizacion anual, Manejo comentado, entrega de equipo de proteccion personal</t>
  </si>
  <si>
    <t>Animales presentes en vias de circulacion</t>
  </si>
  <si>
    <t>Ánimales en la vía</t>
  </si>
  <si>
    <t>Capacitacion en manejo defensivo, Programa de capacitacion, Sensibilizacion anual, Manejo comentado 
Politica de seguridad vial Politicas de regulaciones, Aseguramiento de viajes</t>
  </si>
  <si>
    <t>Todos - Rol Peaton</t>
  </si>
  <si>
    <t>Traslados en vias internas</t>
  </si>
  <si>
    <t xml:space="preserve">Desplazamientos  </t>
  </si>
  <si>
    <t>No respeto y seguimiento a todos los lineamientos viales definidos por legislacion y por la organización</t>
  </si>
  <si>
    <t xml:space="preserve">No uso de senderos de circulación Peatonal </t>
  </si>
  <si>
    <t>Senalizacion y demarcacion vial de senderos</t>
  </si>
  <si>
    <t>Capacitacion de uso seguro de vias</t>
  </si>
  <si>
    <t>Estres, Premura</t>
  </si>
  <si>
    <t xml:space="preserve">Prisa
Ràpidez
Velocidad
</t>
  </si>
  <si>
    <t>Uso de dispositivo s móviles portables (Celular, Tablet)</t>
  </si>
  <si>
    <t>Politicas de sgeuridad vial , Politicas de regulaciones viales</t>
  </si>
  <si>
    <t>Escasa infraestructura vial</t>
  </si>
  <si>
    <t xml:space="preserve">Falta de senderos de circulación Peatonal </t>
  </si>
  <si>
    <t>Inspeccion de senalizacion y demarcacion vial</t>
  </si>
  <si>
    <t>Falta de peldaños en escaleras, falta de avisos de reparaciones, caidas al mismo nivel</t>
  </si>
  <si>
    <t xml:space="preserve">Condiciones locativas </t>
  </si>
  <si>
    <t>Mantenimientos preventivos y correctivos de areas</t>
  </si>
  <si>
    <t xml:space="preserve">Vias compartidas con otros actores de la vía (Ciclistas, Motociclistas, conductores) </t>
  </si>
  <si>
    <t>Capacitacion de uso seguro de vias
Politicas de sgeuridad vial , Politicas de resgulaciones viales</t>
  </si>
  <si>
    <t xml:space="preserve">Condiciones de iluminación y señalización de la vía </t>
  </si>
  <si>
    <t>Todos - Rol Pasajero</t>
  </si>
  <si>
    <t>Traslados en vias externas</t>
  </si>
  <si>
    <t xml:space="preserve">Politica de seguridad vial Politicas de regulaciones, Aseguramiento de viajes, Seguimiento a infracciones de transito
Capacitacion en manejo defensivo, Programa de capacitacion, Sensibilizacion anual, Manejo comentado </t>
  </si>
  <si>
    <t xml:space="preserve">Politica de seguridad vial Politicas de regulaciones, Aseguramiento de viajes
Capacitacion en manejo defensivo, Programa de capacitacion, Sensibilizacion anual, Manejo comentado </t>
  </si>
  <si>
    <t>Condiciones de seguridad fisica de zonas a visitar</t>
  </si>
  <si>
    <t>Riesgo publico</t>
  </si>
  <si>
    <t>Secuestros, atracos, hurtos</t>
  </si>
  <si>
    <t>Capacitaciones en riesgos de seguridad fisica y riesgo publico</t>
  </si>
  <si>
    <t>Analisis de riesgos de seguridad fisica, Monitoreo de traslados por seguridad fisica
Capacitaciones en riesgos de seguridad fisica y riesgo publico</t>
  </si>
  <si>
    <t>público - Asonadas</t>
  </si>
  <si>
    <t>público - Ataque terrorista</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</si>
</sst>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00"/>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58">
    <font>
      <sz val="10"/>
      <name val="Arial"/>
      <family val="2"/>
    </font>
    <font>
      <b/>
      <sz val="10"/>
      <name val="Arial"/>
      <family val="2"/>
    </font>
    <font>
      <b/>
      <sz val="7"/>
      <name val="Century Schoolbook L"/>
      <family val="1"/>
    </font>
    <font>
      <sz val="6"/>
      <name val="Arial"/>
      <family val="2"/>
    </font>
    <font>
      <vertAlign val="superscript"/>
      <sz val="6"/>
      <name val="Arial"/>
      <family val="2"/>
    </font>
    <font>
      <b/>
      <sz val="11"/>
      <color indexed="8"/>
      <name val="Calibri"/>
      <family val="2"/>
    </font>
    <font>
      <sz val="6"/>
      <color indexed="8"/>
      <name val="Arial"/>
      <family val="2"/>
    </font>
    <font>
      <sz val="11"/>
      <color indexed="8"/>
      <name val="Calibri"/>
      <family val="2"/>
    </font>
    <font>
      <sz val="11"/>
      <color indexed="9"/>
      <name val="Calibri"/>
      <family val="2"/>
    </font>
    <font>
      <sz val="11"/>
      <color indexed="17"/>
      <name val="Calibri"/>
      <family val="2"/>
    </font>
    <font>
      <b/>
      <sz val="11"/>
      <color indexed="53"/>
      <name val="Calibri"/>
      <family val="2"/>
    </font>
    <font>
      <b/>
      <sz val="11"/>
      <color indexed="9"/>
      <name val="Calibri"/>
      <family val="2"/>
    </font>
    <font>
      <sz val="11"/>
      <color indexed="53"/>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8"/>
      <name val="Segoe UI"/>
      <family val="2"/>
    </font>
    <font>
      <sz val="8"/>
      <color indexed="8"/>
      <name val="Calibri"/>
      <family val="2"/>
    </font>
    <font>
      <b/>
      <sz val="8"/>
      <color indexed="8"/>
      <name val="Calibri"/>
      <family val="2"/>
    </font>
    <font>
      <b/>
      <sz val="10"/>
      <name val="Candara"/>
      <family val="2"/>
    </font>
    <font>
      <sz val="10"/>
      <name val="Candara"/>
      <family val="2"/>
    </font>
    <font>
      <sz val="9"/>
      <color indexed="8"/>
      <name val="Arial"/>
      <family val="2"/>
    </font>
    <font>
      <b/>
      <sz val="6"/>
      <name val="Arial"/>
      <family val="2"/>
    </font>
    <font>
      <b/>
      <sz val="6"/>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6"/>
      <color rgb="FF000000"/>
      <name val="Arial"/>
      <family val="2"/>
    </font>
    <font>
      <sz val="6"/>
      <color theme="1"/>
      <name val="Arial"/>
      <family val="2"/>
    </font>
    <font>
      <sz val="9"/>
      <color rgb="FF000000"/>
      <name val="Arial"/>
      <family val="2"/>
    </font>
    <font>
      <b/>
      <sz val="6"/>
      <color theme="1"/>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52"/>
        <bgColor indexed="64"/>
      </patternFill>
    </fill>
    <fill>
      <patternFill patternType="solid">
        <fgColor indexed="51"/>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0"/>
        <bgColor indexed="64"/>
      </patternFill>
    </fill>
    <fill>
      <patternFill patternType="solid">
        <fgColor indexed="51"/>
        <bgColor indexed="64"/>
      </patternFill>
    </fill>
    <fill>
      <patternFill patternType="solid">
        <fgColor indexed="43"/>
        <bgColor indexed="64"/>
      </patternFill>
    </fill>
    <fill>
      <patternFill patternType="solid">
        <fgColor indexed="50"/>
        <bgColor indexed="64"/>
      </patternFill>
    </fill>
    <fill>
      <patternFill patternType="solid">
        <fgColor indexed="13"/>
        <bgColor indexed="64"/>
      </patternFill>
    </fill>
    <fill>
      <patternFill patternType="solid">
        <fgColor theme="0" tint="-0.24997000396251678"/>
        <bgColor indexed="64"/>
      </patternFill>
    </fill>
    <fill>
      <patternFill patternType="solid">
        <fgColor theme="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right style="thin"/>
      <top/>
      <bottom style="thin"/>
    </border>
    <border>
      <left style="thin"/>
      <right style="thin"/>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top style="medium"/>
      <bottom style="thin"/>
    </border>
    <border>
      <left style="thin"/>
      <right style="thin"/>
      <top style="medium"/>
      <bottom style="thin"/>
    </border>
    <border>
      <left style="thin"/>
      <right style="medium"/>
      <top style="medium"/>
      <bottom style="thin"/>
    </border>
    <border>
      <left style="thin"/>
      <right/>
      <top style="thin"/>
      <bottom style="medium"/>
    </border>
    <border>
      <left/>
      <right style="thin"/>
      <top style="thin"/>
      <bottom style="thin"/>
    </border>
    <border>
      <left/>
      <right style="thin"/>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right style="medium"/>
      <top style="medium"/>
      <bottom style="thin"/>
    </border>
    <border>
      <left style="medium"/>
      <right style="medium"/>
      <top/>
      <bottom/>
    </border>
    <border>
      <left/>
      <right style="medium"/>
      <top style="thin"/>
      <bottom style="thin"/>
    </border>
    <border diagonalUp="1">
      <left style="thin"/>
      <right style="medium"/>
      <top style="thin"/>
      <bottom style="thin"/>
      <diagonal style="thin"/>
    </border>
    <border>
      <left style="medium"/>
      <right style="medium"/>
      <top style="thin"/>
      <bottom style="thin"/>
    </border>
    <border>
      <left style="medium"/>
      <right style="medium"/>
      <top/>
      <bottom style="medium"/>
    </border>
    <border diagonalUp="1">
      <left style="thin"/>
      <right style="thin"/>
      <top style="thin"/>
      <bottom style="thin"/>
      <diagonal style="thin"/>
    </border>
    <border>
      <left style="thin"/>
      <right/>
      <top style="medium"/>
      <bottom style="medium"/>
    </border>
    <border>
      <left style="double"/>
      <right style="double"/>
      <top style="double"/>
      <bottom style="double"/>
    </border>
    <border>
      <left style="thin"/>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34" fillId="0" borderId="0">
      <alignment/>
      <protection/>
    </xf>
    <xf numFmtId="0" fontId="47" fillId="0" borderId="0">
      <alignment/>
      <protection/>
    </xf>
    <xf numFmtId="0" fontId="0" fillId="32" borderId="5" applyNumberFormat="0" applyFont="0" applyAlignment="0" applyProtection="0"/>
    <xf numFmtId="9" fontId="0" fillId="0" borderId="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1" fillId="0" borderId="8" applyNumberFormat="0" applyFill="0" applyAlignment="0" applyProtection="0"/>
    <xf numFmtId="0" fontId="53" fillId="0" borderId="9" applyNumberFormat="0" applyFill="0" applyAlignment="0" applyProtection="0"/>
  </cellStyleXfs>
  <cellXfs count="171">
    <xf numFmtId="0" fontId="0" fillId="0" borderId="0" xfId="0" applyAlignment="1">
      <alignment/>
    </xf>
    <xf numFmtId="0" fontId="2" fillId="0" borderId="0" xfId="0" applyFont="1" applyAlignment="1">
      <alignment/>
    </xf>
    <xf numFmtId="0" fontId="2" fillId="0" borderId="0" xfId="0" applyFont="1" applyAlignment="1">
      <alignment vertical="center"/>
    </xf>
    <xf numFmtId="0" fontId="0" fillId="0" borderId="0" xfId="0" applyAlignment="1">
      <alignment wrapText="1"/>
    </xf>
    <xf numFmtId="0" fontId="0" fillId="0" borderId="0" xfId="0" applyBorder="1" applyAlignment="1">
      <alignment/>
    </xf>
    <xf numFmtId="0" fontId="2" fillId="33" borderId="10" xfId="0" applyFont="1" applyFill="1" applyBorder="1" applyAlignment="1">
      <alignment horizontal="center" vertical="center" textRotation="90" wrapText="1"/>
    </xf>
    <xf numFmtId="0" fontId="3" fillId="0" borderId="10" xfId="0" applyFont="1" applyFill="1" applyBorder="1" applyAlignment="1">
      <alignment horizontal="center" textRotation="90"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34" borderId="14" xfId="0" applyFont="1" applyFill="1" applyBorder="1" applyAlignment="1">
      <alignment horizontal="center" vertical="center" wrapText="1"/>
    </xf>
    <xf numFmtId="0" fontId="0" fillId="0" borderId="15" xfId="0" applyBorder="1" applyAlignment="1">
      <alignment/>
    </xf>
    <xf numFmtId="0" fontId="0" fillId="0" borderId="16" xfId="0" applyBorder="1" applyAlignment="1">
      <alignment/>
    </xf>
    <xf numFmtId="0" fontId="3" fillId="0" borderId="10" xfId="0" applyFont="1" applyFill="1" applyBorder="1" applyAlignment="1">
      <alignment horizontal="center" vertical="center" wrapText="1"/>
    </xf>
    <xf numFmtId="0" fontId="0" fillId="0" borderId="0" xfId="0" applyFill="1" applyAlignment="1">
      <alignment/>
    </xf>
    <xf numFmtId="0" fontId="54" fillId="0" borderId="0" xfId="0" applyFont="1" applyFill="1" applyBorder="1" applyAlignment="1">
      <alignment horizontal="left" vertical="center"/>
    </xf>
    <xf numFmtId="0" fontId="2" fillId="33" borderId="10" xfId="0" applyFont="1" applyFill="1" applyBorder="1" applyAlignment="1">
      <alignment horizontal="center" vertical="center" textRotation="90"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1" fillId="0" borderId="16" xfId="0" applyFont="1" applyBorder="1" applyAlignment="1">
      <alignment horizontal="center" vertical="center"/>
    </xf>
    <xf numFmtId="0" fontId="2" fillId="33" borderId="14" xfId="0" applyFont="1" applyFill="1" applyBorder="1" applyAlignment="1">
      <alignment horizontal="center" vertical="center" textRotation="90" wrapText="1"/>
    </xf>
    <xf numFmtId="0" fontId="2" fillId="35" borderId="14" xfId="0" applyFont="1" applyFill="1" applyBorder="1" applyAlignment="1">
      <alignment horizontal="center" vertical="center"/>
    </xf>
    <xf numFmtId="0" fontId="2" fillId="34" borderId="14" xfId="0" applyFont="1" applyFill="1" applyBorder="1" applyAlignment="1">
      <alignment horizontal="center" vertical="center" wrapText="1"/>
    </xf>
    <xf numFmtId="0" fontId="2" fillId="35" borderId="14" xfId="0" applyFont="1" applyFill="1" applyBorder="1" applyAlignment="1">
      <alignment horizontal="center" vertical="center" wrapText="1"/>
    </xf>
    <xf numFmtId="0" fontId="2" fillId="34" borderId="10" xfId="0" applyFont="1" applyFill="1" applyBorder="1" applyAlignment="1">
      <alignment horizontal="center" vertical="center"/>
    </xf>
    <xf numFmtId="0" fontId="2" fillId="33" borderId="10"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36" borderId="20" xfId="0" applyFont="1" applyFill="1" applyBorder="1" applyAlignment="1">
      <alignment horizontal="center" vertical="center"/>
    </xf>
    <xf numFmtId="0" fontId="5" fillId="36" borderId="21" xfId="0" applyFont="1" applyFill="1" applyBorder="1" applyAlignment="1">
      <alignment horizontal="center" vertical="center"/>
    </xf>
    <xf numFmtId="0" fontId="5" fillId="36" borderId="22" xfId="0" applyFont="1" applyFill="1" applyBorder="1" applyAlignment="1">
      <alignment horizontal="center" vertical="center"/>
    </xf>
    <xf numFmtId="0" fontId="5" fillId="36" borderId="23" xfId="0" applyFont="1" applyFill="1" applyBorder="1" applyAlignment="1">
      <alignment horizontal="center" vertical="center"/>
    </xf>
    <xf numFmtId="0" fontId="5" fillId="36" borderId="0" xfId="0" applyFont="1" applyFill="1" applyAlignment="1">
      <alignment horizontal="center" vertical="center"/>
    </xf>
    <xf numFmtId="0" fontId="5" fillId="36" borderId="24" xfId="0" applyFont="1" applyFill="1" applyBorder="1" applyAlignment="1">
      <alignment horizontal="center" vertical="center"/>
    </xf>
    <xf numFmtId="0" fontId="5" fillId="36" borderId="25" xfId="0" applyFont="1" applyFill="1" applyBorder="1" applyAlignment="1">
      <alignment horizontal="center" vertical="center"/>
    </xf>
    <xf numFmtId="0" fontId="5" fillId="36" borderId="26" xfId="0" applyFont="1" applyFill="1" applyBorder="1" applyAlignment="1">
      <alignment horizontal="center" vertical="center"/>
    </xf>
    <xf numFmtId="0" fontId="5" fillId="36" borderId="27" xfId="0" applyFont="1" applyFill="1" applyBorder="1" applyAlignment="1">
      <alignment horizontal="center" vertical="center"/>
    </xf>
    <xf numFmtId="0" fontId="0" fillId="36" borderId="0" xfId="0" applyFill="1" applyAlignment="1">
      <alignment/>
    </xf>
    <xf numFmtId="0" fontId="27" fillId="36" borderId="0" xfId="0" applyFont="1" applyFill="1" applyAlignment="1">
      <alignment vertical="center" wrapText="1"/>
    </xf>
    <xf numFmtId="0" fontId="27" fillId="36" borderId="0" xfId="0" applyFont="1" applyFill="1" applyAlignment="1">
      <alignment/>
    </xf>
    <xf numFmtId="0" fontId="28" fillId="36" borderId="0" xfId="0" applyFont="1" applyFill="1" applyAlignment="1">
      <alignment horizontal="center"/>
    </xf>
    <xf numFmtId="0" fontId="28" fillId="37" borderId="28" xfId="0" applyFont="1" applyFill="1" applyBorder="1" applyAlignment="1">
      <alignment horizontal="center" vertical="center"/>
    </xf>
    <xf numFmtId="0" fontId="28" fillId="37" borderId="29" xfId="0" applyFont="1" applyFill="1" applyBorder="1" applyAlignment="1">
      <alignment horizontal="center" vertical="center"/>
    </xf>
    <xf numFmtId="0" fontId="28" fillId="37" borderId="30" xfId="0" applyFont="1" applyFill="1" applyBorder="1" applyAlignment="1">
      <alignment horizontal="center" vertical="center"/>
    </xf>
    <xf numFmtId="0" fontId="28" fillId="36" borderId="0" xfId="0" applyFont="1" applyFill="1" applyAlignment="1">
      <alignment/>
    </xf>
    <xf numFmtId="0" fontId="27" fillId="38" borderId="31" xfId="0" applyFont="1" applyFill="1" applyBorder="1" applyAlignment="1">
      <alignment vertical="center"/>
    </xf>
    <xf numFmtId="0" fontId="27" fillId="38" borderId="14" xfId="0" applyFont="1" applyFill="1" applyBorder="1" applyAlignment="1">
      <alignment horizontal="center" vertical="center"/>
    </xf>
    <xf numFmtId="0" fontId="27" fillId="38" borderId="32" xfId="0" applyFont="1" applyFill="1" applyBorder="1" applyAlignment="1">
      <alignment vertical="center" wrapText="1"/>
    </xf>
    <xf numFmtId="0" fontId="27" fillId="36" borderId="0" xfId="0" applyFont="1" applyFill="1" applyAlignment="1">
      <alignment vertical="center"/>
    </xf>
    <xf numFmtId="0" fontId="27" fillId="38" borderId="33" xfId="0" applyFont="1" applyFill="1" applyBorder="1" applyAlignment="1">
      <alignment vertical="center"/>
    </xf>
    <xf numFmtId="0" fontId="27" fillId="38" borderId="10" xfId="0" applyFont="1" applyFill="1" applyBorder="1" applyAlignment="1">
      <alignment horizontal="center" vertical="center"/>
    </xf>
    <xf numFmtId="0" fontId="27" fillId="38" borderId="34" xfId="0" applyFont="1" applyFill="1" applyBorder="1" applyAlignment="1">
      <alignment vertical="center" wrapText="1"/>
    </xf>
    <xf numFmtId="0" fontId="27" fillId="38" borderId="35" xfId="0" applyFont="1" applyFill="1" applyBorder="1" applyAlignment="1">
      <alignment vertical="center"/>
    </xf>
    <xf numFmtId="0" fontId="27" fillId="38" borderId="36" xfId="0" applyFont="1" applyFill="1" applyBorder="1" applyAlignment="1">
      <alignment horizontal="center" vertical="center"/>
    </xf>
    <xf numFmtId="0" fontId="27" fillId="38" borderId="37" xfId="0" applyFont="1" applyFill="1" applyBorder="1" applyAlignment="1">
      <alignment vertical="center" wrapText="1"/>
    </xf>
    <xf numFmtId="0" fontId="27" fillId="36" borderId="0" xfId="0" applyFont="1" applyFill="1" applyAlignment="1">
      <alignment horizontal="center" vertical="center"/>
    </xf>
    <xf numFmtId="0" fontId="28" fillId="37" borderId="38" xfId="0" applyFont="1" applyFill="1" applyBorder="1" applyAlignment="1">
      <alignment horizontal="center" vertical="center" wrapText="1"/>
    </xf>
    <xf numFmtId="0" fontId="28" fillId="37" borderId="39" xfId="0" applyFont="1" applyFill="1" applyBorder="1" applyAlignment="1">
      <alignment horizontal="center" vertical="center" wrapText="1"/>
    </xf>
    <xf numFmtId="0" fontId="28" fillId="37" borderId="40" xfId="0" applyFont="1" applyFill="1" applyBorder="1" applyAlignment="1">
      <alignment horizontal="center" vertical="center" wrapText="1"/>
    </xf>
    <xf numFmtId="0" fontId="28" fillId="37" borderId="41" xfId="0" applyFont="1" applyFill="1" applyBorder="1" applyAlignment="1">
      <alignment horizontal="center" vertical="center" wrapText="1"/>
    </xf>
    <xf numFmtId="0" fontId="27" fillId="0" borderId="31" xfId="0" applyFont="1" applyBorder="1" applyAlignment="1">
      <alignment vertical="center"/>
    </xf>
    <xf numFmtId="0" fontId="27" fillId="0" borderId="14" xfId="0" applyFont="1" applyBorder="1" applyAlignment="1">
      <alignment horizontal="center" vertical="center"/>
    </xf>
    <xf numFmtId="0" fontId="27" fillId="0" borderId="32" xfId="0" applyFont="1" applyBorder="1" applyAlignment="1">
      <alignment vertical="center" wrapText="1"/>
    </xf>
    <xf numFmtId="0" fontId="28" fillId="37" borderId="35" xfId="0" applyFont="1" applyFill="1" applyBorder="1" applyAlignment="1">
      <alignment horizontal="center" vertical="center" wrapText="1"/>
    </xf>
    <xf numFmtId="0" fontId="28" fillId="37" borderId="42" xfId="0" applyFont="1" applyFill="1" applyBorder="1" applyAlignment="1">
      <alignment horizontal="center" vertical="center" wrapText="1"/>
    </xf>
    <xf numFmtId="0" fontId="28" fillId="0" borderId="35" xfId="0" applyFont="1" applyBorder="1" applyAlignment="1">
      <alignment horizontal="center" vertical="center"/>
    </xf>
    <xf numFmtId="0" fontId="28" fillId="0" borderId="36" xfId="0" applyFont="1" applyBorder="1" applyAlignment="1">
      <alignment horizontal="center" vertical="center"/>
    </xf>
    <xf numFmtId="0" fontId="28" fillId="0" borderId="37" xfId="0" applyFont="1" applyBorder="1" applyAlignment="1">
      <alignment horizontal="center" vertical="center"/>
    </xf>
    <xf numFmtId="0" fontId="27" fillId="0" borderId="33" xfId="0" applyFont="1" applyBorder="1" applyAlignment="1">
      <alignment vertical="center"/>
    </xf>
    <xf numFmtId="0" fontId="27" fillId="0" borderId="10" xfId="0" applyFont="1" applyBorder="1" applyAlignment="1">
      <alignment horizontal="center" vertical="center"/>
    </xf>
    <xf numFmtId="0" fontId="27" fillId="0" borderId="34" xfId="0" applyFont="1" applyBorder="1" applyAlignment="1">
      <alignment vertical="center" wrapText="1"/>
    </xf>
    <xf numFmtId="0" fontId="28" fillId="0" borderId="41" xfId="0" applyFont="1" applyBorder="1" applyAlignment="1">
      <alignment horizontal="center" vertical="center"/>
    </xf>
    <xf numFmtId="0" fontId="28" fillId="39" borderId="13" xfId="0" applyFont="1" applyFill="1" applyBorder="1" applyAlignment="1">
      <alignment horizontal="center" vertical="center"/>
    </xf>
    <xf numFmtId="0" fontId="28" fillId="39" borderId="14" xfId="0" applyFont="1" applyFill="1" applyBorder="1" applyAlignment="1">
      <alignment horizontal="center" vertical="center"/>
    </xf>
    <xf numFmtId="0" fontId="28" fillId="40" borderId="14" xfId="0" applyFont="1" applyFill="1" applyBorder="1" applyAlignment="1">
      <alignment horizontal="center" vertical="center"/>
    </xf>
    <xf numFmtId="0" fontId="28" fillId="40" borderId="32" xfId="0" applyFont="1" applyFill="1" applyBorder="1" applyAlignment="1">
      <alignment horizontal="center" vertical="center"/>
    </xf>
    <xf numFmtId="0" fontId="28" fillId="37" borderId="33" xfId="0" applyFont="1" applyFill="1" applyBorder="1" applyAlignment="1">
      <alignment horizontal="center" vertical="center" wrapText="1"/>
    </xf>
    <xf numFmtId="0" fontId="28" fillId="0" borderId="34" xfId="0" applyFont="1" applyBorder="1" applyAlignment="1">
      <alignment horizontal="center" vertical="center"/>
    </xf>
    <xf numFmtId="0" fontId="28" fillId="39" borderId="43" xfId="0" applyFont="1" applyFill="1" applyBorder="1" applyAlignment="1">
      <alignment horizontal="center" vertical="center"/>
    </xf>
    <xf numFmtId="0" fontId="28" fillId="40" borderId="10" xfId="0" applyFont="1" applyFill="1" applyBorder="1" applyAlignment="1">
      <alignment horizontal="center" vertical="center"/>
    </xf>
    <xf numFmtId="0" fontId="28" fillId="41" borderId="34" xfId="0" applyFont="1" applyFill="1" applyBorder="1" applyAlignment="1">
      <alignment horizontal="center" vertical="center"/>
    </xf>
    <xf numFmtId="0" fontId="27" fillId="0" borderId="35" xfId="0" applyFont="1" applyBorder="1" applyAlignment="1">
      <alignment vertical="center"/>
    </xf>
    <xf numFmtId="0" fontId="27" fillId="0" borderId="36" xfId="0" applyFont="1" applyBorder="1" applyAlignment="1">
      <alignment horizontal="center" vertical="center"/>
    </xf>
    <xf numFmtId="0" fontId="27" fillId="0" borderId="37" xfId="0" applyFont="1" applyBorder="1" applyAlignment="1">
      <alignment vertical="center" wrapText="1"/>
    </xf>
    <xf numFmtId="0" fontId="28" fillId="41" borderId="44" xfId="0" applyFont="1" applyFill="1" applyBorder="1" applyAlignment="1">
      <alignment horizontal="center" vertical="center"/>
    </xf>
    <xf numFmtId="0" fontId="28" fillId="41" borderId="36" xfId="0" applyFont="1" applyFill="1" applyBorder="1" applyAlignment="1">
      <alignment horizontal="center" vertical="center"/>
    </xf>
    <xf numFmtId="0" fontId="28" fillId="42" borderId="36" xfId="0" applyFont="1" applyFill="1" applyBorder="1" applyAlignment="1">
      <alignment horizontal="center" vertical="center"/>
    </xf>
    <xf numFmtId="0" fontId="28" fillId="42" borderId="37" xfId="0" applyFont="1" applyFill="1" applyBorder="1" applyAlignment="1">
      <alignment horizontal="center" vertical="center"/>
    </xf>
    <xf numFmtId="0" fontId="27" fillId="38" borderId="45" xfId="0" applyFont="1" applyFill="1" applyBorder="1" applyAlignment="1">
      <alignment horizontal="center" vertical="center"/>
    </xf>
    <xf numFmtId="0" fontId="27" fillId="38" borderId="46" xfId="0" applyFont="1" applyFill="1" applyBorder="1" applyAlignment="1">
      <alignment horizontal="center" vertical="center"/>
    </xf>
    <xf numFmtId="0" fontId="27" fillId="38" borderId="47" xfId="0" applyFont="1" applyFill="1" applyBorder="1" applyAlignment="1">
      <alignment horizontal="center" vertical="center"/>
    </xf>
    <xf numFmtId="0" fontId="28" fillId="36" borderId="28" xfId="0" applyFont="1" applyFill="1" applyBorder="1" applyAlignment="1">
      <alignment horizontal="center" vertical="center"/>
    </xf>
    <xf numFmtId="0" fontId="28" fillId="36" borderId="29" xfId="0" applyFont="1" applyFill="1" applyBorder="1" applyAlignment="1">
      <alignment horizontal="center" vertical="center"/>
    </xf>
    <xf numFmtId="0" fontId="28" fillId="36" borderId="30" xfId="0" applyFont="1" applyFill="1" applyBorder="1" applyAlignment="1">
      <alignment horizontal="center" vertical="center"/>
    </xf>
    <xf numFmtId="0" fontId="28" fillId="36" borderId="38" xfId="0" applyFont="1" applyFill="1" applyBorder="1" applyAlignment="1">
      <alignment horizontal="center" vertical="center" wrapText="1"/>
    </xf>
    <xf numFmtId="0" fontId="28" fillId="36" borderId="39" xfId="0" applyFont="1" applyFill="1" applyBorder="1" applyAlignment="1">
      <alignment horizontal="center" vertical="center" wrapText="1"/>
    </xf>
    <xf numFmtId="0" fontId="28" fillId="36" borderId="40" xfId="0" applyFont="1" applyFill="1" applyBorder="1" applyAlignment="1">
      <alignment horizontal="center" vertical="center" wrapText="1"/>
    </xf>
    <xf numFmtId="0" fontId="28" fillId="36" borderId="41" xfId="0" applyFont="1" applyFill="1" applyBorder="1" applyAlignment="1">
      <alignment horizontal="center" vertical="center" wrapText="1"/>
    </xf>
    <xf numFmtId="0" fontId="28" fillId="36" borderId="35" xfId="0" applyFont="1" applyFill="1" applyBorder="1" applyAlignment="1">
      <alignment horizontal="center" vertical="center" wrapText="1"/>
    </xf>
    <xf numFmtId="0" fontId="28" fillId="36" borderId="42" xfId="0" applyFont="1" applyFill="1" applyBorder="1" applyAlignment="1">
      <alignment horizontal="center" vertical="center" wrapText="1"/>
    </xf>
    <xf numFmtId="49" fontId="28" fillId="0" borderId="35" xfId="0" applyNumberFormat="1" applyFont="1" applyBorder="1" applyAlignment="1">
      <alignment horizontal="center" vertical="center"/>
    </xf>
    <xf numFmtId="49" fontId="28" fillId="0" borderId="36" xfId="0" applyNumberFormat="1" applyFont="1" applyBorder="1" applyAlignment="1">
      <alignment horizontal="center" vertical="center"/>
    </xf>
    <xf numFmtId="49" fontId="28" fillId="0" borderId="37" xfId="0" applyNumberFormat="1" applyFont="1" applyBorder="1" applyAlignment="1">
      <alignment horizontal="center" vertical="center"/>
    </xf>
    <xf numFmtId="0" fontId="28" fillId="36" borderId="48" xfId="0" applyFont="1" applyFill="1" applyBorder="1" applyAlignment="1">
      <alignment horizontal="center" vertical="center" wrapText="1"/>
    </xf>
    <xf numFmtId="0" fontId="28" fillId="0" borderId="49" xfId="0" applyFont="1" applyBorder="1" applyAlignment="1">
      <alignment horizontal="center" vertical="center"/>
    </xf>
    <xf numFmtId="0" fontId="28" fillId="39" borderId="13" xfId="0" applyFont="1" applyFill="1" applyBorder="1" applyAlignment="1">
      <alignment horizontal="left" vertical="center" wrapText="1"/>
    </xf>
    <xf numFmtId="0" fontId="28" fillId="39" borderId="14" xfId="0" applyFont="1" applyFill="1" applyBorder="1" applyAlignment="1">
      <alignment horizontal="left" vertical="center" wrapText="1"/>
    </xf>
    <xf numFmtId="0" fontId="28" fillId="43" borderId="32" xfId="0" applyFont="1" applyFill="1" applyBorder="1" applyAlignment="1">
      <alignment horizontal="left" vertical="center" wrapText="1"/>
    </xf>
    <xf numFmtId="0" fontId="28" fillId="36" borderId="50" xfId="0" applyFont="1" applyFill="1" applyBorder="1" applyAlignment="1">
      <alignment horizontal="center" vertical="center" wrapText="1"/>
    </xf>
    <xf numFmtId="0" fontId="28" fillId="0" borderId="51" xfId="0" applyFont="1" applyBorder="1" applyAlignment="1">
      <alignment horizontal="center" vertical="center"/>
    </xf>
    <xf numFmtId="0" fontId="28" fillId="39" borderId="43" xfId="0" applyFont="1" applyFill="1" applyBorder="1" applyAlignment="1">
      <alignment horizontal="left" vertical="center" wrapText="1"/>
    </xf>
    <xf numFmtId="0" fontId="28" fillId="39" borderId="10" xfId="0" applyFont="1" applyFill="1" applyBorder="1" applyAlignment="1">
      <alignment horizontal="left" vertical="center" wrapText="1"/>
    </xf>
    <xf numFmtId="0" fontId="28" fillId="43" borderId="10" xfId="0" applyFont="1" applyFill="1" applyBorder="1" applyAlignment="1">
      <alignment horizontal="left" vertical="center" wrapText="1"/>
    </xf>
    <xf numFmtId="0" fontId="28" fillId="0" borderId="52" xfId="0" applyFont="1" applyBorder="1" applyAlignment="1">
      <alignment horizontal="left" vertical="center" wrapText="1"/>
    </xf>
    <xf numFmtId="0" fontId="28" fillId="0" borderId="53" xfId="0" applyFont="1" applyBorder="1" applyAlignment="1">
      <alignment horizontal="center" vertical="center"/>
    </xf>
    <xf numFmtId="0" fontId="28" fillId="39" borderId="33" xfId="0" applyFont="1" applyFill="1" applyBorder="1" applyAlignment="1">
      <alignment horizontal="left" vertical="center" wrapText="1"/>
    </xf>
    <xf numFmtId="0" fontId="28" fillId="42" borderId="34" xfId="0" applyFont="1" applyFill="1" applyBorder="1" applyAlignment="1">
      <alignment horizontal="left" vertical="center" wrapText="1"/>
    </xf>
    <xf numFmtId="0" fontId="28" fillId="36" borderId="54" xfId="0" applyFont="1" applyFill="1" applyBorder="1" applyAlignment="1">
      <alignment horizontal="center" vertical="center" wrapText="1"/>
    </xf>
    <xf numFmtId="0" fontId="28" fillId="0" borderId="27" xfId="0" applyFont="1" applyBorder="1" applyAlignment="1">
      <alignment horizontal="center" vertical="center"/>
    </xf>
    <xf numFmtId="0" fontId="28" fillId="43" borderId="33" xfId="0" applyFont="1" applyFill="1" applyBorder="1" applyAlignment="1">
      <alignment horizontal="left" vertical="center" wrapText="1"/>
    </xf>
    <xf numFmtId="0" fontId="28" fillId="0" borderId="55" xfId="0" applyFont="1" applyBorder="1" applyAlignment="1">
      <alignment horizontal="left" vertical="center" wrapText="1"/>
    </xf>
    <xf numFmtId="0" fontId="28" fillId="42" borderId="10" xfId="0" applyFont="1" applyFill="1" applyBorder="1" applyAlignment="1">
      <alignment horizontal="left" vertical="center" wrapText="1"/>
    </xf>
    <xf numFmtId="0" fontId="28" fillId="42" borderId="52" xfId="0" applyFont="1" applyFill="1" applyBorder="1" applyAlignment="1">
      <alignment horizontal="left" vertical="center" wrapText="1"/>
    </xf>
    <xf numFmtId="0" fontId="27" fillId="0" borderId="45" xfId="0" applyFont="1" applyBorder="1" applyAlignment="1">
      <alignment horizontal="center" vertical="center"/>
    </xf>
    <xf numFmtId="0" fontId="27" fillId="0" borderId="46" xfId="0" applyFont="1" applyBorder="1" applyAlignment="1">
      <alignment horizontal="center" vertical="center"/>
    </xf>
    <xf numFmtId="0" fontId="27" fillId="0" borderId="47" xfId="0" applyFont="1" applyBorder="1" applyAlignment="1">
      <alignment horizontal="center" vertical="center"/>
    </xf>
    <xf numFmtId="0" fontId="27" fillId="0" borderId="31" xfId="0" applyFont="1" applyBorder="1" applyAlignment="1">
      <alignment horizontal="center" vertical="center"/>
    </xf>
    <xf numFmtId="0" fontId="27" fillId="0" borderId="33" xfId="0" applyFont="1" applyBorder="1" applyAlignment="1">
      <alignment horizontal="center" vertical="center"/>
    </xf>
    <xf numFmtId="0" fontId="27" fillId="0" borderId="35" xfId="0" applyFont="1" applyBorder="1" applyAlignment="1">
      <alignment horizontal="center" vertical="center"/>
    </xf>
    <xf numFmtId="0" fontId="28" fillId="36" borderId="56" xfId="0" applyFont="1" applyFill="1" applyBorder="1" applyAlignment="1">
      <alignment horizontal="center" vertical="center"/>
    </xf>
    <xf numFmtId="0" fontId="28" fillId="36" borderId="47" xfId="0" applyFont="1" applyFill="1" applyBorder="1" applyAlignment="1">
      <alignment horizontal="center" vertical="center"/>
    </xf>
    <xf numFmtId="0" fontId="27" fillId="0" borderId="10" xfId="0" applyFont="1" applyBorder="1" applyAlignment="1">
      <alignment horizontal="center" vertical="center" wrapText="1"/>
    </xf>
    <xf numFmtId="0" fontId="29" fillId="44" borderId="57" xfId="0" applyFont="1" applyFill="1" applyBorder="1" applyAlignment="1">
      <alignment horizontal="center" vertical="center" textRotation="90" wrapText="1"/>
    </xf>
    <xf numFmtId="0" fontId="29" fillId="44" borderId="57" xfId="0" applyFont="1" applyFill="1" applyBorder="1" applyAlignment="1">
      <alignment horizontal="center" vertical="center" wrapText="1"/>
    </xf>
    <xf numFmtId="0" fontId="29" fillId="44" borderId="57" xfId="0" applyFont="1" applyFill="1" applyBorder="1" applyAlignment="1">
      <alignment horizontal="center" vertical="center" wrapText="1"/>
    </xf>
    <xf numFmtId="0" fontId="30" fillId="0" borderId="57" xfId="0" applyFont="1" applyBorder="1" applyAlignment="1">
      <alignment vertical="center" wrapText="1"/>
    </xf>
    <xf numFmtId="0" fontId="30" fillId="0" borderId="57" xfId="0" applyFont="1" applyBorder="1" applyAlignment="1">
      <alignment horizontal="left" vertical="center" wrapText="1"/>
    </xf>
    <xf numFmtId="0" fontId="30" fillId="45" borderId="57" xfId="0" applyFont="1" applyFill="1" applyBorder="1" applyAlignment="1">
      <alignment horizontal="left" vertical="center" wrapText="1"/>
    </xf>
    <xf numFmtId="0" fontId="3" fillId="0" borderId="10" xfId="0" applyFont="1" applyBorder="1" applyAlignment="1">
      <alignment horizontal="center" textRotation="90" wrapText="1"/>
    </xf>
    <xf numFmtId="0" fontId="3" fillId="0" borderId="10" xfId="0" applyFont="1" applyBorder="1" applyAlignment="1">
      <alignment horizontal="center" vertical="center" wrapText="1"/>
    </xf>
    <xf numFmtId="0" fontId="55" fillId="45" borderId="10" xfId="0" applyFont="1" applyFill="1" applyBorder="1" applyAlignment="1">
      <alignment horizontal="center" textRotation="90" wrapText="1"/>
    </xf>
    <xf numFmtId="0" fontId="3" fillId="45" borderId="10" xfId="0" applyFont="1" applyFill="1" applyBorder="1" applyAlignment="1">
      <alignment horizontal="center" textRotation="90" wrapText="1"/>
    </xf>
    <xf numFmtId="0" fontId="3" fillId="0" borderId="10" xfId="0" applyFont="1" applyBorder="1" applyAlignment="1">
      <alignment horizontal="center" textRotation="90" wrapText="1"/>
    </xf>
    <xf numFmtId="0" fontId="3" fillId="0" borderId="10" xfId="0" applyFont="1" applyBorder="1" applyAlignment="1">
      <alignment horizontal="center" vertical="center" wrapText="1"/>
    </xf>
    <xf numFmtId="0" fontId="56" fillId="0" borderId="10" xfId="55" applyFont="1" applyBorder="1" applyAlignment="1">
      <alignment horizontal="centerContinuous" vertical="center" wrapText="1"/>
      <protection/>
    </xf>
    <xf numFmtId="0" fontId="3" fillId="0" borderId="10" xfId="0" applyFont="1" applyBorder="1" applyAlignment="1">
      <alignment horizontal="center" vertical="center" textRotation="90" wrapText="1"/>
    </xf>
    <xf numFmtId="0" fontId="3" fillId="45" borderId="10" xfId="0" applyFont="1" applyFill="1" applyBorder="1" applyAlignment="1">
      <alignment textRotation="90" wrapText="1"/>
    </xf>
    <xf numFmtId="0" fontId="3" fillId="2" borderId="58" xfId="0" applyFont="1" applyFill="1" applyBorder="1" applyAlignment="1">
      <alignment vertical="center" textRotation="90" wrapText="1"/>
    </xf>
    <xf numFmtId="0" fontId="3" fillId="2" borderId="58" xfId="0" applyFont="1" applyFill="1" applyBorder="1" applyAlignment="1">
      <alignment horizontal="center" vertical="center" textRotation="90" wrapText="1"/>
    </xf>
    <xf numFmtId="0" fontId="3" fillId="2" borderId="58" xfId="0" applyFont="1" applyFill="1" applyBorder="1" applyAlignment="1">
      <alignment vertical="center" wrapText="1"/>
    </xf>
    <xf numFmtId="0" fontId="55" fillId="2" borderId="10" xfId="0" applyFont="1" applyFill="1" applyBorder="1" applyAlignment="1">
      <alignment horizontal="center" vertical="center" textRotation="90" wrapText="1"/>
    </xf>
    <xf numFmtId="0" fontId="55" fillId="2" borderId="10" xfId="0" applyFont="1" applyFill="1" applyBorder="1" applyAlignment="1">
      <alignment horizontal="center" vertical="center" textRotation="90"/>
    </xf>
    <xf numFmtId="0" fontId="3" fillId="2" borderId="10" xfId="0" applyFont="1" applyFill="1" applyBorder="1" applyAlignment="1">
      <alignment horizontal="center" vertical="center" textRotation="90" wrapText="1"/>
    </xf>
    <xf numFmtId="0" fontId="3" fillId="2" borderId="10" xfId="0" applyFont="1" applyFill="1" applyBorder="1" applyAlignment="1">
      <alignment horizontal="center" vertical="center"/>
    </xf>
    <xf numFmtId="0" fontId="54" fillId="2" borderId="10" xfId="0" applyFont="1" applyFill="1" applyBorder="1" applyAlignment="1">
      <alignment horizontal="center" vertical="center" textRotation="90" wrapText="1"/>
    </xf>
    <xf numFmtId="0" fontId="3" fillId="2" borderId="10" xfId="0" applyFont="1" applyFill="1" applyBorder="1" applyAlignment="1">
      <alignment vertical="center"/>
    </xf>
    <xf numFmtId="0" fontId="55" fillId="2" borderId="10" xfId="0" applyFont="1" applyFill="1" applyBorder="1" applyAlignment="1">
      <alignment horizontal="center" vertical="center"/>
    </xf>
    <xf numFmtId="0" fontId="55" fillId="2" borderId="10" xfId="0" applyFont="1" applyFill="1" applyBorder="1" applyAlignment="1">
      <alignment vertical="center"/>
    </xf>
    <xf numFmtId="0" fontId="3" fillId="2" borderId="10" xfId="0" applyFont="1" applyFill="1" applyBorder="1" applyAlignment="1">
      <alignment vertical="center" textRotation="90"/>
    </xf>
    <xf numFmtId="0" fontId="3" fillId="2" borderId="10" xfId="0" applyFont="1" applyFill="1" applyBorder="1" applyAlignment="1">
      <alignment horizontal="center" vertical="center" textRotation="90"/>
    </xf>
    <xf numFmtId="0" fontId="32" fillId="2" borderId="10" xfId="0" applyFont="1" applyFill="1" applyBorder="1" applyAlignment="1">
      <alignment horizontal="center" vertical="center"/>
    </xf>
    <xf numFmtId="0" fontId="57" fillId="2" borderId="10" xfId="0" applyFont="1" applyFill="1" applyBorder="1" applyAlignment="1">
      <alignment horizontal="center" vertical="center"/>
    </xf>
    <xf numFmtId="0" fontId="3" fillId="2" borderId="10" xfId="56" applyFont="1" applyFill="1" applyBorder="1" applyAlignment="1">
      <alignment horizontal="center" vertical="center" textRotation="90" wrapText="1"/>
      <protection/>
    </xf>
    <xf numFmtId="0" fontId="3" fillId="2" borderId="10" xfId="0" applyFont="1" applyFill="1" applyBorder="1" applyAlignment="1">
      <alignment horizontal="center" textRotation="90"/>
    </xf>
    <xf numFmtId="0" fontId="55" fillId="2" borderId="10" xfId="0" applyFont="1" applyFill="1" applyBorder="1" applyAlignment="1">
      <alignment vertical="center" textRotation="90" wrapText="1"/>
    </xf>
    <xf numFmtId="0" fontId="6" fillId="2" borderId="10" xfId="0" applyFont="1" applyFill="1" applyBorder="1" applyAlignment="1">
      <alignment horizontal="center" vertical="center" textRotation="90" wrapText="1"/>
    </xf>
    <xf numFmtId="0" fontId="3" fillId="2" borderId="10" xfId="0" applyFont="1" applyFill="1" applyBorder="1" applyAlignment="1">
      <alignment textRotation="90"/>
    </xf>
    <xf numFmtId="0" fontId="3" fillId="2" borderId="10" xfId="0" applyFont="1" applyFill="1" applyBorder="1" applyAlignment="1">
      <alignment vertical="center" textRotation="90"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0" xfId="54"/>
    <cellStyle name="Normal 2" xfId="55"/>
    <cellStyle name="Normal 3" xfId="56"/>
    <cellStyle name="Normal 4"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24">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B80047"/>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D320"/>
      <rgbColor rgb="00FF950E"/>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29</xdr:col>
      <xdr:colOff>533400</xdr:colOff>
      <xdr:row>0</xdr:row>
      <xdr:rowOff>66675</xdr:rowOff>
    </xdr:from>
    <xdr:to>
      <xdr:col>30</xdr:col>
      <xdr:colOff>171450</xdr:colOff>
      <xdr:row>5</xdr:row>
      <xdr:rowOff>38100</xdr:rowOff>
    </xdr:to>
    <xdr:pic>
      <xdr:nvPicPr>
        <xdr:cNvPr id="1" name="Imagen 1"/>
        <xdr:cNvPicPr preferRelativeResize="1">
          <a:picLocks noChangeAspect="1"/>
        </xdr:cNvPicPr>
      </xdr:nvPicPr>
      <xdr:blipFill>
        <a:blip r:embed="rId1"/>
        <a:stretch>
          <a:fillRect/>
        </a:stretch>
      </xdr:blipFill>
      <xdr:spPr>
        <a:xfrm>
          <a:off x="10029825" y="66675"/>
          <a:ext cx="1638300" cy="781050"/>
        </a:xfrm>
        <a:prstGeom prst="rect">
          <a:avLst/>
        </a:prstGeom>
        <a:blipFill>
          <a:blip r:embed=""/>
          <a:srcRect/>
          <a:stretch>
            <a:fillRect/>
          </a:stretch>
        </a:blipFill>
        <a:ln w="9525" cmpd="sng">
          <a:noFill/>
        </a:ln>
      </xdr:spPr>
    </xdr:pic>
    <xdr:clientData/>
  </xdr:twoCellAnchor>
  <xdr:twoCellAnchor editAs="absolute">
    <xdr:from>
      <xdr:col>1</xdr:col>
      <xdr:colOff>0</xdr:colOff>
      <xdr:row>0</xdr:row>
      <xdr:rowOff>28575</xdr:rowOff>
    </xdr:from>
    <xdr:to>
      <xdr:col>3</xdr:col>
      <xdr:colOff>466725</xdr:colOff>
      <xdr:row>4</xdr:row>
      <xdr:rowOff>123825</xdr:rowOff>
    </xdr:to>
    <xdr:pic>
      <xdr:nvPicPr>
        <xdr:cNvPr id="2" name="Imagen 2"/>
        <xdr:cNvPicPr preferRelativeResize="1">
          <a:picLocks noChangeAspect="1"/>
        </xdr:cNvPicPr>
      </xdr:nvPicPr>
      <xdr:blipFill>
        <a:blip r:embed="rId2"/>
        <a:stretch>
          <a:fillRect/>
        </a:stretch>
      </xdr:blipFill>
      <xdr:spPr>
        <a:xfrm>
          <a:off x="161925" y="28575"/>
          <a:ext cx="1095375" cy="7429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46"/>
  <sheetViews>
    <sheetView tabSelected="1" zoomScale="110" zoomScaleNormal="110" zoomScaleSheetLayoutView="110" zoomScalePageLayoutView="0" workbookViewId="0" topLeftCell="A7">
      <pane ySplit="3" topLeftCell="A10" activePane="bottomLeft" state="frozen"/>
      <selection pane="topLeft" activeCell="A7" sqref="A7"/>
      <selection pane="bottomLeft" activeCell="AG11" sqref="AG11"/>
    </sheetView>
  </sheetViews>
  <sheetFormatPr defaultColWidth="11.421875" defaultRowHeight="12.75"/>
  <cols>
    <col min="1" max="1" width="2.421875" style="0" customWidth="1"/>
    <col min="2" max="2" width="3.421875" style="0" customWidth="1"/>
    <col min="3" max="3" width="6.00390625" style="0" customWidth="1"/>
    <col min="4" max="4" width="12.7109375" style="0" customWidth="1"/>
    <col min="5" max="5" width="2.57421875" style="0" customWidth="1"/>
    <col min="6" max="6" width="12.8515625" style="0" customWidth="1"/>
    <col min="7" max="7" width="4.140625" style="0" customWidth="1"/>
    <col min="8" max="8" width="5.00390625" style="0" customWidth="1"/>
    <col min="9" max="9" width="6.57421875" style="0" customWidth="1"/>
    <col min="10" max="12" width="3.28125" style="0" customWidth="1"/>
    <col min="13" max="13" width="3.57421875" style="0" customWidth="1"/>
    <col min="14" max="14" width="3.00390625" style="0" customWidth="1"/>
    <col min="15" max="15" width="4.8515625" style="0" customWidth="1"/>
    <col min="16" max="16" width="4.140625" style="0" customWidth="1"/>
    <col min="17" max="17" width="3.28125" style="0" customWidth="1"/>
    <col min="18" max="18" width="4.28125" style="0" customWidth="1"/>
    <col min="19" max="19" width="5.421875" style="0" customWidth="1"/>
    <col min="20" max="20" width="4.8515625" style="0" customWidth="1"/>
    <col min="21" max="21" width="2.57421875" style="0" customWidth="1"/>
    <col min="22" max="22" width="2.421875" style="0" customWidth="1"/>
    <col min="23" max="23" width="2.28125" style="0" customWidth="1"/>
    <col min="24" max="24" width="3.28125" style="0" customWidth="1"/>
    <col min="25" max="25" width="3.421875" style="0" customWidth="1"/>
    <col min="26" max="26" width="4.7109375" style="0" customWidth="1"/>
    <col min="27" max="27" width="3.57421875" style="0" customWidth="1"/>
    <col min="28" max="28" width="2.8515625" style="0" customWidth="1"/>
    <col min="29" max="29" width="18.28125" style="0" customWidth="1"/>
    <col min="30" max="30" width="30.00390625" style="0" customWidth="1"/>
    <col min="31" max="31" width="9.140625" style="0" customWidth="1"/>
  </cols>
  <sheetData>
    <row r="1" spans="1:31" ht="12.75">
      <c r="A1" s="17" t="s">
        <v>0</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9"/>
    </row>
    <row r="2" spans="1:31" ht="12.75">
      <c r="A2" s="20" t="s">
        <v>166</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2"/>
    </row>
    <row r="3" spans="1:31" ht="12.75">
      <c r="A3" s="20" t="s">
        <v>53</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2"/>
    </row>
    <row r="4" spans="1:31" ht="12.75">
      <c r="A4" s="20" t="s">
        <v>352</v>
      </c>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2"/>
    </row>
    <row r="5" spans="1:31" ht="12.75">
      <c r="A5" s="11"/>
      <c r="B5" s="4"/>
      <c r="C5" s="4"/>
      <c r="D5" s="4"/>
      <c r="E5" s="4"/>
      <c r="F5" s="4"/>
      <c r="G5" s="4"/>
      <c r="H5" s="4"/>
      <c r="I5" s="4"/>
      <c r="J5" s="4"/>
      <c r="K5" s="4"/>
      <c r="L5" s="4"/>
      <c r="M5" s="4"/>
      <c r="N5" s="4"/>
      <c r="O5" s="4"/>
      <c r="P5" s="4"/>
      <c r="Q5" s="4"/>
      <c r="R5" s="4"/>
      <c r="S5" s="4"/>
      <c r="T5" s="4"/>
      <c r="U5" s="4"/>
      <c r="V5" s="4"/>
      <c r="W5" s="4"/>
      <c r="X5" s="4"/>
      <c r="Y5" s="4"/>
      <c r="Z5" s="4"/>
      <c r="AA5" s="4"/>
      <c r="AB5" s="4"/>
      <c r="AC5" s="4"/>
      <c r="AD5" s="4"/>
      <c r="AE5" s="12"/>
    </row>
    <row r="6" spans="1:31" ht="12.75">
      <c r="A6" s="7"/>
      <c r="B6" s="8"/>
      <c r="C6" s="8"/>
      <c r="D6" s="8"/>
      <c r="E6" s="8"/>
      <c r="F6" s="8"/>
      <c r="G6" s="8"/>
      <c r="H6" s="8"/>
      <c r="I6" s="8"/>
      <c r="J6" s="8"/>
      <c r="K6" s="8"/>
      <c r="L6" s="8"/>
      <c r="M6" s="8"/>
      <c r="N6" s="8"/>
      <c r="O6" s="8"/>
      <c r="P6" s="8"/>
      <c r="Q6" s="8"/>
      <c r="R6" s="8"/>
      <c r="S6" s="8"/>
      <c r="T6" s="8"/>
      <c r="U6" s="8"/>
      <c r="V6" s="8"/>
      <c r="W6" s="8"/>
      <c r="X6" s="8"/>
      <c r="Y6" s="8"/>
      <c r="Z6" s="8"/>
      <c r="AA6" s="8"/>
      <c r="AB6" s="8"/>
      <c r="AC6" s="8"/>
      <c r="AD6" s="8"/>
      <c r="AE6" s="9"/>
    </row>
    <row r="7" spans="1:31" s="1" customFormat="1" ht="39.75" customHeight="1">
      <c r="A7" s="23" t="s">
        <v>1</v>
      </c>
      <c r="B7" s="23" t="s">
        <v>2</v>
      </c>
      <c r="C7" s="23" t="s">
        <v>3</v>
      </c>
      <c r="D7" s="23" t="s">
        <v>4</v>
      </c>
      <c r="E7" s="23" t="s">
        <v>5</v>
      </c>
      <c r="F7" s="24" t="s">
        <v>6</v>
      </c>
      <c r="G7" s="24"/>
      <c r="H7" s="24"/>
      <c r="I7" s="23" t="s">
        <v>7</v>
      </c>
      <c r="J7" s="25" t="s">
        <v>8</v>
      </c>
      <c r="K7" s="25"/>
      <c r="L7" s="25"/>
      <c r="M7" s="24" t="s">
        <v>9</v>
      </c>
      <c r="N7" s="24"/>
      <c r="O7" s="24"/>
      <c r="P7" s="24"/>
      <c r="Q7" s="24"/>
      <c r="R7" s="24"/>
      <c r="S7" s="24"/>
      <c r="T7" s="10" t="s">
        <v>10</v>
      </c>
      <c r="U7" s="26" t="s">
        <v>11</v>
      </c>
      <c r="V7" s="26"/>
      <c r="W7" s="26"/>
      <c r="X7" s="26"/>
      <c r="Y7" s="26"/>
      <c r="Z7" s="26"/>
      <c r="AA7" s="27" t="s">
        <v>12</v>
      </c>
      <c r="AB7" s="27"/>
      <c r="AC7" s="27"/>
      <c r="AD7" s="27"/>
      <c r="AE7" s="27"/>
    </row>
    <row r="8" spans="1:31" s="2" customFormat="1" ht="25.5" customHeight="1">
      <c r="A8" s="16"/>
      <c r="B8" s="16"/>
      <c r="C8" s="16"/>
      <c r="D8" s="16"/>
      <c r="E8" s="16"/>
      <c r="F8" s="16" t="s">
        <v>13</v>
      </c>
      <c r="G8" s="16" t="s">
        <v>14</v>
      </c>
      <c r="H8" s="16" t="s">
        <v>54</v>
      </c>
      <c r="I8" s="16"/>
      <c r="J8" s="16" t="s">
        <v>15</v>
      </c>
      <c r="K8" s="16" t="s">
        <v>16</v>
      </c>
      <c r="L8" s="16" t="s">
        <v>17</v>
      </c>
      <c r="M8" s="16" t="s">
        <v>18</v>
      </c>
      <c r="N8" s="16" t="s">
        <v>19</v>
      </c>
      <c r="O8" s="16" t="s">
        <v>20</v>
      </c>
      <c r="P8" s="16" t="s">
        <v>21</v>
      </c>
      <c r="Q8" s="16" t="s">
        <v>22</v>
      </c>
      <c r="R8" s="16" t="s">
        <v>23</v>
      </c>
      <c r="S8" s="16" t="s">
        <v>24</v>
      </c>
      <c r="T8" s="16" t="s">
        <v>25</v>
      </c>
      <c r="U8" s="28" t="s">
        <v>26</v>
      </c>
      <c r="V8" s="28"/>
      <c r="W8" s="28"/>
      <c r="X8" s="28"/>
      <c r="Y8" s="16" t="s">
        <v>27</v>
      </c>
      <c r="Z8" s="16" t="s">
        <v>28</v>
      </c>
      <c r="AA8" s="16" t="s">
        <v>29</v>
      </c>
      <c r="AB8" s="16" t="s">
        <v>30</v>
      </c>
      <c r="AC8" s="16" t="s">
        <v>31</v>
      </c>
      <c r="AD8" s="16" t="s">
        <v>32</v>
      </c>
      <c r="AE8" s="16" t="s">
        <v>33</v>
      </c>
    </row>
    <row r="9" spans="1:31" s="1" customFormat="1" ht="60.75" customHeight="1">
      <c r="A9" s="16"/>
      <c r="B9" s="16"/>
      <c r="C9" s="16"/>
      <c r="D9" s="16"/>
      <c r="E9" s="16"/>
      <c r="F9" s="16"/>
      <c r="G9" s="16"/>
      <c r="H9" s="16"/>
      <c r="I9" s="16"/>
      <c r="J9" s="16"/>
      <c r="K9" s="16"/>
      <c r="L9" s="16"/>
      <c r="M9" s="16"/>
      <c r="N9" s="16"/>
      <c r="O9" s="16"/>
      <c r="P9" s="16"/>
      <c r="Q9" s="16"/>
      <c r="R9" s="16"/>
      <c r="S9" s="16"/>
      <c r="T9" s="16"/>
      <c r="U9" s="5" t="s">
        <v>34</v>
      </c>
      <c r="V9" s="5" t="s">
        <v>35</v>
      </c>
      <c r="W9" s="5" t="s">
        <v>36</v>
      </c>
      <c r="X9" s="5" t="s">
        <v>37</v>
      </c>
      <c r="Y9" s="16"/>
      <c r="Z9" s="16"/>
      <c r="AA9" s="16"/>
      <c r="AB9" s="16"/>
      <c r="AC9" s="16"/>
      <c r="AD9" s="16"/>
      <c r="AE9" s="16"/>
    </row>
    <row r="10" spans="1:31" s="1" customFormat="1" ht="111" customHeight="1">
      <c r="A10" s="6" t="s">
        <v>52</v>
      </c>
      <c r="B10" s="6" t="s">
        <v>167</v>
      </c>
      <c r="C10" s="6" t="s">
        <v>168</v>
      </c>
      <c r="D10" s="6" t="s">
        <v>46</v>
      </c>
      <c r="E10" s="13" t="s">
        <v>122</v>
      </c>
      <c r="F10" s="141" t="s">
        <v>547</v>
      </c>
      <c r="G10" s="141" t="s">
        <v>45</v>
      </c>
      <c r="H10" s="141" t="s">
        <v>479</v>
      </c>
      <c r="I10" s="141" t="s">
        <v>65</v>
      </c>
      <c r="J10" s="141" t="s">
        <v>40</v>
      </c>
      <c r="K10" s="141" t="s">
        <v>40</v>
      </c>
      <c r="L10" s="141" t="s">
        <v>548</v>
      </c>
      <c r="M10" s="142">
        <v>6</v>
      </c>
      <c r="N10" s="142">
        <v>3</v>
      </c>
      <c r="O10" s="142">
        <f>+M10*N10</f>
        <v>18</v>
      </c>
      <c r="P10" s="142" t="str">
        <f>+IF(O10&gt;=24,"Muy Alto (MA)",IF(O10&gt;=10,"Alto (A)",IF(O10&gt;=6,"Medio(M)",IF(O10&gt;=2,"Bajo(B)"))))</f>
        <v>Alto (A)</v>
      </c>
      <c r="Q10" s="142">
        <v>25</v>
      </c>
      <c r="R10" s="142">
        <f>+O10*Q10</f>
        <v>450</v>
      </c>
      <c r="S10" s="143" t="str">
        <f>IF(R10&lt;=20,"IV",IF(R10&gt;=600,"I",IF(R10&gt;=150,"II",IF(R10&gt;=40,"III",IF(R10&gt;=20,"IV")*IF(R10&lt;=20,"IV")))))</f>
        <v>II</v>
      </c>
      <c r="T10" s="141" t="str">
        <f>+IF(S10="I","No Aceptable",IF(S10="II","No Aceptable o Aceptable con control especifico",IF(S10="III","Mejorable",IF(S10="IV","Aceptable"))))</f>
        <v>No Aceptable o Aceptable con control especifico</v>
      </c>
      <c r="U10" s="142">
        <v>11</v>
      </c>
      <c r="V10" s="142">
        <v>2</v>
      </c>
      <c r="W10" s="142">
        <v>0</v>
      </c>
      <c r="X10" s="142">
        <f>SUM(U10:W10)</f>
        <v>13</v>
      </c>
      <c r="Y10" s="141" t="s">
        <v>41</v>
      </c>
      <c r="Z10" s="141" t="s">
        <v>61</v>
      </c>
      <c r="AA10" s="141" t="s">
        <v>549</v>
      </c>
      <c r="AB10" s="141" t="s">
        <v>535</v>
      </c>
      <c r="AC10" s="141"/>
      <c r="AD10" s="141" t="s">
        <v>550</v>
      </c>
      <c r="AE10" s="141"/>
    </row>
    <row r="11" spans="1:31" s="15" customFormat="1" ht="111" customHeight="1">
      <c r="A11" s="6" t="s">
        <v>52</v>
      </c>
      <c r="B11" s="6" t="s">
        <v>167</v>
      </c>
      <c r="C11" s="6" t="s">
        <v>168</v>
      </c>
      <c r="D11" s="6" t="s">
        <v>46</v>
      </c>
      <c r="E11" s="13" t="s">
        <v>122</v>
      </c>
      <c r="F11" s="6" t="s">
        <v>171</v>
      </c>
      <c r="G11" s="6" t="s">
        <v>39</v>
      </c>
      <c r="H11" s="6" t="s">
        <v>130</v>
      </c>
      <c r="I11" s="6" t="s">
        <v>56</v>
      </c>
      <c r="J11" s="6" t="s">
        <v>40</v>
      </c>
      <c r="K11" s="6" t="s">
        <v>40</v>
      </c>
      <c r="L11" s="6" t="s">
        <v>40</v>
      </c>
      <c r="M11" s="13">
        <v>2</v>
      </c>
      <c r="N11" s="13">
        <v>4</v>
      </c>
      <c r="O11" s="13">
        <f aca="true" t="shared" si="0" ref="O11:O34">+M11*N11</f>
        <v>8</v>
      </c>
      <c r="P11" s="13" t="str">
        <f aca="true" t="shared" si="1" ref="P11:P34">+IF(O11&gt;=24,"Muy Alto (MA)",IF(O11&gt;=10,"Alto (A)",IF(O11&gt;=6,"Medio (M)",IF(O11&gt;=2,"Bajo (B)"))))</f>
        <v>Medio (M)</v>
      </c>
      <c r="Q11" s="13">
        <v>25</v>
      </c>
      <c r="R11" s="13">
        <f aca="true" t="shared" si="2" ref="R11:R34">+O11*Q11</f>
        <v>200</v>
      </c>
      <c r="S11" s="29" t="str">
        <f aca="true" t="shared" si="3" ref="S11:S34">IF(R11&lt;=20,"IV",IF(R11&gt;=600,"I",IF(R11&gt;=150,"II",IF(R11&gt;=40,"III",IF(R11&gt;=20,"IV")*IF(R11&lt;=20,"IV")))))</f>
        <v>II</v>
      </c>
      <c r="T11" s="6" t="str">
        <f aca="true" t="shared" si="4" ref="T11:T34">+IF(S11="I","No Aceptable",IF(S11="II","No Aceptable o Aceptable con control especifico",IF(S11="III","Mejorable",IF(S11="IV","Aceptable"))))</f>
        <v>No Aceptable o Aceptable con control especifico</v>
      </c>
      <c r="U11" s="13">
        <v>11</v>
      </c>
      <c r="V11" s="13">
        <v>2</v>
      </c>
      <c r="W11" s="13">
        <v>0</v>
      </c>
      <c r="X11" s="13">
        <f aca="true" t="shared" si="5" ref="X11:X34">SUM(U11:W11)</f>
        <v>13</v>
      </c>
      <c r="Y11" s="6" t="s">
        <v>41</v>
      </c>
      <c r="Z11" s="6" t="s">
        <v>68</v>
      </c>
      <c r="AA11" s="141" t="s">
        <v>549</v>
      </c>
      <c r="AB11" s="141" t="s">
        <v>535</v>
      </c>
      <c r="AC11" s="6" t="s">
        <v>546</v>
      </c>
      <c r="AD11" s="6" t="s">
        <v>169</v>
      </c>
      <c r="AE11" s="6"/>
    </row>
    <row r="12" spans="1:31" s="15" customFormat="1" ht="111" customHeight="1">
      <c r="A12" s="6" t="s">
        <v>52</v>
      </c>
      <c r="B12" s="6" t="s">
        <v>170</v>
      </c>
      <c r="C12" s="6" t="s">
        <v>168</v>
      </c>
      <c r="D12" s="6" t="s">
        <v>46</v>
      </c>
      <c r="E12" s="13" t="s">
        <v>122</v>
      </c>
      <c r="F12" s="6" t="s">
        <v>154</v>
      </c>
      <c r="G12" s="6" t="s">
        <v>39</v>
      </c>
      <c r="H12" s="6" t="s">
        <v>130</v>
      </c>
      <c r="I12" s="6" t="s">
        <v>56</v>
      </c>
      <c r="J12" s="6" t="s">
        <v>40</v>
      </c>
      <c r="K12" s="6" t="s">
        <v>40</v>
      </c>
      <c r="L12" s="6" t="s">
        <v>40</v>
      </c>
      <c r="M12" s="13">
        <v>2</v>
      </c>
      <c r="N12" s="13">
        <v>4</v>
      </c>
      <c r="O12" s="13">
        <f t="shared" si="0"/>
        <v>8</v>
      </c>
      <c r="P12" s="13" t="str">
        <f t="shared" si="1"/>
        <v>Medio (M)</v>
      </c>
      <c r="Q12" s="13">
        <v>25</v>
      </c>
      <c r="R12" s="13">
        <f t="shared" si="2"/>
        <v>200</v>
      </c>
      <c r="S12" s="29" t="str">
        <f t="shared" si="3"/>
        <v>II</v>
      </c>
      <c r="T12" s="6" t="str">
        <f t="shared" si="4"/>
        <v>No Aceptable o Aceptable con control especifico</v>
      </c>
      <c r="U12" s="13">
        <v>6</v>
      </c>
      <c r="V12" s="13">
        <v>1</v>
      </c>
      <c r="W12" s="13">
        <v>0</v>
      </c>
      <c r="X12" s="13">
        <f t="shared" si="5"/>
        <v>7</v>
      </c>
      <c r="Y12" s="6" t="s">
        <v>41</v>
      </c>
      <c r="Z12" s="6" t="s">
        <v>68</v>
      </c>
      <c r="AA12" s="6"/>
      <c r="AB12" s="6"/>
      <c r="AC12" s="6"/>
      <c r="AD12" s="6" t="s">
        <v>172</v>
      </c>
      <c r="AE12" s="6"/>
    </row>
    <row r="13" spans="1:31" s="15" customFormat="1" ht="111" customHeight="1">
      <c r="A13" s="6" t="s">
        <v>52</v>
      </c>
      <c r="B13" s="6" t="s">
        <v>165</v>
      </c>
      <c r="C13" s="6" t="s">
        <v>168</v>
      </c>
      <c r="D13" s="6" t="s">
        <v>46</v>
      </c>
      <c r="E13" s="13" t="s">
        <v>122</v>
      </c>
      <c r="F13" s="6" t="s">
        <v>154</v>
      </c>
      <c r="G13" s="6" t="s">
        <v>39</v>
      </c>
      <c r="H13" s="6" t="s">
        <v>130</v>
      </c>
      <c r="I13" s="6" t="s">
        <v>56</v>
      </c>
      <c r="J13" s="6" t="s">
        <v>40</v>
      </c>
      <c r="K13" s="6" t="s">
        <v>40</v>
      </c>
      <c r="L13" s="6" t="s">
        <v>40</v>
      </c>
      <c r="M13" s="13">
        <v>2</v>
      </c>
      <c r="N13" s="13">
        <v>4</v>
      </c>
      <c r="O13" s="13">
        <f t="shared" si="0"/>
        <v>8</v>
      </c>
      <c r="P13" s="13" t="str">
        <f t="shared" si="1"/>
        <v>Medio (M)</v>
      </c>
      <c r="Q13" s="13">
        <v>25</v>
      </c>
      <c r="R13" s="13">
        <f t="shared" si="2"/>
        <v>200</v>
      </c>
      <c r="S13" s="29" t="str">
        <f t="shared" si="3"/>
        <v>II</v>
      </c>
      <c r="T13" s="6" t="str">
        <f t="shared" si="4"/>
        <v>No Aceptable o Aceptable con control especifico</v>
      </c>
      <c r="U13" s="13">
        <v>9</v>
      </c>
      <c r="V13" s="13">
        <v>0</v>
      </c>
      <c r="W13" s="13">
        <v>0</v>
      </c>
      <c r="X13" s="13">
        <f t="shared" si="5"/>
        <v>9</v>
      </c>
      <c r="Y13" s="6" t="s">
        <v>41</v>
      </c>
      <c r="Z13" s="6" t="s">
        <v>68</v>
      </c>
      <c r="AA13" s="6"/>
      <c r="AB13" s="6"/>
      <c r="AC13" s="6"/>
      <c r="AD13" s="6" t="s">
        <v>173</v>
      </c>
      <c r="AE13" s="6"/>
    </row>
    <row r="14" spans="1:31" s="15" customFormat="1" ht="111" customHeight="1">
      <c r="A14" s="6" t="s">
        <v>52</v>
      </c>
      <c r="B14" s="6" t="s">
        <v>165</v>
      </c>
      <c r="C14" s="6" t="s">
        <v>83</v>
      </c>
      <c r="D14" s="6" t="s">
        <v>174</v>
      </c>
      <c r="E14" s="13" t="s">
        <v>122</v>
      </c>
      <c r="F14" s="6" t="s">
        <v>175</v>
      </c>
      <c r="G14" s="6" t="s">
        <v>111</v>
      </c>
      <c r="H14" s="6" t="s">
        <v>112</v>
      </c>
      <c r="I14" s="6" t="s">
        <v>113</v>
      </c>
      <c r="J14" s="6" t="s">
        <v>40</v>
      </c>
      <c r="K14" s="6" t="s">
        <v>40</v>
      </c>
      <c r="L14" s="6" t="s">
        <v>40</v>
      </c>
      <c r="M14" s="13">
        <v>6</v>
      </c>
      <c r="N14" s="13">
        <v>3</v>
      </c>
      <c r="O14" s="13">
        <f t="shared" si="0"/>
        <v>18</v>
      </c>
      <c r="P14" s="13" t="str">
        <f t="shared" si="1"/>
        <v>Alto (A)</v>
      </c>
      <c r="Q14" s="13">
        <v>25</v>
      </c>
      <c r="R14" s="13">
        <f t="shared" si="2"/>
        <v>450</v>
      </c>
      <c r="S14" s="29" t="str">
        <f t="shared" si="3"/>
        <v>II</v>
      </c>
      <c r="T14" s="6" t="str">
        <f t="shared" si="4"/>
        <v>No Aceptable o Aceptable con control especifico</v>
      </c>
      <c r="U14" s="13">
        <v>7</v>
      </c>
      <c r="V14" s="13">
        <v>0</v>
      </c>
      <c r="W14" s="13">
        <v>0</v>
      </c>
      <c r="X14" s="13">
        <f t="shared" si="5"/>
        <v>7</v>
      </c>
      <c r="Y14" s="6" t="s">
        <v>41</v>
      </c>
      <c r="Z14" s="6"/>
      <c r="AA14" s="6"/>
      <c r="AB14" s="6"/>
      <c r="AC14" s="6"/>
      <c r="AD14" s="6" t="s">
        <v>115</v>
      </c>
      <c r="AE14" s="6" t="s">
        <v>116</v>
      </c>
    </row>
    <row r="15" spans="1:31" s="15" customFormat="1" ht="111" customHeight="1">
      <c r="A15" s="6" t="s">
        <v>52</v>
      </c>
      <c r="B15" s="6" t="s">
        <v>165</v>
      </c>
      <c r="C15" s="6" t="s">
        <v>83</v>
      </c>
      <c r="D15" s="6" t="s">
        <v>174</v>
      </c>
      <c r="E15" s="13" t="s">
        <v>122</v>
      </c>
      <c r="F15" s="6" t="s">
        <v>176</v>
      </c>
      <c r="G15" s="6" t="s">
        <v>62</v>
      </c>
      <c r="H15" s="6" t="s">
        <v>114</v>
      </c>
      <c r="I15" s="6" t="s">
        <v>113</v>
      </c>
      <c r="J15" s="6" t="s">
        <v>40</v>
      </c>
      <c r="K15" s="6" t="s">
        <v>40</v>
      </c>
      <c r="L15" s="6" t="s">
        <v>40</v>
      </c>
      <c r="M15" s="13">
        <v>6</v>
      </c>
      <c r="N15" s="13">
        <v>3</v>
      </c>
      <c r="O15" s="13">
        <f t="shared" si="0"/>
        <v>18</v>
      </c>
      <c r="P15" s="13" t="str">
        <f t="shared" si="1"/>
        <v>Alto (A)</v>
      </c>
      <c r="Q15" s="13">
        <v>25</v>
      </c>
      <c r="R15" s="13">
        <f t="shared" si="2"/>
        <v>450</v>
      </c>
      <c r="S15" s="29" t="str">
        <f t="shared" si="3"/>
        <v>II</v>
      </c>
      <c r="T15" s="6" t="str">
        <f t="shared" si="4"/>
        <v>No Aceptable o Aceptable con control especifico</v>
      </c>
      <c r="U15" s="13">
        <v>7</v>
      </c>
      <c r="V15" s="13">
        <v>0</v>
      </c>
      <c r="W15" s="13">
        <v>0</v>
      </c>
      <c r="X15" s="13">
        <f t="shared" si="5"/>
        <v>7</v>
      </c>
      <c r="Y15" s="6" t="s">
        <v>41</v>
      </c>
      <c r="Z15" s="6"/>
      <c r="AA15" s="6"/>
      <c r="AB15" s="6"/>
      <c r="AC15" s="6"/>
      <c r="AD15" s="6" t="s">
        <v>115</v>
      </c>
      <c r="AE15" s="6" t="s">
        <v>116</v>
      </c>
    </row>
    <row r="16" spans="1:31" s="15" customFormat="1" ht="111" customHeight="1">
      <c r="A16" s="6" t="s">
        <v>52</v>
      </c>
      <c r="B16" s="6" t="s">
        <v>165</v>
      </c>
      <c r="C16" s="6" t="s">
        <v>83</v>
      </c>
      <c r="D16" s="6" t="s">
        <v>174</v>
      </c>
      <c r="E16" s="13" t="s">
        <v>122</v>
      </c>
      <c r="F16" s="6" t="s">
        <v>86</v>
      </c>
      <c r="G16" s="6" t="s">
        <v>59</v>
      </c>
      <c r="H16" s="6" t="s">
        <v>66</v>
      </c>
      <c r="I16" s="6" t="s">
        <v>44</v>
      </c>
      <c r="J16" s="6" t="s">
        <v>40</v>
      </c>
      <c r="K16" s="6" t="s">
        <v>40</v>
      </c>
      <c r="L16" s="6" t="s">
        <v>40</v>
      </c>
      <c r="M16" s="13">
        <v>6</v>
      </c>
      <c r="N16" s="13">
        <v>3</v>
      </c>
      <c r="O16" s="13">
        <f t="shared" si="0"/>
        <v>18</v>
      </c>
      <c r="P16" s="13" t="str">
        <f t="shared" si="1"/>
        <v>Alto (A)</v>
      </c>
      <c r="Q16" s="13">
        <v>100</v>
      </c>
      <c r="R16" s="13">
        <f t="shared" si="2"/>
        <v>1800</v>
      </c>
      <c r="S16" s="29" t="str">
        <f t="shared" si="3"/>
        <v>I</v>
      </c>
      <c r="T16" s="6" t="str">
        <f t="shared" si="4"/>
        <v>No Aceptable</v>
      </c>
      <c r="U16" s="13">
        <v>7</v>
      </c>
      <c r="V16" s="13">
        <v>0</v>
      </c>
      <c r="W16" s="13">
        <v>0</v>
      </c>
      <c r="X16" s="13">
        <f t="shared" si="5"/>
        <v>7</v>
      </c>
      <c r="Y16" s="6" t="s">
        <v>47</v>
      </c>
      <c r="Z16" s="6"/>
      <c r="AA16" s="6"/>
      <c r="AB16" s="6"/>
      <c r="AC16" s="6"/>
      <c r="AD16" s="6" t="s">
        <v>143</v>
      </c>
      <c r="AE16" s="6"/>
    </row>
    <row r="17" spans="1:31" s="15" customFormat="1" ht="111" customHeight="1">
      <c r="A17" s="6" t="s">
        <v>52</v>
      </c>
      <c r="B17" s="6" t="s">
        <v>163</v>
      </c>
      <c r="C17" s="6" t="s">
        <v>168</v>
      </c>
      <c r="D17" s="6" t="s">
        <v>46</v>
      </c>
      <c r="E17" s="13" t="s">
        <v>122</v>
      </c>
      <c r="F17" s="6" t="s">
        <v>154</v>
      </c>
      <c r="G17" s="6" t="s">
        <v>39</v>
      </c>
      <c r="H17" s="6" t="s">
        <v>130</v>
      </c>
      <c r="I17" s="6" t="s">
        <v>56</v>
      </c>
      <c r="J17" s="6" t="s">
        <v>40</v>
      </c>
      <c r="K17" s="6" t="s">
        <v>40</v>
      </c>
      <c r="L17" s="6" t="s">
        <v>40</v>
      </c>
      <c r="M17" s="13">
        <v>2</v>
      </c>
      <c r="N17" s="13">
        <v>4</v>
      </c>
      <c r="O17" s="13">
        <f t="shared" si="0"/>
        <v>8</v>
      </c>
      <c r="P17" s="13" t="str">
        <f t="shared" si="1"/>
        <v>Medio (M)</v>
      </c>
      <c r="Q17" s="13">
        <v>25</v>
      </c>
      <c r="R17" s="13">
        <f t="shared" si="2"/>
        <v>200</v>
      </c>
      <c r="S17" s="29" t="str">
        <f t="shared" si="3"/>
        <v>II</v>
      </c>
      <c r="T17" s="6" t="str">
        <f t="shared" si="4"/>
        <v>No Aceptable o Aceptable con control especifico</v>
      </c>
      <c r="U17" s="13">
        <v>3</v>
      </c>
      <c r="V17" s="13">
        <v>1</v>
      </c>
      <c r="W17" s="13">
        <v>0</v>
      </c>
      <c r="X17" s="13">
        <f t="shared" si="5"/>
        <v>4</v>
      </c>
      <c r="Y17" s="6" t="s">
        <v>41</v>
      </c>
      <c r="Z17" s="6" t="s">
        <v>68</v>
      </c>
      <c r="AA17" s="6"/>
      <c r="AB17" s="6"/>
      <c r="AC17" s="6"/>
      <c r="AD17" s="6" t="s">
        <v>172</v>
      </c>
      <c r="AE17" s="6"/>
    </row>
    <row r="18" spans="1:31" s="15" customFormat="1" ht="111" customHeight="1">
      <c r="A18" s="6" t="s">
        <v>52</v>
      </c>
      <c r="B18" s="6" t="s">
        <v>163</v>
      </c>
      <c r="C18" s="6" t="s">
        <v>168</v>
      </c>
      <c r="D18" s="6" t="s">
        <v>46</v>
      </c>
      <c r="E18" s="13" t="s">
        <v>122</v>
      </c>
      <c r="F18" s="6" t="s">
        <v>132</v>
      </c>
      <c r="G18" s="6" t="s">
        <v>42</v>
      </c>
      <c r="H18" s="6" t="s">
        <v>133</v>
      </c>
      <c r="I18" s="6" t="s">
        <v>134</v>
      </c>
      <c r="J18" s="6" t="s">
        <v>40</v>
      </c>
      <c r="K18" s="6" t="s">
        <v>40</v>
      </c>
      <c r="L18" s="6" t="s">
        <v>40</v>
      </c>
      <c r="M18" s="13">
        <v>2</v>
      </c>
      <c r="N18" s="13">
        <v>3</v>
      </c>
      <c r="O18" s="13">
        <f t="shared" si="0"/>
        <v>6</v>
      </c>
      <c r="P18" s="13" t="str">
        <f t="shared" si="1"/>
        <v>Medio (M)</v>
      </c>
      <c r="Q18" s="13">
        <v>25</v>
      </c>
      <c r="R18" s="13">
        <f t="shared" si="2"/>
        <v>150</v>
      </c>
      <c r="S18" s="29" t="str">
        <f t="shared" si="3"/>
        <v>II</v>
      </c>
      <c r="T18" s="6" t="str">
        <f t="shared" si="4"/>
        <v>No Aceptable o Aceptable con control especifico</v>
      </c>
      <c r="U18" s="13">
        <v>3</v>
      </c>
      <c r="V18" s="13">
        <v>1</v>
      </c>
      <c r="W18" s="13">
        <v>0</v>
      </c>
      <c r="X18" s="13">
        <f t="shared" si="5"/>
        <v>4</v>
      </c>
      <c r="Y18" s="6" t="s">
        <v>43</v>
      </c>
      <c r="Z18" s="6"/>
      <c r="AA18" s="6"/>
      <c r="AB18" s="6"/>
      <c r="AC18" s="6"/>
      <c r="AD18" s="6" t="s">
        <v>177</v>
      </c>
      <c r="AE18" s="6"/>
    </row>
    <row r="19" spans="1:31" s="15" customFormat="1" ht="111" customHeight="1">
      <c r="A19" s="6" t="s">
        <v>52</v>
      </c>
      <c r="B19" s="6" t="s">
        <v>163</v>
      </c>
      <c r="C19" s="6" t="s">
        <v>168</v>
      </c>
      <c r="D19" s="6" t="s">
        <v>46</v>
      </c>
      <c r="E19" s="13" t="s">
        <v>122</v>
      </c>
      <c r="F19" s="6" t="s">
        <v>179</v>
      </c>
      <c r="G19" s="6" t="s">
        <v>62</v>
      </c>
      <c r="H19" s="6" t="s">
        <v>123</v>
      </c>
      <c r="I19" s="6" t="s">
        <v>178</v>
      </c>
      <c r="J19" s="6" t="s">
        <v>40</v>
      </c>
      <c r="K19" s="6" t="s">
        <v>40</v>
      </c>
      <c r="L19" s="6" t="s">
        <v>40</v>
      </c>
      <c r="M19" s="13">
        <v>6</v>
      </c>
      <c r="N19" s="13">
        <v>3</v>
      </c>
      <c r="O19" s="13">
        <f t="shared" si="0"/>
        <v>18</v>
      </c>
      <c r="P19" s="13" t="str">
        <f t="shared" si="1"/>
        <v>Alto (A)</v>
      </c>
      <c r="Q19" s="13">
        <v>100</v>
      </c>
      <c r="R19" s="13">
        <f t="shared" si="2"/>
        <v>1800</v>
      </c>
      <c r="S19" s="29" t="str">
        <f t="shared" si="3"/>
        <v>I</v>
      </c>
      <c r="T19" s="6" t="str">
        <f t="shared" si="4"/>
        <v>No Aceptable</v>
      </c>
      <c r="U19" s="13">
        <v>3</v>
      </c>
      <c r="V19" s="13">
        <v>1</v>
      </c>
      <c r="W19" s="13">
        <v>0</v>
      </c>
      <c r="X19" s="13">
        <f t="shared" si="5"/>
        <v>4</v>
      </c>
      <c r="Y19" s="6" t="s">
        <v>41</v>
      </c>
      <c r="Z19" s="6"/>
      <c r="AA19" s="6"/>
      <c r="AB19" s="6"/>
      <c r="AC19" s="6" t="s">
        <v>180</v>
      </c>
      <c r="AD19" s="6" t="s">
        <v>181</v>
      </c>
      <c r="AE19" s="6"/>
    </row>
    <row r="20" spans="1:31" s="15" customFormat="1" ht="111" customHeight="1">
      <c r="A20" s="6" t="s">
        <v>52</v>
      </c>
      <c r="B20" s="6" t="s">
        <v>163</v>
      </c>
      <c r="C20" s="6" t="s">
        <v>168</v>
      </c>
      <c r="D20" s="6" t="s">
        <v>46</v>
      </c>
      <c r="E20" s="13" t="s">
        <v>122</v>
      </c>
      <c r="F20" s="6" t="s">
        <v>182</v>
      </c>
      <c r="G20" s="6" t="s">
        <v>42</v>
      </c>
      <c r="H20" s="6" t="s">
        <v>75</v>
      </c>
      <c r="I20" s="6" t="s">
        <v>76</v>
      </c>
      <c r="J20" s="6" t="s">
        <v>40</v>
      </c>
      <c r="K20" s="6" t="s">
        <v>40</v>
      </c>
      <c r="L20" s="6" t="s">
        <v>40</v>
      </c>
      <c r="M20" s="13">
        <v>6</v>
      </c>
      <c r="N20" s="13">
        <v>3</v>
      </c>
      <c r="O20" s="13">
        <f t="shared" si="0"/>
        <v>18</v>
      </c>
      <c r="P20" s="13" t="str">
        <f t="shared" si="1"/>
        <v>Alto (A)</v>
      </c>
      <c r="Q20" s="13">
        <v>25</v>
      </c>
      <c r="R20" s="13">
        <f t="shared" si="2"/>
        <v>450</v>
      </c>
      <c r="S20" s="29" t="str">
        <f t="shared" si="3"/>
        <v>II</v>
      </c>
      <c r="T20" s="6" t="str">
        <f t="shared" si="4"/>
        <v>No Aceptable o Aceptable con control especifico</v>
      </c>
      <c r="U20" s="13">
        <v>3</v>
      </c>
      <c r="V20" s="13">
        <v>1</v>
      </c>
      <c r="W20" s="13">
        <v>0</v>
      </c>
      <c r="X20" s="13">
        <f t="shared" si="5"/>
        <v>4</v>
      </c>
      <c r="Y20" s="6" t="s">
        <v>41</v>
      </c>
      <c r="Z20" s="6" t="s">
        <v>77</v>
      </c>
      <c r="AA20" s="6"/>
      <c r="AB20" s="6"/>
      <c r="AC20" s="6" t="s">
        <v>142</v>
      </c>
      <c r="AD20" s="6" t="s">
        <v>183</v>
      </c>
      <c r="AE20" s="6"/>
    </row>
    <row r="21" spans="1:31" s="15" customFormat="1" ht="111" customHeight="1">
      <c r="A21" s="6" t="s">
        <v>52</v>
      </c>
      <c r="B21" s="6" t="s">
        <v>100</v>
      </c>
      <c r="C21" s="6" t="s">
        <v>67</v>
      </c>
      <c r="D21" s="6" t="s">
        <v>118</v>
      </c>
      <c r="E21" s="13" t="s">
        <v>122</v>
      </c>
      <c r="F21" s="6" t="s">
        <v>127</v>
      </c>
      <c r="G21" s="6" t="s">
        <v>45</v>
      </c>
      <c r="H21" s="6" t="s">
        <v>45</v>
      </c>
      <c r="I21" s="6" t="s">
        <v>65</v>
      </c>
      <c r="J21" s="6" t="s">
        <v>40</v>
      </c>
      <c r="K21" s="6" t="s">
        <v>40</v>
      </c>
      <c r="L21" s="6" t="s">
        <v>40</v>
      </c>
      <c r="M21" s="13">
        <v>6</v>
      </c>
      <c r="N21" s="13">
        <v>3</v>
      </c>
      <c r="O21" s="13">
        <f t="shared" si="0"/>
        <v>18</v>
      </c>
      <c r="P21" s="13" t="str">
        <f t="shared" si="1"/>
        <v>Alto (A)</v>
      </c>
      <c r="Q21" s="13">
        <v>25</v>
      </c>
      <c r="R21" s="13">
        <f t="shared" si="2"/>
        <v>450</v>
      </c>
      <c r="S21" s="29" t="str">
        <f t="shared" si="3"/>
        <v>II</v>
      </c>
      <c r="T21" s="6" t="str">
        <f t="shared" si="4"/>
        <v>No Aceptable o Aceptable con control especifico</v>
      </c>
      <c r="U21" s="13">
        <v>0</v>
      </c>
      <c r="V21" s="13">
        <v>1</v>
      </c>
      <c r="W21" s="13">
        <v>0</v>
      </c>
      <c r="X21" s="13">
        <f t="shared" si="5"/>
        <v>1</v>
      </c>
      <c r="Y21" s="6" t="s">
        <v>41</v>
      </c>
      <c r="Z21" s="6" t="s">
        <v>61</v>
      </c>
      <c r="AA21" s="6"/>
      <c r="AB21" s="6"/>
      <c r="AC21" s="6"/>
      <c r="AD21" s="6" t="s">
        <v>128</v>
      </c>
      <c r="AE21" s="6"/>
    </row>
    <row r="22" spans="1:31" s="15" customFormat="1" ht="111" customHeight="1">
      <c r="A22" s="6" t="s">
        <v>52</v>
      </c>
      <c r="B22" s="6" t="s">
        <v>100</v>
      </c>
      <c r="C22" s="6" t="s">
        <v>67</v>
      </c>
      <c r="D22" s="6" t="s">
        <v>118</v>
      </c>
      <c r="E22" s="13" t="s">
        <v>122</v>
      </c>
      <c r="F22" s="6" t="s">
        <v>127</v>
      </c>
      <c r="G22" s="6" t="s">
        <v>59</v>
      </c>
      <c r="H22" s="6" t="s">
        <v>66</v>
      </c>
      <c r="I22" s="6" t="s">
        <v>44</v>
      </c>
      <c r="J22" s="6" t="s">
        <v>40</v>
      </c>
      <c r="K22" s="6" t="s">
        <v>40</v>
      </c>
      <c r="L22" s="6" t="s">
        <v>40</v>
      </c>
      <c r="M22" s="13">
        <v>6</v>
      </c>
      <c r="N22" s="13">
        <v>3</v>
      </c>
      <c r="O22" s="13">
        <f t="shared" si="0"/>
        <v>18</v>
      </c>
      <c r="P22" s="13" t="str">
        <f t="shared" si="1"/>
        <v>Alto (A)</v>
      </c>
      <c r="Q22" s="13">
        <v>100</v>
      </c>
      <c r="R22" s="13">
        <f t="shared" si="2"/>
        <v>1800</v>
      </c>
      <c r="S22" s="29" t="str">
        <f t="shared" si="3"/>
        <v>I</v>
      </c>
      <c r="T22" s="6" t="str">
        <f t="shared" si="4"/>
        <v>No Aceptable</v>
      </c>
      <c r="U22" s="13">
        <v>3</v>
      </c>
      <c r="V22" s="13">
        <v>1</v>
      </c>
      <c r="W22" s="13">
        <v>0</v>
      </c>
      <c r="X22" s="13">
        <f t="shared" si="5"/>
        <v>4</v>
      </c>
      <c r="Y22" s="6" t="s">
        <v>47</v>
      </c>
      <c r="Z22" s="6"/>
      <c r="AA22" s="6"/>
      <c r="AB22" s="6"/>
      <c r="AC22" s="6"/>
      <c r="AD22" s="6" t="s">
        <v>129</v>
      </c>
      <c r="AE22" s="6"/>
    </row>
    <row r="23" spans="1:31" s="15" customFormat="1" ht="111" customHeight="1">
      <c r="A23" s="6" t="s">
        <v>52</v>
      </c>
      <c r="B23" s="6" t="s">
        <v>100</v>
      </c>
      <c r="C23" s="6" t="s">
        <v>55</v>
      </c>
      <c r="D23" s="6" t="s">
        <v>46</v>
      </c>
      <c r="E23" s="13" t="s">
        <v>122</v>
      </c>
      <c r="F23" s="6" t="s">
        <v>119</v>
      </c>
      <c r="G23" s="6" t="s">
        <v>39</v>
      </c>
      <c r="H23" s="6" t="s">
        <v>130</v>
      </c>
      <c r="I23" s="6" t="s">
        <v>56</v>
      </c>
      <c r="J23" s="6" t="s">
        <v>40</v>
      </c>
      <c r="K23" s="6" t="s">
        <v>131</v>
      </c>
      <c r="L23" s="6" t="s">
        <v>40</v>
      </c>
      <c r="M23" s="13">
        <v>2</v>
      </c>
      <c r="N23" s="13">
        <v>3</v>
      </c>
      <c r="O23" s="13">
        <f t="shared" si="0"/>
        <v>6</v>
      </c>
      <c r="P23" s="13" t="str">
        <f t="shared" si="1"/>
        <v>Medio (M)</v>
      </c>
      <c r="Q23" s="13">
        <v>25</v>
      </c>
      <c r="R23" s="13">
        <f t="shared" si="2"/>
        <v>150</v>
      </c>
      <c r="S23" s="29" t="str">
        <f t="shared" si="3"/>
        <v>II</v>
      </c>
      <c r="T23" s="6" t="str">
        <f t="shared" si="4"/>
        <v>No Aceptable o Aceptable con control especifico</v>
      </c>
      <c r="U23" s="13">
        <v>6</v>
      </c>
      <c r="V23" s="13">
        <v>1</v>
      </c>
      <c r="W23" s="13">
        <v>0</v>
      </c>
      <c r="X23" s="13">
        <f t="shared" si="5"/>
        <v>7</v>
      </c>
      <c r="Y23" s="6" t="s">
        <v>41</v>
      </c>
      <c r="Z23" s="6" t="s">
        <v>68</v>
      </c>
      <c r="AA23" s="6"/>
      <c r="AB23" s="6"/>
      <c r="AC23" s="6"/>
      <c r="AD23" s="6" t="s">
        <v>172</v>
      </c>
      <c r="AE23" s="6"/>
    </row>
    <row r="24" spans="1:31" s="15" customFormat="1" ht="111" customHeight="1">
      <c r="A24" s="6" t="s">
        <v>52</v>
      </c>
      <c r="B24" s="6" t="s">
        <v>100</v>
      </c>
      <c r="C24" s="6" t="s">
        <v>55</v>
      </c>
      <c r="D24" s="6" t="s">
        <v>46</v>
      </c>
      <c r="E24" s="13" t="s">
        <v>122</v>
      </c>
      <c r="F24" s="6" t="s">
        <v>184</v>
      </c>
      <c r="G24" s="6" t="s">
        <v>62</v>
      </c>
      <c r="H24" s="6" t="s">
        <v>123</v>
      </c>
      <c r="I24" s="6" t="s">
        <v>178</v>
      </c>
      <c r="J24" s="6" t="s">
        <v>40</v>
      </c>
      <c r="K24" s="6" t="s">
        <v>40</v>
      </c>
      <c r="L24" s="6" t="s">
        <v>40</v>
      </c>
      <c r="M24" s="13">
        <v>2</v>
      </c>
      <c r="N24" s="13">
        <v>3</v>
      </c>
      <c r="O24" s="13">
        <f t="shared" si="0"/>
        <v>6</v>
      </c>
      <c r="P24" s="13" t="str">
        <f t="shared" si="1"/>
        <v>Medio (M)</v>
      </c>
      <c r="Q24" s="13">
        <v>25</v>
      </c>
      <c r="R24" s="13">
        <f t="shared" si="2"/>
        <v>150</v>
      </c>
      <c r="S24" s="29" t="str">
        <f t="shared" si="3"/>
        <v>II</v>
      </c>
      <c r="T24" s="6" t="str">
        <f t="shared" si="4"/>
        <v>No Aceptable o Aceptable con control especifico</v>
      </c>
      <c r="U24" s="13">
        <v>6</v>
      </c>
      <c r="V24" s="13">
        <v>1</v>
      </c>
      <c r="W24" s="13">
        <v>0</v>
      </c>
      <c r="X24" s="13">
        <f t="shared" si="5"/>
        <v>7</v>
      </c>
      <c r="Y24" s="6" t="s">
        <v>41</v>
      </c>
      <c r="Z24" s="6"/>
      <c r="AA24" s="6"/>
      <c r="AB24" s="6"/>
      <c r="AC24" s="6" t="s">
        <v>185</v>
      </c>
      <c r="AD24" s="6" t="s">
        <v>126</v>
      </c>
      <c r="AE24" s="6"/>
    </row>
    <row r="25" spans="1:31" s="15" customFormat="1" ht="111" customHeight="1">
      <c r="A25" s="6" t="s">
        <v>52</v>
      </c>
      <c r="B25" s="6" t="s">
        <v>186</v>
      </c>
      <c r="C25" s="6" t="s">
        <v>55</v>
      </c>
      <c r="D25" s="6" t="s">
        <v>46</v>
      </c>
      <c r="E25" s="13" t="s">
        <v>122</v>
      </c>
      <c r="F25" s="6" t="s">
        <v>119</v>
      </c>
      <c r="G25" s="6" t="s">
        <v>39</v>
      </c>
      <c r="H25" s="6" t="s">
        <v>130</v>
      </c>
      <c r="I25" s="6" t="s">
        <v>56</v>
      </c>
      <c r="J25" s="6" t="s">
        <v>40</v>
      </c>
      <c r="K25" s="6" t="s">
        <v>131</v>
      </c>
      <c r="L25" s="6" t="s">
        <v>40</v>
      </c>
      <c r="M25" s="13">
        <v>2</v>
      </c>
      <c r="N25" s="13">
        <v>3</v>
      </c>
      <c r="O25" s="13">
        <f t="shared" si="0"/>
        <v>6</v>
      </c>
      <c r="P25" s="13" t="str">
        <f t="shared" si="1"/>
        <v>Medio (M)</v>
      </c>
      <c r="Q25" s="13">
        <v>25</v>
      </c>
      <c r="R25" s="13">
        <f t="shared" si="2"/>
        <v>150</v>
      </c>
      <c r="S25" s="29" t="str">
        <f t="shared" si="3"/>
        <v>II</v>
      </c>
      <c r="T25" s="6" t="str">
        <f t="shared" si="4"/>
        <v>No Aceptable o Aceptable con control especifico</v>
      </c>
      <c r="U25" s="13">
        <v>7</v>
      </c>
      <c r="V25" s="13">
        <v>2</v>
      </c>
      <c r="W25" s="13">
        <v>0</v>
      </c>
      <c r="X25" s="13">
        <f t="shared" si="5"/>
        <v>9</v>
      </c>
      <c r="Y25" s="6" t="s">
        <v>41</v>
      </c>
      <c r="Z25" s="6" t="s">
        <v>68</v>
      </c>
      <c r="AA25" s="6"/>
      <c r="AB25" s="6"/>
      <c r="AC25" s="6"/>
      <c r="AD25" s="6" t="s">
        <v>172</v>
      </c>
      <c r="AE25" s="6"/>
    </row>
    <row r="26" spans="1:31" s="15" customFormat="1" ht="111" customHeight="1">
      <c r="A26" s="6" t="s">
        <v>52</v>
      </c>
      <c r="B26" s="6" t="s">
        <v>186</v>
      </c>
      <c r="C26" s="6" t="s">
        <v>85</v>
      </c>
      <c r="D26" s="6" t="s">
        <v>138</v>
      </c>
      <c r="E26" s="13" t="s">
        <v>136</v>
      </c>
      <c r="F26" s="6" t="s">
        <v>139</v>
      </c>
      <c r="G26" s="6" t="s">
        <v>59</v>
      </c>
      <c r="H26" s="6" t="s">
        <v>66</v>
      </c>
      <c r="I26" s="6" t="s">
        <v>44</v>
      </c>
      <c r="J26" s="6" t="s">
        <v>40</v>
      </c>
      <c r="K26" s="6" t="s">
        <v>40</v>
      </c>
      <c r="L26" s="6" t="s">
        <v>40</v>
      </c>
      <c r="M26" s="13">
        <v>6</v>
      </c>
      <c r="N26" s="13">
        <v>3</v>
      </c>
      <c r="O26" s="13">
        <f t="shared" si="0"/>
        <v>18</v>
      </c>
      <c r="P26" s="13" t="str">
        <f t="shared" si="1"/>
        <v>Alto (A)</v>
      </c>
      <c r="Q26" s="13">
        <v>100</v>
      </c>
      <c r="R26" s="13">
        <f t="shared" si="2"/>
        <v>1800</v>
      </c>
      <c r="S26" s="29" t="str">
        <f t="shared" si="3"/>
        <v>I</v>
      </c>
      <c r="T26" s="6" t="str">
        <f t="shared" si="4"/>
        <v>No Aceptable</v>
      </c>
      <c r="U26" s="13">
        <v>5</v>
      </c>
      <c r="V26" s="13">
        <v>2</v>
      </c>
      <c r="W26" s="13">
        <v>0</v>
      </c>
      <c r="X26" s="13">
        <f t="shared" si="5"/>
        <v>7</v>
      </c>
      <c r="Y26" s="6" t="s">
        <v>47</v>
      </c>
      <c r="Z26" s="6"/>
      <c r="AA26" s="6"/>
      <c r="AB26" s="6"/>
      <c r="AC26" s="6"/>
      <c r="AD26" s="6" t="s">
        <v>137</v>
      </c>
      <c r="AE26" s="6"/>
    </row>
    <row r="27" spans="1:31" s="15" customFormat="1" ht="111" customHeight="1">
      <c r="A27" s="6" t="s">
        <v>52</v>
      </c>
      <c r="B27" s="6" t="s">
        <v>186</v>
      </c>
      <c r="C27" s="6" t="s">
        <v>85</v>
      </c>
      <c r="D27" s="6" t="s">
        <v>138</v>
      </c>
      <c r="E27" s="13" t="s">
        <v>136</v>
      </c>
      <c r="F27" s="6" t="s">
        <v>139</v>
      </c>
      <c r="G27" s="6" t="s">
        <v>45</v>
      </c>
      <c r="H27" s="6" t="s">
        <v>45</v>
      </c>
      <c r="I27" s="6" t="s">
        <v>64</v>
      </c>
      <c r="J27" s="6" t="s">
        <v>40</v>
      </c>
      <c r="K27" s="6" t="s">
        <v>40</v>
      </c>
      <c r="L27" s="6" t="s">
        <v>40</v>
      </c>
      <c r="M27" s="13">
        <v>6</v>
      </c>
      <c r="N27" s="13">
        <v>4</v>
      </c>
      <c r="O27" s="13">
        <f t="shared" si="0"/>
        <v>24</v>
      </c>
      <c r="P27" s="13" t="str">
        <f t="shared" si="1"/>
        <v>Muy Alto (MA)</v>
      </c>
      <c r="Q27" s="13">
        <v>25</v>
      </c>
      <c r="R27" s="13">
        <f t="shared" si="2"/>
        <v>600</v>
      </c>
      <c r="S27" s="29" t="str">
        <f t="shared" si="3"/>
        <v>I</v>
      </c>
      <c r="T27" s="6" t="str">
        <f t="shared" si="4"/>
        <v>No Aceptable</v>
      </c>
      <c r="U27" s="13">
        <v>5</v>
      </c>
      <c r="V27" s="13">
        <v>2</v>
      </c>
      <c r="W27" s="13">
        <v>0</v>
      </c>
      <c r="X27" s="13">
        <f t="shared" si="5"/>
        <v>7</v>
      </c>
      <c r="Y27" s="6" t="s">
        <v>41</v>
      </c>
      <c r="Z27" s="6" t="s">
        <v>61</v>
      </c>
      <c r="AA27" s="6"/>
      <c r="AB27" s="6"/>
      <c r="AC27" s="6"/>
      <c r="AD27" s="6" t="s">
        <v>187</v>
      </c>
      <c r="AE27" s="6"/>
    </row>
    <row r="28" spans="1:31" s="15" customFormat="1" ht="111" customHeight="1">
      <c r="A28" s="6" t="s">
        <v>52</v>
      </c>
      <c r="B28" s="6" t="s">
        <v>186</v>
      </c>
      <c r="C28" s="6" t="s">
        <v>168</v>
      </c>
      <c r="D28" s="6" t="s">
        <v>46</v>
      </c>
      <c r="E28" s="13" t="s">
        <v>122</v>
      </c>
      <c r="F28" s="6" t="s">
        <v>146</v>
      </c>
      <c r="G28" s="6" t="s">
        <v>62</v>
      </c>
      <c r="H28" s="6" t="s">
        <v>87</v>
      </c>
      <c r="I28" s="6" t="s">
        <v>44</v>
      </c>
      <c r="J28" s="6" t="s">
        <v>40</v>
      </c>
      <c r="K28" s="6" t="s">
        <v>40</v>
      </c>
      <c r="L28" s="6" t="s">
        <v>40</v>
      </c>
      <c r="M28" s="13">
        <v>6</v>
      </c>
      <c r="N28" s="13">
        <v>3</v>
      </c>
      <c r="O28" s="13">
        <f t="shared" si="0"/>
        <v>18</v>
      </c>
      <c r="P28" s="13" t="str">
        <f t="shared" si="1"/>
        <v>Alto (A)</v>
      </c>
      <c r="Q28" s="13">
        <v>25</v>
      </c>
      <c r="R28" s="13">
        <f t="shared" si="2"/>
        <v>450</v>
      </c>
      <c r="S28" s="29" t="str">
        <f t="shared" si="3"/>
        <v>II</v>
      </c>
      <c r="T28" s="6" t="str">
        <f t="shared" si="4"/>
        <v>No Aceptable o Aceptable con control especifico</v>
      </c>
      <c r="U28" s="13">
        <v>7</v>
      </c>
      <c r="V28" s="13">
        <v>2</v>
      </c>
      <c r="W28" s="13">
        <v>0</v>
      </c>
      <c r="X28" s="13">
        <f t="shared" si="5"/>
        <v>9</v>
      </c>
      <c r="Y28" s="6" t="s">
        <v>147</v>
      </c>
      <c r="Z28" s="6"/>
      <c r="AA28" s="6"/>
      <c r="AB28" s="6"/>
      <c r="AC28" s="6" t="s">
        <v>148</v>
      </c>
      <c r="AD28" s="6" t="s">
        <v>188</v>
      </c>
      <c r="AE28" s="6"/>
    </row>
    <row r="29" spans="1:31" s="15" customFormat="1" ht="111" customHeight="1">
      <c r="A29" s="6" t="s">
        <v>52</v>
      </c>
      <c r="B29" s="6" t="s">
        <v>103</v>
      </c>
      <c r="C29" s="6" t="s">
        <v>168</v>
      </c>
      <c r="D29" s="6" t="s">
        <v>46</v>
      </c>
      <c r="E29" s="13" t="s">
        <v>122</v>
      </c>
      <c r="F29" s="6" t="s">
        <v>190</v>
      </c>
      <c r="G29" s="6" t="s">
        <v>39</v>
      </c>
      <c r="H29" s="6" t="s">
        <v>84</v>
      </c>
      <c r="I29" s="6" t="s">
        <v>110</v>
      </c>
      <c r="J29" s="6" t="s">
        <v>40</v>
      </c>
      <c r="K29" s="6" t="s">
        <v>40</v>
      </c>
      <c r="L29" s="6" t="s">
        <v>40</v>
      </c>
      <c r="M29" s="13">
        <v>6</v>
      </c>
      <c r="N29" s="13">
        <v>3</v>
      </c>
      <c r="O29" s="13">
        <f t="shared" si="0"/>
        <v>18</v>
      </c>
      <c r="P29" s="13" t="str">
        <f t="shared" si="1"/>
        <v>Alto (A)</v>
      </c>
      <c r="Q29" s="13">
        <v>25</v>
      </c>
      <c r="R29" s="13">
        <f t="shared" si="2"/>
        <v>450</v>
      </c>
      <c r="S29" s="29" t="str">
        <f t="shared" si="3"/>
        <v>II</v>
      </c>
      <c r="T29" s="6" t="str">
        <f t="shared" si="4"/>
        <v>No Aceptable o Aceptable con control especifico</v>
      </c>
      <c r="U29" s="13">
        <v>2</v>
      </c>
      <c r="V29" s="13">
        <v>0</v>
      </c>
      <c r="W29" s="13">
        <v>0</v>
      </c>
      <c r="X29" s="13">
        <f t="shared" si="5"/>
        <v>2</v>
      </c>
      <c r="Y29" s="6" t="s">
        <v>41</v>
      </c>
      <c r="Z29" s="6"/>
      <c r="AA29" s="6"/>
      <c r="AB29" s="6"/>
      <c r="AC29" s="6"/>
      <c r="AD29" s="6" t="s">
        <v>189</v>
      </c>
      <c r="AE29" s="6"/>
    </row>
    <row r="30" spans="1:31" s="15" customFormat="1" ht="111" customHeight="1">
      <c r="A30" s="6" t="s">
        <v>52</v>
      </c>
      <c r="B30" s="6" t="s">
        <v>103</v>
      </c>
      <c r="C30" s="6" t="s">
        <v>191</v>
      </c>
      <c r="D30" s="6" t="s">
        <v>192</v>
      </c>
      <c r="E30" s="13" t="s">
        <v>122</v>
      </c>
      <c r="F30" s="6" t="s">
        <v>193</v>
      </c>
      <c r="G30" s="6" t="s">
        <v>106</v>
      </c>
      <c r="H30" s="6" t="s">
        <v>106</v>
      </c>
      <c r="I30" s="6" t="s">
        <v>107</v>
      </c>
      <c r="J30" s="6" t="s">
        <v>40</v>
      </c>
      <c r="K30" s="6" t="s">
        <v>194</v>
      </c>
      <c r="L30" s="6" t="s">
        <v>40</v>
      </c>
      <c r="M30" s="13">
        <v>6</v>
      </c>
      <c r="N30" s="13">
        <v>4</v>
      </c>
      <c r="O30" s="13">
        <f t="shared" si="0"/>
        <v>24</v>
      </c>
      <c r="P30" s="13" t="str">
        <f t="shared" si="1"/>
        <v>Muy Alto (MA)</v>
      </c>
      <c r="Q30" s="13">
        <v>25</v>
      </c>
      <c r="R30" s="13">
        <f t="shared" si="2"/>
        <v>600</v>
      </c>
      <c r="S30" s="29" t="str">
        <f t="shared" si="3"/>
        <v>I</v>
      </c>
      <c r="T30" s="6" t="str">
        <f t="shared" si="4"/>
        <v>No Aceptable</v>
      </c>
      <c r="U30" s="13">
        <v>2</v>
      </c>
      <c r="V30" s="13">
        <v>0</v>
      </c>
      <c r="W30" s="13">
        <v>0</v>
      </c>
      <c r="X30" s="13">
        <f t="shared" si="5"/>
        <v>2</v>
      </c>
      <c r="Y30" s="6" t="s">
        <v>124</v>
      </c>
      <c r="Z30" s="6" t="s">
        <v>108</v>
      </c>
      <c r="AA30" s="6"/>
      <c r="AB30" s="6"/>
      <c r="AC30" s="6" t="s">
        <v>195</v>
      </c>
      <c r="AD30" s="6" t="s">
        <v>196</v>
      </c>
      <c r="AE30" s="6"/>
    </row>
    <row r="31" spans="1:31" s="15" customFormat="1" ht="111" customHeight="1">
      <c r="A31" s="6" t="s">
        <v>52</v>
      </c>
      <c r="B31" s="6" t="s">
        <v>197</v>
      </c>
      <c r="C31" s="6" t="s">
        <v>168</v>
      </c>
      <c r="D31" s="6" t="s">
        <v>46</v>
      </c>
      <c r="E31" s="13" t="s">
        <v>122</v>
      </c>
      <c r="F31" s="6" t="s">
        <v>198</v>
      </c>
      <c r="G31" s="6" t="s">
        <v>39</v>
      </c>
      <c r="H31" s="6" t="s">
        <v>84</v>
      </c>
      <c r="I31" s="6" t="s">
        <v>110</v>
      </c>
      <c r="J31" s="6" t="s">
        <v>40</v>
      </c>
      <c r="K31" s="6" t="s">
        <v>40</v>
      </c>
      <c r="L31" s="6" t="s">
        <v>40</v>
      </c>
      <c r="M31" s="13">
        <v>6</v>
      </c>
      <c r="N31" s="13">
        <v>3</v>
      </c>
      <c r="O31" s="13">
        <f t="shared" si="0"/>
        <v>18</v>
      </c>
      <c r="P31" s="13" t="str">
        <f t="shared" si="1"/>
        <v>Alto (A)</v>
      </c>
      <c r="Q31" s="13">
        <v>25</v>
      </c>
      <c r="R31" s="13">
        <f t="shared" si="2"/>
        <v>450</v>
      </c>
      <c r="S31" s="29" t="str">
        <f t="shared" si="3"/>
        <v>II</v>
      </c>
      <c r="T31" s="6" t="str">
        <f t="shared" si="4"/>
        <v>No Aceptable o Aceptable con control especifico</v>
      </c>
      <c r="U31" s="13">
        <v>29</v>
      </c>
      <c r="V31" s="13">
        <v>2</v>
      </c>
      <c r="W31" s="13">
        <v>0</v>
      </c>
      <c r="X31" s="13">
        <f t="shared" si="5"/>
        <v>31</v>
      </c>
      <c r="Y31" s="6" t="s">
        <v>41</v>
      </c>
      <c r="Z31" s="6" t="s">
        <v>199</v>
      </c>
      <c r="AA31" s="6"/>
      <c r="AB31" s="6"/>
      <c r="AC31" s="6"/>
      <c r="AD31" s="6" t="s">
        <v>200</v>
      </c>
      <c r="AE31" s="6"/>
    </row>
    <row r="32" spans="1:31" s="15" customFormat="1" ht="111" customHeight="1">
      <c r="A32" s="6" t="s">
        <v>52</v>
      </c>
      <c r="B32" s="6" t="s">
        <v>197</v>
      </c>
      <c r="C32" s="6" t="s">
        <v>83</v>
      </c>
      <c r="D32" s="6" t="s">
        <v>201</v>
      </c>
      <c r="E32" s="13" t="s">
        <v>136</v>
      </c>
      <c r="F32" s="6" t="s">
        <v>139</v>
      </c>
      <c r="G32" s="6" t="s">
        <v>45</v>
      </c>
      <c r="H32" s="6" t="s">
        <v>45</v>
      </c>
      <c r="I32" s="6" t="s">
        <v>64</v>
      </c>
      <c r="J32" s="6" t="s">
        <v>40</v>
      </c>
      <c r="K32" s="6" t="s">
        <v>40</v>
      </c>
      <c r="L32" s="6" t="s">
        <v>40</v>
      </c>
      <c r="M32" s="13">
        <v>6</v>
      </c>
      <c r="N32" s="13">
        <v>4</v>
      </c>
      <c r="O32" s="13">
        <f t="shared" si="0"/>
        <v>24</v>
      </c>
      <c r="P32" s="13" t="str">
        <f t="shared" si="1"/>
        <v>Muy Alto (MA)</v>
      </c>
      <c r="Q32" s="13">
        <v>25</v>
      </c>
      <c r="R32" s="13">
        <f t="shared" si="2"/>
        <v>600</v>
      </c>
      <c r="S32" s="29" t="str">
        <f t="shared" si="3"/>
        <v>I</v>
      </c>
      <c r="T32" s="6" t="str">
        <f t="shared" si="4"/>
        <v>No Aceptable</v>
      </c>
      <c r="U32" s="13">
        <v>17</v>
      </c>
      <c r="V32" s="13">
        <v>0</v>
      </c>
      <c r="W32" s="13">
        <v>0</v>
      </c>
      <c r="X32" s="13">
        <f t="shared" si="5"/>
        <v>17</v>
      </c>
      <c r="Y32" s="6" t="s">
        <v>41</v>
      </c>
      <c r="Z32" s="6" t="s">
        <v>61</v>
      </c>
      <c r="AA32" s="6"/>
      <c r="AB32" s="6"/>
      <c r="AC32" s="6" t="s">
        <v>135</v>
      </c>
      <c r="AD32" s="6" t="s">
        <v>202</v>
      </c>
      <c r="AE32" s="6"/>
    </row>
    <row r="33" spans="1:31" s="15" customFormat="1" ht="111" customHeight="1">
      <c r="A33" s="6" t="s">
        <v>52</v>
      </c>
      <c r="B33" s="6" t="s">
        <v>197</v>
      </c>
      <c r="C33" s="6" t="s">
        <v>83</v>
      </c>
      <c r="D33" s="6" t="s">
        <v>207</v>
      </c>
      <c r="E33" s="13" t="s">
        <v>136</v>
      </c>
      <c r="F33" s="6" t="s">
        <v>139</v>
      </c>
      <c r="G33" s="6" t="s">
        <v>59</v>
      </c>
      <c r="H33" s="6" t="s">
        <v>66</v>
      </c>
      <c r="I33" s="6" t="s">
        <v>44</v>
      </c>
      <c r="J33" s="6" t="s">
        <v>40</v>
      </c>
      <c r="K33" s="6" t="s">
        <v>40</v>
      </c>
      <c r="L33" s="6" t="s">
        <v>40</v>
      </c>
      <c r="M33" s="13">
        <v>6</v>
      </c>
      <c r="N33" s="13">
        <v>3</v>
      </c>
      <c r="O33" s="13">
        <f t="shared" si="0"/>
        <v>18</v>
      </c>
      <c r="P33" s="13" t="str">
        <f t="shared" si="1"/>
        <v>Alto (A)</v>
      </c>
      <c r="Q33" s="13">
        <v>100</v>
      </c>
      <c r="R33" s="13">
        <f t="shared" si="2"/>
        <v>1800</v>
      </c>
      <c r="S33" s="29" t="str">
        <f t="shared" si="3"/>
        <v>I</v>
      </c>
      <c r="T33" s="6" t="str">
        <f t="shared" si="4"/>
        <v>No Aceptable</v>
      </c>
      <c r="U33" s="13">
        <v>17</v>
      </c>
      <c r="V33" s="13">
        <v>0</v>
      </c>
      <c r="W33" s="13">
        <v>0</v>
      </c>
      <c r="X33" s="13">
        <f t="shared" si="5"/>
        <v>17</v>
      </c>
      <c r="Y33" s="6" t="s">
        <v>47</v>
      </c>
      <c r="Z33" s="6"/>
      <c r="AA33" s="6"/>
      <c r="AB33" s="6"/>
      <c r="AC33" s="6"/>
      <c r="AD33" s="6" t="s">
        <v>129</v>
      </c>
      <c r="AE33" s="6"/>
    </row>
    <row r="34" spans="1:31" s="15" customFormat="1" ht="111" customHeight="1">
      <c r="A34" s="6" t="s">
        <v>52</v>
      </c>
      <c r="B34" s="6" t="s">
        <v>197</v>
      </c>
      <c r="C34" s="6" t="s">
        <v>168</v>
      </c>
      <c r="D34" s="6" t="s">
        <v>203</v>
      </c>
      <c r="E34" s="13" t="s">
        <v>122</v>
      </c>
      <c r="F34" s="6" t="s">
        <v>204</v>
      </c>
      <c r="G34" s="6" t="s">
        <v>62</v>
      </c>
      <c r="H34" s="6" t="s">
        <v>123</v>
      </c>
      <c r="I34" s="6" t="s">
        <v>205</v>
      </c>
      <c r="J34" s="6" t="s">
        <v>40</v>
      </c>
      <c r="K34" s="6" t="s">
        <v>40</v>
      </c>
      <c r="L34" s="6" t="s">
        <v>40</v>
      </c>
      <c r="M34" s="13">
        <v>6</v>
      </c>
      <c r="N34" s="13">
        <v>2</v>
      </c>
      <c r="O34" s="13">
        <f t="shared" si="0"/>
        <v>12</v>
      </c>
      <c r="P34" s="13" t="str">
        <f t="shared" si="1"/>
        <v>Alto (A)</v>
      </c>
      <c r="Q34" s="13">
        <v>25</v>
      </c>
      <c r="R34" s="13">
        <f t="shared" si="2"/>
        <v>300</v>
      </c>
      <c r="S34" s="29" t="str">
        <f t="shared" si="3"/>
        <v>II</v>
      </c>
      <c r="T34" s="6" t="str">
        <f t="shared" si="4"/>
        <v>No Aceptable o Aceptable con control especifico</v>
      </c>
      <c r="U34" s="13">
        <v>29</v>
      </c>
      <c r="V34" s="13">
        <v>2</v>
      </c>
      <c r="W34" s="13">
        <v>0</v>
      </c>
      <c r="X34" s="13">
        <f t="shared" si="5"/>
        <v>31</v>
      </c>
      <c r="Y34" s="6" t="s">
        <v>159</v>
      </c>
      <c r="Z34" s="6"/>
      <c r="AA34" s="6"/>
      <c r="AB34" s="6"/>
      <c r="AC34" s="6" t="s">
        <v>161</v>
      </c>
      <c r="AD34" s="6" t="s">
        <v>206</v>
      </c>
      <c r="AE34" s="6"/>
    </row>
    <row r="35" spans="1:31" s="15" customFormat="1" ht="111" customHeight="1">
      <c r="A35" s="6" t="s">
        <v>52</v>
      </c>
      <c r="B35" s="6" t="s">
        <v>208</v>
      </c>
      <c r="C35" s="6" t="s">
        <v>168</v>
      </c>
      <c r="D35" s="6" t="s">
        <v>46</v>
      </c>
      <c r="E35" s="13" t="s">
        <v>122</v>
      </c>
      <c r="F35" s="6" t="s">
        <v>213</v>
      </c>
      <c r="G35" s="6" t="s">
        <v>39</v>
      </c>
      <c r="H35" s="6" t="s">
        <v>84</v>
      </c>
      <c r="I35" s="6" t="s">
        <v>110</v>
      </c>
      <c r="J35" s="6" t="s">
        <v>40</v>
      </c>
      <c r="K35" s="6" t="s">
        <v>40</v>
      </c>
      <c r="L35" s="6" t="s">
        <v>40</v>
      </c>
      <c r="M35" s="13">
        <v>6</v>
      </c>
      <c r="N35" s="13">
        <v>3</v>
      </c>
      <c r="O35" s="13">
        <f aca="true" t="shared" si="6" ref="O35:O57">+M35*N35</f>
        <v>18</v>
      </c>
      <c r="P35" s="13" t="str">
        <f aca="true" t="shared" si="7" ref="P35:P58">+IF(O35&gt;=24,"Muy Alto (MA)",IF(O35&gt;=10,"Alto (A)",IF(O35&gt;=6,"Medio (M)",IF(O35&gt;=2,"Bajo (B)"))))</f>
        <v>Alto (A)</v>
      </c>
      <c r="Q35" s="13">
        <v>25</v>
      </c>
      <c r="R35" s="13">
        <f aca="true" t="shared" si="8" ref="R35:R57">+O35*Q35</f>
        <v>450</v>
      </c>
      <c r="S35" s="30" t="str">
        <f aca="true" t="shared" si="9" ref="S35:S58">IF(R35&lt;=20,"IV",IF(R35&gt;=600,"I",IF(R35&gt;=150,"II",IF(R35&gt;=40,"III",IF(R35&gt;=20,"IV")*IF(R35&lt;=20,"IV")))))</f>
        <v>II</v>
      </c>
      <c r="T35" s="6" t="str">
        <f aca="true" t="shared" si="10" ref="T35:T58">+IF(S35="I","No Aceptable",IF(S35="II","No Aceptable o Aceptable con control especifico",IF(S35="III","Mejorable",IF(S35="IV","Aceptable"))))</f>
        <v>No Aceptable o Aceptable con control especifico</v>
      </c>
      <c r="U35" s="13">
        <v>2</v>
      </c>
      <c r="V35" s="13">
        <v>0</v>
      </c>
      <c r="W35" s="13">
        <v>0</v>
      </c>
      <c r="X35" s="13">
        <f aca="true" t="shared" si="11" ref="X35:X57">SUM(U35:W35)</f>
        <v>2</v>
      </c>
      <c r="Y35" s="6" t="s">
        <v>41</v>
      </c>
      <c r="Z35" s="6"/>
      <c r="AA35" s="6"/>
      <c r="AB35" s="6"/>
      <c r="AC35" s="6"/>
      <c r="AD35" s="6" t="s">
        <v>209</v>
      </c>
      <c r="AE35" s="6"/>
    </row>
    <row r="36" spans="1:31" s="15" customFormat="1" ht="111" customHeight="1">
      <c r="A36" s="6" t="s">
        <v>52</v>
      </c>
      <c r="B36" s="6" t="s">
        <v>208</v>
      </c>
      <c r="C36" s="6" t="s">
        <v>83</v>
      </c>
      <c r="D36" s="6" t="s">
        <v>210</v>
      </c>
      <c r="E36" s="13" t="s">
        <v>136</v>
      </c>
      <c r="F36" s="6" t="s">
        <v>149</v>
      </c>
      <c r="G36" s="6" t="s">
        <v>59</v>
      </c>
      <c r="H36" s="6" t="s">
        <v>66</v>
      </c>
      <c r="I36" s="6" t="s">
        <v>44</v>
      </c>
      <c r="J36" s="6" t="s">
        <v>40</v>
      </c>
      <c r="K36" s="6" t="s">
        <v>40</v>
      </c>
      <c r="L36" s="6" t="s">
        <v>40</v>
      </c>
      <c r="M36" s="13">
        <v>6</v>
      </c>
      <c r="N36" s="13">
        <v>3</v>
      </c>
      <c r="O36" s="13">
        <f t="shared" si="6"/>
        <v>18</v>
      </c>
      <c r="P36" s="13" t="str">
        <f t="shared" si="7"/>
        <v>Alto (A)</v>
      </c>
      <c r="Q36" s="13">
        <v>100</v>
      </c>
      <c r="R36" s="13">
        <f t="shared" si="8"/>
        <v>1800</v>
      </c>
      <c r="S36" s="30" t="str">
        <f t="shared" si="9"/>
        <v>I</v>
      </c>
      <c r="T36" s="6" t="str">
        <f t="shared" si="10"/>
        <v>No Aceptable</v>
      </c>
      <c r="U36" s="13">
        <v>11</v>
      </c>
      <c r="V36" s="13">
        <v>0</v>
      </c>
      <c r="W36" s="13">
        <v>0</v>
      </c>
      <c r="X36" s="13">
        <f t="shared" si="11"/>
        <v>11</v>
      </c>
      <c r="Y36" s="6" t="s">
        <v>47</v>
      </c>
      <c r="Z36" s="6"/>
      <c r="AA36" s="6"/>
      <c r="AB36" s="6"/>
      <c r="AC36" s="6"/>
      <c r="AD36" s="6" t="s">
        <v>120</v>
      </c>
      <c r="AE36" s="6"/>
    </row>
    <row r="37" spans="1:31" s="15" customFormat="1" ht="111" customHeight="1">
      <c r="A37" s="6" t="s">
        <v>52</v>
      </c>
      <c r="B37" s="6" t="s">
        <v>211</v>
      </c>
      <c r="C37" s="6" t="s">
        <v>168</v>
      </c>
      <c r="D37" s="6" t="s">
        <v>46</v>
      </c>
      <c r="E37" s="13" t="s">
        <v>122</v>
      </c>
      <c r="F37" s="6" t="s">
        <v>212</v>
      </c>
      <c r="G37" s="6" t="s">
        <v>39</v>
      </c>
      <c r="H37" s="6" t="s">
        <v>84</v>
      </c>
      <c r="I37" s="6" t="s">
        <v>110</v>
      </c>
      <c r="J37" s="6" t="s">
        <v>40</v>
      </c>
      <c r="K37" s="6" t="s">
        <v>40</v>
      </c>
      <c r="L37" s="6" t="s">
        <v>40</v>
      </c>
      <c r="M37" s="13">
        <v>6</v>
      </c>
      <c r="N37" s="13">
        <v>3</v>
      </c>
      <c r="O37" s="13">
        <f t="shared" si="6"/>
        <v>18</v>
      </c>
      <c r="P37" s="13" t="str">
        <f t="shared" si="7"/>
        <v>Alto (A)</v>
      </c>
      <c r="Q37" s="13">
        <v>25</v>
      </c>
      <c r="R37" s="13">
        <f t="shared" si="8"/>
        <v>450</v>
      </c>
      <c r="S37" s="30" t="str">
        <f t="shared" si="9"/>
        <v>II</v>
      </c>
      <c r="T37" s="6" t="str">
        <f t="shared" si="10"/>
        <v>No Aceptable o Aceptable con control especifico</v>
      </c>
      <c r="U37" s="13">
        <v>9</v>
      </c>
      <c r="V37" s="13">
        <v>0</v>
      </c>
      <c r="W37" s="13">
        <v>0</v>
      </c>
      <c r="X37" s="13">
        <f t="shared" si="11"/>
        <v>9</v>
      </c>
      <c r="Y37" s="6" t="s">
        <v>41</v>
      </c>
      <c r="Z37" s="6" t="s">
        <v>199</v>
      </c>
      <c r="AA37" s="6"/>
      <c r="AB37" s="6"/>
      <c r="AC37" s="6"/>
      <c r="AD37" s="6" t="s">
        <v>200</v>
      </c>
      <c r="AE37" s="6"/>
    </row>
    <row r="38" spans="1:31" s="15" customFormat="1" ht="111" customHeight="1">
      <c r="A38" s="6" t="s">
        <v>52</v>
      </c>
      <c r="B38" s="6" t="s">
        <v>211</v>
      </c>
      <c r="C38" s="6" t="s">
        <v>168</v>
      </c>
      <c r="D38" s="6" t="s">
        <v>46</v>
      </c>
      <c r="E38" s="13" t="s">
        <v>122</v>
      </c>
      <c r="F38" s="6" t="s">
        <v>214</v>
      </c>
      <c r="G38" s="6" t="s">
        <v>42</v>
      </c>
      <c r="H38" s="6" t="s">
        <v>75</v>
      </c>
      <c r="I38" s="6" t="s">
        <v>76</v>
      </c>
      <c r="J38" s="6" t="s">
        <v>40</v>
      </c>
      <c r="K38" s="6" t="s">
        <v>40</v>
      </c>
      <c r="L38" s="6" t="s">
        <v>40</v>
      </c>
      <c r="M38" s="13">
        <v>6</v>
      </c>
      <c r="N38" s="13">
        <v>3</v>
      </c>
      <c r="O38" s="13">
        <f t="shared" si="6"/>
        <v>18</v>
      </c>
      <c r="P38" s="13" t="str">
        <f t="shared" si="7"/>
        <v>Alto (A)</v>
      </c>
      <c r="Q38" s="13">
        <v>25</v>
      </c>
      <c r="R38" s="13">
        <f t="shared" si="8"/>
        <v>450</v>
      </c>
      <c r="S38" s="30" t="str">
        <f t="shared" si="9"/>
        <v>II</v>
      </c>
      <c r="T38" s="6" t="str">
        <f t="shared" si="10"/>
        <v>No Aceptable o Aceptable con control especifico</v>
      </c>
      <c r="U38" s="13">
        <v>7</v>
      </c>
      <c r="V38" s="13">
        <v>0</v>
      </c>
      <c r="W38" s="13">
        <v>0</v>
      </c>
      <c r="X38" s="13">
        <f t="shared" si="11"/>
        <v>7</v>
      </c>
      <c r="Y38" s="6" t="s">
        <v>41</v>
      </c>
      <c r="Z38" s="6" t="s">
        <v>77</v>
      </c>
      <c r="AA38" s="6"/>
      <c r="AB38" s="6"/>
      <c r="AC38" s="6" t="s">
        <v>215</v>
      </c>
      <c r="AD38" s="6" t="s">
        <v>216</v>
      </c>
      <c r="AE38" s="6"/>
    </row>
    <row r="39" spans="1:31" s="15" customFormat="1" ht="111" customHeight="1">
      <c r="A39" s="6" t="s">
        <v>52</v>
      </c>
      <c r="B39" s="6" t="s">
        <v>211</v>
      </c>
      <c r="C39" s="6" t="s">
        <v>83</v>
      </c>
      <c r="D39" s="6" t="s">
        <v>217</v>
      </c>
      <c r="E39" s="13" t="s">
        <v>136</v>
      </c>
      <c r="F39" s="6" t="s">
        <v>149</v>
      </c>
      <c r="G39" s="6" t="s">
        <v>59</v>
      </c>
      <c r="H39" s="6" t="s">
        <v>66</v>
      </c>
      <c r="I39" s="6" t="s">
        <v>44</v>
      </c>
      <c r="J39" s="6" t="s">
        <v>40</v>
      </c>
      <c r="K39" s="6" t="s">
        <v>40</v>
      </c>
      <c r="L39" s="6" t="s">
        <v>40</v>
      </c>
      <c r="M39" s="13">
        <v>6</v>
      </c>
      <c r="N39" s="13">
        <v>3</v>
      </c>
      <c r="O39" s="13">
        <f t="shared" si="6"/>
        <v>18</v>
      </c>
      <c r="P39" s="13" t="str">
        <f t="shared" si="7"/>
        <v>Alto (A)</v>
      </c>
      <c r="Q39" s="13">
        <v>100</v>
      </c>
      <c r="R39" s="13">
        <f t="shared" si="8"/>
        <v>1800</v>
      </c>
      <c r="S39" s="30" t="str">
        <f t="shared" si="9"/>
        <v>I</v>
      </c>
      <c r="T39" s="6" t="str">
        <f t="shared" si="10"/>
        <v>No Aceptable</v>
      </c>
      <c r="U39" s="13">
        <v>3</v>
      </c>
      <c r="V39" s="13">
        <v>0</v>
      </c>
      <c r="W39" s="13">
        <v>0</v>
      </c>
      <c r="X39" s="13">
        <f t="shared" si="11"/>
        <v>3</v>
      </c>
      <c r="Y39" s="6" t="s">
        <v>47</v>
      </c>
      <c r="Z39" s="6"/>
      <c r="AA39" s="6"/>
      <c r="AB39" s="6"/>
      <c r="AC39" s="6"/>
      <c r="AD39" s="6" t="s">
        <v>120</v>
      </c>
      <c r="AE39" s="6"/>
    </row>
    <row r="40" spans="1:31" s="15" customFormat="1" ht="111" customHeight="1">
      <c r="A40" s="6" t="s">
        <v>52</v>
      </c>
      <c r="B40" s="6" t="s">
        <v>218</v>
      </c>
      <c r="C40" s="6" t="s">
        <v>83</v>
      </c>
      <c r="D40" s="6" t="s">
        <v>219</v>
      </c>
      <c r="E40" s="13" t="s">
        <v>122</v>
      </c>
      <c r="F40" s="6" t="s">
        <v>561</v>
      </c>
      <c r="G40" s="6" t="s">
        <v>59</v>
      </c>
      <c r="H40" s="6" t="s">
        <v>66</v>
      </c>
      <c r="I40" s="6" t="s">
        <v>44</v>
      </c>
      <c r="J40" s="6" t="s">
        <v>40</v>
      </c>
      <c r="K40" s="6" t="s">
        <v>220</v>
      </c>
      <c r="L40" s="6" t="s">
        <v>40</v>
      </c>
      <c r="M40" s="13">
        <v>6</v>
      </c>
      <c r="N40" s="13">
        <v>3</v>
      </c>
      <c r="O40" s="13">
        <f t="shared" si="6"/>
        <v>18</v>
      </c>
      <c r="P40" s="13" t="str">
        <f t="shared" si="7"/>
        <v>Alto (A)</v>
      </c>
      <c r="Q40" s="13">
        <v>100</v>
      </c>
      <c r="R40" s="13">
        <f t="shared" si="8"/>
        <v>1800</v>
      </c>
      <c r="S40" s="29" t="str">
        <f t="shared" si="9"/>
        <v>I</v>
      </c>
      <c r="T40" s="6" t="str">
        <f t="shared" si="10"/>
        <v>No Aceptable</v>
      </c>
      <c r="U40" s="13">
        <v>30</v>
      </c>
      <c r="V40" s="13">
        <v>0</v>
      </c>
      <c r="W40" s="13">
        <v>0</v>
      </c>
      <c r="X40" s="13">
        <f t="shared" si="11"/>
        <v>30</v>
      </c>
      <c r="Y40" s="6" t="s">
        <v>47</v>
      </c>
      <c r="Z40" s="6"/>
      <c r="AA40" s="6"/>
      <c r="AB40" s="6"/>
      <c r="AC40" s="6"/>
      <c r="AD40" s="6" t="s">
        <v>221</v>
      </c>
      <c r="AE40" s="6"/>
    </row>
    <row r="41" spans="1:31" s="15" customFormat="1" ht="111" customHeight="1">
      <c r="A41" s="6" t="s">
        <v>52</v>
      </c>
      <c r="B41" s="6" t="s">
        <v>218</v>
      </c>
      <c r="C41" s="6" t="s">
        <v>83</v>
      </c>
      <c r="D41" s="6" t="s">
        <v>219</v>
      </c>
      <c r="E41" s="13" t="s">
        <v>122</v>
      </c>
      <c r="F41" s="6" t="s">
        <v>222</v>
      </c>
      <c r="G41" s="6" t="s">
        <v>48</v>
      </c>
      <c r="H41" s="6" t="s">
        <v>60</v>
      </c>
      <c r="I41" s="6" t="s">
        <v>140</v>
      </c>
      <c r="J41" s="6" t="s">
        <v>40</v>
      </c>
      <c r="K41" s="6" t="s">
        <v>40</v>
      </c>
      <c r="L41" s="6" t="s">
        <v>40</v>
      </c>
      <c r="M41" s="13">
        <v>6</v>
      </c>
      <c r="N41" s="13">
        <v>3</v>
      </c>
      <c r="O41" s="13">
        <f t="shared" si="6"/>
        <v>18</v>
      </c>
      <c r="P41" s="13" t="str">
        <f t="shared" si="7"/>
        <v>Alto (A)</v>
      </c>
      <c r="Q41" s="13">
        <v>25</v>
      </c>
      <c r="R41" s="13">
        <f t="shared" si="8"/>
        <v>450</v>
      </c>
      <c r="S41" s="29" t="str">
        <f t="shared" si="9"/>
        <v>II</v>
      </c>
      <c r="T41" s="6" t="str">
        <f t="shared" si="10"/>
        <v>No Aceptable o Aceptable con control especifico</v>
      </c>
      <c r="U41" s="13">
        <v>30</v>
      </c>
      <c r="V41" s="13">
        <v>0</v>
      </c>
      <c r="W41" s="13">
        <v>0</v>
      </c>
      <c r="X41" s="13">
        <f t="shared" si="11"/>
        <v>30</v>
      </c>
      <c r="Y41" s="6" t="s">
        <v>41</v>
      </c>
      <c r="Z41" s="6"/>
      <c r="AA41" s="6"/>
      <c r="AB41" s="6"/>
      <c r="AC41" s="6"/>
      <c r="AD41" s="6" t="s">
        <v>312</v>
      </c>
      <c r="AE41" s="6" t="s">
        <v>223</v>
      </c>
    </row>
    <row r="42" spans="1:31" s="15" customFormat="1" ht="111" customHeight="1">
      <c r="A42" s="6" t="s">
        <v>52</v>
      </c>
      <c r="B42" s="6" t="s">
        <v>218</v>
      </c>
      <c r="C42" s="6" t="s">
        <v>83</v>
      </c>
      <c r="D42" s="6" t="s">
        <v>219</v>
      </c>
      <c r="E42" s="13" t="s">
        <v>122</v>
      </c>
      <c r="F42" s="6" t="s">
        <v>230</v>
      </c>
      <c r="G42" s="6" t="s">
        <v>45</v>
      </c>
      <c r="H42" s="6" t="s">
        <v>45</v>
      </c>
      <c r="I42" s="6" t="s">
        <v>64</v>
      </c>
      <c r="J42" s="6" t="s">
        <v>40</v>
      </c>
      <c r="K42" s="6" t="s">
        <v>40</v>
      </c>
      <c r="L42" s="6" t="s">
        <v>40</v>
      </c>
      <c r="M42" s="13">
        <v>6</v>
      </c>
      <c r="N42" s="13">
        <v>4</v>
      </c>
      <c r="O42" s="13">
        <f t="shared" si="6"/>
        <v>24</v>
      </c>
      <c r="P42" s="13" t="str">
        <f t="shared" si="7"/>
        <v>Muy Alto (MA)</v>
      </c>
      <c r="Q42" s="13">
        <v>25</v>
      </c>
      <c r="R42" s="13">
        <f t="shared" si="8"/>
        <v>600</v>
      </c>
      <c r="S42" s="29" t="str">
        <f t="shared" si="9"/>
        <v>I</v>
      </c>
      <c r="T42" s="6" t="str">
        <f t="shared" si="10"/>
        <v>No Aceptable</v>
      </c>
      <c r="U42" s="13">
        <v>30</v>
      </c>
      <c r="V42" s="13">
        <v>0</v>
      </c>
      <c r="W42" s="13">
        <v>0</v>
      </c>
      <c r="X42" s="13">
        <f t="shared" si="11"/>
        <v>30</v>
      </c>
      <c r="Y42" s="6" t="s">
        <v>152</v>
      </c>
      <c r="Z42" s="6" t="s">
        <v>61</v>
      </c>
      <c r="AA42" s="6"/>
      <c r="AB42" s="6"/>
      <c r="AC42" s="6"/>
      <c r="AD42" s="6" t="s">
        <v>231</v>
      </c>
      <c r="AE42" s="6"/>
    </row>
    <row r="43" spans="1:31" s="15" customFormat="1" ht="111" customHeight="1">
      <c r="A43" s="6" t="s">
        <v>52</v>
      </c>
      <c r="B43" s="6" t="s">
        <v>224</v>
      </c>
      <c r="C43" s="6" t="s">
        <v>55</v>
      </c>
      <c r="D43" s="6" t="s">
        <v>203</v>
      </c>
      <c r="E43" s="13" t="s">
        <v>122</v>
      </c>
      <c r="F43" s="6" t="s">
        <v>160</v>
      </c>
      <c r="G43" s="6" t="s">
        <v>39</v>
      </c>
      <c r="H43" s="6" t="s">
        <v>84</v>
      </c>
      <c r="I43" s="6" t="s">
        <v>110</v>
      </c>
      <c r="J43" s="6" t="s">
        <v>40</v>
      </c>
      <c r="K43" s="6" t="s">
        <v>40</v>
      </c>
      <c r="L43" s="6" t="s">
        <v>40</v>
      </c>
      <c r="M43" s="13">
        <v>6</v>
      </c>
      <c r="N43" s="13">
        <v>3</v>
      </c>
      <c r="O43" s="13">
        <f t="shared" si="6"/>
        <v>18</v>
      </c>
      <c r="P43" s="13" t="str">
        <f t="shared" si="7"/>
        <v>Alto (A)</v>
      </c>
      <c r="Q43" s="13">
        <v>25</v>
      </c>
      <c r="R43" s="13">
        <f t="shared" si="8"/>
        <v>450</v>
      </c>
      <c r="S43" s="29" t="str">
        <f t="shared" si="9"/>
        <v>II</v>
      </c>
      <c r="T43" s="6" t="str">
        <f t="shared" si="10"/>
        <v>No Aceptable o Aceptable con control especifico</v>
      </c>
      <c r="U43" s="13">
        <v>1</v>
      </c>
      <c r="V43" s="13">
        <v>1</v>
      </c>
      <c r="W43" s="13">
        <v>0</v>
      </c>
      <c r="X43" s="13">
        <f t="shared" si="11"/>
        <v>2</v>
      </c>
      <c r="Y43" s="6" t="s">
        <v>41</v>
      </c>
      <c r="Z43" s="6"/>
      <c r="AA43" s="6"/>
      <c r="AB43" s="6"/>
      <c r="AC43" s="6"/>
      <c r="AD43" s="6" t="s">
        <v>238</v>
      </c>
      <c r="AE43" s="6"/>
    </row>
    <row r="44" spans="1:31" s="15" customFormat="1" ht="111" customHeight="1">
      <c r="A44" s="6" t="s">
        <v>52</v>
      </c>
      <c r="B44" s="6" t="s">
        <v>224</v>
      </c>
      <c r="C44" s="6" t="s">
        <v>55</v>
      </c>
      <c r="D44" s="6" t="s">
        <v>203</v>
      </c>
      <c r="E44" s="13" t="s">
        <v>122</v>
      </c>
      <c r="F44" s="6" t="s">
        <v>225</v>
      </c>
      <c r="G44" s="6" t="s">
        <v>45</v>
      </c>
      <c r="H44" s="6" t="s">
        <v>45</v>
      </c>
      <c r="I44" s="6" t="s">
        <v>64</v>
      </c>
      <c r="J44" s="6" t="s">
        <v>40</v>
      </c>
      <c r="K44" s="6" t="s">
        <v>40</v>
      </c>
      <c r="L44" s="6" t="s">
        <v>40</v>
      </c>
      <c r="M44" s="13">
        <v>6</v>
      </c>
      <c r="N44" s="13">
        <v>4</v>
      </c>
      <c r="O44" s="13">
        <f t="shared" si="6"/>
        <v>24</v>
      </c>
      <c r="P44" s="13" t="str">
        <f t="shared" si="7"/>
        <v>Muy Alto (MA)</v>
      </c>
      <c r="Q44" s="13">
        <v>25</v>
      </c>
      <c r="R44" s="13">
        <f t="shared" si="8"/>
        <v>600</v>
      </c>
      <c r="S44" s="29" t="str">
        <f t="shared" si="9"/>
        <v>I</v>
      </c>
      <c r="T44" s="6" t="str">
        <f t="shared" si="10"/>
        <v>No Aceptable</v>
      </c>
      <c r="U44" s="13">
        <v>1</v>
      </c>
      <c r="V44" s="13">
        <v>1</v>
      </c>
      <c r="W44" s="13">
        <v>0</v>
      </c>
      <c r="X44" s="13">
        <f t="shared" si="11"/>
        <v>2</v>
      </c>
      <c r="Y44" s="6" t="s">
        <v>41</v>
      </c>
      <c r="Z44" s="6" t="s">
        <v>61</v>
      </c>
      <c r="AA44" s="6"/>
      <c r="AB44" s="6"/>
      <c r="AC44" s="6"/>
      <c r="AD44" s="6" t="s">
        <v>226</v>
      </c>
      <c r="AE44" s="6"/>
    </row>
    <row r="45" spans="1:31" s="15" customFormat="1" ht="111" customHeight="1">
      <c r="A45" s="6" t="s">
        <v>52</v>
      </c>
      <c r="B45" s="6" t="s">
        <v>224</v>
      </c>
      <c r="C45" s="6" t="s">
        <v>55</v>
      </c>
      <c r="D45" s="6" t="s">
        <v>203</v>
      </c>
      <c r="E45" s="13" t="s">
        <v>122</v>
      </c>
      <c r="F45" s="6" t="s">
        <v>227</v>
      </c>
      <c r="G45" s="6" t="s">
        <v>59</v>
      </c>
      <c r="H45" s="6" t="s">
        <v>228</v>
      </c>
      <c r="I45" s="6" t="s">
        <v>44</v>
      </c>
      <c r="J45" s="6" t="s">
        <v>40</v>
      </c>
      <c r="K45" s="6" t="s">
        <v>40</v>
      </c>
      <c r="L45" s="6" t="s">
        <v>40</v>
      </c>
      <c r="M45" s="13">
        <v>6</v>
      </c>
      <c r="N45" s="13">
        <v>3</v>
      </c>
      <c r="O45" s="13">
        <f t="shared" si="6"/>
        <v>18</v>
      </c>
      <c r="P45" s="13" t="str">
        <f t="shared" si="7"/>
        <v>Alto (A)</v>
      </c>
      <c r="Q45" s="13">
        <v>60</v>
      </c>
      <c r="R45" s="13">
        <f t="shared" si="8"/>
        <v>1080</v>
      </c>
      <c r="S45" s="29" t="str">
        <f t="shared" si="9"/>
        <v>I</v>
      </c>
      <c r="T45" s="6" t="str">
        <f t="shared" si="10"/>
        <v>No Aceptable</v>
      </c>
      <c r="U45" s="13">
        <v>1</v>
      </c>
      <c r="V45" s="13">
        <v>1</v>
      </c>
      <c r="W45" s="13">
        <v>0</v>
      </c>
      <c r="X45" s="13">
        <f t="shared" si="11"/>
        <v>2</v>
      </c>
      <c r="Y45" s="6" t="s">
        <v>41</v>
      </c>
      <c r="Z45" s="6"/>
      <c r="AA45" s="6"/>
      <c r="AB45" s="6"/>
      <c r="AC45" s="6"/>
      <c r="AD45" s="6" t="s">
        <v>229</v>
      </c>
      <c r="AE45" s="6"/>
    </row>
    <row r="46" spans="1:31" s="15" customFormat="1" ht="111" customHeight="1">
      <c r="A46" s="6" t="s">
        <v>52</v>
      </c>
      <c r="B46" s="6" t="s">
        <v>232</v>
      </c>
      <c r="C46" s="6" t="s">
        <v>117</v>
      </c>
      <c r="D46" s="6" t="s">
        <v>80</v>
      </c>
      <c r="E46" s="13" t="s">
        <v>122</v>
      </c>
      <c r="F46" s="6" t="s">
        <v>233</v>
      </c>
      <c r="G46" s="6" t="s">
        <v>48</v>
      </c>
      <c r="H46" s="6" t="s">
        <v>60</v>
      </c>
      <c r="I46" s="6" t="s">
        <v>140</v>
      </c>
      <c r="J46" s="6" t="s">
        <v>40</v>
      </c>
      <c r="K46" s="6" t="s">
        <v>40</v>
      </c>
      <c r="L46" s="6" t="s">
        <v>40</v>
      </c>
      <c r="M46" s="13">
        <v>6</v>
      </c>
      <c r="N46" s="13">
        <v>4</v>
      </c>
      <c r="O46" s="13">
        <f t="shared" si="6"/>
        <v>24</v>
      </c>
      <c r="P46" s="13" t="str">
        <f t="shared" si="7"/>
        <v>Muy Alto (MA)</v>
      </c>
      <c r="Q46" s="13">
        <v>25</v>
      </c>
      <c r="R46" s="13">
        <f t="shared" si="8"/>
        <v>600</v>
      </c>
      <c r="S46" s="29" t="str">
        <f t="shared" si="9"/>
        <v>I</v>
      </c>
      <c r="T46" s="6" t="str">
        <f t="shared" si="10"/>
        <v>No Aceptable</v>
      </c>
      <c r="U46" s="13">
        <v>1</v>
      </c>
      <c r="V46" s="13">
        <v>0</v>
      </c>
      <c r="W46" s="13">
        <v>0</v>
      </c>
      <c r="X46" s="13">
        <f t="shared" si="11"/>
        <v>1</v>
      </c>
      <c r="Y46" s="6" t="s">
        <v>41</v>
      </c>
      <c r="Z46" s="6" t="s">
        <v>63</v>
      </c>
      <c r="AA46" s="6"/>
      <c r="AB46" s="6"/>
      <c r="AC46" s="6"/>
      <c r="AD46" s="6" t="s">
        <v>234</v>
      </c>
      <c r="AE46" s="6" t="s">
        <v>88</v>
      </c>
    </row>
    <row r="47" spans="1:31" s="15" customFormat="1" ht="111" customHeight="1">
      <c r="A47" s="6" t="s">
        <v>52</v>
      </c>
      <c r="B47" s="6" t="s">
        <v>232</v>
      </c>
      <c r="C47" s="6" t="s">
        <v>117</v>
      </c>
      <c r="D47" s="6" t="s">
        <v>80</v>
      </c>
      <c r="E47" s="13" t="s">
        <v>122</v>
      </c>
      <c r="F47" s="6" t="s">
        <v>162</v>
      </c>
      <c r="G47" s="6" t="s">
        <v>39</v>
      </c>
      <c r="H47" s="6" t="s">
        <v>84</v>
      </c>
      <c r="I47" s="6" t="s">
        <v>110</v>
      </c>
      <c r="J47" s="6" t="s">
        <v>40</v>
      </c>
      <c r="K47" s="6" t="s">
        <v>40</v>
      </c>
      <c r="L47" s="6" t="s">
        <v>40</v>
      </c>
      <c r="M47" s="13">
        <v>6</v>
      </c>
      <c r="N47" s="13">
        <v>3</v>
      </c>
      <c r="O47" s="13">
        <f t="shared" si="6"/>
        <v>18</v>
      </c>
      <c r="P47" s="13" t="str">
        <f t="shared" si="7"/>
        <v>Alto (A)</v>
      </c>
      <c r="Q47" s="13">
        <v>25</v>
      </c>
      <c r="R47" s="13">
        <f t="shared" si="8"/>
        <v>450</v>
      </c>
      <c r="S47" s="29" t="str">
        <f t="shared" si="9"/>
        <v>II</v>
      </c>
      <c r="T47" s="6" t="str">
        <f t="shared" si="10"/>
        <v>No Aceptable o Aceptable con control especifico</v>
      </c>
      <c r="U47" s="13">
        <v>1</v>
      </c>
      <c r="V47" s="13">
        <v>0</v>
      </c>
      <c r="W47" s="13">
        <v>0</v>
      </c>
      <c r="X47" s="13">
        <f t="shared" si="11"/>
        <v>1</v>
      </c>
      <c r="Y47" s="6" t="s">
        <v>41</v>
      </c>
      <c r="Z47" s="6"/>
      <c r="AA47" s="6"/>
      <c r="AB47" s="6"/>
      <c r="AC47" s="6"/>
      <c r="AD47" s="6" t="s">
        <v>235</v>
      </c>
      <c r="AE47" s="6"/>
    </row>
    <row r="48" spans="1:31" s="15" customFormat="1" ht="111" customHeight="1">
      <c r="A48" s="6" t="s">
        <v>52</v>
      </c>
      <c r="B48" s="6" t="s">
        <v>236</v>
      </c>
      <c r="C48" s="6" t="s">
        <v>168</v>
      </c>
      <c r="D48" s="6" t="s">
        <v>46</v>
      </c>
      <c r="E48" s="13" t="s">
        <v>122</v>
      </c>
      <c r="F48" s="6" t="s">
        <v>237</v>
      </c>
      <c r="G48" s="6" t="s">
        <v>39</v>
      </c>
      <c r="H48" s="6" t="s">
        <v>84</v>
      </c>
      <c r="I48" s="6" t="s">
        <v>110</v>
      </c>
      <c r="J48" s="6" t="s">
        <v>40</v>
      </c>
      <c r="K48" s="6" t="s">
        <v>40</v>
      </c>
      <c r="L48" s="6" t="s">
        <v>40</v>
      </c>
      <c r="M48" s="13">
        <v>6</v>
      </c>
      <c r="N48" s="13">
        <v>3</v>
      </c>
      <c r="O48" s="13">
        <f t="shared" si="6"/>
        <v>18</v>
      </c>
      <c r="P48" s="13" t="str">
        <f t="shared" si="7"/>
        <v>Alto (A)</v>
      </c>
      <c r="Q48" s="13">
        <v>25</v>
      </c>
      <c r="R48" s="13">
        <f t="shared" si="8"/>
        <v>450</v>
      </c>
      <c r="S48" s="29" t="str">
        <f t="shared" si="9"/>
        <v>II</v>
      </c>
      <c r="T48" s="6" t="str">
        <f t="shared" si="10"/>
        <v>No Aceptable o Aceptable con control especifico</v>
      </c>
      <c r="U48" s="13">
        <v>8</v>
      </c>
      <c r="V48" s="13">
        <v>0</v>
      </c>
      <c r="W48" s="13">
        <v>0</v>
      </c>
      <c r="X48" s="13">
        <f t="shared" si="11"/>
        <v>8</v>
      </c>
      <c r="Y48" s="6" t="s">
        <v>41</v>
      </c>
      <c r="Z48" s="6"/>
      <c r="AA48" s="6"/>
      <c r="AB48" s="6"/>
      <c r="AC48" s="6"/>
      <c r="AD48" s="6" t="s">
        <v>239</v>
      </c>
      <c r="AE48" s="6"/>
    </row>
    <row r="49" spans="1:31" s="15" customFormat="1" ht="111" customHeight="1">
      <c r="A49" s="6" t="s">
        <v>52</v>
      </c>
      <c r="B49" s="6" t="s">
        <v>236</v>
      </c>
      <c r="C49" s="6" t="s">
        <v>83</v>
      </c>
      <c r="D49" s="6" t="s">
        <v>240</v>
      </c>
      <c r="E49" s="13" t="s">
        <v>136</v>
      </c>
      <c r="F49" s="6" t="s">
        <v>139</v>
      </c>
      <c r="G49" s="6" t="s">
        <v>59</v>
      </c>
      <c r="H49" s="6" t="s">
        <v>66</v>
      </c>
      <c r="I49" s="6" t="s">
        <v>44</v>
      </c>
      <c r="J49" s="6" t="s">
        <v>40</v>
      </c>
      <c r="K49" s="6" t="s">
        <v>40</v>
      </c>
      <c r="L49" s="6" t="s">
        <v>40</v>
      </c>
      <c r="M49" s="13">
        <v>6</v>
      </c>
      <c r="N49" s="13">
        <v>1</v>
      </c>
      <c r="O49" s="13">
        <f t="shared" si="6"/>
        <v>6</v>
      </c>
      <c r="P49" s="13" t="str">
        <f t="shared" si="7"/>
        <v>Medio (M)</v>
      </c>
      <c r="Q49" s="13">
        <v>100</v>
      </c>
      <c r="R49" s="13">
        <f t="shared" si="8"/>
        <v>600</v>
      </c>
      <c r="S49" s="29" t="str">
        <f t="shared" si="9"/>
        <v>I</v>
      </c>
      <c r="T49" s="6" t="str">
        <f t="shared" si="10"/>
        <v>No Aceptable</v>
      </c>
      <c r="U49" s="13">
        <v>8</v>
      </c>
      <c r="V49" s="13">
        <v>0</v>
      </c>
      <c r="W49" s="13">
        <v>0</v>
      </c>
      <c r="X49" s="13">
        <f t="shared" si="11"/>
        <v>8</v>
      </c>
      <c r="Y49" s="6" t="s">
        <v>47</v>
      </c>
      <c r="Z49" s="6"/>
      <c r="AA49" s="6"/>
      <c r="AB49" s="6"/>
      <c r="AC49" s="6"/>
      <c r="AD49" s="6" t="s">
        <v>129</v>
      </c>
      <c r="AE49" s="6"/>
    </row>
    <row r="50" spans="1:31" s="15" customFormat="1" ht="111" customHeight="1">
      <c r="A50" s="6" t="s">
        <v>52</v>
      </c>
      <c r="B50" s="6" t="s">
        <v>236</v>
      </c>
      <c r="C50" s="6" t="s">
        <v>168</v>
      </c>
      <c r="D50" s="6" t="s">
        <v>46</v>
      </c>
      <c r="E50" s="13" t="s">
        <v>122</v>
      </c>
      <c r="F50" s="6" t="s">
        <v>155</v>
      </c>
      <c r="G50" s="6" t="s">
        <v>42</v>
      </c>
      <c r="H50" s="6" t="s">
        <v>75</v>
      </c>
      <c r="I50" s="6" t="s">
        <v>76</v>
      </c>
      <c r="J50" s="6" t="s">
        <v>40</v>
      </c>
      <c r="K50" s="6" t="s">
        <v>40</v>
      </c>
      <c r="L50" s="6" t="s">
        <v>40</v>
      </c>
      <c r="M50" s="13">
        <v>6</v>
      </c>
      <c r="N50" s="13">
        <v>3</v>
      </c>
      <c r="O50" s="13">
        <f t="shared" si="6"/>
        <v>18</v>
      </c>
      <c r="P50" s="13" t="str">
        <f t="shared" si="7"/>
        <v>Alto (A)</v>
      </c>
      <c r="Q50" s="13">
        <v>25</v>
      </c>
      <c r="R50" s="13">
        <f t="shared" si="8"/>
        <v>450</v>
      </c>
      <c r="S50" s="29" t="str">
        <f t="shared" si="9"/>
        <v>II</v>
      </c>
      <c r="T50" s="6" t="str">
        <f t="shared" si="10"/>
        <v>No Aceptable o Aceptable con control especifico</v>
      </c>
      <c r="U50" s="13">
        <v>8</v>
      </c>
      <c r="V50" s="13">
        <v>0</v>
      </c>
      <c r="W50" s="13">
        <v>0</v>
      </c>
      <c r="X50" s="13">
        <f t="shared" si="11"/>
        <v>8</v>
      </c>
      <c r="Y50" s="6" t="s">
        <v>41</v>
      </c>
      <c r="Z50" s="6" t="s">
        <v>77</v>
      </c>
      <c r="AA50" s="6"/>
      <c r="AB50" s="6"/>
      <c r="AC50" s="6" t="s">
        <v>241</v>
      </c>
      <c r="AD50" s="6" t="s">
        <v>156</v>
      </c>
      <c r="AE50" s="6"/>
    </row>
    <row r="51" spans="1:31" s="15" customFormat="1" ht="111" customHeight="1">
      <c r="A51" s="6" t="s">
        <v>52</v>
      </c>
      <c r="B51" s="141" t="s">
        <v>125</v>
      </c>
      <c r="C51" s="141" t="s">
        <v>520</v>
      </c>
      <c r="D51" s="141" t="s">
        <v>521</v>
      </c>
      <c r="E51" s="142" t="s">
        <v>136</v>
      </c>
      <c r="F51" s="141" t="s">
        <v>522</v>
      </c>
      <c r="G51" s="141" t="s">
        <v>39</v>
      </c>
      <c r="H51" s="141" t="s">
        <v>84</v>
      </c>
      <c r="I51" s="141" t="s">
        <v>110</v>
      </c>
      <c r="J51" s="141" t="s">
        <v>40</v>
      </c>
      <c r="K51" s="141" t="s">
        <v>40</v>
      </c>
      <c r="L51" s="141" t="s">
        <v>40</v>
      </c>
      <c r="M51" s="142">
        <v>6</v>
      </c>
      <c r="N51" s="142">
        <v>3</v>
      </c>
      <c r="O51" s="142">
        <f t="shared" si="6"/>
        <v>18</v>
      </c>
      <c r="P51" s="142" t="str">
        <f>+IF(O51&gt;=24,"Muy Alto (MA)",IF(O51&gt;=10,"Alto (A)",IF(O51&gt;=6,"Medio (M)",IF(O51&gt;=2,"Bajo (B)"))))</f>
        <v>Alto (A)</v>
      </c>
      <c r="Q51" s="142">
        <v>25</v>
      </c>
      <c r="R51" s="142">
        <f t="shared" si="8"/>
        <v>450</v>
      </c>
      <c r="S51" s="143" t="str">
        <f t="shared" si="9"/>
        <v>II</v>
      </c>
      <c r="T51" s="141" t="str">
        <f t="shared" si="10"/>
        <v>No Aceptable o Aceptable con control especifico</v>
      </c>
      <c r="U51" s="142">
        <v>4</v>
      </c>
      <c r="V51" s="142">
        <v>0</v>
      </c>
      <c r="W51" s="142">
        <v>0</v>
      </c>
      <c r="X51" s="142">
        <f t="shared" si="11"/>
        <v>4</v>
      </c>
      <c r="Y51" s="141" t="s">
        <v>41</v>
      </c>
      <c r="Z51" s="141"/>
      <c r="AA51" s="141"/>
      <c r="AB51" s="141"/>
      <c r="AC51" s="141"/>
      <c r="AD51" s="141" t="s">
        <v>523</v>
      </c>
      <c r="AE51" s="141"/>
    </row>
    <row r="52" spans="1:31" s="15" customFormat="1" ht="111" customHeight="1">
      <c r="A52" s="6" t="s">
        <v>52</v>
      </c>
      <c r="B52" s="141" t="s">
        <v>125</v>
      </c>
      <c r="C52" s="141" t="s">
        <v>520</v>
      </c>
      <c r="D52" s="141" t="s">
        <v>524</v>
      </c>
      <c r="E52" s="142" t="s">
        <v>136</v>
      </c>
      <c r="F52" s="141" t="s">
        <v>525</v>
      </c>
      <c r="G52" s="141" t="s">
        <v>39</v>
      </c>
      <c r="H52" s="141" t="s">
        <v>84</v>
      </c>
      <c r="I52" s="141" t="s">
        <v>110</v>
      </c>
      <c r="J52" s="141" t="s">
        <v>40</v>
      </c>
      <c r="K52" s="141" t="s">
        <v>40</v>
      </c>
      <c r="L52" s="141" t="s">
        <v>40</v>
      </c>
      <c r="M52" s="142">
        <v>6</v>
      </c>
      <c r="N52" s="142">
        <v>3</v>
      </c>
      <c r="O52" s="142">
        <f t="shared" si="6"/>
        <v>18</v>
      </c>
      <c r="P52" s="142" t="str">
        <f>+IF(O52&gt;=24,"Muy Alto (MA)",IF(O52&gt;=10,"Alto (A)",IF(O52&gt;=6,"Medio (M)",IF(O52&gt;=2,"Bajo (B)"))))</f>
        <v>Alto (A)</v>
      </c>
      <c r="Q52" s="142">
        <v>25</v>
      </c>
      <c r="R52" s="142">
        <f t="shared" si="8"/>
        <v>450</v>
      </c>
      <c r="S52" s="143" t="str">
        <f t="shared" si="9"/>
        <v>II</v>
      </c>
      <c r="T52" s="141" t="str">
        <f>+IF(S52="I","No Aceptable",IF(S52="II","No Aceptable o Aceptable con control especifico",IF(S52="III","Mejorable",IF(S52="IV","Aceptable"))))</f>
        <v>No Aceptable o Aceptable con control especifico</v>
      </c>
      <c r="U52" s="142">
        <v>4</v>
      </c>
      <c r="V52" s="142">
        <v>0</v>
      </c>
      <c r="W52" s="142">
        <v>0</v>
      </c>
      <c r="X52" s="142">
        <f>SUM(U52:W52)</f>
        <v>4</v>
      </c>
      <c r="Y52" s="141" t="s">
        <v>41</v>
      </c>
      <c r="Z52" s="141"/>
      <c r="AA52" s="141"/>
      <c r="AB52" s="141"/>
      <c r="AC52" s="6" t="s">
        <v>272</v>
      </c>
      <c r="AD52" s="141" t="s">
        <v>523</v>
      </c>
      <c r="AE52" s="141"/>
    </row>
    <row r="53" spans="1:31" s="15" customFormat="1" ht="111" customHeight="1">
      <c r="A53" s="6" t="s">
        <v>52</v>
      </c>
      <c r="B53" s="141" t="s">
        <v>125</v>
      </c>
      <c r="C53" s="141" t="s">
        <v>520</v>
      </c>
      <c r="D53" s="141" t="s">
        <v>521</v>
      </c>
      <c r="E53" s="142" t="s">
        <v>136</v>
      </c>
      <c r="F53" s="141" t="s">
        <v>132</v>
      </c>
      <c r="G53" s="141" t="s">
        <v>42</v>
      </c>
      <c r="H53" s="141" t="s">
        <v>133</v>
      </c>
      <c r="I53" s="141" t="s">
        <v>134</v>
      </c>
      <c r="J53" s="141" t="s">
        <v>40</v>
      </c>
      <c r="K53" s="141" t="s">
        <v>40</v>
      </c>
      <c r="L53" s="141" t="s">
        <v>40</v>
      </c>
      <c r="M53" s="142">
        <v>2</v>
      </c>
      <c r="N53" s="142">
        <v>3</v>
      </c>
      <c r="O53" s="142">
        <f t="shared" si="6"/>
        <v>6</v>
      </c>
      <c r="P53" s="142" t="str">
        <f>+IF(O53&gt;=24,"Muy Alto (MA)",IF(O53&gt;=10,"Alto (A)",IF(O53&gt;=6,"Medio(M)",IF(O53&gt;=2,"Bajo(B)"))))</f>
        <v>Medio(M)</v>
      </c>
      <c r="Q53" s="142">
        <v>25</v>
      </c>
      <c r="R53" s="142">
        <f t="shared" si="8"/>
        <v>150</v>
      </c>
      <c r="S53" s="143" t="str">
        <f t="shared" si="9"/>
        <v>II</v>
      </c>
      <c r="T53" s="141" t="str">
        <f t="shared" si="10"/>
        <v>No Aceptable o Aceptable con control especifico</v>
      </c>
      <c r="U53" s="142">
        <v>4</v>
      </c>
      <c r="V53" s="142">
        <v>0</v>
      </c>
      <c r="W53" s="142">
        <v>0</v>
      </c>
      <c r="X53" s="142">
        <f>SUM(U53:W53)</f>
        <v>4</v>
      </c>
      <c r="Y53" s="141" t="s">
        <v>43</v>
      </c>
      <c r="Z53" s="141" t="s">
        <v>526</v>
      </c>
      <c r="AA53" s="141"/>
      <c r="AB53" s="141"/>
      <c r="AC53" s="141"/>
      <c r="AD53" s="141" t="s">
        <v>177</v>
      </c>
      <c r="AE53" s="141"/>
    </row>
    <row r="54" spans="1:31" s="15" customFormat="1" ht="111" customHeight="1">
      <c r="A54" s="6" t="s">
        <v>52</v>
      </c>
      <c r="B54" s="141" t="s">
        <v>527</v>
      </c>
      <c r="C54" s="141" t="s">
        <v>528</v>
      </c>
      <c r="D54" s="144" t="s">
        <v>529</v>
      </c>
      <c r="E54" s="144" t="s">
        <v>136</v>
      </c>
      <c r="F54" s="144" t="s">
        <v>530</v>
      </c>
      <c r="G54" s="141" t="s">
        <v>531</v>
      </c>
      <c r="H54" s="144" t="s">
        <v>532</v>
      </c>
      <c r="I54" s="144" t="s">
        <v>44</v>
      </c>
      <c r="J54" s="144" t="s">
        <v>40</v>
      </c>
      <c r="K54" s="144" t="s">
        <v>40</v>
      </c>
      <c r="L54" s="144" t="s">
        <v>40</v>
      </c>
      <c r="M54" s="142">
        <v>6</v>
      </c>
      <c r="N54" s="142">
        <v>4</v>
      </c>
      <c r="O54" s="142">
        <f t="shared" si="6"/>
        <v>24</v>
      </c>
      <c r="P54" s="142" t="str">
        <f>+IF(O54&gt;=24,"Muy Alto (MA)",IF(O54&gt;=10,"Alto (A)",IF(O54&gt;=6,"Medio(M)",IF(O54&gt;=2,"Bajo(B)"))))</f>
        <v>Muy Alto (MA)</v>
      </c>
      <c r="Q54" s="142">
        <v>100</v>
      </c>
      <c r="R54" s="142">
        <f t="shared" si="8"/>
        <v>2400</v>
      </c>
      <c r="S54" s="143" t="str">
        <f>IF(M54="No Asigna Valor","IV",IF(R54&gt;=600,"I",IF(R54&gt;=150,"II",IF(R54&gt;=40,"III",IF(R54&gt;=20,"IV")*IF(R54="No Asigna Valor","IV")))))</f>
        <v>I</v>
      </c>
      <c r="T54" s="141" t="str">
        <f t="shared" si="10"/>
        <v>No Aceptable</v>
      </c>
      <c r="U54" s="142">
        <v>5</v>
      </c>
      <c r="V54" s="142">
        <v>0</v>
      </c>
      <c r="W54" s="142">
        <v>0</v>
      </c>
      <c r="X54" s="142">
        <f>SUM(U54:W54)</f>
        <v>5</v>
      </c>
      <c r="Y54" s="141" t="s">
        <v>533</v>
      </c>
      <c r="Z54" s="141" t="s">
        <v>534</v>
      </c>
      <c r="AA54" s="144" t="s">
        <v>535</v>
      </c>
      <c r="AB54" s="144" t="s">
        <v>535</v>
      </c>
      <c r="AC54" s="144" t="s">
        <v>536</v>
      </c>
      <c r="AD54" s="144" t="s">
        <v>537</v>
      </c>
      <c r="AE54" s="144" t="s">
        <v>538</v>
      </c>
    </row>
    <row r="55" spans="1:31" s="15" customFormat="1" ht="111" customHeight="1">
      <c r="A55" s="6" t="s">
        <v>52</v>
      </c>
      <c r="B55" s="141" t="s">
        <v>527</v>
      </c>
      <c r="C55" s="141" t="s">
        <v>528</v>
      </c>
      <c r="D55" s="141" t="s">
        <v>539</v>
      </c>
      <c r="E55" s="142" t="s">
        <v>136</v>
      </c>
      <c r="F55" s="141" t="s">
        <v>540</v>
      </c>
      <c r="G55" s="141" t="s">
        <v>531</v>
      </c>
      <c r="H55" s="141" t="s">
        <v>66</v>
      </c>
      <c r="I55" s="141" t="s">
        <v>44</v>
      </c>
      <c r="J55" s="141" t="s">
        <v>40</v>
      </c>
      <c r="K55" s="141" t="s">
        <v>40</v>
      </c>
      <c r="L55" s="141" t="s">
        <v>40</v>
      </c>
      <c r="M55" s="142">
        <v>6</v>
      </c>
      <c r="N55" s="142">
        <v>3</v>
      </c>
      <c r="O55" s="142">
        <f t="shared" si="6"/>
        <v>18</v>
      </c>
      <c r="P55" s="142" t="str">
        <f>+IF(O55&gt;=24,"Muy Alto (MA)",IF(O55&gt;=10,"Alto (A)",IF(O55&gt;=6,"Medio(M)",IF(O55&gt;=2,"Bajo(B)"))))</f>
        <v>Alto (A)</v>
      </c>
      <c r="Q55" s="142">
        <v>100</v>
      </c>
      <c r="R55" s="142">
        <f t="shared" si="8"/>
        <v>1800</v>
      </c>
      <c r="S55" s="143" t="str">
        <f t="shared" si="9"/>
        <v>I</v>
      </c>
      <c r="T55" s="141" t="str">
        <f t="shared" si="10"/>
        <v>No Aceptable</v>
      </c>
      <c r="U55" s="142">
        <v>5</v>
      </c>
      <c r="V55" s="142">
        <v>0</v>
      </c>
      <c r="W55" s="142">
        <v>0</v>
      </c>
      <c r="X55" s="142">
        <f>SUM(U55:W55)</f>
        <v>5</v>
      </c>
      <c r="Y55" s="141" t="s">
        <v>47</v>
      </c>
      <c r="Z55" s="141" t="s">
        <v>541</v>
      </c>
      <c r="AA55" s="141"/>
      <c r="AB55" s="141"/>
      <c r="AC55" s="141"/>
      <c r="AD55" s="141" t="s">
        <v>542</v>
      </c>
      <c r="AE55" s="141"/>
    </row>
    <row r="56" spans="1:31" s="15" customFormat="1" ht="111" customHeight="1">
      <c r="A56" s="6" t="s">
        <v>52</v>
      </c>
      <c r="B56" s="141" t="s">
        <v>527</v>
      </c>
      <c r="C56" s="141" t="s">
        <v>528</v>
      </c>
      <c r="D56" s="141" t="s">
        <v>539</v>
      </c>
      <c r="E56" s="142" t="s">
        <v>136</v>
      </c>
      <c r="F56" s="141" t="s">
        <v>543</v>
      </c>
      <c r="G56" s="141" t="s">
        <v>39</v>
      </c>
      <c r="H56" s="141" t="s">
        <v>544</v>
      </c>
      <c r="I56" s="141" t="s">
        <v>58</v>
      </c>
      <c r="J56" s="141" t="s">
        <v>40</v>
      </c>
      <c r="K56" s="141" t="s">
        <v>40</v>
      </c>
      <c r="L56" s="141" t="s">
        <v>40</v>
      </c>
      <c r="M56" s="142">
        <v>6</v>
      </c>
      <c r="N56" s="142">
        <v>3</v>
      </c>
      <c r="O56" s="142">
        <f t="shared" si="6"/>
        <v>18</v>
      </c>
      <c r="P56" s="142" t="str">
        <f>+IF(O56&gt;=24,"Muy Alto (MA)",IF(O56&gt;=10,"Alto (A)",IF(O56&gt;=6,"Medio(M)",IF(O56&gt;=2,"Bajo(B)"))))</f>
        <v>Alto (A)</v>
      </c>
      <c r="Q56" s="142">
        <v>25</v>
      </c>
      <c r="R56" s="142">
        <f t="shared" si="8"/>
        <v>450</v>
      </c>
      <c r="S56" s="143" t="str">
        <f t="shared" si="9"/>
        <v>II</v>
      </c>
      <c r="T56" s="141" t="str">
        <f t="shared" si="10"/>
        <v>No Aceptable o Aceptable con control especifico</v>
      </c>
      <c r="U56" s="142">
        <v>5</v>
      </c>
      <c r="V56" s="142">
        <v>0</v>
      </c>
      <c r="W56" s="142">
        <v>0</v>
      </c>
      <c r="X56" s="142">
        <f>SUM(U56:W56)</f>
        <v>5</v>
      </c>
      <c r="Y56" s="141" t="s">
        <v>41</v>
      </c>
      <c r="Z56" s="141"/>
      <c r="AA56" s="141"/>
      <c r="AB56" s="141"/>
      <c r="AC56" s="141"/>
      <c r="AD56" s="141" t="s">
        <v>545</v>
      </c>
      <c r="AE56" s="141"/>
    </row>
    <row r="57" spans="1:31" s="15" customFormat="1" ht="111" customHeight="1">
      <c r="A57" s="6" t="s">
        <v>52</v>
      </c>
      <c r="B57" s="6" t="s">
        <v>101</v>
      </c>
      <c r="C57" s="6" t="s">
        <v>55</v>
      </c>
      <c r="D57" s="6" t="s">
        <v>46</v>
      </c>
      <c r="E57" s="13" t="s">
        <v>122</v>
      </c>
      <c r="F57" s="6" t="s">
        <v>119</v>
      </c>
      <c r="G57" s="6" t="s">
        <v>39</v>
      </c>
      <c r="H57" s="6" t="s">
        <v>141</v>
      </c>
      <c r="I57" s="6" t="s">
        <v>56</v>
      </c>
      <c r="J57" s="6" t="s">
        <v>40</v>
      </c>
      <c r="K57" s="6" t="s">
        <v>40</v>
      </c>
      <c r="L57" s="6" t="s">
        <v>40</v>
      </c>
      <c r="M57" s="13">
        <v>6</v>
      </c>
      <c r="N57" s="13">
        <v>3</v>
      </c>
      <c r="O57" s="13">
        <f t="shared" si="6"/>
        <v>18</v>
      </c>
      <c r="P57" s="13" t="str">
        <f t="shared" si="7"/>
        <v>Alto (A)</v>
      </c>
      <c r="Q57" s="13">
        <v>25</v>
      </c>
      <c r="R57" s="13">
        <f t="shared" si="8"/>
        <v>450</v>
      </c>
      <c r="S57" s="29" t="str">
        <f t="shared" si="9"/>
        <v>II</v>
      </c>
      <c r="T57" s="6" t="str">
        <f t="shared" si="10"/>
        <v>No Aceptable o Aceptable con control especifico</v>
      </c>
      <c r="U57" s="13">
        <v>5</v>
      </c>
      <c r="V57" s="13">
        <v>1</v>
      </c>
      <c r="W57" s="13">
        <v>0</v>
      </c>
      <c r="X57" s="13">
        <f t="shared" si="11"/>
        <v>6</v>
      </c>
      <c r="Y57" s="6" t="s">
        <v>41</v>
      </c>
      <c r="Z57" s="6"/>
      <c r="AA57" s="6"/>
      <c r="AB57" s="6"/>
      <c r="AC57" s="6"/>
      <c r="AD57" s="6" t="s">
        <v>244</v>
      </c>
      <c r="AE57" s="6"/>
    </row>
    <row r="58" spans="1:31" s="15" customFormat="1" ht="111" customHeight="1">
      <c r="A58" s="6" t="s">
        <v>52</v>
      </c>
      <c r="B58" s="6" t="s">
        <v>101</v>
      </c>
      <c r="C58" s="6" t="s">
        <v>83</v>
      </c>
      <c r="D58" s="6" t="s">
        <v>245</v>
      </c>
      <c r="E58" s="13" t="s">
        <v>122</v>
      </c>
      <c r="F58" s="6" t="s">
        <v>246</v>
      </c>
      <c r="G58" s="6" t="s">
        <v>39</v>
      </c>
      <c r="H58" s="6" t="s">
        <v>242</v>
      </c>
      <c r="I58" s="6" t="s">
        <v>58</v>
      </c>
      <c r="J58" s="6" t="s">
        <v>40</v>
      </c>
      <c r="K58" s="6" t="s">
        <v>40</v>
      </c>
      <c r="L58" s="6" t="s">
        <v>40</v>
      </c>
      <c r="M58" s="13">
        <v>6</v>
      </c>
      <c r="N58" s="13">
        <v>3</v>
      </c>
      <c r="O58" s="13">
        <f>+M58*N58</f>
        <v>18</v>
      </c>
      <c r="P58" s="13" t="str">
        <f t="shared" si="7"/>
        <v>Alto (A)</v>
      </c>
      <c r="Q58" s="13">
        <v>25</v>
      </c>
      <c r="R58" s="13">
        <f>+O58*Q58</f>
        <v>450</v>
      </c>
      <c r="S58" s="29" t="str">
        <f t="shared" si="9"/>
        <v>II</v>
      </c>
      <c r="T58" s="6" t="str">
        <f t="shared" si="10"/>
        <v>No Aceptable o Aceptable con control especifico</v>
      </c>
      <c r="U58" s="13">
        <v>2</v>
      </c>
      <c r="V58" s="13">
        <v>0</v>
      </c>
      <c r="W58" s="13">
        <v>0</v>
      </c>
      <c r="X58" s="13">
        <f>SUM(U58:W58)</f>
        <v>2</v>
      </c>
      <c r="Y58" s="6" t="s">
        <v>41</v>
      </c>
      <c r="Z58" s="6"/>
      <c r="AA58" s="6"/>
      <c r="AB58" s="6"/>
      <c r="AC58" s="6"/>
      <c r="AD58" s="6" t="s">
        <v>243</v>
      </c>
      <c r="AE58" s="6"/>
    </row>
    <row r="59" spans="1:31" s="15" customFormat="1" ht="111" customHeight="1">
      <c r="A59" s="6" t="s">
        <v>52</v>
      </c>
      <c r="B59" s="6" t="s">
        <v>101</v>
      </c>
      <c r="C59" s="6" t="s">
        <v>83</v>
      </c>
      <c r="D59" s="6" t="s">
        <v>245</v>
      </c>
      <c r="E59" s="13" t="s">
        <v>122</v>
      </c>
      <c r="F59" s="6" t="s">
        <v>247</v>
      </c>
      <c r="G59" s="6" t="s">
        <v>45</v>
      </c>
      <c r="H59" s="6" t="s">
        <v>45</v>
      </c>
      <c r="I59" s="6" t="s">
        <v>65</v>
      </c>
      <c r="J59" s="6" t="s">
        <v>40</v>
      </c>
      <c r="K59" s="6" t="s">
        <v>40</v>
      </c>
      <c r="L59" s="6" t="s">
        <v>40</v>
      </c>
      <c r="M59" s="13">
        <v>6</v>
      </c>
      <c r="N59" s="13">
        <v>3</v>
      </c>
      <c r="O59" s="13">
        <f>+M59*N59</f>
        <v>18</v>
      </c>
      <c r="P59" s="13" t="str">
        <f>+IF(O59&gt;=24,"Muy Alto (MA)",IF(O59&gt;=10,"Alto (A)",IF(O59&gt;=6,"Medio (M)",IF(O59&gt;=2,"Bajo (B)"))))</f>
        <v>Alto (A)</v>
      </c>
      <c r="Q59" s="13">
        <v>25</v>
      </c>
      <c r="R59" s="13">
        <f>+O59*Q59</f>
        <v>450</v>
      </c>
      <c r="S59" s="29" t="str">
        <f>IF(R59&lt;=20,"IV",IF(R59&gt;=600,"I",IF(R59&gt;=150,"II",IF(R59&gt;=40,"III",IF(R59&gt;=20,"IV")*IF(R59&lt;=20,"IV")))))</f>
        <v>II</v>
      </c>
      <c r="T59" s="6" t="str">
        <f>+IF(S59="I","No Aceptable",IF(S59="II","No Aceptable o Aceptable con control especifico",IF(S59="III","Mejorable",IF(S59="IV","Aceptable"))))</f>
        <v>No Aceptable o Aceptable con control especifico</v>
      </c>
      <c r="U59" s="13">
        <v>2</v>
      </c>
      <c r="V59" s="13">
        <v>0</v>
      </c>
      <c r="W59" s="13">
        <v>0</v>
      </c>
      <c r="X59" s="13">
        <f>SUM(U59:W59)</f>
        <v>2</v>
      </c>
      <c r="Y59" s="6" t="s">
        <v>41</v>
      </c>
      <c r="Z59" s="6" t="s">
        <v>61</v>
      </c>
      <c r="AA59" s="6"/>
      <c r="AB59" s="6"/>
      <c r="AC59" s="6"/>
      <c r="AD59" s="6" t="s">
        <v>248</v>
      </c>
      <c r="AE59" s="6"/>
    </row>
    <row r="60" spans="1:31" s="15" customFormat="1" ht="111" customHeight="1">
      <c r="A60" s="6" t="s">
        <v>52</v>
      </c>
      <c r="B60" s="6" t="s">
        <v>164</v>
      </c>
      <c r="C60" s="6" t="s">
        <v>55</v>
      </c>
      <c r="D60" s="6" t="s">
        <v>262</v>
      </c>
      <c r="E60" s="13" t="s">
        <v>122</v>
      </c>
      <c r="F60" s="6" t="s">
        <v>270</v>
      </c>
      <c r="G60" s="6" t="s">
        <v>39</v>
      </c>
      <c r="H60" s="6" t="s">
        <v>84</v>
      </c>
      <c r="I60" s="6" t="s">
        <v>110</v>
      </c>
      <c r="J60" s="6" t="s">
        <v>40</v>
      </c>
      <c r="K60" s="6" t="s">
        <v>40</v>
      </c>
      <c r="L60" s="6" t="s">
        <v>40</v>
      </c>
      <c r="M60" s="13">
        <v>6</v>
      </c>
      <c r="N60" s="13">
        <v>3</v>
      </c>
      <c r="O60" s="13">
        <f aca="true" t="shared" si="12" ref="O60:O67">+M60*N60</f>
        <v>18</v>
      </c>
      <c r="P60" s="13" t="str">
        <f aca="true" t="shared" si="13" ref="P60:P67">+IF(O60&gt;=24,"Muy Alto (MA)",IF(O60&gt;=10,"Alto (A)",IF(O60&gt;=6,"Medio (M)",IF(O60&gt;=2,"Bajo (B)"))))</f>
        <v>Alto (A)</v>
      </c>
      <c r="Q60" s="13">
        <v>25</v>
      </c>
      <c r="R60" s="13">
        <f aca="true" t="shared" si="14" ref="R60:R67">+O60*Q60</f>
        <v>450</v>
      </c>
      <c r="S60" s="29" t="str">
        <f aca="true" t="shared" si="15" ref="S60:S67">IF(R60&lt;=20,"IV",IF(R60&gt;=600,"I",IF(R60&gt;=150,"II",IF(R60&gt;=40,"III",IF(R60&gt;=20,"IV")*IF(R60&lt;=20,"IV")))))</f>
        <v>II</v>
      </c>
      <c r="T60" s="6" t="str">
        <f aca="true" t="shared" si="16" ref="T60:T67">+IF(S60="I","No Aceptable",IF(S60="II","No Aceptable o Aceptable con control especifico",IF(S60="III","Mejorable",IF(S60="IV","Aceptable"))))</f>
        <v>No Aceptable o Aceptable con control especifico</v>
      </c>
      <c r="U60" s="13">
        <v>5</v>
      </c>
      <c r="V60" s="13">
        <v>0</v>
      </c>
      <c r="W60" s="13">
        <v>0</v>
      </c>
      <c r="X60" s="13">
        <f aca="true" t="shared" si="17" ref="X60:X67">SUM(U60:W60)</f>
        <v>5</v>
      </c>
      <c r="Y60" s="6" t="s">
        <v>41</v>
      </c>
      <c r="Z60" s="6"/>
      <c r="AA60" s="6" t="s">
        <v>517</v>
      </c>
      <c r="AB60" s="6" t="s">
        <v>517</v>
      </c>
      <c r="AC60" s="6" t="s">
        <v>517</v>
      </c>
      <c r="AD60" s="6" t="s">
        <v>258</v>
      </c>
      <c r="AE60" s="6"/>
    </row>
    <row r="61" spans="1:31" s="15" customFormat="1" ht="111" customHeight="1">
      <c r="A61" s="6" t="s">
        <v>52</v>
      </c>
      <c r="B61" s="6" t="s">
        <v>164</v>
      </c>
      <c r="C61" s="6" t="s">
        <v>55</v>
      </c>
      <c r="D61" s="6" t="s">
        <v>262</v>
      </c>
      <c r="E61" s="13" t="s">
        <v>122</v>
      </c>
      <c r="F61" s="6" t="s">
        <v>259</v>
      </c>
      <c r="G61" s="6" t="s">
        <v>62</v>
      </c>
      <c r="H61" s="6" t="s">
        <v>87</v>
      </c>
      <c r="I61" s="6" t="s">
        <v>44</v>
      </c>
      <c r="J61" s="6" t="s">
        <v>40</v>
      </c>
      <c r="K61" s="6" t="s">
        <v>40</v>
      </c>
      <c r="L61" s="6" t="s">
        <v>40</v>
      </c>
      <c r="M61" s="13">
        <v>6</v>
      </c>
      <c r="N61" s="13">
        <v>3</v>
      </c>
      <c r="O61" s="13">
        <f t="shared" si="12"/>
        <v>18</v>
      </c>
      <c r="P61" s="13" t="str">
        <f t="shared" si="13"/>
        <v>Alto (A)</v>
      </c>
      <c r="Q61" s="13">
        <v>25</v>
      </c>
      <c r="R61" s="13">
        <f t="shared" si="14"/>
        <v>450</v>
      </c>
      <c r="S61" s="29" t="str">
        <f t="shared" si="15"/>
        <v>II</v>
      </c>
      <c r="T61" s="6" t="str">
        <f t="shared" si="16"/>
        <v>No Aceptable o Aceptable con control especifico</v>
      </c>
      <c r="U61" s="13">
        <v>5</v>
      </c>
      <c r="V61" s="13">
        <v>0</v>
      </c>
      <c r="W61" s="13">
        <v>0</v>
      </c>
      <c r="X61" s="13">
        <f t="shared" si="17"/>
        <v>5</v>
      </c>
      <c r="Y61" s="6" t="s">
        <v>147</v>
      </c>
      <c r="Z61" s="6"/>
      <c r="AA61" s="6" t="s">
        <v>517</v>
      </c>
      <c r="AB61" s="6" t="s">
        <v>517</v>
      </c>
      <c r="AC61" s="6" t="s">
        <v>260</v>
      </c>
      <c r="AD61" s="6" t="s">
        <v>261</v>
      </c>
      <c r="AE61" s="6"/>
    </row>
    <row r="62" spans="1:31" s="15" customFormat="1" ht="111" customHeight="1">
      <c r="A62" s="6" t="s">
        <v>52</v>
      </c>
      <c r="B62" s="6" t="s">
        <v>164</v>
      </c>
      <c r="C62" s="6" t="s">
        <v>55</v>
      </c>
      <c r="D62" s="6" t="s">
        <v>262</v>
      </c>
      <c r="E62" s="13" t="s">
        <v>122</v>
      </c>
      <c r="F62" s="6" t="s">
        <v>263</v>
      </c>
      <c r="G62" s="6" t="s">
        <v>62</v>
      </c>
      <c r="H62" s="6" t="s">
        <v>123</v>
      </c>
      <c r="I62" s="6" t="s">
        <v>158</v>
      </c>
      <c r="J62" s="6" t="s">
        <v>40</v>
      </c>
      <c r="K62" s="6" t="s">
        <v>40</v>
      </c>
      <c r="L62" s="6" t="s">
        <v>40</v>
      </c>
      <c r="M62" s="13">
        <v>6</v>
      </c>
      <c r="N62" s="13">
        <v>3</v>
      </c>
      <c r="O62" s="13">
        <f>+M62*N62</f>
        <v>18</v>
      </c>
      <c r="P62" s="13" t="str">
        <f>+IF(O62&gt;=24,"Muy Alto (MA)",IF(O62&gt;=10,"Alto (A)",IF(O62&gt;=6,"Medio (M)",IF(O62&gt;=2,"Bajo (B)"))))</f>
        <v>Alto (A)</v>
      </c>
      <c r="Q62" s="13">
        <v>100</v>
      </c>
      <c r="R62" s="13">
        <f>+O62*Q62</f>
        <v>1800</v>
      </c>
      <c r="S62" s="29" t="str">
        <f>IF(R62&lt;=20,"IV",IF(R62&gt;=600,"I",IF(R62&gt;=150,"II",IF(R62&gt;=40,"III",IF(R62&gt;=20,"IV")*IF(R62&lt;=20,"IV")))))</f>
        <v>I</v>
      </c>
      <c r="T62" s="6" t="str">
        <f>+IF(S62="I","No Aceptable",IF(S62="II","No Aceptable o Aceptable con control especifico",IF(S62="III","Mejorable",IF(S62="IV","Aceptable"))))</f>
        <v>No Aceptable</v>
      </c>
      <c r="U62" s="13">
        <v>5</v>
      </c>
      <c r="V62" s="13">
        <v>0</v>
      </c>
      <c r="W62" s="13">
        <v>0</v>
      </c>
      <c r="X62" s="13">
        <f>SUM(U62:W62)</f>
        <v>5</v>
      </c>
      <c r="Y62" s="6" t="s">
        <v>353</v>
      </c>
      <c r="Z62" s="6"/>
      <c r="AA62" s="6" t="s">
        <v>517</v>
      </c>
      <c r="AB62" s="6" t="s">
        <v>517</v>
      </c>
      <c r="AC62" s="6" t="s">
        <v>264</v>
      </c>
      <c r="AD62" s="6" t="s">
        <v>265</v>
      </c>
      <c r="AE62" s="6"/>
    </row>
    <row r="63" spans="1:31" s="15" customFormat="1" ht="111" customHeight="1">
      <c r="A63" s="6" t="s">
        <v>52</v>
      </c>
      <c r="B63" s="6" t="s">
        <v>164</v>
      </c>
      <c r="C63" s="6" t="s">
        <v>55</v>
      </c>
      <c r="D63" s="6" t="s">
        <v>262</v>
      </c>
      <c r="E63" s="13" t="s">
        <v>122</v>
      </c>
      <c r="F63" s="6" t="s">
        <v>266</v>
      </c>
      <c r="G63" s="6" t="s">
        <v>42</v>
      </c>
      <c r="H63" s="6" t="s">
        <v>78</v>
      </c>
      <c r="I63" s="6" t="s">
        <v>82</v>
      </c>
      <c r="J63" s="6" t="s">
        <v>40</v>
      </c>
      <c r="K63" s="6" t="s">
        <v>40</v>
      </c>
      <c r="L63" s="6" t="s">
        <v>40</v>
      </c>
      <c r="M63" s="13">
        <v>2</v>
      </c>
      <c r="N63" s="13">
        <v>1</v>
      </c>
      <c r="O63" s="13">
        <f>+M63*N63</f>
        <v>2</v>
      </c>
      <c r="P63" s="13" t="str">
        <f>+IF(O63&gt;=24,"Muy Alto (MA)",IF(O63&gt;=10,"Alto (A)",IF(O63&gt;=6,"Medio (M)",IF(O63&gt;=2,"Bajo (B)"))))</f>
        <v>Bajo (B)</v>
      </c>
      <c r="Q63" s="13">
        <v>10</v>
      </c>
      <c r="R63" s="13">
        <f>+O63*Q63</f>
        <v>20</v>
      </c>
      <c r="S63" s="29" t="str">
        <f>IF(R63&lt;=20,"IV",IF(R63&gt;=600,"I",IF(R63&gt;=150,"II",IF(R63&gt;=40,"III",IF(R63&gt;=20,"IV")*IF(R63&lt;=20,"IV")))))</f>
        <v>IV</v>
      </c>
      <c r="T63" s="6" t="str">
        <f>+IF(S63="I","No Aceptable",IF(S63="II","No Aceptable o Aceptable con control especifico",IF(S63="III","Mejorable",IF(S63="IV","Aceptable"))))</f>
        <v>Aceptable</v>
      </c>
      <c r="U63" s="13">
        <v>5</v>
      </c>
      <c r="V63" s="13">
        <v>0</v>
      </c>
      <c r="W63" s="13">
        <v>0</v>
      </c>
      <c r="X63" s="13">
        <f>SUM(U63:W63)</f>
        <v>5</v>
      </c>
      <c r="Y63" s="6" t="s">
        <v>43</v>
      </c>
      <c r="Z63" s="6"/>
      <c r="AA63" s="6" t="s">
        <v>517</v>
      </c>
      <c r="AB63" s="6" t="s">
        <v>517</v>
      </c>
      <c r="AC63" s="6" t="s">
        <v>268</v>
      </c>
      <c r="AD63" s="6" t="s">
        <v>267</v>
      </c>
      <c r="AE63" s="6"/>
    </row>
    <row r="64" spans="1:31" s="15" customFormat="1" ht="111" customHeight="1">
      <c r="A64" s="6" t="s">
        <v>52</v>
      </c>
      <c r="B64" s="6" t="s">
        <v>164</v>
      </c>
      <c r="C64" s="6" t="s">
        <v>83</v>
      </c>
      <c r="D64" s="6" t="s">
        <v>150</v>
      </c>
      <c r="E64" s="13" t="s">
        <v>122</v>
      </c>
      <c r="F64" s="6" t="s">
        <v>292</v>
      </c>
      <c r="G64" s="6" t="s">
        <v>59</v>
      </c>
      <c r="H64" s="6" t="s">
        <v>66</v>
      </c>
      <c r="I64" s="6" t="s">
        <v>44</v>
      </c>
      <c r="J64" s="6" t="s">
        <v>40</v>
      </c>
      <c r="K64" s="6" t="s">
        <v>40</v>
      </c>
      <c r="L64" s="6" t="s">
        <v>40</v>
      </c>
      <c r="M64" s="13">
        <v>6</v>
      </c>
      <c r="N64" s="13">
        <v>1</v>
      </c>
      <c r="O64" s="13">
        <f t="shared" si="12"/>
        <v>6</v>
      </c>
      <c r="P64" s="13" t="str">
        <f t="shared" si="13"/>
        <v>Medio (M)</v>
      </c>
      <c r="Q64" s="13">
        <v>100</v>
      </c>
      <c r="R64" s="13">
        <f t="shared" si="14"/>
        <v>600</v>
      </c>
      <c r="S64" s="29" t="str">
        <f t="shared" si="15"/>
        <v>I</v>
      </c>
      <c r="T64" s="6" t="str">
        <f t="shared" si="16"/>
        <v>No Aceptable</v>
      </c>
      <c r="U64" s="13">
        <v>13</v>
      </c>
      <c r="V64" s="13">
        <v>0</v>
      </c>
      <c r="W64" s="13">
        <v>0</v>
      </c>
      <c r="X64" s="13">
        <f t="shared" si="17"/>
        <v>13</v>
      </c>
      <c r="Y64" s="6" t="s">
        <v>47</v>
      </c>
      <c r="Z64" s="6"/>
      <c r="AA64" s="6" t="s">
        <v>517</v>
      </c>
      <c r="AB64" s="6" t="s">
        <v>517</v>
      </c>
      <c r="AC64" s="6" t="s">
        <v>517</v>
      </c>
      <c r="AD64" s="6" t="s">
        <v>269</v>
      </c>
      <c r="AE64" s="6"/>
    </row>
    <row r="65" spans="1:31" s="15" customFormat="1" ht="111" customHeight="1">
      <c r="A65" s="6" t="s">
        <v>52</v>
      </c>
      <c r="B65" s="6" t="s">
        <v>164</v>
      </c>
      <c r="C65" s="6" t="s">
        <v>83</v>
      </c>
      <c r="D65" s="6" t="s">
        <v>150</v>
      </c>
      <c r="E65" s="13" t="s">
        <v>122</v>
      </c>
      <c r="F65" s="6" t="s">
        <v>516</v>
      </c>
      <c r="G65" s="6" t="s">
        <v>48</v>
      </c>
      <c r="H65" s="6" t="s">
        <v>515</v>
      </c>
      <c r="I65" s="6" t="s">
        <v>140</v>
      </c>
      <c r="J65" s="6" t="s">
        <v>40</v>
      </c>
      <c r="K65" s="6" t="s">
        <v>40</v>
      </c>
      <c r="L65" s="6" t="s">
        <v>40</v>
      </c>
      <c r="M65" s="13">
        <v>6</v>
      </c>
      <c r="N65" s="13">
        <v>3</v>
      </c>
      <c r="O65" s="13">
        <f t="shared" si="12"/>
        <v>18</v>
      </c>
      <c r="P65" s="13" t="str">
        <f t="shared" si="13"/>
        <v>Alto (A)</v>
      </c>
      <c r="Q65" s="13">
        <v>25</v>
      </c>
      <c r="R65" s="13">
        <f t="shared" si="14"/>
        <v>450</v>
      </c>
      <c r="S65" s="29" t="str">
        <f t="shared" si="15"/>
        <v>II</v>
      </c>
      <c r="T65" s="6" t="str">
        <f t="shared" si="16"/>
        <v>No Aceptable o Aceptable con control especifico</v>
      </c>
      <c r="U65" s="13">
        <v>13</v>
      </c>
      <c r="V65" s="13">
        <v>0</v>
      </c>
      <c r="W65" s="13">
        <v>0</v>
      </c>
      <c r="X65" s="13">
        <f t="shared" si="17"/>
        <v>13</v>
      </c>
      <c r="Y65" s="6" t="s">
        <v>41</v>
      </c>
      <c r="Z65" s="6"/>
      <c r="AA65" s="6" t="s">
        <v>517</v>
      </c>
      <c r="AB65" s="6" t="s">
        <v>517</v>
      </c>
      <c r="AC65" s="6" t="s">
        <v>517</v>
      </c>
      <c r="AD65" s="6" t="s">
        <v>518</v>
      </c>
      <c r="AE65" s="6" t="s">
        <v>519</v>
      </c>
    </row>
    <row r="66" spans="1:31" s="15" customFormat="1" ht="111" customHeight="1">
      <c r="A66" s="6" t="s">
        <v>52</v>
      </c>
      <c r="B66" s="6" t="s">
        <v>164</v>
      </c>
      <c r="C66" s="6" t="s">
        <v>83</v>
      </c>
      <c r="D66" s="6" t="s">
        <v>150</v>
      </c>
      <c r="E66" s="13" t="s">
        <v>122</v>
      </c>
      <c r="F66" s="6" t="s">
        <v>151</v>
      </c>
      <c r="G66" s="6" t="s">
        <v>45</v>
      </c>
      <c r="H66" s="6" t="s">
        <v>45</v>
      </c>
      <c r="I66" s="6" t="s">
        <v>64</v>
      </c>
      <c r="J66" s="6" t="s">
        <v>40</v>
      </c>
      <c r="K66" s="6" t="s">
        <v>40</v>
      </c>
      <c r="L66" s="6" t="s">
        <v>40</v>
      </c>
      <c r="M66" s="13">
        <v>6</v>
      </c>
      <c r="N66" s="13">
        <v>4</v>
      </c>
      <c r="O66" s="13">
        <f t="shared" si="12"/>
        <v>24</v>
      </c>
      <c r="P66" s="13" t="str">
        <f t="shared" si="13"/>
        <v>Muy Alto (MA)</v>
      </c>
      <c r="Q66" s="13">
        <v>25</v>
      </c>
      <c r="R66" s="13">
        <f t="shared" si="14"/>
        <v>600</v>
      </c>
      <c r="S66" s="29" t="str">
        <f t="shared" si="15"/>
        <v>I</v>
      </c>
      <c r="T66" s="6" t="str">
        <f t="shared" si="16"/>
        <v>No Aceptable</v>
      </c>
      <c r="U66" s="13">
        <v>13</v>
      </c>
      <c r="V66" s="13">
        <v>0</v>
      </c>
      <c r="W66" s="13">
        <v>0</v>
      </c>
      <c r="X66" s="13">
        <f t="shared" si="17"/>
        <v>13</v>
      </c>
      <c r="Y66" s="6" t="s">
        <v>152</v>
      </c>
      <c r="Z66" s="6" t="s">
        <v>61</v>
      </c>
      <c r="AA66" s="6" t="s">
        <v>517</v>
      </c>
      <c r="AB66" s="6" t="s">
        <v>517</v>
      </c>
      <c r="AC66" s="6" t="s">
        <v>517</v>
      </c>
      <c r="AD66" s="6" t="s">
        <v>153</v>
      </c>
      <c r="AE66" s="6"/>
    </row>
    <row r="67" spans="1:31" s="15" customFormat="1" ht="111" customHeight="1">
      <c r="A67" s="6" t="s">
        <v>52</v>
      </c>
      <c r="B67" s="6" t="s">
        <v>271</v>
      </c>
      <c r="C67" s="6" t="s">
        <v>55</v>
      </c>
      <c r="D67" s="6" t="s">
        <v>273</v>
      </c>
      <c r="E67" s="13" t="s">
        <v>122</v>
      </c>
      <c r="F67" s="6" t="s">
        <v>237</v>
      </c>
      <c r="G67" s="6" t="s">
        <v>39</v>
      </c>
      <c r="H67" s="6" t="s">
        <v>84</v>
      </c>
      <c r="I67" s="6" t="s">
        <v>110</v>
      </c>
      <c r="J67" s="6" t="s">
        <v>40</v>
      </c>
      <c r="K67" s="6" t="s">
        <v>40</v>
      </c>
      <c r="L67" s="6" t="s">
        <v>40</v>
      </c>
      <c r="M67" s="13">
        <v>6</v>
      </c>
      <c r="N67" s="13">
        <v>3</v>
      </c>
      <c r="O67" s="13">
        <f t="shared" si="12"/>
        <v>18</v>
      </c>
      <c r="P67" s="13" t="str">
        <f t="shared" si="13"/>
        <v>Alto (A)</v>
      </c>
      <c r="Q67" s="13">
        <v>25</v>
      </c>
      <c r="R67" s="13">
        <f t="shared" si="14"/>
        <v>450</v>
      </c>
      <c r="S67" s="29" t="str">
        <f t="shared" si="15"/>
        <v>II</v>
      </c>
      <c r="T67" s="6" t="str">
        <f t="shared" si="16"/>
        <v>No Aceptable o Aceptable con control especifico</v>
      </c>
      <c r="U67" s="13">
        <v>2</v>
      </c>
      <c r="V67" s="13">
        <v>0</v>
      </c>
      <c r="W67" s="13">
        <v>0</v>
      </c>
      <c r="X67" s="13">
        <f t="shared" si="17"/>
        <v>2</v>
      </c>
      <c r="Y67" s="6" t="s">
        <v>41</v>
      </c>
      <c r="Z67" s="6"/>
      <c r="AA67" s="6"/>
      <c r="AB67" s="6"/>
      <c r="AC67" s="6"/>
      <c r="AD67" s="6" t="s">
        <v>274</v>
      </c>
      <c r="AE67" s="6"/>
    </row>
    <row r="68" spans="1:31" s="15" customFormat="1" ht="111" customHeight="1">
      <c r="A68" s="6" t="s">
        <v>52</v>
      </c>
      <c r="B68" s="6" t="s">
        <v>271</v>
      </c>
      <c r="C68" s="6" t="s">
        <v>55</v>
      </c>
      <c r="D68" s="6" t="s">
        <v>275</v>
      </c>
      <c r="E68" s="13" t="s">
        <v>122</v>
      </c>
      <c r="F68" s="6" t="s">
        <v>278</v>
      </c>
      <c r="G68" s="6" t="s">
        <v>42</v>
      </c>
      <c r="H68" s="6" t="s">
        <v>78</v>
      </c>
      <c r="I68" s="6" t="s">
        <v>276</v>
      </c>
      <c r="J68" s="6" t="s">
        <v>40</v>
      </c>
      <c r="K68" s="6" t="s">
        <v>40</v>
      </c>
      <c r="L68" s="6" t="s">
        <v>40</v>
      </c>
      <c r="M68" s="13">
        <v>6</v>
      </c>
      <c r="N68" s="13">
        <v>4</v>
      </c>
      <c r="O68" s="13">
        <f aca="true" t="shared" si="18" ref="O68:O77">+M68*N68</f>
        <v>24</v>
      </c>
      <c r="P68" s="13" t="str">
        <f aca="true" t="shared" si="19" ref="P68:P98">+IF(O68&gt;=24,"Muy Alto (MA)",IF(O68&gt;=10,"Alto (A)",IF(O68&gt;=6,"Medio (M)",IF(O68&gt;=2,"Bajo (B)"))))</f>
        <v>Muy Alto (MA)</v>
      </c>
      <c r="Q68" s="13">
        <v>60</v>
      </c>
      <c r="R68" s="13">
        <f aca="true" t="shared" si="20" ref="R68:R77">+O68*Q68</f>
        <v>1440</v>
      </c>
      <c r="S68" s="29" t="str">
        <f aca="true" t="shared" si="21" ref="S68:S98">IF(R68&lt;=20,"IV",IF(R68&gt;=600,"I",IF(R68&gt;=150,"II",IF(R68&gt;=40,"III",IF(R68&gt;=20,"IV")*IF(R68&lt;=20,"IV")))))</f>
        <v>I</v>
      </c>
      <c r="T68" s="6" t="str">
        <f aca="true" t="shared" si="22" ref="T68:T98">+IF(S68="I","No Aceptable",IF(S68="II","No Aceptable o Aceptable con control especifico",IF(S68="III","Mejorable",IF(S68="IV","Aceptable"))))</f>
        <v>No Aceptable</v>
      </c>
      <c r="U68" s="13">
        <v>2</v>
      </c>
      <c r="V68" s="13">
        <v>0</v>
      </c>
      <c r="W68" s="13">
        <v>0</v>
      </c>
      <c r="X68" s="13">
        <f aca="true" t="shared" si="23" ref="X68:X77">SUM(U68:W68)</f>
        <v>2</v>
      </c>
      <c r="Y68" s="6" t="s">
        <v>277</v>
      </c>
      <c r="Z68" s="6" t="s">
        <v>279</v>
      </c>
      <c r="AA68" s="6"/>
      <c r="AB68" s="6"/>
      <c r="AC68" s="6"/>
      <c r="AD68" s="6" t="s">
        <v>280</v>
      </c>
      <c r="AE68" s="6"/>
    </row>
    <row r="69" spans="1:31" s="15" customFormat="1" ht="111" customHeight="1">
      <c r="A69" s="6" t="s">
        <v>52</v>
      </c>
      <c r="B69" s="6" t="s">
        <v>102</v>
      </c>
      <c r="C69" s="6" t="s">
        <v>117</v>
      </c>
      <c r="D69" s="6" t="s">
        <v>80</v>
      </c>
      <c r="E69" s="13" t="s">
        <v>122</v>
      </c>
      <c r="F69" s="6" t="s">
        <v>233</v>
      </c>
      <c r="G69" s="6" t="s">
        <v>48</v>
      </c>
      <c r="H69" s="6" t="s">
        <v>60</v>
      </c>
      <c r="I69" s="6" t="s">
        <v>140</v>
      </c>
      <c r="J69" s="6" t="s">
        <v>40</v>
      </c>
      <c r="K69" s="6" t="s">
        <v>40</v>
      </c>
      <c r="L69" s="6" t="s">
        <v>40</v>
      </c>
      <c r="M69" s="13">
        <v>6</v>
      </c>
      <c r="N69" s="13">
        <v>4</v>
      </c>
      <c r="O69" s="13">
        <f t="shared" si="18"/>
        <v>24</v>
      </c>
      <c r="P69" s="13" t="str">
        <f t="shared" si="19"/>
        <v>Muy Alto (MA)</v>
      </c>
      <c r="Q69" s="13">
        <v>25</v>
      </c>
      <c r="R69" s="13">
        <f t="shared" si="20"/>
        <v>600</v>
      </c>
      <c r="S69" s="29" t="str">
        <f t="shared" si="21"/>
        <v>I</v>
      </c>
      <c r="T69" s="6" t="str">
        <f t="shared" si="22"/>
        <v>No Aceptable</v>
      </c>
      <c r="U69" s="13">
        <v>4</v>
      </c>
      <c r="V69" s="13">
        <v>0</v>
      </c>
      <c r="W69" s="13">
        <v>0</v>
      </c>
      <c r="X69" s="13">
        <f t="shared" si="23"/>
        <v>4</v>
      </c>
      <c r="Y69" s="6" t="s">
        <v>41</v>
      </c>
      <c r="Z69" s="6" t="s">
        <v>63</v>
      </c>
      <c r="AA69" s="6"/>
      <c r="AB69" s="6"/>
      <c r="AC69" s="6"/>
      <c r="AD69" s="6" t="s">
        <v>281</v>
      </c>
      <c r="AE69" s="6" t="s">
        <v>88</v>
      </c>
    </row>
    <row r="70" spans="1:31" s="15" customFormat="1" ht="111" customHeight="1">
      <c r="A70" s="6" t="s">
        <v>52</v>
      </c>
      <c r="B70" s="6" t="s">
        <v>102</v>
      </c>
      <c r="C70" s="6" t="s">
        <v>117</v>
      </c>
      <c r="D70" s="6" t="s">
        <v>80</v>
      </c>
      <c r="E70" s="13" t="s">
        <v>122</v>
      </c>
      <c r="F70" s="6" t="s">
        <v>283</v>
      </c>
      <c r="G70" s="6" t="s">
        <v>39</v>
      </c>
      <c r="H70" s="6" t="s">
        <v>84</v>
      </c>
      <c r="I70" s="6" t="s">
        <v>110</v>
      </c>
      <c r="J70" s="6" t="s">
        <v>40</v>
      </c>
      <c r="K70" s="6" t="s">
        <v>40</v>
      </c>
      <c r="L70" s="6" t="s">
        <v>40</v>
      </c>
      <c r="M70" s="13">
        <v>6</v>
      </c>
      <c r="N70" s="13">
        <v>3</v>
      </c>
      <c r="O70" s="13">
        <f t="shared" si="18"/>
        <v>18</v>
      </c>
      <c r="P70" s="13" t="str">
        <f t="shared" si="19"/>
        <v>Alto (A)</v>
      </c>
      <c r="Q70" s="13">
        <v>25</v>
      </c>
      <c r="R70" s="13">
        <f t="shared" si="20"/>
        <v>450</v>
      </c>
      <c r="S70" s="29" t="str">
        <f t="shared" si="21"/>
        <v>II</v>
      </c>
      <c r="T70" s="6" t="str">
        <f t="shared" si="22"/>
        <v>No Aceptable o Aceptable con control especifico</v>
      </c>
      <c r="U70" s="13">
        <v>4</v>
      </c>
      <c r="V70" s="13">
        <v>0</v>
      </c>
      <c r="W70" s="13">
        <v>0</v>
      </c>
      <c r="X70" s="13">
        <f t="shared" si="23"/>
        <v>4</v>
      </c>
      <c r="Y70" s="6" t="s">
        <v>41</v>
      </c>
      <c r="Z70" s="6"/>
      <c r="AA70" s="6"/>
      <c r="AB70" s="6"/>
      <c r="AC70" s="6"/>
      <c r="AD70" s="6" t="s">
        <v>282</v>
      </c>
      <c r="AE70" s="6"/>
    </row>
    <row r="71" spans="1:31" s="15" customFormat="1" ht="111" customHeight="1">
      <c r="A71" s="6" t="s">
        <v>52</v>
      </c>
      <c r="B71" s="6" t="s">
        <v>102</v>
      </c>
      <c r="C71" s="6" t="s">
        <v>117</v>
      </c>
      <c r="D71" s="6" t="s">
        <v>80</v>
      </c>
      <c r="E71" s="13" t="s">
        <v>122</v>
      </c>
      <c r="F71" s="6" t="s">
        <v>155</v>
      </c>
      <c r="G71" s="6" t="s">
        <v>42</v>
      </c>
      <c r="H71" s="6" t="s">
        <v>75</v>
      </c>
      <c r="I71" s="6" t="s">
        <v>76</v>
      </c>
      <c r="J71" s="6" t="s">
        <v>40</v>
      </c>
      <c r="K71" s="6" t="s">
        <v>40</v>
      </c>
      <c r="L71" s="6" t="s">
        <v>40</v>
      </c>
      <c r="M71" s="13">
        <v>6</v>
      </c>
      <c r="N71" s="13">
        <v>3</v>
      </c>
      <c r="O71" s="13">
        <f t="shared" si="18"/>
        <v>18</v>
      </c>
      <c r="P71" s="13" t="str">
        <f t="shared" si="19"/>
        <v>Alto (A)</v>
      </c>
      <c r="Q71" s="13">
        <v>25</v>
      </c>
      <c r="R71" s="13">
        <f t="shared" si="20"/>
        <v>450</v>
      </c>
      <c r="S71" s="29" t="str">
        <f t="shared" si="21"/>
        <v>II</v>
      </c>
      <c r="T71" s="6" t="str">
        <f t="shared" si="22"/>
        <v>No Aceptable o Aceptable con control especifico</v>
      </c>
      <c r="U71" s="13">
        <v>4</v>
      </c>
      <c r="V71" s="13">
        <v>0</v>
      </c>
      <c r="W71" s="13">
        <v>0</v>
      </c>
      <c r="X71" s="13">
        <f t="shared" si="23"/>
        <v>4</v>
      </c>
      <c r="Y71" s="6" t="s">
        <v>41</v>
      </c>
      <c r="Z71" s="6" t="s">
        <v>77</v>
      </c>
      <c r="AA71" s="6"/>
      <c r="AB71" s="6"/>
      <c r="AC71" s="6" t="s">
        <v>284</v>
      </c>
      <c r="AD71" s="6" t="s">
        <v>156</v>
      </c>
      <c r="AE71" s="6"/>
    </row>
    <row r="72" spans="1:31" s="15" customFormat="1" ht="111" customHeight="1">
      <c r="A72" s="6" t="s">
        <v>52</v>
      </c>
      <c r="B72" s="6" t="s">
        <v>323</v>
      </c>
      <c r="C72" s="6" t="s">
        <v>168</v>
      </c>
      <c r="D72" s="6" t="s">
        <v>46</v>
      </c>
      <c r="E72" s="13" t="s">
        <v>122</v>
      </c>
      <c r="F72" s="6" t="s">
        <v>307</v>
      </c>
      <c r="G72" s="6" t="s">
        <v>39</v>
      </c>
      <c r="H72" s="6" t="s">
        <v>84</v>
      </c>
      <c r="I72" s="6" t="s">
        <v>110</v>
      </c>
      <c r="J72" s="6" t="s">
        <v>40</v>
      </c>
      <c r="K72" s="6" t="s">
        <v>40</v>
      </c>
      <c r="L72" s="6" t="s">
        <v>286</v>
      </c>
      <c r="M72" s="13">
        <v>6</v>
      </c>
      <c r="N72" s="13">
        <v>3</v>
      </c>
      <c r="O72" s="13">
        <f>+M72*N72</f>
        <v>18</v>
      </c>
      <c r="P72" s="13" t="str">
        <f t="shared" si="19"/>
        <v>Alto (A)</v>
      </c>
      <c r="Q72" s="13">
        <v>25</v>
      </c>
      <c r="R72" s="13">
        <f>+O72*Q72</f>
        <v>450</v>
      </c>
      <c r="S72" s="29" t="str">
        <f t="shared" si="21"/>
        <v>II</v>
      </c>
      <c r="T72" s="6" t="str">
        <f t="shared" si="22"/>
        <v>No Aceptable o Aceptable con control especifico</v>
      </c>
      <c r="U72" s="13">
        <v>2</v>
      </c>
      <c r="V72" s="13">
        <v>0</v>
      </c>
      <c r="W72" s="13">
        <v>0</v>
      </c>
      <c r="X72" s="13">
        <f>SUM(U72:W72)</f>
        <v>2</v>
      </c>
      <c r="Y72" s="6" t="s">
        <v>41</v>
      </c>
      <c r="Z72" s="6"/>
      <c r="AA72" s="6"/>
      <c r="AB72" s="6"/>
      <c r="AC72" s="6"/>
      <c r="AD72" s="6" t="s">
        <v>324</v>
      </c>
      <c r="AE72" s="6"/>
    </row>
    <row r="73" spans="1:31" s="15" customFormat="1" ht="111" customHeight="1">
      <c r="A73" s="6" t="s">
        <v>52</v>
      </c>
      <c r="B73" s="6" t="s">
        <v>323</v>
      </c>
      <c r="C73" s="6" t="s">
        <v>83</v>
      </c>
      <c r="D73" s="6" t="s">
        <v>326</v>
      </c>
      <c r="E73" s="13" t="s">
        <v>122</v>
      </c>
      <c r="F73" s="6" t="s">
        <v>328</v>
      </c>
      <c r="G73" s="6" t="s">
        <v>39</v>
      </c>
      <c r="H73" s="6" t="s">
        <v>242</v>
      </c>
      <c r="I73" s="6" t="s">
        <v>329</v>
      </c>
      <c r="J73" s="6" t="s">
        <v>40</v>
      </c>
      <c r="K73" s="6" t="s">
        <v>40</v>
      </c>
      <c r="L73" s="6" t="s">
        <v>40</v>
      </c>
      <c r="M73" s="13">
        <v>6</v>
      </c>
      <c r="N73" s="13">
        <v>2</v>
      </c>
      <c r="O73" s="13">
        <f>+M73*N73</f>
        <v>12</v>
      </c>
      <c r="P73" s="13" t="str">
        <f>+IF(O73&gt;=24,"Muy Alto (MA)",IF(O73&gt;=10,"Alto (A)",IF(O73&gt;=6,"Medio (M)",IF(O73&gt;=2,"Bajo (B)"))))</f>
        <v>Alto (A)</v>
      </c>
      <c r="Q73" s="13">
        <v>25</v>
      </c>
      <c r="R73" s="13">
        <f>+O73*Q73</f>
        <v>300</v>
      </c>
      <c r="S73" s="29" t="str">
        <f>IF(R73&lt;=20,"IV",IF(R73&gt;=600,"I",IF(R73&gt;=150,"II",IF(R73&gt;=40,"III",IF(R73&gt;=20,"IV")*IF(R73&lt;=20,"IV")))))</f>
        <v>II</v>
      </c>
      <c r="T73" s="6" t="str">
        <f>+IF(S73="I","No Aceptable",IF(S73="II","No Aceptable o Aceptable con control especifico",IF(S73="III","Mejorable",IF(S73="IV","Aceptable"))))</f>
        <v>No Aceptable o Aceptable con control especifico</v>
      </c>
      <c r="U73" s="13">
        <v>2</v>
      </c>
      <c r="V73" s="13">
        <v>0</v>
      </c>
      <c r="W73" s="13">
        <v>0</v>
      </c>
      <c r="X73" s="13">
        <f>SUM(U73:W73)</f>
        <v>2</v>
      </c>
      <c r="Y73" s="6" t="s">
        <v>41</v>
      </c>
      <c r="Z73" s="6"/>
      <c r="AA73" s="6"/>
      <c r="AB73" s="6"/>
      <c r="AC73" s="6"/>
      <c r="AD73" s="6" t="s">
        <v>330</v>
      </c>
      <c r="AE73" s="6"/>
    </row>
    <row r="74" spans="1:31" s="15" customFormat="1" ht="111" customHeight="1">
      <c r="A74" s="6" t="s">
        <v>52</v>
      </c>
      <c r="B74" s="6" t="s">
        <v>323</v>
      </c>
      <c r="C74" s="6" t="s">
        <v>83</v>
      </c>
      <c r="D74" s="6" t="s">
        <v>326</v>
      </c>
      <c r="E74" s="13" t="s">
        <v>122</v>
      </c>
      <c r="F74" s="6" t="s">
        <v>325</v>
      </c>
      <c r="G74" s="6" t="s">
        <v>59</v>
      </c>
      <c r="H74" s="6" t="s">
        <v>66</v>
      </c>
      <c r="I74" s="6" t="s">
        <v>44</v>
      </c>
      <c r="J74" s="6" t="s">
        <v>40</v>
      </c>
      <c r="K74" s="6" t="s">
        <v>40</v>
      </c>
      <c r="L74" s="6" t="s">
        <v>40</v>
      </c>
      <c r="M74" s="13">
        <v>6</v>
      </c>
      <c r="N74" s="13">
        <v>2</v>
      </c>
      <c r="O74" s="13">
        <f>+M74*N74</f>
        <v>12</v>
      </c>
      <c r="P74" s="13" t="str">
        <f t="shared" si="19"/>
        <v>Alto (A)</v>
      </c>
      <c r="Q74" s="13">
        <v>100</v>
      </c>
      <c r="R74" s="13">
        <f>+O74*Q74</f>
        <v>1200</v>
      </c>
      <c r="S74" s="29" t="str">
        <f t="shared" si="21"/>
        <v>I</v>
      </c>
      <c r="T74" s="6" t="str">
        <f t="shared" si="22"/>
        <v>No Aceptable</v>
      </c>
      <c r="U74" s="13">
        <v>2</v>
      </c>
      <c r="V74" s="13">
        <v>0</v>
      </c>
      <c r="W74" s="13">
        <v>0</v>
      </c>
      <c r="X74" s="13">
        <f>SUM(U74:W74)</f>
        <v>2</v>
      </c>
      <c r="Y74" s="6" t="s">
        <v>47</v>
      </c>
      <c r="Z74" s="6"/>
      <c r="AA74" s="6"/>
      <c r="AB74" s="6"/>
      <c r="AC74" s="6"/>
      <c r="AD74" s="6" t="s">
        <v>327</v>
      </c>
      <c r="AE74" s="6"/>
    </row>
    <row r="75" spans="1:31" s="15" customFormat="1" ht="111" customHeight="1">
      <c r="A75" s="6" t="s">
        <v>52</v>
      </c>
      <c r="B75" s="6" t="s">
        <v>285</v>
      </c>
      <c r="C75" s="6" t="s">
        <v>168</v>
      </c>
      <c r="D75" s="6" t="s">
        <v>46</v>
      </c>
      <c r="E75" s="13" t="s">
        <v>122</v>
      </c>
      <c r="F75" s="6" t="s">
        <v>288</v>
      </c>
      <c r="G75" s="6" t="s">
        <v>39</v>
      </c>
      <c r="H75" s="6" t="s">
        <v>84</v>
      </c>
      <c r="I75" s="6" t="s">
        <v>110</v>
      </c>
      <c r="J75" s="6" t="s">
        <v>40</v>
      </c>
      <c r="K75" s="6" t="s">
        <v>40</v>
      </c>
      <c r="L75" s="6" t="s">
        <v>286</v>
      </c>
      <c r="M75" s="13">
        <v>6</v>
      </c>
      <c r="N75" s="13">
        <v>3</v>
      </c>
      <c r="O75" s="13">
        <f t="shared" si="18"/>
        <v>18</v>
      </c>
      <c r="P75" s="13" t="str">
        <f t="shared" si="19"/>
        <v>Alto (A)</v>
      </c>
      <c r="Q75" s="13">
        <v>25</v>
      </c>
      <c r="R75" s="13">
        <f t="shared" si="20"/>
        <v>450</v>
      </c>
      <c r="S75" s="29" t="str">
        <f t="shared" si="21"/>
        <v>II</v>
      </c>
      <c r="T75" s="6" t="str">
        <f t="shared" si="22"/>
        <v>No Aceptable o Aceptable con control especifico</v>
      </c>
      <c r="U75" s="13">
        <v>14</v>
      </c>
      <c r="V75" s="13">
        <v>2</v>
      </c>
      <c r="W75" s="13">
        <v>0</v>
      </c>
      <c r="X75" s="13">
        <f t="shared" si="23"/>
        <v>16</v>
      </c>
      <c r="Y75" s="6" t="s">
        <v>41</v>
      </c>
      <c r="Z75" s="6" t="s">
        <v>289</v>
      </c>
      <c r="AA75" s="6"/>
      <c r="AB75" s="6"/>
      <c r="AC75" s="6"/>
      <c r="AD75" s="6" t="s">
        <v>287</v>
      </c>
      <c r="AE75" s="6"/>
    </row>
    <row r="76" spans="1:31" s="15" customFormat="1" ht="111" customHeight="1">
      <c r="A76" s="6" t="s">
        <v>52</v>
      </c>
      <c r="B76" s="6" t="s">
        <v>285</v>
      </c>
      <c r="C76" s="6" t="s">
        <v>168</v>
      </c>
      <c r="D76" s="6" t="s">
        <v>46</v>
      </c>
      <c r="E76" s="13" t="s">
        <v>122</v>
      </c>
      <c r="F76" s="6" t="s">
        <v>290</v>
      </c>
      <c r="G76" s="6" t="s">
        <v>42</v>
      </c>
      <c r="H76" s="6" t="s">
        <v>78</v>
      </c>
      <c r="I76" s="6" t="s">
        <v>82</v>
      </c>
      <c r="J76" s="6" t="s">
        <v>40</v>
      </c>
      <c r="K76" s="6" t="s">
        <v>40</v>
      </c>
      <c r="L76" s="6" t="s">
        <v>40</v>
      </c>
      <c r="M76" s="13">
        <v>6</v>
      </c>
      <c r="N76" s="13">
        <v>1</v>
      </c>
      <c r="O76" s="13">
        <f t="shared" si="18"/>
        <v>6</v>
      </c>
      <c r="P76" s="13" t="str">
        <f t="shared" si="19"/>
        <v>Medio (M)</v>
      </c>
      <c r="Q76" s="13">
        <v>10</v>
      </c>
      <c r="R76" s="13">
        <f t="shared" si="20"/>
        <v>60</v>
      </c>
      <c r="S76" s="29" t="str">
        <f t="shared" si="21"/>
        <v>III</v>
      </c>
      <c r="T76" s="6" t="str">
        <f t="shared" si="22"/>
        <v>Mejorable</v>
      </c>
      <c r="U76" s="13">
        <v>14</v>
      </c>
      <c r="V76" s="13">
        <v>2</v>
      </c>
      <c r="W76" s="13">
        <v>0</v>
      </c>
      <c r="X76" s="13">
        <f t="shared" si="23"/>
        <v>16</v>
      </c>
      <c r="Y76" s="6" t="s">
        <v>43</v>
      </c>
      <c r="Z76" s="6"/>
      <c r="AA76" s="6"/>
      <c r="AB76" s="6"/>
      <c r="AC76" s="6"/>
      <c r="AD76" s="6" t="s">
        <v>291</v>
      </c>
      <c r="AE76" s="6"/>
    </row>
    <row r="77" spans="1:31" s="15" customFormat="1" ht="111" customHeight="1">
      <c r="A77" s="6" t="s">
        <v>52</v>
      </c>
      <c r="B77" s="6" t="s">
        <v>285</v>
      </c>
      <c r="C77" s="6" t="s">
        <v>83</v>
      </c>
      <c r="D77" s="6" t="s">
        <v>294</v>
      </c>
      <c r="E77" s="13" t="s">
        <v>122</v>
      </c>
      <c r="F77" s="6" t="s">
        <v>293</v>
      </c>
      <c r="G77" s="6" t="s">
        <v>59</v>
      </c>
      <c r="H77" s="6" t="s">
        <v>66</v>
      </c>
      <c r="I77" s="6" t="s">
        <v>44</v>
      </c>
      <c r="J77" s="6" t="s">
        <v>40</v>
      </c>
      <c r="K77" s="6" t="s">
        <v>40</v>
      </c>
      <c r="L77" s="6" t="s">
        <v>40</v>
      </c>
      <c r="M77" s="13">
        <v>6</v>
      </c>
      <c r="N77" s="13">
        <v>1</v>
      </c>
      <c r="O77" s="13">
        <f t="shared" si="18"/>
        <v>6</v>
      </c>
      <c r="P77" s="13" t="str">
        <f t="shared" si="19"/>
        <v>Medio (M)</v>
      </c>
      <c r="Q77" s="13">
        <v>100</v>
      </c>
      <c r="R77" s="13">
        <f t="shared" si="20"/>
        <v>600</v>
      </c>
      <c r="S77" s="29" t="str">
        <f t="shared" si="21"/>
        <v>I</v>
      </c>
      <c r="T77" s="6" t="str">
        <f t="shared" si="22"/>
        <v>No Aceptable</v>
      </c>
      <c r="U77" s="13">
        <v>9</v>
      </c>
      <c r="V77" s="13">
        <v>0</v>
      </c>
      <c r="W77" s="13">
        <v>0</v>
      </c>
      <c r="X77" s="13">
        <f t="shared" si="23"/>
        <v>9</v>
      </c>
      <c r="Y77" s="6" t="s">
        <v>47</v>
      </c>
      <c r="Z77" s="6"/>
      <c r="AA77" s="6"/>
      <c r="AB77" s="6"/>
      <c r="AC77" s="6"/>
      <c r="AD77" s="6" t="s">
        <v>120</v>
      </c>
      <c r="AE77" s="6"/>
    </row>
    <row r="78" spans="1:31" s="15" customFormat="1" ht="111" customHeight="1">
      <c r="A78" s="6" t="s">
        <v>52</v>
      </c>
      <c r="B78" s="6" t="s">
        <v>297</v>
      </c>
      <c r="C78" s="6" t="s">
        <v>83</v>
      </c>
      <c r="D78" s="6" t="s">
        <v>295</v>
      </c>
      <c r="E78" s="13" t="s">
        <v>122</v>
      </c>
      <c r="F78" s="6" t="s">
        <v>293</v>
      </c>
      <c r="G78" s="6" t="s">
        <v>59</v>
      </c>
      <c r="H78" s="6" t="s">
        <v>66</v>
      </c>
      <c r="I78" s="6" t="s">
        <v>44</v>
      </c>
      <c r="J78" s="6" t="s">
        <v>40</v>
      </c>
      <c r="K78" s="6" t="s">
        <v>40</v>
      </c>
      <c r="L78" s="6" t="s">
        <v>40</v>
      </c>
      <c r="M78" s="13">
        <v>6</v>
      </c>
      <c r="N78" s="13">
        <v>1</v>
      </c>
      <c r="O78" s="13">
        <f aca="true" t="shared" si="24" ref="O78:O98">+M78*N78</f>
        <v>6</v>
      </c>
      <c r="P78" s="13" t="str">
        <f t="shared" si="19"/>
        <v>Medio (M)</v>
      </c>
      <c r="Q78" s="13">
        <v>100</v>
      </c>
      <c r="R78" s="13">
        <f aca="true" t="shared" si="25" ref="R78:R98">+O78*Q78</f>
        <v>600</v>
      </c>
      <c r="S78" s="29" t="str">
        <f t="shared" si="21"/>
        <v>I</v>
      </c>
      <c r="T78" s="6" t="str">
        <f t="shared" si="22"/>
        <v>No Aceptable</v>
      </c>
      <c r="U78" s="13">
        <v>2</v>
      </c>
      <c r="V78" s="13">
        <v>0</v>
      </c>
      <c r="W78" s="13">
        <v>0</v>
      </c>
      <c r="X78" s="13">
        <f aca="true" t="shared" si="26" ref="X78:X100">SUM(U78:W78)</f>
        <v>2</v>
      </c>
      <c r="Y78" s="6" t="s">
        <v>47</v>
      </c>
      <c r="Z78" s="6"/>
      <c r="AA78" s="6"/>
      <c r="AB78" s="6"/>
      <c r="AC78" s="6"/>
      <c r="AD78" s="6" t="s">
        <v>120</v>
      </c>
      <c r="AE78" s="6" t="s">
        <v>296</v>
      </c>
    </row>
    <row r="79" spans="1:31" s="15" customFormat="1" ht="111" customHeight="1">
      <c r="A79" s="6" t="s">
        <v>52</v>
      </c>
      <c r="B79" s="6" t="s">
        <v>298</v>
      </c>
      <c r="C79" s="6" t="s">
        <v>83</v>
      </c>
      <c r="D79" s="6" t="s">
        <v>299</v>
      </c>
      <c r="E79" s="13" t="s">
        <v>122</v>
      </c>
      <c r="F79" s="6" t="s">
        <v>293</v>
      </c>
      <c r="G79" s="6" t="s">
        <v>59</v>
      </c>
      <c r="H79" s="6" t="s">
        <v>66</v>
      </c>
      <c r="I79" s="6" t="s">
        <v>44</v>
      </c>
      <c r="J79" s="6" t="s">
        <v>40</v>
      </c>
      <c r="K79" s="6" t="s">
        <v>40</v>
      </c>
      <c r="L79" s="6" t="s">
        <v>40</v>
      </c>
      <c r="M79" s="13">
        <v>6</v>
      </c>
      <c r="N79" s="13">
        <v>1</v>
      </c>
      <c r="O79" s="13">
        <f t="shared" si="24"/>
        <v>6</v>
      </c>
      <c r="P79" s="13" t="str">
        <f t="shared" si="19"/>
        <v>Medio (M)</v>
      </c>
      <c r="Q79" s="13">
        <v>100</v>
      </c>
      <c r="R79" s="13">
        <f t="shared" si="25"/>
        <v>600</v>
      </c>
      <c r="S79" s="29" t="str">
        <f t="shared" si="21"/>
        <v>I</v>
      </c>
      <c r="T79" s="6" t="str">
        <f t="shared" si="22"/>
        <v>No Aceptable</v>
      </c>
      <c r="U79" s="13">
        <v>1</v>
      </c>
      <c r="V79" s="13">
        <v>0</v>
      </c>
      <c r="W79" s="13">
        <v>0</v>
      </c>
      <c r="X79" s="13">
        <f t="shared" si="26"/>
        <v>1</v>
      </c>
      <c r="Y79" s="6" t="s">
        <v>47</v>
      </c>
      <c r="Z79" s="6"/>
      <c r="AA79" s="6"/>
      <c r="AB79" s="6"/>
      <c r="AC79" s="6"/>
      <c r="AD79" s="6" t="s">
        <v>120</v>
      </c>
      <c r="AE79" s="6" t="s">
        <v>300</v>
      </c>
    </row>
    <row r="80" spans="1:31" s="15" customFormat="1" ht="111" customHeight="1">
      <c r="A80" s="6" t="s">
        <v>52</v>
      </c>
      <c r="B80" s="6" t="s">
        <v>298</v>
      </c>
      <c r="C80" s="6" t="s">
        <v>83</v>
      </c>
      <c r="D80" s="6" t="s">
        <v>299</v>
      </c>
      <c r="E80" s="13" t="s">
        <v>122</v>
      </c>
      <c r="F80" s="6" t="s">
        <v>301</v>
      </c>
      <c r="G80" s="6" t="s">
        <v>48</v>
      </c>
      <c r="H80" s="6" t="s">
        <v>60</v>
      </c>
      <c r="I80" s="6" t="s">
        <v>140</v>
      </c>
      <c r="J80" s="6" t="s">
        <v>40</v>
      </c>
      <c r="K80" s="6" t="s">
        <v>40</v>
      </c>
      <c r="L80" s="6" t="s">
        <v>40</v>
      </c>
      <c r="M80" s="13">
        <v>6</v>
      </c>
      <c r="N80" s="13">
        <v>3</v>
      </c>
      <c r="O80" s="13">
        <f t="shared" si="24"/>
        <v>18</v>
      </c>
      <c r="P80" s="13" t="str">
        <f t="shared" si="19"/>
        <v>Alto (A)</v>
      </c>
      <c r="Q80" s="13">
        <v>25</v>
      </c>
      <c r="R80" s="13">
        <f t="shared" si="25"/>
        <v>450</v>
      </c>
      <c r="S80" s="29" t="str">
        <f t="shared" si="21"/>
        <v>II</v>
      </c>
      <c r="T80" s="6" t="str">
        <f t="shared" si="22"/>
        <v>No Aceptable o Aceptable con control especifico</v>
      </c>
      <c r="U80" s="13">
        <v>1</v>
      </c>
      <c r="V80" s="13">
        <v>0</v>
      </c>
      <c r="W80" s="13">
        <v>0</v>
      </c>
      <c r="X80" s="13">
        <f t="shared" si="26"/>
        <v>1</v>
      </c>
      <c r="Y80" s="6" t="s">
        <v>41</v>
      </c>
      <c r="Z80" s="6"/>
      <c r="AA80" s="6"/>
      <c r="AB80" s="6"/>
      <c r="AC80" s="6"/>
      <c r="AD80" s="6" t="s">
        <v>311</v>
      </c>
      <c r="AE80" s="6" t="s">
        <v>300</v>
      </c>
    </row>
    <row r="81" spans="1:31" s="15" customFormat="1" ht="111" customHeight="1">
      <c r="A81" s="6" t="s">
        <v>52</v>
      </c>
      <c r="B81" s="6" t="s">
        <v>304</v>
      </c>
      <c r="C81" s="6" t="s">
        <v>83</v>
      </c>
      <c r="D81" s="6" t="s">
        <v>303</v>
      </c>
      <c r="E81" s="13" t="s">
        <v>122</v>
      </c>
      <c r="F81" s="6" t="s">
        <v>293</v>
      </c>
      <c r="G81" s="6" t="s">
        <v>59</v>
      </c>
      <c r="H81" s="6" t="s">
        <v>66</v>
      </c>
      <c r="I81" s="6" t="s">
        <v>44</v>
      </c>
      <c r="J81" s="6" t="s">
        <v>40</v>
      </c>
      <c r="K81" s="6" t="s">
        <v>40</v>
      </c>
      <c r="L81" s="6" t="s">
        <v>40</v>
      </c>
      <c r="M81" s="13">
        <v>6</v>
      </c>
      <c r="N81" s="13">
        <v>1</v>
      </c>
      <c r="O81" s="13">
        <f t="shared" si="24"/>
        <v>6</v>
      </c>
      <c r="P81" s="13" t="str">
        <f t="shared" si="19"/>
        <v>Medio (M)</v>
      </c>
      <c r="Q81" s="13">
        <v>100</v>
      </c>
      <c r="R81" s="13">
        <f t="shared" si="25"/>
        <v>600</v>
      </c>
      <c r="S81" s="29" t="str">
        <f t="shared" si="21"/>
        <v>I</v>
      </c>
      <c r="T81" s="6" t="str">
        <f t="shared" si="22"/>
        <v>No Aceptable</v>
      </c>
      <c r="U81" s="13">
        <v>7</v>
      </c>
      <c r="V81" s="13">
        <v>0</v>
      </c>
      <c r="W81" s="13">
        <v>0</v>
      </c>
      <c r="X81" s="13">
        <f t="shared" si="26"/>
        <v>7</v>
      </c>
      <c r="Y81" s="6" t="s">
        <v>47</v>
      </c>
      <c r="Z81" s="6"/>
      <c r="AA81" s="6"/>
      <c r="AB81" s="6"/>
      <c r="AC81" s="6"/>
      <c r="AD81" s="6" t="s">
        <v>120</v>
      </c>
      <c r="AE81" s="6" t="s">
        <v>300</v>
      </c>
    </row>
    <row r="82" spans="1:31" s="15" customFormat="1" ht="111" customHeight="1">
      <c r="A82" s="6" t="s">
        <v>52</v>
      </c>
      <c r="B82" s="6" t="s">
        <v>302</v>
      </c>
      <c r="C82" s="6" t="s">
        <v>83</v>
      </c>
      <c r="D82" s="6" t="s">
        <v>303</v>
      </c>
      <c r="E82" s="13" t="s">
        <v>122</v>
      </c>
      <c r="F82" s="6" t="s">
        <v>305</v>
      </c>
      <c r="G82" s="6" t="s">
        <v>48</v>
      </c>
      <c r="H82" s="6" t="s">
        <v>60</v>
      </c>
      <c r="I82" s="6" t="s">
        <v>140</v>
      </c>
      <c r="J82" s="6" t="s">
        <v>40</v>
      </c>
      <c r="K82" s="6" t="s">
        <v>40</v>
      </c>
      <c r="L82" s="6" t="s">
        <v>40</v>
      </c>
      <c r="M82" s="13">
        <v>6</v>
      </c>
      <c r="N82" s="13">
        <v>3</v>
      </c>
      <c r="O82" s="13">
        <f t="shared" si="24"/>
        <v>18</v>
      </c>
      <c r="P82" s="13" t="str">
        <f t="shared" si="19"/>
        <v>Alto (A)</v>
      </c>
      <c r="Q82" s="13">
        <v>25</v>
      </c>
      <c r="R82" s="13">
        <f t="shared" si="25"/>
        <v>450</v>
      </c>
      <c r="S82" s="29" t="str">
        <f t="shared" si="21"/>
        <v>II</v>
      </c>
      <c r="T82" s="6" t="str">
        <f t="shared" si="22"/>
        <v>No Aceptable o Aceptable con control especifico</v>
      </c>
      <c r="U82" s="13">
        <v>7</v>
      </c>
      <c r="V82" s="13">
        <v>0</v>
      </c>
      <c r="W82" s="13">
        <v>0</v>
      </c>
      <c r="X82" s="13">
        <f t="shared" si="26"/>
        <v>7</v>
      </c>
      <c r="Y82" s="6" t="s">
        <v>41</v>
      </c>
      <c r="Z82" s="6"/>
      <c r="AA82" s="6"/>
      <c r="AB82" s="6"/>
      <c r="AC82" s="6"/>
      <c r="AD82" s="6" t="s">
        <v>310</v>
      </c>
      <c r="AE82" s="6" t="s">
        <v>300</v>
      </c>
    </row>
    <row r="83" spans="1:31" s="15" customFormat="1" ht="111" customHeight="1">
      <c r="A83" s="6" t="s">
        <v>52</v>
      </c>
      <c r="B83" s="6" t="s">
        <v>332</v>
      </c>
      <c r="C83" s="6" t="s">
        <v>168</v>
      </c>
      <c r="D83" s="6" t="s">
        <v>46</v>
      </c>
      <c r="E83" s="13" t="s">
        <v>122</v>
      </c>
      <c r="F83" s="6" t="s">
        <v>307</v>
      </c>
      <c r="G83" s="6" t="s">
        <v>39</v>
      </c>
      <c r="H83" s="6" t="s">
        <v>84</v>
      </c>
      <c r="I83" s="6" t="s">
        <v>110</v>
      </c>
      <c r="J83" s="6" t="s">
        <v>40</v>
      </c>
      <c r="K83" s="6" t="s">
        <v>40</v>
      </c>
      <c r="L83" s="6" t="s">
        <v>286</v>
      </c>
      <c r="M83" s="13">
        <v>6</v>
      </c>
      <c r="N83" s="13">
        <v>3</v>
      </c>
      <c r="O83" s="13">
        <f>+M83*N83</f>
        <v>18</v>
      </c>
      <c r="P83" s="13" t="str">
        <f>+IF(O83&gt;=24,"Muy Alto (MA)",IF(O83&gt;=10,"Alto (A)",IF(O83&gt;=6,"Medio (M)",IF(O83&gt;=2,"Bajo (B)"))))</f>
        <v>Alto (A)</v>
      </c>
      <c r="Q83" s="13">
        <v>25</v>
      </c>
      <c r="R83" s="13">
        <f>+O83*Q83</f>
        <v>450</v>
      </c>
      <c r="S83" s="29" t="str">
        <f>IF(R83&lt;=20,"IV",IF(R83&gt;=600,"I",IF(R83&gt;=150,"II",IF(R83&gt;=40,"III",IF(R83&gt;=20,"IV")*IF(R83&lt;=20,"IV")))))</f>
        <v>II</v>
      </c>
      <c r="T83" s="6" t="str">
        <f>+IF(S83="I","No Aceptable",IF(S83="II","No Aceptable o Aceptable con control especifico",IF(S83="III","Mejorable",IF(S83="IV","Aceptable"))))</f>
        <v>No Aceptable o Aceptable con control especifico</v>
      </c>
      <c r="U83" s="13">
        <v>0</v>
      </c>
      <c r="V83" s="13">
        <v>1</v>
      </c>
      <c r="W83" s="13">
        <v>0</v>
      </c>
      <c r="X83" s="13">
        <f>SUM(U83:W83)</f>
        <v>1</v>
      </c>
      <c r="Y83" s="6" t="s">
        <v>41</v>
      </c>
      <c r="Z83" s="6"/>
      <c r="AA83" s="6"/>
      <c r="AB83" s="6"/>
      <c r="AC83" s="6"/>
      <c r="AD83" s="6" t="s">
        <v>308</v>
      </c>
      <c r="AE83" s="6"/>
    </row>
    <row r="84" spans="1:31" s="15" customFormat="1" ht="111" customHeight="1">
      <c r="A84" s="6" t="s">
        <v>52</v>
      </c>
      <c r="B84" s="6" t="s">
        <v>332</v>
      </c>
      <c r="C84" s="6" t="s">
        <v>168</v>
      </c>
      <c r="D84" s="6" t="s">
        <v>46</v>
      </c>
      <c r="E84" s="13" t="s">
        <v>122</v>
      </c>
      <c r="F84" s="6" t="s">
        <v>333</v>
      </c>
      <c r="G84" s="6" t="s">
        <v>45</v>
      </c>
      <c r="H84" s="6" t="s">
        <v>45</v>
      </c>
      <c r="I84" s="6" t="s">
        <v>65</v>
      </c>
      <c r="J84" s="6" t="s">
        <v>40</v>
      </c>
      <c r="K84" s="6" t="s">
        <v>40</v>
      </c>
      <c r="L84" s="6" t="s">
        <v>40</v>
      </c>
      <c r="M84" s="13">
        <v>6</v>
      </c>
      <c r="N84" s="13">
        <v>3</v>
      </c>
      <c r="O84" s="13">
        <f>+M84*N84</f>
        <v>18</v>
      </c>
      <c r="P84" s="13" t="str">
        <f>+IF(O84&gt;=24,"Muy Alto (MA)",IF(O84&gt;=10,"Alto (A)",IF(O84&gt;=6,"Medio (M)",IF(O84&gt;=2,"Bajo (B)"))))</f>
        <v>Alto (A)</v>
      </c>
      <c r="Q84" s="13">
        <v>25</v>
      </c>
      <c r="R84" s="13">
        <f>+O84*Q84</f>
        <v>450</v>
      </c>
      <c r="S84" s="29" t="str">
        <f>IF(R84&lt;=20,"IV",IF(R84&gt;=600,"I",IF(R84&gt;=150,"II",IF(R84&gt;=40,"III",IF(R84&gt;=20,"IV")*IF(R84&lt;=20,"IV")))))</f>
        <v>II</v>
      </c>
      <c r="T84" s="6" t="str">
        <f>+IF(S84="I","No Aceptable",IF(S84="II","No Aceptable o Aceptable con control especifico",IF(S84="III","Mejorable",IF(S84="IV","Aceptable"))))</f>
        <v>No Aceptable o Aceptable con control especifico</v>
      </c>
      <c r="U84" s="13">
        <v>0</v>
      </c>
      <c r="V84" s="13">
        <v>1</v>
      </c>
      <c r="W84" s="13">
        <v>0</v>
      </c>
      <c r="X84" s="13">
        <f>SUM(U84:W84)</f>
        <v>1</v>
      </c>
      <c r="Y84" s="6" t="s">
        <v>41</v>
      </c>
      <c r="Z84" s="6" t="s">
        <v>61</v>
      </c>
      <c r="AA84" s="6"/>
      <c r="AB84" s="6"/>
      <c r="AC84" s="6"/>
      <c r="AD84" s="6" t="s">
        <v>334</v>
      </c>
      <c r="AE84" s="6"/>
    </row>
    <row r="85" spans="1:31" s="15" customFormat="1" ht="111" customHeight="1">
      <c r="A85" s="6" t="s">
        <v>52</v>
      </c>
      <c r="B85" s="6" t="s">
        <v>306</v>
      </c>
      <c r="C85" s="6" t="s">
        <v>168</v>
      </c>
      <c r="D85" s="6" t="s">
        <v>46</v>
      </c>
      <c r="E85" s="13" t="s">
        <v>122</v>
      </c>
      <c r="F85" s="6" t="s">
        <v>307</v>
      </c>
      <c r="G85" s="6" t="s">
        <v>39</v>
      </c>
      <c r="H85" s="6" t="s">
        <v>84</v>
      </c>
      <c r="I85" s="6" t="s">
        <v>110</v>
      </c>
      <c r="J85" s="6" t="s">
        <v>40</v>
      </c>
      <c r="K85" s="6" t="s">
        <v>40</v>
      </c>
      <c r="L85" s="6" t="s">
        <v>286</v>
      </c>
      <c r="M85" s="13">
        <v>6</v>
      </c>
      <c r="N85" s="13">
        <v>3</v>
      </c>
      <c r="O85" s="13">
        <f t="shared" si="24"/>
        <v>18</v>
      </c>
      <c r="P85" s="13" t="str">
        <f t="shared" si="19"/>
        <v>Alto (A)</v>
      </c>
      <c r="Q85" s="13">
        <v>25</v>
      </c>
      <c r="R85" s="13">
        <f t="shared" si="25"/>
        <v>450</v>
      </c>
      <c r="S85" s="29" t="str">
        <f t="shared" si="21"/>
        <v>II</v>
      </c>
      <c r="T85" s="6" t="str">
        <f t="shared" si="22"/>
        <v>No Aceptable o Aceptable con control especifico</v>
      </c>
      <c r="U85" s="13">
        <v>3</v>
      </c>
      <c r="V85" s="13">
        <v>1</v>
      </c>
      <c r="W85" s="13">
        <v>0</v>
      </c>
      <c r="X85" s="13">
        <f t="shared" si="26"/>
        <v>4</v>
      </c>
      <c r="Y85" s="6" t="s">
        <v>41</v>
      </c>
      <c r="Z85" s="6"/>
      <c r="AA85" s="6"/>
      <c r="AB85" s="6"/>
      <c r="AC85" s="6"/>
      <c r="AD85" s="6" t="s">
        <v>308</v>
      </c>
      <c r="AE85" s="6"/>
    </row>
    <row r="86" spans="1:31" s="15" customFormat="1" ht="111" customHeight="1">
      <c r="A86" s="6" t="s">
        <v>52</v>
      </c>
      <c r="B86" s="6" t="s">
        <v>306</v>
      </c>
      <c r="C86" s="6" t="s">
        <v>168</v>
      </c>
      <c r="D86" s="6" t="s">
        <v>46</v>
      </c>
      <c r="E86" s="13" t="s">
        <v>122</v>
      </c>
      <c r="F86" s="145" t="s">
        <v>559</v>
      </c>
      <c r="G86" s="145" t="s">
        <v>42</v>
      </c>
      <c r="H86" s="145" t="s">
        <v>552</v>
      </c>
      <c r="I86" s="145" t="s">
        <v>553</v>
      </c>
      <c r="J86" s="145" t="s">
        <v>40</v>
      </c>
      <c r="K86" s="145" t="s">
        <v>554</v>
      </c>
      <c r="L86" s="145" t="s">
        <v>555</v>
      </c>
      <c r="M86" s="146">
        <v>2</v>
      </c>
      <c r="N86" s="146">
        <v>2</v>
      </c>
      <c r="O86" s="146">
        <f>+M86*N86</f>
        <v>4</v>
      </c>
      <c r="P86" s="146" t="str">
        <f>+IF(O86&gt;=24,"Muy Alto (MA)",IF(O86&gt;=10,"Alto (A)",IF(O86&gt;=6,"Medio(M)",IF(O86&gt;=2,"Bajo(B)"))))</f>
        <v>Bajo(B)</v>
      </c>
      <c r="Q86" s="146">
        <v>25</v>
      </c>
      <c r="R86" s="146">
        <f>+O86*Q86</f>
        <v>100</v>
      </c>
      <c r="S86" s="147" t="str">
        <f>IF(M86="No Asigna Valor","IV",IF(R86&gt;=600,"I",IF(R86&gt;=150,"II",IF(R86&gt;=40,"III",IF(R86&gt;=20,"IV")*IF(R86="No Asigna Valor","IV")))))</f>
        <v>III</v>
      </c>
      <c r="T86" s="148" t="str">
        <f>+IF(S86="I","No Aceptable",IF(S86="II","No Aceptable o Aceptable con control especifico",IF(S86="III","Mejorable",IF(S86="IV","Aceptable"))))</f>
        <v>Mejorable</v>
      </c>
      <c r="U86" s="146">
        <v>3</v>
      </c>
      <c r="V86" s="146">
        <v>1</v>
      </c>
      <c r="W86" s="146">
        <v>0</v>
      </c>
      <c r="X86" s="13">
        <f t="shared" si="26"/>
        <v>4</v>
      </c>
      <c r="Y86" s="145" t="s">
        <v>556</v>
      </c>
      <c r="Z86" s="145" t="s">
        <v>77</v>
      </c>
      <c r="AA86" s="145" t="s">
        <v>535</v>
      </c>
      <c r="AB86" s="145" t="s">
        <v>535</v>
      </c>
      <c r="AC86" s="145" t="s">
        <v>557</v>
      </c>
      <c r="AD86" s="145" t="s">
        <v>558</v>
      </c>
      <c r="AE86" s="145" t="s">
        <v>535</v>
      </c>
    </row>
    <row r="87" spans="1:31" s="15" customFormat="1" ht="111" customHeight="1">
      <c r="A87" s="6" t="s">
        <v>52</v>
      </c>
      <c r="B87" s="6" t="s">
        <v>309</v>
      </c>
      <c r="C87" s="6" t="s">
        <v>83</v>
      </c>
      <c r="D87" s="6" t="s">
        <v>157</v>
      </c>
      <c r="E87" s="13" t="s">
        <v>122</v>
      </c>
      <c r="F87" s="6" t="s">
        <v>314</v>
      </c>
      <c r="G87" s="6" t="s">
        <v>59</v>
      </c>
      <c r="H87" s="6" t="s">
        <v>66</v>
      </c>
      <c r="I87" s="6" t="s">
        <v>44</v>
      </c>
      <c r="J87" s="6" t="s">
        <v>40</v>
      </c>
      <c r="K87" s="6" t="s">
        <v>40</v>
      </c>
      <c r="L87" s="6" t="s">
        <v>40</v>
      </c>
      <c r="M87" s="13">
        <v>6</v>
      </c>
      <c r="N87" s="13">
        <v>2</v>
      </c>
      <c r="O87" s="13">
        <f t="shared" si="24"/>
        <v>12</v>
      </c>
      <c r="P87" s="13" t="str">
        <f t="shared" si="19"/>
        <v>Alto (A)</v>
      </c>
      <c r="Q87" s="13">
        <v>100</v>
      </c>
      <c r="R87" s="13">
        <f t="shared" si="25"/>
        <v>1200</v>
      </c>
      <c r="S87" s="29" t="str">
        <f t="shared" si="21"/>
        <v>I</v>
      </c>
      <c r="T87" s="6" t="str">
        <f t="shared" si="22"/>
        <v>No Aceptable</v>
      </c>
      <c r="U87" s="13">
        <v>2</v>
      </c>
      <c r="V87" s="13">
        <v>0</v>
      </c>
      <c r="W87" s="13">
        <v>0</v>
      </c>
      <c r="X87" s="13">
        <f t="shared" si="26"/>
        <v>2</v>
      </c>
      <c r="Y87" s="6" t="s">
        <v>47</v>
      </c>
      <c r="Z87" s="6"/>
      <c r="AA87" s="6"/>
      <c r="AB87" s="6"/>
      <c r="AC87" s="6"/>
      <c r="AD87" s="6" t="s">
        <v>313</v>
      </c>
      <c r="AE87" s="6"/>
    </row>
    <row r="88" spans="1:31" s="15" customFormat="1" ht="111" customHeight="1">
      <c r="A88" s="6" t="s">
        <v>52</v>
      </c>
      <c r="B88" s="6" t="s">
        <v>309</v>
      </c>
      <c r="C88" s="6" t="s">
        <v>168</v>
      </c>
      <c r="D88" s="6" t="s">
        <v>46</v>
      </c>
      <c r="E88" s="13" t="s">
        <v>122</v>
      </c>
      <c r="F88" s="6" t="s">
        <v>317</v>
      </c>
      <c r="G88" s="6" t="s">
        <v>39</v>
      </c>
      <c r="H88" s="6" t="s">
        <v>84</v>
      </c>
      <c r="I88" s="6" t="s">
        <v>110</v>
      </c>
      <c r="J88" s="6" t="s">
        <v>40</v>
      </c>
      <c r="K88" s="6" t="s">
        <v>40</v>
      </c>
      <c r="L88" s="6" t="s">
        <v>286</v>
      </c>
      <c r="M88" s="13">
        <v>6</v>
      </c>
      <c r="N88" s="13">
        <v>3</v>
      </c>
      <c r="O88" s="13">
        <f t="shared" si="24"/>
        <v>18</v>
      </c>
      <c r="P88" s="13" t="str">
        <f t="shared" si="19"/>
        <v>Alto (A)</v>
      </c>
      <c r="Q88" s="13">
        <v>25</v>
      </c>
      <c r="R88" s="13">
        <f t="shared" si="25"/>
        <v>450</v>
      </c>
      <c r="S88" s="29" t="str">
        <f t="shared" si="21"/>
        <v>II</v>
      </c>
      <c r="T88" s="6" t="str">
        <f t="shared" si="22"/>
        <v>No Aceptable o Aceptable con control especifico</v>
      </c>
      <c r="U88" s="13">
        <v>4</v>
      </c>
      <c r="V88" s="13">
        <v>0</v>
      </c>
      <c r="W88" s="13">
        <v>0</v>
      </c>
      <c r="X88" s="13">
        <f t="shared" si="26"/>
        <v>4</v>
      </c>
      <c r="Y88" s="6" t="s">
        <v>41</v>
      </c>
      <c r="Z88" s="6" t="s">
        <v>289</v>
      </c>
      <c r="AA88" s="6"/>
      <c r="AB88" s="6"/>
      <c r="AC88" s="6"/>
      <c r="AD88" s="6" t="s">
        <v>316</v>
      </c>
      <c r="AE88" s="6"/>
    </row>
    <row r="89" spans="1:31" s="15" customFormat="1" ht="111" customHeight="1">
      <c r="A89" s="6" t="s">
        <v>52</v>
      </c>
      <c r="B89" s="6" t="s">
        <v>309</v>
      </c>
      <c r="C89" s="6" t="s">
        <v>168</v>
      </c>
      <c r="D89" s="6" t="s">
        <v>46</v>
      </c>
      <c r="E89" s="13" t="s">
        <v>122</v>
      </c>
      <c r="F89" s="6" t="s">
        <v>155</v>
      </c>
      <c r="G89" s="6" t="s">
        <v>42</v>
      </c>
      <c r="H89" s="6" t="s">
        <v>75</v>
      </c>
      <c r="I89" s="6" t="s">
        <v>76</v>
      </c>
      <c r="J89" s="6" t="s">
        <v>40</v>
      </c>
      <c r="K89" s="6" t="s">
        <v>40</v>
      </c>
      <c r="L89" s="6" t="s">
        <v>40</v>
      </c>
      <c r="M89" s="13">
        <v>6</v>
      </c>
      <c r="N89" s="13">
        <v>3</v>
      </c>
      <c r="O89" s="13">
        <f t="shared" si="24"/>
        <v>18</v>
      </c>
      <c r="P89" s="13" t="str">
        <f t="shared" si="19"/>
        <v>Alto (A)</v>
      </c>
      <c r="Q89" s="13">
        <v>25</v>
      </c>
      <c r="R89" s="13">
        <f t="shared" si="25"/>
        <v>450</v>
      </c>
      <c r="S89" s="29" t="str">
        <f t="shared" si="21"/>
        <v>II</v>
      </c>
      <c r="T89" s="6" t="str">
        <f t="shared" si="22"/>
        <v>No Aceptable o Aceptable con control especifico</v>
      </c>
      <c r="U89" s="13">
        <v>4</v>
      </c>
      <c r="V89" s="13">
        <v>0</v>
      </c>
      <c r="W89" s="13">
        <v>0</v>
      </c>
      <c r="X89" s="13">
        <f t="shared" si="26"/>
        <v>4</v>
      </c>
      <c r="Y89" s="6" t="s">
        <v>41</v>
      </c>
      <c r="Z89" s="6" t="s">
        <v>77</v>
      </c>
      <c r="AA89" s="6"/>
      <c r="AB89" s="6"/>
      <c r="AC89" s="6" t="s">
        <v>315</v>
      </c>
      <c r="AD89" s="6" t="s">
        <v>156</v>
      </c>
      <c r="AE89" s="6"/>
    </row>
    <row r="90" spans="1:31" s="15" customFormat="1" ht="111" customHeight="1">
      <c r="A90" s="6" t="s">
        <v>52</v>
      </c>
      <c r="B90" s="6" t="s">
        <v>318</v>
      </c>
      <c r="C90" s="6" t="s">
        <v>168</v>
      </c>
      <c r="D90" s="6" t="s">
        <v>319</v>
      </c>
      <c r="E90" s="13" t="s">
        <v>122</v>
      </c>
      <c r="F90" s="6" t="s">
        <v>320</v>
      </c>
      <c r="G90" s="6" t="s">
        <v>39</v>
      </c>
      <c r="H90" s="6" t="s">
        <v>84</v>
      </c>
      <c r="I90" s="6" t="s">
        <v>110</v>
      </c>
      <c r="J90" s="6" t="s">
        <v>40</v>
      </c>
      <c r="K90" s="6" t="s">
        <v>40</v>
      </c>
      <c r="L90" s="6" t="s">
        <v>286</v>
      </c>
      <c r="M90" s="13">
        <v>6</v>
      </c>
      <c r="N90" s="13">
        <v>3</v>
      </c>
      <c r="O90" s="13">
        <f t="shared" si="24"/>
        <v>18</v>
      </c>
      <c r="P90" s="13" t="str">
        <f t="shared" si="19"/>
        <v>Alto (A)</v>
      </c>
      <c r="Q90" s="13">
        <v>25</v>
      </c>
      <c r="R90" s="13">
        <f t="shared" si="25"/>
        <v>450</v>
      </c>
      <c r="S90" s="29" t="str">
        <f t="shared" si="21"/>
        <v>II</v>
      </c>
      <c r="T90" s="6" t="str">
        <f t="shared" si="22"/>
        <v>No Aceptable o Aceptable con control especifico</v>
      </c>
      <c r="U90" s="13">
        <v>1</v>
      </c>
      <c r="V90" s="13">
        <v>0</v>
      </c>
      <c r="W90" s="13">
        <v>0</v>
      </c>
      <c r="X90" s="13">
        <f t="shared" si="26"/>
        <v>1</v>
      </c>
      <c r="Y90" s="6" t="s">
        <v>41</v>
      </c>
      <c r="Z90" s="6"/>
      <c r="AA90" s="6"/>
      <c r="AB90" s="6" t="s">
        <v>289</v>
      </c>
      <c r="AC90" s="6"/>
      <c r="AD90" s="6" t="s">
        <v>316</v>
      </c>
      <c r="AE90" s="6"/>
    </row>
    <row r="91" spans="1:31" s="15" customFormat="1" ht="111" customHeight="1">
      <c r="A91" s="6" t="s">
        <v>52</v>
      </c>
      <c r="B91" s="6" t="s">
        <v>318</v>
      </c>
      <c r="C91" s="6" t="s">
        <v>168</v>
      </c>
      <c r="D91" s="6" t="s">
        <v>319</v>
      </c>
      <c r="E91" s="13" t="s">
        <v>122</v>
      </c>
      <c r="F91" s="6" t="s">
        <v>155</v>
      </c>
      <c r="G91" s="6" t="s">
        <v>42</v>
      </c>
      <c r="H91" s="6" t="s">
        <v>75</v>
      </c>
      <c r="I91" s="6" t="s">
        <v>76</v>
      </c>
      <c r="J91" s="6" t="s">
        <v>40</v>
      </c>
      <c r="K91" s="6" t="s">
        <v>40</v>
      </c>
      <c r="L91" s="6" t="s">
        <v>40</v>
      </c>
      <c r="M91" s="13">
        <v>6</v>
      </c>
      <c r="N91" s="13">
        <v>3</v>
      </c>
      <c r="O91" s="13">
        <f t="shared" si="24"/>
        <v>18</v>
      </c>
      <c r="P91" s="13" t="str">
        <f t="shared" si="19"/>
        <v>Alto (A)</v>
      </c>
      <c r="Q91" s="13">
        <v>25</v>
      </c>
      <c r="R91" s="13">
        <f t="shared" si="25"/>
        <v>450</v>
      </c>
      <c r="S91" s="29" t="str">
        <f t="shared" si="21"/>
        <v>II</v>
      </c>
      <c r="T91" s="6" t="str">
        <f t="shared" si="22"/>
        <v>No Aceptable o Aceptable con control especifico</v>
      </c>
      <c r="U91" s="13">
        <v>4</v>
      </c>
      <c r="V91" s="13">
        <v>0</v>
      </c>
      <c r="W91" s="13">
        <v>0</v>
      </c>
      <c r="X91" s="13">
        <f t="shared" si="26"/>
        <v>4</v>
      </c>
      <c r="Y91" s="6" t="s">
        <v>41</v>
      </c>
      <c r="Z91" s="6" t="s">
        <v>77</v>
      </c>
      <c r="AA91" s="6"/>
      <c r="AB91" s="6"/>
      <c r="AC91" s="6" t="s">
        <v>321</v>
      </c>
      <c r="AD91" s="6" t="s">
        <v>156</v>
      </c>
      <c r="AE91" s="6"/>
    </row>
    <row r="92" spans="1:31" s="15" customFormat="1" ht="111" customHeight="1">
      <c r="A92" s="6" t="s">
        <v>52</v>
      </c>
      <c r="B92" s="6" t="s">
        <v>103</v>
      </c>
      <c r="C92" s="6" t="s">
        <v>168</v>
      </c>
      <c r="D92" s="6" t="s">
        <v>46</v>
      </c>
      <c r="E92" s="13" t="s">
        <v>122</v>
      </c>
      <c r="F92" s="6" t="s">
        <v>320</v>
      </c>
      <c r="G92" s="6" t="s">
        <v>39</v>
      </c>
      <c r="H92" s="6" t="s">
        <v>84</v>
      </c>
      <c r="I92" s="6" t="s">
        <v>110</v>
      </c>
      <c r="J92" s="6" t="s">
        <v>40</v>
      </c>
      <c r="K92" s="6" t="s">
        <v>40</v>
      </c>
      <c r="L92" s="6" t="s">
        <v>286</v>
      </c>
      <c r="M92" s="13">
        <v>6</v>
      </c>
      <c r="N92" s="13">
        <v>3</v>
      </c>
      <c r="O92" s="13">
        <f t="shared" si="24"/>
        <v>18</v>
      </c>
      <c r="P92" s="13" t="str">
        <f t="shared" si="19"/>
        <v>Alto (A)</v>
      </c>
      <c r="Q92" s="13">
        <v>25</v>
      </c>
      <c r="R92" s="13">
        <f t="shared" si="25"/>
        <v>450</v>
      </c>
      <c r="S92" s="29" t="str">
        <f t="shared" si="21"/>
        <v>II</v>
      </c>
      <c r="T92" s="6" t="str">
        <f t="shared" si="22"/>
        <v>No Aceptable o Aceptable con control especifico</v>
      </c>
      <c r="U92" s="13">
        <v>2</v>
      </c>
      <c r="V92" s="13">
        <v>0</v>
      </c>
      <c r="W92" s="13">
        <v>0</v>
      </c>
      <c r="X92" s="13">
        <f t="shared" si="26"/>
        <v>2</v>
      </c>
      <c r="Y92" s="6" t="s">
        <v>41</v>
      </c>
      <c r="Z92" s="6"/>
      <c r="AA92" s="6"/>
      <c r="AB92" s="6" t="s">
        <v>289</v>
      </c>
      <c r="AC92" s="6"/>
      <c r="AD92" s="6" t="s">
        <v>316</v>
      </c>
      <c r="AE92" s="6"/>
    </row>
    <row r="93" spans="1:31" s="15" customFormat="1" ht="111" customHeight="1">
      <c r="A93" s="6" t="s">
        <v>52</v>
      </c>
      <c r="B93" s="6" t="s">
        <v>103</v>
      </c>
      <c r="C93" s="6" t="s">
        <v>168</v>
      </c>
      <c r="D93" s="6" t="s">
        <v>192</v>
      </c>
      <c r="E93" s="13" t="s">
        <v>122</v>
      </c>
      <c r="F93" s="6" t="s">
        <v>322</v>
      </c>
      <c r="G93" s="6" t="s">
        <v>59</v>
      </c>
      <c r="H93" s="6" t="s">
        <v>66</v>
      </c>
      <c r="I93" s="6" t="s">
        <v>44</v>
      </c>
      <c r="J93" s="6" t="s">
        <v>40</v>
      </c>
      <c r="K93" s="6" t="s">
        <v>40</v>
      </c>
      <c r="L93" s="6" t="s">
        <v>40</v>
      </c>
      <c r="M93" s="13">
        <v>6</v>
      </c>
      <c r="N93" s="13">
        <v>2</v>
      </c>
      <c r="O93" s="13">
        <f t="shared" si="24"/>
        <v>12</v>
      </c>
      <c r="P93" s="13" t="str">
        <f t="shared" si="19"/>
        <v>Alto (A)</v>
      </c>
      <c r="Q93" s="13">
        <v>100</v>
      </c>
      <c r="R93" s="13">
        <f t="shared" si="25"/>
        <v>1200</v>
      </c>
      <c r="S93" s="29" t="str">
        <f t="shared" si="21"/>
        <v>I</v>
      </c>
      <c r="T93" s="6" t="str">
        <f t="shared" si="22"/>
        <v>No Aceptable</v>
      </c>
      <c r="U93" s="13">
        <v>2</v>
      </c>
      <c r="V93" s="13">
        <v>0</v>
      </c>
      <c r="W93" s="13">
        <v>0</v>
      </c>
      <c r="X93" s="13">
        <f t="shared" si="26"/>
        <v>2</v>
      </c>
      <c r="Y93" s="6" t="s">
        <v>47</v>
      </c>
      <c r="Z93" s="6"/>
      <c r="AA93" s="6"/>
      <c r="AB93" s="6"/>
      <c r="AC93" s="6"/>
      <c r="AD93" s="6" t="s">
        <v>331</v>
      </c>
      <c r="AE93" s="6"/>
    </row>
    <row r="94" spans="1:31" s="15" customFormat="1" ht="111" customHeight="1">
      <c r="A94" s="6" t="s">
        <v>560</v>
      </c>
      <c r="B94" s="6" t="s">
        <v>335</v>
      </c>
      <c r="C94" s="6" t="s">
        <v>168</v>
      </c>
      <c r="D94" s="6" t="s">
        <v>338</v>
      </c>
      <c r="E94" s="13" t="s">
        <v>122</v>
      </c>
      <c r="F94" s="6" t="s">
        <v>337</v>
      </c>
      <c r="G94" s="6" t="s">
        <v>62</v>
      </c>
      <c r="H94" s="6" t="s">
        <v>339</v>
      </c>
      <c r="I94" s="6" t="s">
        <v>44</v>
      </c>
      <c r="J94" s="6" t="s">
        <v>40</v>
      </c>
      <c r="K94" s="6" t="s">
        <v>40</v>
      </c>
      <c r="L94" s="6" t="s">
        <v>40</v>
      </c>
      <c r="M94" s="13">
        <v>6</v>
      </c>
      <c r="N94" s="13">
        <v>3</v>
      </c>
      <c r="O94" s="13">
        <f t="shared" si="24"/>
        <v>18</v>
      </c>
      <c r="P94" s="13" t="str">
        <f t="shared" si="19"/>
        <v>Alto (A)</v>
      </c>
      <c r="Q94" s="13">
        <v>25</v>
      </c>
      <c r="R94" s="13">
        <f t="shared" si="25"/>
        <v>450</v>
      </c>
      <c r="S94" s="29" t="str">
        <f t="shared" si="21"/>
        <v>II</v>
      </c>
      <c r="T94" s="6" t="str">
        <f t="shared" si="22"/>
        <v>No Aceptable o Aceptable con control especifico</v>
      </c>
      <c r="U94" s="13">
        <v>19</v>
      </c>
      <c r="V94" s="13">
        <v>6</v>
      </c>
      <c r="W94" s="13">
        <v>0</v>
      </c>
      <c r="X94" s="13">
        <f t="shared" si="26"/>
        <v>25</v>
      </c>
      <c r="Y94" s="6" t="s">
        <v>147</v>
      </c>
      <c r="Z94" s="6"/>
      <c r="AA94" s="6"/>
      <c r="AB94" s="6"/>
      <c r="AC94" s="6"/>
      <c r="AD94" s="6" t="s">
        <v>336</v>
      </c>
      <c r="AE94" s="6"/>
    </row>
    <row r="95" spans="1:31" s="15" customFormat="1" ht="111" customHeight="1">
      <c r="A95" s="6" t="s">
        <v>560</v>
      </c>
      <c r="B95" s="6" t="s">
        <v>335</v>
      </c>
      <c r="C95" s="6" t="s">
        <v>55</v>
      </c>
      <c r="D95" s="6" t="s">
        <v>46</v>
      </c>
      <c r="E95" s="13" t="s">
        <v>122</v>
      </c>
      <c r="F95" s="6" t="s">
        <v>340</v>
      </c>
      <c r="G95" s="6" t="s">
        <v>39</v>
      </c>
      <c r="H95" s="6" t="s">
        <v>84</v>
      </c>
      <c r="I95" s="6" t="s">
        <v>110</v>
      </c>
      <c r="J95" s="6" t="s">
        <v>40</v>
      </c>
      <c r="K95" s="6" t="s">
        <v>40</v>
      </c>
      <c r="L95" s="6" t="s">
        <v>40</v>
      </c>
      <c r="M95" s="13">
        <v>6</v>
      </c>
      <c r="N95" s="13">
        <v>3</v>
      </c>
      <c r="O95" s="13">
        <f t="shared" si="24"/>
        <v>18</v>
      </c>
      <c r="P95" s="13" t="str">
        <f t="shared" si="19"/>
        <v>Alto (A)</v>
      </c>
      <c r="Q95" s="13">
        <v>25</v>
      </c>
      <c r="R95" s="13">
        <f t="shared" si="25"/>
        <v>450</v>
      </c>
      <c r="S95" s="29" t="str">
        <f t="shared" si="21"/>
        <v>II</v>
      </c>
      <c r="T95" s="6" t="str">
        <f t="shared" si="22"/>
        <v>No Aceptable o Aceptable con control especifico</v>
      </c>
      <c r="U95" s="13">
        <v>19</v>
      </c>
      <c r="V95" s="13">
        <v>6</v>
      </c>
      <c r="W95" s="13">
        <v>0</v>
      </c>
      <c r="X95" s="13">
        <f t="shared" si="26"/>
        <v>25</v>
      </c>
      <c r="Y95" s="6" t="s">
        <v>41</v>
      </c>
      <c r="Z95" s="6"/>
      <c r="AA95" s="6"/>
      <c r="AB95" s="6"/>
      <c r="AC95" s="6"/>
      <c r="AD95" s="6" t="s">
        <v>341</v>
      </c>
      <c r="AE95" s="6"/>
    </row>
    <row r="96" spans="1:31" s="15" customFormat="1" ht="111" customHeight="1">
      <c r="A96" s="6" t="s">
        <v>560</v>
      </c>
      <c r="B96" s="6" t="s">
        <v>335</v>
      </c>
      <c r="C96" s="6" t="s">
        <v>55</v>
      </c>
      <c r="D96" s="6" t="s">
        <v>144</v>
      </c>
      <c r="E96" s="13" t="s">
        <v>122</v>
      </c>
      <c r="F96" s="6" t="s">
        <v>342</v>
      </c>
      <c r="G96" s="6" t="s">
        <v>45</v>
      </c>
      <c r="H96" s="6" t="s">
        <v>45</v>
      </c>
      <c r="I96" s="6" t="s">
        <v>64</v>
      </c>
      <c r="J96" s="6" t="s">
        <v>40</v>
      </c>
      <c r="K96" s="6" t="s">
        <v>40</v>
      </c>
      <c r="L96" s="6" t="s">
        <v>40</v>
      </c>
      <c r="M96" s="13">
        <v>6</v>
      </c>
      <c r="N96" s="13">
        <v>4</v>
      </c>
      <c r="O96" s="13">
        <f t="shared" si="24"/>
        <v>24</v>
      </c>
      <c r="P96" s="13" t="str">
        <f t="shared" si="19"/>
        <v>Muy Alto (MA)</v>
      </c>
      <c r="Q96" s="13">
        <v>25</v>
      </c>
      <c r="R96" s="13">
        <f t="shared" si="25"/>
        <v>600</v>
      </c>
      <c r="S96" s="29" t="str">
        <f t="shared" si="21"/>
        <v>I</v>
      </c>
      <c r="T96" s="6" t="str">
        <f t="shared" si="22"/>
        <v>No Aceptable</v>
      </c>
      <c r="U96" s="13">
        <v>19</v>
      </c>
      <c r="V96" s="13">
        <v>4</v>
      </c>
      <c r="W96" s="13">
        <v>0</v>
      </c>
      <c r="X96" s="13">
        <f t="shared" si="26"/>
        <v>23</v>
      </c>
      <c r="Y96" s="6" t="s">
        <v>41</v>
      </c>
      <c r="Z96" s="6" t="s">
        <v>61</v>
      </c>
      <c r="AA96" s="6"/>
      <c r="AB96" s="6"/>
      <c r="AC96" s="6"/>
      <c r="AD96" s="6" t="s">
        <v>145</v>
      </c>
      <c r="AE96" s="6"/>
    </row>
    <row r="97" spans="1:31" s="15" customFormat="1" ht="111" customHeight="1">
      <c r="A97" s="6" t="s">
        <v>560</v>
      </c>
      <c r="B97" s="6" t="s">
        <v>335</v>
      </c>
      <c r="C97" s="6" t="s">
        <v>343</v>
      </c>
      <c r="D97" s="6" t="s">
        <v>345</v>
      </c>
      <c r="E97" s="13" t="s">
        <v>122</v>
      </c>
      <c r="F97" s="6" t="s">
        <v>346</v>
      </c>
      <c r="G97" s="6" t="s">
        <v>59</v>
      </c>
      <c r="H97" s="6" t="s">
        <v>66</v>
      </c>
      <c r="I97" s="6" t="s">
        <v>44</v>
      </c>
      <c r="J97" s="6" t="s">
        <v>40</v>
      </c>
      <c r="K97" s="6" t="s">
        <v>40</v>
      </c>
      <c r="L97" s="6" t="s">
        <v>40</v>
      </c>
      <c r="M97" s="13">
        <v>6</v>
      </c>
      <c r="N97" s="13">
        <v>3</v>
      </c>
      <c r="O97" s="13">
        <f t="shared" si="24"/>
        <v>18</v>
      </c>
      <c r="P97" s="13" t="str">
        <f t="shared" si="19"/>
        <v>Alto (A)</v>
      </c>
      <c r="Q97" s="13">
        <v>100</v>
      </c>
      <c r="R97" s="13">
        <f t="shared" si="25"/>
        <v>1800</v>
      </c>
      <c r="S97" s="29" t="str">
        <f t="shared" si="21"/>
        <v>I</v>
      </c>
      <c r="T97" s="6" t="str">
        <f t="shared" si="22"/>
        <v>No Aceptable</v>
      </c>
      <c r="U97" s="13">
        <v>19</v>
      </c>
      <c r="V97" s="13">
        <v>6</v>
      </c>
      <c r="W97" s="13">
        <v>0</v>
      </c>
      <c r="X97" s="13">
        <f t="shared" si="26"/>
        <v>25</v>
      </c>
      <c r="Y97" s="6" t="s">
        <v>47</v>
      </c>
      <c r="Z97" s="6"/>
      <c r="AA97" s="6"/>
      <c r="AB97" s="6"/>
      <c r="AC97" s="6"/>
      <c r="AD97" s="6" t="s">
        <v>344</v>
      </c>
      <c r="AE97" s="6"/>
    </row>
    <row r="98" spans="1:31" s="15" customFormat="1" ht="111" customHeight="1">
      <c r="A98" s="6" t="s">
        <v>560</v>
      </c>
      <c r="B98" s="6" t="s">
        <v>335</v>
      </c>
      <c r="C98" s="6" t="s">
        <v>55</v>
      </c>
      <c r="D98" s="6" t="s">
        <v>46</v>
      </c>
      <c r="E98" s="13" t="s">
        <v>122</v>
      </c>
      <c r="F98" s="6" t="s">
        <v>347</v>
      </c>
      <c r="G98" s="6" t="s">
        <v>48</v>
      </c>
      <c r="H98" s="6" t="s">
        <v>60</v>
      </c>
      <c r="I98" s="6" t="s">
        <v>49</v>
      </c>
      <c r="J98" s="6" t="s">
        <v>40</v>
      </c>
      <c r="K98" s="6" t="s">
        <v>40</v>
      </c>
      <c r="L98" s="6" t="s">
        <v>40</v>
      </c>
      <c r="M98" s="13">
        <v>6</v>
      </c>
      <c r="N98" s="13">
        <v>3</v>
      </c>
      <c r="O98" s="13">
        <f t="shared" si="24"/>
        <v>18</v>
      </c>
      <c r="P98" s="13" t="str">
        <f t="shared" si="19"/>
        <v>Alto (A)</v>
      </c>
      <c r="Q98" s="13">
        <v>25</v>
      </c>
      <c r="R98" s="13">
        <f t="shared" si="25"/>
        <v>450</v>
      </c>
      <c r="S98" s="29" t="str">
        <f t="shared" si="21"/>
        <v>II</v>
      </c>
      <c r="T98" s="6" t="str">
        <f t="shared" si="22"/>
        <v>No Aceptable o Aceptable con control especifico</v>
      </c>
      <c r="U98" s="13">
        <v>19</v>
      </c>
      <c r="V98" s="13">
        <v>6</v>
      </c>
      <c r="W98" s="13">
        <v>0</v>
      </c>
      <c r="X98" s="13">
        <f t="shared" si="26"/>
        <v>25</v>
      </c>
      <c r="Y98" s="6" t="s">
        <v>41</v>
      </c>
      <c r="Z98" s="6" t="s">
        <v>63</v>
      </c>
      <c r="AA98" s="6"/>
      <c r="AB98" s="6"/>
      <c r="AC98" s="6"/>
      <c r="AD98" s="6" t="s">
        <v>348</v>
      </c>
      <c r="AE98" s="6" t="s">
        <v>88</v>
      </c>
    </row>
    <row r="99" spans="1:31" s="15" customFormat="1" ht="111" customHeight="1">
      <c r="A99" s="6" t="s">
        <v>81</v>
      </c>
      <c r="B99" s="6" t="s">
        <v>105</v>
      </c>
      <c r="C99" s="6" t="s">
        <v>50</v>
      </c>
      <c r="D99" s="6" t="s">
        <v>50</v>
      </c>
      <c r="E99" s="13" t="s">
        <v>38</v>
      </c>
      <c r="F99" s="6" t="s">
        <v>562</v>
      </c>
      <c r="G99" s="6" t="s">
        <v>106</v>
      </c>
      <c r="H99" s="6" t="s">
        <v>106</v>
      </c>
      <c r="I99" s="6" t="s">
        <v>107</v>
      </c>
      <c r="J99" s="6" t="s">
        <v>40</v>
      </c>
      <c r="K99" s="6" t="s">
        <v>40</v>
      </c>
      <c r="L99" s="6" t="s">
        <v>40</v>
      </c>
      <c r="M99" s="13">
        <v>6</v>
      </c>
      <c r="N99" s="13">
        <v>4</v>
      </c>
      <c r="O99" s="13">
        <f>+M99*N99</f>
        <v>24</v>
      </c>
      <c r="P99" s="13" t="str">
        <f>+IF(O99&gt;=24,"Muy Alto (MA)",IF(O99&gt;=10,"Alto (A)",IF(O99&gt;=6,"Medio (M)",IF(O99&gt;=2,"Bajo (B)"))))</f>
        <v>Muy Alto (MA)</v>
      </c>
      <c r="Q99" s="13">
        <v>25</v>
      </c>
      <c r="R99" s="13">
        <f>+O99*Q99</f>
        <v>600</v>
      </c>
      <c r="S99" s="29" t="str">
        <f>IF(R99&lt;=20,"IV",IF(R99&gt;=600,"I",IF(R99&gt;=150,"II",IF(R99&gt;=40,"III",IF(R99&gt;=20,"IV")*IF(R99&lt;=20,"IV")))))</f>
        <v>I</v>
      </c>
      <c r="T99" s="6" t="str">
        <f>+IF(S99="I","No Aceptable",IF(S99="II","No Aceptable o Aceptable con control especifico",IF(S99="III","Mejorable",IF(S99="IV","Aceptable"))))</f>
        <v>No Aceptable</v>
      </c>
      <c r="U99" s="13">
        <v>361</v>
      </c>
      <c r="V99" s="13">
        <v>29</v>
      </c>
      <c r="W99" s="13">
        <v>20</v>
      </c>
      <c r="X99" s="13">
        <f t="shared" si="26"/>
        <v>410</v>
      </c>
      <c r="Y99" s="6" t="s">
        <v>47</v>
      </c>
      <c r="Z99" s="6" t="s">
        <v>108</v>
      </c>
      <c r="AA99" s="6"/>
      <c r="AB99" s="6"/>
      <c r="AC99" s="6" t="s">
        <v>109</v>
      </c>
      <c r="AD99" s="6" t="s">
        <v>351</v>
      </c>
      <c r="AE99" s="6"/>
    </row>
    <row r="100" spans="1:31" s="15" customFormat="1" ht="111" customHeight="1">
      <c r="A100" s="6" t="s">
        <v>81</v>
      </c>
      <c r="B100" s="6" t="s">
        <v>81</v>
      </c>
      <c r="C100" s="6" t="s">
        <v>50</v>
      </c>
      <c r="D100" s="6" t="s">
        <v>50</v>
      </c>
      <c r="E100" s="13" t="s">
        <v>38</v>
      </c>
      <c r="F100" s="6" t="s">
        <v>95</v>
      </c>
      <c r="G100" s="6" t="s">
        <v>48</v>
      </c>
      <c r="H100" s="6" t="s">
        <v>104</v>
      </c>
      <c r="I100" s="6" t="s">
        <v>96</v>
      </c>
      <c r="J100" s="6" t="s">
        <v>40</v>
      </c>
      <c r="K100" s="6" t="s">
        <v>40</v>
      </c>
      <c r="L100" s="6" t="s">
        <v>40</v>
      </c>
      <c r="M100" s="13">
        <v>2</v>
      </c>
      <c r="N100" s="13">
        <v>3</v>
      </c>
      <c r="O100" s="13">
        <f>+M100*N100</f>
        <v>6</v>
      </c>
      <c r="P100" s="13" t="str">
        <f>+IF(O100&gt;=24,"Muy Alto (MA)",IF(O100&gt;=10,"Alto (A)",IF(O100&gt;=6,"Medio (M)",IF(O100&gt;=2,"Bajo (B)"))))</f>
        <v>Medio (M)</v>
      </c>
      <c r="Q100" s="13">
        <v>25</v>
      </c>
      <c r="R100" s="13">
        <f>+O100*Q100</f>
        <v>150</v>
      </c>
      <c r="S100" s="29" t="str">
        <f>IF(R100&lt;=20,"IV",IF(R100&gt;=600,"I",IF(R100&gt;=150,"II",IF(R100&gt;=40,"III",IF(R100&gt;=20,"IV")*IF(R100&lt;=20,"IV")))))</f>
        <v>II</v>
      </c>
      <c r="T100" s="6" t="str">
        <f>+IF(S100="I","No Aceptable",IF(S100="II","No Aceptable o Aceptable con control especifico",IF(S100="III","Mejorable",IF(S100="IV","Aceptable"))))</f>
        <v>No Aceptable o Aceptable con control especifico</v>
      </c>
      <c r="U100" s="13">
        <v>361</v>
      </c>
      <c r="V100" s="13">
        <v>29</v>
      </c>
      <c r="W100" s="13">
        <v>20</v>
      </c>
      <c r="X100" s="13">
        <f t="shared" si="26"/>
        <v>410</v>
      </c>
      <c r="Y100" s="6" t="s">
        <v>51</v>
      </c>
      <c r="Z100" s="6" t="s">
        <v>97</v>
      </c>
      <c r="AA100" s="6"/>
      <c r="AB100" s="6"/>
      <c r="AC100" s="6"/>
      <c r="AD100" s="6" t="s">
        <v>350</v>
      </c>
      <c r="AE100" s="6" t="s">
        <v>349</v>
      </c>
    </row>
    <row r="101" spans="1:31" s="14" customFormat="1" ht="83.25">
      <c r="A101" s="149" t="s">
        <v>105</v>
      </c>
      <c r="B101" s="141" t="s">
        <v>563</v>
      </c>
      <c r="C101" s="144" t="s">
        <v>50</v>
      </c>
      <c r="D101" s="144" t="s">
        <v>50</v>
      </c>
      <c r="E101" s="144" t="s">
        <v>38</v>
      </c>
      <c r="F101" s="144" t="s">
        <v>564</v>
      </c>
      <c r="G101" s="144" t="s">
        <v>42</v>
      </c>
      <c r="H101" s="144" t="s">
        <v>491</v>
      </c>
      <c r="I101" s="144" t="s">
        <v>565</v>
      </c>
      <c r="J101" s="144" t="s">
        <v>40</v>
      </c>
      <c r="K101" s="144" t="s">
        <v>40</v>
      </c>
      <c r="L101" s="144" t="s">
        <v>40</v>
      </c>
      <c r="M101" s="142">
        <v>6</v>
      </c>
      <c r="N101" s="142">
        <v>3</v>
      </c>
      <c r="O101" s="142">
        <f>+M101*N101</f>
        <v>18</v>
      </c>
      <c r="P101" s="142" t="str">
        <f>+IF(O101&gt;=24,"Muy Alto (MA)",IF(O101&gt;=10,"Alto (A)",IF(O101&gt;=6,"Medio(M)",IF(O101&gt;=2,"Bajo(B)"))))</f>
        <v>Alto (A)</v>
      </c>
      <c r="Q101" s="142">
        <v>25</v>
      </c>
      <c r="R101" s="142">
        <f>+O101*Q101</f>
        <v>450</v>
      </c>
      <c r="S101" s="29" t="str">
        <f>IF(R101&lt;=20,"IV",IF(R101&gt;=600,"I",IF(R101&gt;=150,"II",IF(R101&gt;=40,"III",IF(R101&gt;=20,"IV")*IF(R101&lt;=20,"IV")))))</f>
        <v>II</v>
      </c>
      <c r="T101" s="144" t="str">
        <f>+IF(S101="I","No Aceptable",IF(S101="II","No Aceptable o Aceptable con control especifico",IF(S101="III","Mejorable",IF(S101="IV","Aceptable"))))</f>
        <v>No Aceptable o Aceptable con control especifico</v>
      </c>
      <c r="U101" s="142">
        <v>0</v>
      </c>
      <c r="V101" s="142">
        <v>0</v>
      </c>
      <c r="W101" s="142">
        <v>4</v>
      </c>
      <c r="X101" s="142">
        <f>SUM(U101:W101)</f>
        <v>4</v>
      </c>
      <c r="Y101" s="144" t="s">
        <v>566</v>
      </c>
      <c r="Z101" s="144"/>
      <c r="AA101" s="144" t="s">
        <v>535</v>
      </c>
      <c r="AB101" s="144" t="s">
        <v>535</v>
      </c>
      <c r="AC101" s="144" t="s">
        <v>535</v>
      </c>
      <c r="AD101" s="144" t="s">
        <v>567</v>
      </c>
      <c r="AE101" s="144" t="s">
        <v>535</v>
      </c>
    </row>
    <row r="102" spans="1:31" s="14" customFormat="1" ht="87">
      <c r="A102" s="149" t="s">
        <v>105</v>
      </c>
      <c r="B102" s="141" t="s">
        <v>563</v>
      </c>
      <c r="C102" s="141" t="s">
        <v>568</v>
      </c>
      <c r="D102" s="141" t="s">
        <v>569</v>
      </c>
      <c r="E102" s="142" t="s">
        <v>38</v>
      </c>
      <c r="F102" s="141" t="s">
        <v>570</v>
      </c>
      <c r="G102" s="141" t="s">
        <v>465</v>
      </c>
      <c r="H102" s="141" t="s">
        <v>485</v>
      </c>
      <c r="I102" s="141" t="s">
        <v>571</v>
      </c>
      <c r="J102" s="141" t="s">
        <v>40</v>
      </c>
      <c r="K102" s="141" t="s">
        <v>40</v>
      </c>
      <c r="L102" s="141" t="s">
        <v>40</v>
      </c>
      <c r="M102" s="142">
        <v>2</v>
      </c>
      <c r="N102" s="142">
        <v>2</v>
      </c>
      <c r="O102" s="142">
        <f>+M102*N102</f>
        <v>4</v>
      </c>
      <c r="P102" s="142" t="str">
        <f>+IF(O102&gt;=24,"Muy Alto (MA)",IF(O102&gt;=10,"Alto (A)",IF(O102&gt;=6,"Medio(M)",IF(O102&gt;=2,"Bajo(B)"))))</f>
        <v>Bajo(B)</v>
      </c>
      <c r="Q102" s="142">
        <v>25</v>
      </c>
      <c r="R102" s="142">
        <f>+O102*Q102</f>
        <v>100</v>
      </c>
      <c r="S102" s="29" t="str">
        <f>IF(R102&lt;=20,"IV",IF(R102&gt;=600,"I",IF(R102&gt;=150,"II",IF(R102&gt;=40,"III",IF(R102&gt;=20,"IV")*IF(R102&lt;=20,"IV")))))</f>
        <v>III</v>
      </c>
      <c r="T102" s="141" t="str">
        <f>+IF(S102="I","No Aceptable",IF(S102="II","No Aceptable o Aceptable con control especifico",IF(S102="III","Mejorable",IF(S102="IV","Aceptable"))))</f>
        <v>Mejorable</v>
      </c>
      <c r="U102" s="142">
        <v>0</v>
      </c>
      <c r="V102" s="142">
        <v>0</v>
      </c>
      <c r="W102" s="142">
        <v>4</v>
      </c>
      <c r="X102" s="142">
        <f>SUM(U102:W102)</f>
        <v>4</v>
      </c>
      <c r="Y102" s="141" t="s">
        <v>572</v>
      </c>
      <c r="Z102" s="141" t="s">
        <v>573</v>
      </c>
      <c r="AA102" s="144" t="s">
        <v>535</v>
      </c>
      <c r="AB102" s="144" t="s">
        <v>535</v>
      </c>
      <c r="AC102" s="144" t="s">
        <v>535</v>
      </c>
      <c r="AD102" s="141" t="s">
        <v>574</v>
      </c>
      <c r="AE102" s="141" t="s">
        <v>575</v>
      </c>
    </row>
    <row r="103" spans="1:31" s="15" customFormat="1" ht="111" customHeight="1">
      <c r="A103" s="6" t="s">
        <v>52</v>
      </c>
      <c r="B103" s="6" t="s">
        <v>73</v>
      </c>
      <c r="C103" s="6" t="s">
        <v>250</v>
      </c>
      <c r="D103" s="6" t="s">
        <v>249</v>
      </c>
      <c r="E103" s="13" t="s">
        <v>122</v>
      </c>
      <c r="F103" s="6" t="s">
        <v>74</v>
      </c>
      <c r="G103" s="6" t="s">
        <v>39</v>
      </c>
      <c r="H103" s="6" t="s">
        <v>57</v>
      </c>
      <c r="I103" s="6" t="s">
        <v>58</v>
      </c>
      <c r="J103" s="6" t="s">
        <v>40</v>
      </c>
      <c r="K103" s="6" t="s">
        <v>40</v>
      </c>
      <c r="L103" s="6" t="s">
        <v>89</v>
      </c>
      <c r="M103" s="13">
        <v>6</v>
      </c>
      <c r="N103" s="13">
        <v>3</v>
      </c>
      <c r="O103" s="13">
        <f>+M103*N103</f>
        <v>18</v>
      </c>
      <c r="P103" s="13" t="str">
        <f>+IF(O103&gt;=24,"Muy Alto (MA)",IF(O103&gt;=10,"Alto (A)",IF(O103&gt;=6,"Medio (M)",IF(O103&gt;=2,"Bajo (B)"))))</f>
        <v>Alto (A)</v>
      </c>
      <c r="Q103" s="13">
        <v>25</v>
      </c>
      <c r="R103" s="13">
        <f>+O103*Q103</f>
        <v>450</v>
      </c>
      <c r="S103" s="29" t="str">
        <f>IF(R103&lt;=20,"IV",IF(R103&gt;=600,"I",IF(R103&gt;=150,"II",IF(R103&gt;=40,"III",IF(R103&gt;=20,"IV")*IF(R103&lt;=20,"IV")))))</f>
        <v>II</v>
      </c>
      <c r="T103" s="6" t="str">
        <f>+IF(S103="I","No Aceptable",IF(S103="II","No Aceptable o Aceptable con control especifico",IF(S103="III","Mejorable",IF(S103="IV","Aceptable"))))</f>
        <v>No Aceptable o Aceptable con control especifico</v>
      </c>
      <c r="U103" s="13">
        <v>12</v>
      </c>
      <c r="V103" s="13">
        <v>1</v>
      </c>
      <c r="W103" s="13">
        <v>0</v>
      </c>
      <c r="X103" s="13">
        <f>SUM(U103:W103)</f>
        <v>13</v>
      </c>
      <c r="Y103" s="6" t="s">
        <v>41</v>
      </c>
      <c r="Z103" s="6"/>
      <c r="AA103" s="6"/>
      <c r="AB103" s="6"/>
      <c r="AC103" s="6" t="s">
        <v>90</v>
      </c>
      <c r="AD103" s="6" t="s">
        <v>91</v>
      </c>
      <c r="AE103" s="6"/>
    </row>
    <row r="104" spans="1:31" s="15" customFormat="1" ht="111" customHeight="1">
      <c r="A104" s="6" t="s">
        <v>52</v>
      </c>
      <c r="B104" s="6" t="s">
        <v>73</v>
      </c>
      <c r="C104" s="6" t="s">
        <v>250</v>
      </c>
      <c r="D104" s="6" t="s">
        <v>121</v>
      </c>
      <c r="E104" s="13" t="s">
        <v>122</v>
      </c>
      <c r="F104" s="6" t="s">
        <v>79</v>
      </c>
      <c r="G104" s="6" t="s">
        <v>45</v>
      </c>
      <c r="H104" s="6" t="s">
        <v>45</v>
      </c>
      <c r="I104" s="6" t="s">
        <v>64</v>
      </c>
      <c r="J104" s="6" t="s">
        <v>40</v>
      </c>
      <c r="K104" s="6" t="s">
        <v>40</v>
      </c>
      <c r="L104" s="6" t="s">
        <v>40</v>
      </c>
      <c r="M104" s="13">
        <v>6</v>
      </c>
      <c r="N104" s="13">
        <v>3</v>
      </c>
      <c r="O104" s="13">
        <f>+M104*N104</f>
        <v>18</v>
      </c>
      <c r="P104" s="13" t="str">
        <f>+IF(O104&gt;=24,"Muy Alto (MA)",IF(O104&gt;=10,"Alto (A)",IF(O104&gt;=6,"Medio (M)",IF(O104&gt;=2,"Bajo (B)"))))</f>
        <v>Alto (A)</v>
      </c>
      <c r="Q104" s="13">
        <v>25</v>
      </c>
      <c r="R104" s="13">
        <f>+O104*Q104</f>
        <v>450</v>
      </c>
      <c r="S104" s="29" t="str">
        <f>IF(R104&lt;=20,"IV",IF(R104&gt;=600,"I",IF(R104&gt;=150,"II",IF(R104&gt;=40,"III",IF(R104&gt;=20,"IV")*IF(R104&lt;=20,"IV")))))</f>
        <v>II</v>
      </c>
      <c r="T104" s="6" t="str">
        <f>+IF(S104="I","No Aceptable",IF(S104="II","No Aceptable o Aceptable con control especifico",IF(S104="III","Mejorable",IF(S104="IV","Aceptable"))))</f>
        <v>No Aceptable o Aceptable con control especifico</v>
      </c>
      <c r="U104" s="13">
        <v>12</v>
      </c>
      <c r="V104" s="13">
        <v>1</v>
      </c>
      <c r="W104" s="13">
        <v>0</v>
      </c>
      <c r="X104" s="13">
        <f aca="true" t="shared" si="27" ref="X104:X127">SUM(U104:W104)</f>
        <v>13</v>
      </c>
      <c r="Y104" s="6" t="s">
        <v>41</v>
      </c>
      <c r="Z104" s="6"/>
      <c r="AA104" s="6"/>
      <c r="AB104" s="6"/>
      <c r="AC104" s="6"/>
      <c r="AD104" s="6" t="s">
        <v>251</v>
      </c>
      <c r="AE104" s="6"/>
    </row>
    <row r="105" spans="1:31" s="15" customFormat="1" ht="111" customHeight="1">
      <c r="A105" s="6" t="s">
        <v>52</v>
      </c>
      <c r="B105" s="6" t="s">
        <v>73</v>
      </c>
      <c r="C105" s="6" t="s">
        <v>250</v>
      </c>
      <c r="D105" s="6" t="s">
        <v>121</v>
      </c>
      <c r="E105" s="13" t="s">
        <v>122</v>
      </c>
      <c r="F105" s="6" t="s">
        <v>94</v>
      </c>
      <c r="G105" s="6" t="s">
        <v>59</v>
      </c>
      <c r="H105" s="6" t="s">
        <v>92</v>
      </c>
      <c r="I105" s="6" t="s">
        <v>44</v>
      </c>
      <c r="J105" s="6" t="s">
        <v>40</v>
      </c>
      <c r="K105" s="6" t="s">
        <v>40</v>
      </c>
      <c r="L105" s="6" t="s">
        <v>40</v>
      </c>
      <c r="M105" s="13">
        <v>6</v>
      </c>
      <c r="N105" s="13">
        <v>4</v>
      </c>
      <c r="O105" s="13">
        <f>+M105*N105</f>
        <v>24</v>
      </c>
      <c r="P105" s="13" t="str">
        <f>+IF(O105&gt;=24,"Muy Alto (MA)",IF(O105&gt;=10,"Alto (A)",IF(O105&gt;=6,"Medio (M)",IF(O105&gt;=2,"Bajo (B)"))))</f>
        <v>Muy Alto (MA)</v>
      </c>
      <c r="Q105" s="13">
        <v>100</v>
      </c>
      <c r="R105" s="13">
        <f>+O105*Q105</f>
        <v>2400</v>
      </c>
      <c r="S105" s="29" t="str">
        <f>IF(R105&lt;=20,"IV",IF(R105&gt;=600,"I",IF(R105&gt;=150,"II",IF(R105&gt;=40,"III",IF(R105&gt;=20,"IV")*IF(R105&lt;=20,"IV")))))</f>
        <v>I</v>
      </c>
      <c r="T105" s="6" t="str">
        <f>+IF(S105="I","No Aceptable",IF(S105="II","No Aceptable o Aceptable con control especifico",IF(S105="III","Mejorable",IF(S105="IV","Aceptable"))))</f>
        <v>No Aceptable</v>
      </c>
      <c r="U105" s="13">
        <v>12</v>
      </c>
      <c r="V105" s="13">
        <v>1</v>
      </c>
      <c r="W105" s="13">
        <v>0</v>
      </c>
      <c r="X105" s="13">
        <f t="shared" si="27"/>
        <v>13</v>
      </c>
      <c r="Y105" s="6" t="s">
        <v>47</v>
      </c>
      <c r="Z105" s="6" t="s">
        <v>98</v>
      </c>
      <c r="AA105" s="6"/>
      <c r="AB105" s="6"/>
      <c r="AC105" s="6" t="s">
        <v>93</v>
      </c>
      <c r="AD105" s="6" t="s">
        <v>99</v>
      </c>
      <c r="AE105" s="6"/>
    </row>
    <row r="106" spans="1:31" s="15" customFormat="1" ht="111" customHeight="1">
      <c r="A106" s="6" t="s">
        <v>52</v>
      </c>
      <c r="B106" s="6" t="s">
        <v>73</v>
      </c>
      <c r="C106" s="6" t="s">
        <v>252</v>
      </c>
      <c r="D106" s="6" t="s">
        <v>253</v>
      </c>
      <c r="E106" s="13" t="s">
        <v>122</v>
      </c>
      <c r="F106" s="6" t="s">
        <v>254</v>
      </c>
      <c r="G106" s="6" t="s">
        <v>111</v>
      </c>
      <c r="H106" s="6" t="s">
        <v>255</v>
      </c>
      <c r="I106" s="6" t="s">
        <v>44</v>
      </c>
      <c r="J106" s="6" t="s">
        <v>40</v>
      </c>
      <c r="K106" s="6" t="s">
        <v>256</v>
      </c>
      <c r="L106" s="6" t="s">
        <v>40</v>
      </c>
      <c r="M106" s="13">
        <v>6</v>
      </c>
      <c r="N106" s="13">
        <v>4</v>
      </c>
      <c r="O106" s="13">
        <f>+M106*N106</f>
        <v>24</v>
      </c>
      <c r="P106" s="13" t="str">
        <f>+IF(O106&gt;=24,"Muy Alto (MA)",IF(O106&gt;=10,"Alto (A)",IF(O106&gt;=6,"Medio (M)",IF(O106&gt;=2,"Bajo (B)"))))</f>
        <v>Muy Alto (MA)</v>
      </c>
      <c r="Q106" s="13">
        <v>60</v>
      </c>
      <c r="R106" s="13">
        <f>+O106*Q106</f>
        <v>1440</v>
      </c>
      <c r="S106" s="29" t="str">
        <f>IF(R106&lt;=20,"IV",IF(R106&gt;=600,"I",IF(R106&gt;=150,"II",IF(R106&gt;=40,"III",IF(R106&gt;=20,"IV")*IF(R106&lt;=20,"IV")))))</f>
        <v>I</v>
      </c>
      <c r="T106" s="6" t="str">
        <f>+IF(S106="I","No Aceptable",IF(S106="II","No Aceptable o Aceptable con control especifico",IF(S106="III","Mejorable",IF(S106="IV","Aceptable"))))</f>
        <v>No Aceptable</v>
      </c>
      <c r="U106" s="13">
        <v>12</v>
      </c>
      <c r="V106" s="13">
        <v>1</v>
      </c>
      <c r="W106" s="13">
        <v>0</v>
      </c>
      <c r="X106" s="13">
        <f t="shared" si="27"/>
        <v>13</v>
      </c>
      <c r="Y106" s="6" t="s">
        <v>41</v>
      </c>
      <c r="Z106" s="6"/>
      <c r="AA106" s="6"/>
      <c r="AB106" s="6"/>
      <c r="AC106" s="6" t="s">
        <v>93</v>
      </c>
      <c r="AD106" s="6" t="s">
        <v>257</v>
      </c>
      <c r="AE106" s="6"/>
    </row>
    <row r="107" spans="1:31" ht="111" customHeight="1">
      <c r="A107" s="6" t="s">
        <v>52</v>
      </c>
      <c r="B107" s="150" t="s">
        <v>576</v>
      </c>
      <c r="C107" s="151" t="s">
        <v>577</v>
      </c>
      <c r="D107" s="150" t="s">
        <v>578</v>
      </c>
      <c r="E107" s="152" t="s">
        <v>122</v>
      </c>
      <c r="F107" s="153" t="s">
        <v>579</v>
      </c>
      <c r="G107" s="141" t="s">
        <v>531</v>
      </c>
      <c r="H107" s="154" t="s">
        <v>580</v>
      </c>
      <c r="I107" s="155" t="s">
        <v>581</v>
      </c>
      <c r="J107" s="155"/>
      <c r="K107" s="155" t="s">
        <v>582</v>
      </c>
      <c r="L107" s="155" t="s">
        <v>583</v>
      </c>
      <c r="M107" s="156">
        <v>2</v>
      </c>
      <c r="N107" s="156">
        <v>3</v>
      </c>
      <c r="O107" s="29">
        <v>6</v>
      </c>
      <c r="P107" s="29" t="s">
        <v>363</v>
      </c>
      <c r="Q107" s="156">
        <v>60</v>
      </c>
      <c r="R107" s="29">
        <v>360</v>
      </c>
      <c r="S107" s="29" t="s">
        <v>445</v>
      </c>
      <c r="T107" s="155" t="s">
        <v>584</v>
      </c>
      <c r="U107" s="13">
        <v>12</v>
      </c>
      <c r="V107" s="13">
        <v>1</v>
      </c>
      <c r="W107" s="13">
        <v>0</v>
      </c>
      <c r="X107" s="13">
        <f t="shared" si="27"/>
        <v>13</v>
      </c>
      <c r="Y107" s="155" t="s">
        <v>585</v>
      </c>
      <c r="Z107" s="155" t="s">
        <v>586</v>
      </c>
      <c r="AA107" s="155"/>
      <c r="AB107" s="155"/>
      <c r="AC107" s="155"/>
      <c r="AD107" s="155" t="s">
        <v>587</v>
      </c>
      <c r="AE107" s="155" t="s">
        <v>588</v>
      </c>
    </row>
    <row r="108" spans="1:31" ht="111" customHeight="1">
      <c r="A108" s="6" t="s">
        <v>52</v>
      </c>
      <c r="B108" s="150" t="s">
        <v>576</v>
      </c>
      <c r="C108" s="151" t="s">
        <v>577</v>
      </c>
      <c r="D108" s="150" t="s">
        <v>578</v>
      </c>
      <c r="E108" s="152" t="s">
        <v>122</v>
      </c>
      <c r="F108" s="157" t="s">
        <v>589</v>
      </c>
      <c r="G108" s="141" t="s">
        <v>531</v>
      </c>
      <c r="H108" s="157" t="s">
        <v>590</v>
      </c>
      <c r="I108" s="155" t="s">
        <v>591</v>
      </c>
      <c r="J108" s="155"/>
      <c r="K108" s="155"/>
      <c r="L108" s="155" t="s">
        <v>592</v>
      </c>
      <c r="M108" s="156">
        <v>2</v>
      </c>
      <c r="N108" s="156">
        <v>4</v>
      </c>
      <c r="O108" s="29">
        <v>8</v>
      </c>
      <c r="P108" s="29" t="s">
        <v>363</v>
      </c>
      <c r="Q108" s="156">
        <v>60</v>
      </c>
      <c r="R108" s="29">
        <v>480</v>
      </c>
      <c r="S108" s="29" t="s">
        <v>445</v>
      </c>
      <c r="T108" s="155" t="s">
        <v>584</v>
      </c>
      <c r="U108" s="13">
        <v>12</v>
      </c>
      <c r="V108" s="13">
        <v>1</v>
      </c>
      <c r="W108" s="13">
        <v>0</v>
      </c>
      <c r="X108" s="13">
        <f t="shared" si="27"/>
        <v>13</v>
      </c>
      <c r="Y108" s="155" t="s">
        <v>585</v>
      </c>
      <c r="Z108" s="155" t="s">
        <v>586</v>
      </c>
      <c r="AA108" s="158"/>
      <c r="AB108" s="158"/>
      <c r="AC108" s="155"/>
      <c r="AD108" s="155" t="s">
        <v>592</v>
      </c>
      <c r="AE108" s="155" t="s">
        <v>588</v>
      </c>
    </row>
    <row r="109" spans="1:31" ht="111" customHeight="1">
      <c r="A109" s="6" t="s">
        <v>52</v>
      </c>
      <c r="B109" s="150" t="s">
        <v>576</v>
      </c>
      <c r="C109" s="151" t="s">
        <v>577</v>
      </c>
      <c r="D109" s="150" t="s">
        <v>578</v>
      </c>
      <c r="E109" s="152" t="s">
        <v>122</v>
      </c>
      <c r="F109" s="153" t="s">
        <v>593</v>
      </c>
      <c r="G109" s="141" t="s">
        <v>531</v>
      </c>
      <c r="H109" s="154" t="s">
        <v>594</v>
      </c>
      <c r="I109" s="155" t="s">
        <v>591</v>
      </c>
      <c r="J109" s="155"/>
      <c r="K109" s="155"/>
      <c r="L109" s="155" t="s">
        <v>592</v>
      </c>
      <c r="M109" s="156">
        <v>2</v>
      </c>
      <c r="N109" s="156">
        <v>3</v>
      </c>
      <c r="O109" s="29">
        <v>6</v>
      </c>
      <c r="P109" s="29" t="s">
        <v>363</v>
      </c>
      <c r="Q109" s="156">
        <v>60</v>
      </c>
      <c r="R109" s="29">
        <v>360</v>
      </c>
      <c r="S109" s="29" t="s">
        <v>445</v>
      </c>
      <c r="T109" s="155" t="s">
        <v>584</v>
      </c>
      <c r="U109" s="13">
        <v>12</v>
      </c>
      <c r="V109" s="13">
        <v>1</v>
      </c>
      <c r="W109" s="13">
        <v>0</v>
      </c>
      <c r="X109" s="13">
        <f t="shared" si="27"/>
        <v>13</v>
      </c>
      <c r="Y109" s="155" t="s">
        <v>585</v>
      </c>
      <c r="Z109" s="155" t="s">
        <v>586</v>
      </c>
      <c r="AA109" s="158"/>
      <c r="AB109" s="158"/>
      <c r="AC109" s="155"/>
      <c r="AD109" s="155" t="s">
        <v>595</v>
      </c>
      <c r="AE109" s="155" t="s">
        <v>588</v>
      </c>
    </row>
    <row r="110" spans="1:31" ht="111" customHeight="1">
      <c r="A110" s="6" t="s">
        <v>52</v>
      </c>
      <c r="B110" s="150" t="s">
        <v>576</v>
      </c>
      <c r="C110" s="151" t="s">
        <v>577</v>
      </c>
      <c r="D110" s="150" t="s">
        <v>578</v>
      </c>
      <c r="E110" s="152" t="s">
        <v>122</v>
      </c>
      <c r="F110" s="153" t="s">
        <v>596</v>
      </c>
      <c r="G110" s="141" t="s">
        <v>531</v>
      </c>
      <c r="H110" s="154" t="s">
        <v>597</v>
      </c>
      <c r="I110" s="153" t="s">
        <v>598</v>
      </c>
      <c r="J110" s="155"/>
      <c r="K110" s="155"/>
      <c r="L110" s="155" t="s">
        <v>592</v>
      </c>
      <c r="M110" s="156">
        <v>2</v>
      </c>
      <c r="N110" s="156">
        <v>3</v>
      </c>
      <c r="O110" s="29">
        <v>6</v>
      </c>
      <c r="P110" s="29" t="s">
        <v>363</v>
      </c>
      <c r="Q110" s="156">
        <v>60</v>
      </c>
      <c r="R110" s="29">
        <v>360</v>
      </c>
      <c r="S110" s="29" t="s">
        <v>445</v>
      </c>
      <c r="T110" s="155" t="s">
        <v>584</v>
      </c>
      <c r="U110" s="13">
        <v>12</v>
      </c>
      <c r="V110" s="13">
        <v>1</v>
      </c>
      <c r="W110" s="13">
        <v>0</v>
      </c>
      <c r="X110" s="13">
        <f t="shared" si="27"/>
        <v>13</v>
      </c>
      <c r="Y110" s="155" t="s">
        <v>585</v>
      </c>
      <c r="Z110" s="155" t="s">
        <v>586</v>
      </c>
      <c r="AA110" s="158"/>
      <c r="AB110" s="158"/>
      <c r="AC110" s="155"/>
      <c r="AD110" s="155" t="s">
        <v>599</v>
      </c>
      <c r="AE110" s="155" t="s">
        <v>588</v>
      </c>
    </row>
    <row r="111" spans="1:31" ht="111" customHeight="1">
      <c r="A111" s="6" t="s">
        <v>52</v>
      </c>
      <c r="B111" s="150" t="s">
        <v>576</v>
      </c>
      <c r="C111" s="151" t="s">
        <v>577</v>
      </c>
      <c r="D111" s="150" t="s">
        <v>578</v>
      </c>
      <c r="E111" s="152" t="s">
        <v>122</v>
      </c>
      <c r="F111" s="153" t="s">
        <v>600</v>
      </c>
      <c r="G111" s="141" t="s">
        <v>531</v>
      </c>
      <c r="H111" s="154" t="s">
        <v>551</v>
      </c>
      <c r="I111" s="155" t="s">
        <v>601</v>
      </c>
      <c r="J111" s="155"/>
      <c r="K111" s="155"/>
      <c r="L111" s="155" t="s">
        <v>592</v>
      </c>
      <c r="M111" s="156">
        <v>2</v>
      </c>
      <c r="N111" s="156">
        <v>3</v>
      </c>
      <c r="O111" s="29">
        <v>6</v>
      </c>
      <c r="P111" s="29" t="s">
        <v>363</v>
      </c>
      <c r="Q111" s="156">
        <v>60</v>
      </c>
      <c r="R111" s="29">
        <v>360</v>
      </c>
      <c r="S111" s="29" t="s">
        <v>445</v>
      </c>
      <c r="T111" s="155" t="s">
        <v>584</v>
      </c>
      <c r="U111" s="13">
        <v>12</v>
      </c>
      <c r="V111" s="13">
        <v>1</v>
      </c>
      <c r="W111" s="13">
        <v>0</v>
      </c>
      <c r="X111" s="13">
        <f t="shared" si="27"/>
        <v>13</v>
      </c>
      <c r="Y111" s="155" t="s">
        <v>585</v>
      </c>
      <c r="Z111" s="155" t="s">
        <v>586</v>
      </c>
      <c r="AA111" s="158"/>
      <c r="AB111" s="158"/>
      <c r="AC111" s="155"/>
      <c r="AD111" s="155" t="s">
        <v>602</v>
      </c>
      <c r="AE111" s="155" t="s">
        <v>588</v>
      </c>
    </row>
    <row r="112" spans="1:31" ht="111" customHeight="1">
      <c r="A112" s="6" t="s">
        <v>52</v>
      </c>
      <c r="B112" s="150" t="s">
        <v>576</v>
      </c>
      <c r="C112" s="151" t="s">
        <v>577</v>
      </c>
      <c r="D112" s="150" t="s">
        <v>578</v>
      </c>
      <c r="E112" s="152" t="s">
        <v>122</v>
      </c>
      <c r="F112" s="153" t="s">
        <v>603</v>
      </c>
      <c r="G112" s="141" t="s">
        <v>531</v>
      </c>
      <c r="H112" s="154" t="s">
        <v>604</v>
      </c>
      <c r="I112" s="155" t="s">
        <v>605</v>
      </c>
      <c r="J112" s="155"/>
      <c r="K112" s="155"/>
      <c r="L112" s="155" t="s">
        <v>592</v>
      </c>
      <c r="M112" s="156">
        <v>2</v>
      </c>
      <c r="N112" s="156">
        <v>3</v>
      </c>
      <c r="O112" s="29">
        <v>6</v>
      </c>
      <c r="P112" s="29" t="s">
        <v>363</v>
      </c>
      <c r="Q112" s="156">
        <v>60</v>
      </c>
      <c r="R112" s="29">
        <v>360</v>
      </c>
      <c r="S112" s="29" t="s">
        <v>445</v>
      </c>
      <c r="T112" s="155" t="s">
        <v>584</v>
      </c>
      <c r="U112" s="13">
        <v>12</v>
      </c>
      <c r="V112" s="13">
        <v>1</v>
      </c>
      <c r="W112" s="13">
        <v>0</v>
      </c>
      <c r="X112" s="13">
        <f t="shared" si="27"/>
        <v>13</v>
      </c>
      <c r="Y112" s="155" t="s">
        <v>585</v>
      </c>
      <c r="Z112" s="155" t="s">
        <v>586</v>
      </c>
      <c r="AA112" s="158"/>
      <c r="AB112" s="158"/>
      <c r="AC112" s="155"/>
      <c r="AD112" s="155" t="s">
        <v>602</v>
      </c>
      <c r="AE112" s="155" t="s">
        <v>588</v>
      </c>
    </row>
    <row r="113" spans="1:31" ht="111" customHeight="1">
      <c r="A113" s="6" t="s">
        <v>52</v>
      </c>
      <c r="B113" s="150" t="s">
        <v>576</v>
      </c>
      <c r="C113" s="151" t="s">
        <v>577</v>
      </c>
      <c r="D113" s="150" t="s">
        <v>578</v>
      </c>
      <c r="E113" s="152" t="s">
        <v>122</v>
      </c>
      <c r="F113" s="154" t="s">
        <v>606</v>
      </c>
      <c r="G113" s="141" t="s">
        <v>531</v>
      </c>
      <c r="H113" s="154" t="s">
        <v>607</v>
      </c>
      <c r="I113" s="155" t="s">
        <v>591</v>
      </c>
      <c r="J113" s="153"/>
      <c r="K113" s="153"/>
      <c r="L113" s="155"/>
      <c r="M113" s="156">
        <v>2</v>
      </c>
      <c r="N113" s="159">
        <v>2</v>
      </c>
      <c r="O113" s="29">
        <v>4</v>
      </c>
      <c r="P113" s="29" t="s">
        <v>365</v>
      </c>
      <c r="Q113" s="159">
        <v>60</v>
      </c>
      <c r="R113" s="29">
        <v>240</v>
      </c>
      <c r="S113" s="29" t="s">
        <v>445</v>
      </c>
      <c r="T113" s="155" t="s">
        <v>584</v>
      </c>
      <c r="U113" s="13">
        <v>12</v>
      </c>
      <c r="V113" s="13">
        <v>1</v>
      </c>
      <c r="W113" s="13">
        <v>0</v>
      </c>
      <c r="X113" s="13">
        <f t="shared" si="27"/>
        <v>13</v>
      </c>
      <c r="Y113" s="155" t="s">
        <v>585</v>
      </c>
      <c r="Z113" s="155" t="s">
        <v>586</v>
      </c>
      <c r="AA113" s="158"/>
      <c r="AB113" s="158"/>
      <c r="AC113" s="153"/>
      <c r="AD113" s="155" t="s">
        <v>608</v>
      </c>
      <c r="AE113" s="155" t="s">
        <v>588</v>
      </c>
    </row>
    <row r="114" spans="1:31" ht="111" customHeight="1">
      <c r="A114" s="6" t="s">
        <v>52</v>
      </c>
      <c r="B114" s="150" t="s">
        <v>576</v>
      </c>
      <c r="C114" s="151" t="s">
        <v>577</v>
      </c>
      <c r="D114" s="150" t="s">
        <v>578</v>
      </c>
      <c r="E114" s="152" t="s">
        <v>122</v>
      </c>
      <c r="F114" s="153" t="s">
        <v>609</v>
      </c>
      <c r="G114" s="141" t="s">
        <v>531</v>
      </c>
      <c r="H114" s="153" t="s">
        <v>610</v>
      </c>
      <c r="I114" s="153" t="s">
        <v>611</v>
      </c>
      <c r="J114" s="153"/>
      <c r="K114" s="153"/>
      <c r="L114" s="155"/>
      <c r="M114" s="156">
        <v>2</v>
      </c>
      <c r="N114" s="156">
        <v>2</v>
      </c>
      <c r="O114" s="29">
        <v>4</v>
      </c>
      <c r="P114" s="29" t="s">
        <v>365</v>
      </c>
      <c r="Q114" s="156">
        <v>60</v>
      </c>
      <c r="R114" s="29">
        <v>240</v>
      </c>
      <c r="S114" s="29" t="s">
        <v>445</v>
      </c>
      <c r="T114" s="155" t="s">
        <v>584</v>
      </c>
      <c r="U114" s="13">
        <v>12</v>
      </c>
      <c r="V114" s="13">
        <v>1</v>
      </c>
      <c r="W114" s="13">
        <v>0</v>
      </c>
      <c r="X114" s="13">
        <f t="shared" si="27"/>
        <v>13</v>
      </c>
      <c r="Y114" s="155" t="s">
        <v>585</v>
      </c>
      <c r="Z114" s="155" t="s">
        <v>586</v>
      </c>
      <c r="AA114" s="158"/>
      <c r="AB114" s="158"/>
      <c r="AC114" s="153"/>
      <c r="AD114" s="155" t="s">
        <v>612</v>
      </c>
      <c r="AE114" s="155" t="s">
        <v>588</v>
      </c>
    </row>
    <row r="115" spans="1:31" ht="111" customHeight="1">
      <c r="A115" s="6" t="s">
        <v>52</v>
      </c>
      <c r="B115" s="150" t="s">
        <v>576</v>
      </c>
      <c r="C115" s="151" t="s">
        <v>577</v>
      </c>
      <c r="D115" s="150" t="s">
        <v>578</v>
      </c>
      <c r="E115" s="152" t="s">
        <v>122</v>
      </c>
      <c r="F115" s="153" t="s">
        <v>613</v>
      </c>
      <c r="G115" s="141" t="s">
        <v>531</v>
      </c>
      <c r="H115" s="154" t="s">
        <v>614</v>
      </c>
      <c r="I115" s="153" t="s">
        <v>611</v>
      </c>
      <c r="J115" s="153"/>
      <c r="K115" s="153"/>
      <c r="L115" s="155"/>
      <c r="M115" s="156">
        <v>2</v>
      </c>
      <c r="N115" s="156">
        <v>2</v>
      </c>
      <c r="O115" s="29">
        <v>4</v>
      </c>
      <c r="P115" s="29" t="s">
        <v>365</v>
      </c>
      <c r="Q115" s="156">
        <v>60</v>
      </c>
      <c r="R115" s="29">
        <v>240</v>
      </c>
      <c r="S115" s="29" t="s">
        <v>445</v>
      </c>
      <c r="T115" s="155" t="s">
        <v>584</v>
      </c>
      <c r="U115" s="13">
        <v>12</v>
      </c>
      <c r="V115" s="13">
        <v>1</v>
      </c>
      <c r="W115" s="13">
        <v>0</v>
      </c>
      <c r="X115" s="13">
        <f t="shared" si="27"/>
        <v>13</v>
      </c>
      <c r="Y115" s="155" t="s">
        <v>585</v>
      </c>
      <c r="Z115" s="155" t="s">
        <v>586</v>
      </c>
      <c r="AA115" s="158"/>
      <c r="AB115" s="158"/>
      <c r="AC115" s="153"/>
      <c r="AD115" s="155" t="s">
        <v>615</v>
      </c>
      <c r="AE115" s="155" t="s">
        <v>588</v>
      </c>
    </row>
    <row r="116" spans="1:31" ht="111" customHeight="1">
      <c r="A116" s="6" t="s">
        <v>52</v>
      </c>
      <c r="B116" s="150" t="s">
        <v>576</v>
      </c>
      <c r="C116" s="151" t="s">
        <v>577</v>
      </c>
      <c r="D116" s="150" t="s">
        <v>578</v>
      </c>
      <c r="E116" s="152" t="s">
        <v>122</v>
      </c>
      <c r="F116" s="153" t="s">
        <v>616</v>
      </c>
      <c r="G116" s="141" t="s">
        <v>531</v>
      </c>
      <c r="H116" s="157" t="s">
        <v>617</v>
      </c>
      <c r="I116" s="155" t="s">
        <v>591</v>
      </c>
      <c r="J116" s="153"/>
      <c r="K116" s="153"/>
      <c r="L116" s="155" t="s">
        <v>592</v>
      </c>
      <c r="M116" s="156">
        <v>2</v>
      </c>
      <c r="N116" s="156">
        <v>2</v>
      </c>
      <c r="O116" s="29">
        <v>4</v>
      </c>
      <c r="P116" s="29" t="s">
        <v>365</v>
      </c>
      <c r="Q116" s="156">
        <v>60</v>
      </c>
      <c r="R116" s="29">
        <v>240</v>
      </c>
      <c r="S116" s="29" t="s">
        <v>445</v>
      </c>
      <c r="T116" s="155" t="s">
        <v>584</v>
      </c>
      <c r="U116" s="13">
        <v>12</v>
      </c>
      <c r="V116" s="13">
        <v>1</v>
      </c>
      <c r="W116" s="13">
        <v>0</v>
      </c>
      <c r="X116" s="13">
        <f t="shared" si="27"/>
        <v>13</v>
      </c>
      <c r="Y116" s="155" t="s">
        <v>585</v>
      </c>
      <c r="Z116" s="155" t="s">
        <v>586</v>
      </c>
      <c r="AA116" s="158"/>
      <c r="AB116" s="158"/>
      <c r="AC116" s="153"/>
      <c r="AD116" s="155" t="s">
        <v>618</v>
      </c>
      <c r="AE116" s="155" t="s">
        <v>588</v>
      </c>
    </row>
    <row r="117" spans="1:31" ht="111" customHeight="1">
      <c r="A117" s="6" t="s">
        <v>52</v>
      </c>
      <c r="B117" s="150" t="s">
        <v>576</v>
      </c>
      <c r="C117" s="151" t="s">
        <v>577</v>
      </c>
      <c r="D117" s="150" t="s">
        <v>578</v>
      </c>
      <c r="E117" s="152" t="s">
        <v>122</v>
      </c>
      <c r="F117" s="153" t="s">
        <v>619</v>
      </c>
      <c r="G117" s="141" t="s">
        <v>531</v>
      </c>
      <c r="H117" s="153" t="s">
        <v>620</v>
      </c>
      <c r="I117" s="155" t="s">
        <v>591</v>
      </c>
      <c r="J117" s="153"/>
      <c r="K117" s="153"/>
      <c r="L117" s="155" t="s">
        <v>592</v>
      </c>
      <c r="M117" s="156">
        <v>2</v>
      </c>
      <c r="N117" s="156">
        <v>2</v>
      </c>
      <c r="O117" s="29">
        <v>4</v>
      </c>
      <c r="P117" s="29" t="s">
        <v>365</v>
      </c>
      <c r="Q117" s="156">
        <v>60</v>
      </c>
      <c r="R117" s="29">
        <v>240</v>
      </c>
      <c r="S117" s="29" t="s">
        <v>445</v>
      </c>
      <c r="T117" s="155" t="s">
        <v>584</v>
      </c>
      <c r="U117" s="13">
        <v>12</v>
      </c>
      <c r="V117" s="13">
        <v>1</v>
      </c>
      <c r="W117" s="13">
        <v>0</v>
      </c>
      <c r="X117" s="13">
        <f t="shared" si="27"/>
        <v>13</v>
      </c>
      <c r="Y117" s="155" t="s">
        <v>585</v>
      </c>
      <c r="Z117" s="155" t="s">
        <v>586</v>
      </c>
      <c r="AA117" s="158"/>
      <c r="AB117" s="158"/>
      <c r="AC117" s="153"/>
      <c r="AD117" s="155" t="s">
        <v>618</v>
      </c>
      <c r="AE117" s="155" t="s">
        <v>588</v>
      </c>
    </row>
    <row r="118" spans="1:31" ht="111" customHeight="1">
      <c r="A118" s="6" t="s">
        <v>52</v>
      </c>
      <c r="B118" s="150" t="s">
        <v>576</v>
      </c>
      <c r="C118" s="151" t="s">
        <v>577</v>
      </c>
      <c r="D118" s="150" t="s">
        <v>578</v>
      </c>
      <c r="E118" s="152" t="s">
        <v>122</v>
      </c>
      <c r="F118" s="153" t="s">
        <v>621</v>
      </c>
      <c r="G118" s="141" t="s">
        <v>531</v>
      </c>
      <c r="H118" s="154" t="s">
        <v>622</v>
      </c>
      <c r="I118" s="155" t="s">
        <v>591</v>
      </c>
      <c r="J118" s="153" t="s">
        <v>623</v>
      </c>
      <c r="K118" s="153"/>
      <c r="L118" s="155"/>
      <c r="M118" s="156">
        <v>2</v>
      </c>
      <c r="N118" s="160">
        <v>2</v>
      </c>
      <c r="O118" s="29">
        <v>4</v>
      </c>
      <c r="P118" s="29" t="s">
        <v>365</v>
      </c>
      <c r="Q118" s="159">
        <v>60</v>
      </c>
      <c r="R118" s="29">
        <v>240</v>
      </c>
      <c r="S118" s="29" t="s">
        <v>445</v>
      </c>
      <c r="T118" s="155" t="s">
        <v>584</v>
      </c>
      <c r="U118" s="13">
        <v>12</v>
      </c>
      <c r="V118" s="13">
        <v>1</v>
      </c>
      <c r="W118" s="13">
        <v>0</v>
      </c>
      <c r="X118" s="13">
        <f t="shared" si="27"/>
        <v>13</v>
      </c>
      <c r="Y118" s="155" t="s">
        <v>585</v>
      </c>
      <c r="Z118" s="155" t="s">
        <v>586</v>
      </c>
      <c r="AA118" s="158"/>
      <c r="AB118" s="158"/>
      <c r="AC118" s="153" t="s">
        <v>623</v>
      </c>
      <c r="AD118" s="155" t="s">
        <v>624</v>
      </c>
      <c r="AE118" s="155" t="s">
        <v>588</v>
      </c>
    </row>
    <row r="119" spans="1:31" ht="111" customHeight="1">
      <c r="A119" s="6" t="s">
        <v>52</v>
      </c>
      <c r="B119" s="150" t="s">
        <v>576</v>
      </c>
      <c r="C119" s="151" t="s">
        <v>577</v>
      </c>
      <c r="D119" s="150" t="s">
        <v>578</v>
      </c>
      <c r="E119" s="152" t="s">
        <v>122</v>
      </c>
      <c r="F119" s="153" t="s">
        <v>625</v>
      </c>
      <c r="G119" s="141" t="s">
        <v>531</v>
      </c>
      <c r="H119" s="154" t="s">
        <v>626</v>
      </c>
      <c r="I119" s="155" t="s">
        <v>627</v>
      </c>
      <c r="J119" s="153" t="s">
        <v>623</v>
      </c>
      <c r="K119" s="153"/>
      <c r="L119" s="155"/>
      <c r="M119" s="156">
        <v>2</v>
      </c>
      <c r="N119" s="156">
        <v>2</v>
      </c>
      <c r="O119" s="29">
        <v>4</v>
      </c>
      <c r="P119" s="29" t="s">
        <v>365</v>
      </c>
      <c r="Q119" s="156">
        <v>60</v>
      </c>
      <c r="R119" s="29">
        <v>240</v>
      </c>
      <c r="S119" s="29" t="s">
        <v>445</v>
      </c>
      <c r="T119" s="155" t="s">
        <v>584</v>
      </c>
      <c r="U119" s="13">
        <v>12</v>
      </c>
      <c r="V119" s="13">
        <v>1</v>
      </c>
      <c r="W119" s="13">
        <v>0</v>
      </c>
      <c r="X119" s="13">
        <f t="shared" si="27"/>
        <v>13</v>
      </c>
      <c r="Y119" s="155" t="s">
        <v>585</v>
      </c>
      <c r="Z119" s="155" t="s">
        <v>586</v>
      </c>
      <c r="AA119" s="158"/>
      <c r="AB119" s="158"/>
      <c r="AC119" s="153" t="s">
        <v>623</v>
      </c>
      <c r="AD119" s="153" t="s">
        <v>628</v>
      </c>
      <c r="AE119" s="155" t="s">
        <v>588</v>
      </c>
    </row>
    <row r="120" spans="1:31" ht="111" customHeight="1">
      <c r="A120" s="6" t="s">
        <v>52</v>
      </c>
      <c r="B120" s="150" t="s">
        <v>576</v>
      </c>
      <c r="C120" s="151" t="s">
        <v>577</v>
      </c>
      <c r="D120" s="150" t="s">
        <v>578</v>
      </c>
      <c r="E120" s="152" t="s">
        <v>122</v>
      </c>
      <c r="F120" s="153" t="s">
        <v>629</v>
      </c>
      <c r="G120" s="141" t="s">
        <v>531</v>
      </c>
      <c r="H120" s="154" t="s">
        <v>630</v>
      </c>
      <c r="I120" s="155" t="s">
        <v>631</v>
      </c>
      <c r="J120" s="153" t="s">
        <v>623</v>
      </c>
      <c r="K120" s="155"/>
      <c r="L120" s="155"/>
      <c r="M120" s="156">
        <v>2</v>
      </c>
      <c r="N120" s="156">
        <v>2</v>
      </c>
      <c r="O120" s="29">
        <v>4</v>
      </c>
      <c r="P120" s="29" t="s">
        <v>365</v>
      </c>
      <c r="Q120" s="156">
        <v>60</v>
      </c>
      <c r="R120" s="29">
        <v>240</v>
      </c>
      <c r="S120" s="29" t="s">
        <v>445</v>
      </c>
      <c r="T120" s="155" t="s">
        <v>584</v>
      </c>
      <c r="U120" s="13">
        <v>12</v>
      </c>
      <c r="V120" s="13">
        <v>1</v>
      </c>
      <c r="W120" s="13">
        <v>0</v>
      </c>
      <c r="X120" s="13">
        <f t="shared" si="27"/>
        <v>13</v>
      </c>
      <c r="Y120" s="155" t="s">
        <v>585</v>
      </c>
      <c r="Z120" s="155" t="s">
        <v>586</v>
      </c>
      <c r="AA120" s="158"/>
      <c r="AB120" s="158"/>
      <c r="AC120" s="153" t="s">
        <v>623</v>
      </c>
      <c r="AD120" s="153" t="s">
        <v>628</v>
      </c>
      <c r="AE120" s="155" t="s">
        <v>588</v>
      </c>
    </row>
    <row r="121" spans="1:31" ht="111" customHeight="1">
      <c r="A121" s="6" t="s">
        <v>52</v>
      </c>
      <c r="B121" s="150" t="s">
        <v>576</v>
      </c>
      <c r="C121" s="151" t="s">
        <v>577</v>
      </c>
      <c r="D121" s="150" t="s">
        <v>578</v>
      </c>
      <c r="E121" s="152" t="s">
        <v>122</v>
      </c>
      <c r="F121" s="153" t="s">
        <v>632</v>
      </c>
      <c r="G121" s="141" t="s">
        <v>531</v>
      </c>
      <c r="H121" s="153" t="s">
        <v>633</v>
      </c>
      <c r="I121" s="155" t="s">
        <v>591</v>
      </c>
      <c r="J121" s="155"/>
      <c r="K121" s="155"/>
      <c r="L121" s="155" t="s">
        <v>592</v>
      </c>
      <c r="M121" s="156">
        <v>2</v>
      </c>
      <c r="N121" s="156">
        <v>3</v>
      </c>
      <c r="O121" s="29">
        <v>6</v>
      </c>
      <c r="P121" s="29" t="s">
        <v>363</v>
      </c>
      <c r="Q121" s="156">
        <v>60</v>
      </c>
      <c r="R121" s="29">
        <v>360</v>
      </c>
      <c r="S121" s="29" t="s">
        <v>445</v>
      </c>
      <c r="T121" s="155" t="s">
        <v>584</v>
      </c>
      <c r="U121" s="13">
        <v>12</v>
      </c>
      <c r="V121" s="13">
        <v>1</v>
      </c>
      <c r="W121" s="13">
        <v>0</v>
      </c>
      <c r="X121" s="13">
        <f t="shared" si="27"/>
        <v>13</v>
      </c>
      <c r="Y121" s="155" t="s">
        <v>585</v>
      </c>
      <c r="Z121" s="155" t="s">
        <v>586</v>
      </c>
      <c r="AA121" s="158"/>
      <c r="AB121" s="158"/>
      <c r="AC121" s="155"/>
      <c r="AD121" s="155" t="s">
        <v>634</v>
      </c>
      <c r="AE121" s="155" t="s">
        <v>588</v>
      </c>
    </row>
    <row r="122" spans="1:31" ht="111" customHeight="1">
      <c r="A122" s="6" t="s">
        <v>52</v>
      </c>
      <c r="B122" s="150" t="s">
        <v>576</v>
      </c>
      <c r="C122" s="151" t="s">
        <v>577</v>
      </c>
      <c r="D122" s="150" t="s">
        <v>578</v>
      </c>
      <c r="E122" s="152" t="s">
        <v>122</v>
      </c>
      <c r="F122" s="153" t="s">
        <v>635</v>
      </c>
      <c r="G122" s="141" t="s">
        <v>531</v>
      </c>
      <c r="H122" s="153" t="s">
        <v>636</v>
      </c>
      <c r="I122" s="155" t="s">
        <v>591</v>
      </c>
      <c r="J122" s="155"/>
      <c r="K122" s="155"/>
      <c r="L122" s="155" t="s">
        <v>592</v>
      </c>
      <c r="M122" s="156">
        <v>2</v>
      </c>
      <c r="N122" s="156">
        <v>3</v>
      </c>
      <c r="O122" s="29">
        <v>6</v>
      </c>
      <c r="P122" s="29" t="s">
        <v>363</v>
      </c>
      <c r="Q122" s="156">
        <v>60</v>
      </c>
      <c r="R122" s="29">
        <v>360</v>
      </c>
      <c r="S122" s="29" t="s">
        <v>445</v>
      </c>
      <c r="T122" s="155" t="s">
        <v>584</v>
      </c>
      <c r="U122" s="13">
        <v>12</v>
      </c>
      <c r="V122" s="13">
        <v>1</v>
      </c>
      <c r="W122" s="13">
        <v>0</v>
      </c>
      <c r="X122" s="13">
        <f t="shared" si="27"/>
        <v>13</v>
      </c>
      <c r="Y122" s="155" t="s">
        <v>585</v>
      </c>
      <c r="Z122" s="155" t="s">
        <v>586</v>
      </c>
      <c r="AA122" s="158"/>
      <c r="AB122" s="158"/>
      <c r="AC122" s="155"/>
      <c r="AD122" s="155" t="s">
        <v>634</v>
      </c>
      <c r="AE122" s="155" t="s">
        <v>588</v>
      </c>
    </row>
    <row r="123" spans="1:31" ht="111" customHeight="1">
      <c r="A123" s="6" t="s">
        <v>52</v>
      </c>
      <c r="B123" s="150" t="s">
        <v>576</v>
      </c>
      <c r="C123" s="151" t="s">
        <v>577</v>
      </c>
      <c r="D123" s="150" t="s">
        <v>578</v>
      </c>
      <c r="E123" s="152" t="s">
        <v>122</v>
      </c>
      <c r="F123" s="153" t="s">
        <v>637</v>
      </c>
      <c r="G123" s="141" t="s">
        <v>531</v>
      </c>
      <c r="H123" s="153" t="s">
        <v>638</v>
      </c>
      <c r="I123" s="155" t="s">
        <v>591</v>
      </c>
      <c r="J123" s="155"/>
      <c r="K123" s="155"/>
      <c r="L123" s="155" t="s">
        <v>592</v>
      </c>
      <c r="M123" s="156">
        <v>2</v>
      </c>
      <c r="N123" s="156">
        <v>3</v>
      </c>
      <c r="O123" s="29">
        <v>6</v>
      </c>
      <c r="P123" s="29" t="s">
        <v>363</v>
      </c>
      <c r="Q123" s="156">
        <v>25</v>
      </c>
      <c r="R123" s="29">
        <v>150</v>
      </c>
      <c r="S123" s="29" t="s">
        <v>445</v>
      </c>
      <c r="T123" s="155" t="s">
        <v>584</v>
      </c>
      <c r="U123" s="13">
        <v>12</v>
      </c>
      <c r="V123" s="13">
        <v>1</v>
      </c>
      <c r="W123" s="13">
        <v>0</v>
      </c>
      <c r="X123" s="13">
        <f t="shared" si="27"/>
        <v>13</v>
      </c>
      <c r="Y123" s="155" t="s">
        <v>585</v>
      </c>
      <c r="Z123" s="155" t="s">
        <v>586</v>
      </c>
      <c r="AA123" s="158"/>
      <c r="AB123" s="158"/>
      <c r="AC123" s="155"/>
      <c r="AD123" s="155" t="s">
        <v>634</v>
      </c>
      <c r="AE123" s="155" t="s">
        <v>588</v>
      </c>
    </row>
    <row r="124" spans="1:31" ht="111" customHeight="1">
      <c r="A124" s="6" t="s">
        <v>52</v>
      </c>
      <c r="B124" s="150" t="s">
        <v>576</v>
      </c>
      <c r="C124" s="151" t="s">
        <v>577</v>
      </c>
      <c r="D124" s="150" t="s">
        <v>578</v>
      </c>
      <c r="E124" s="152" t="s">
        <v>122</v>
      </c>
      <c r="F124" s="153" t="s">
        <v>639</v>
      </c>
      <c r="G124" s="141" t="s">
        <v>531</v>
      </c>
      <c r="H124" s="153" t="s">
        <v>640</v>
      </c>
      <c r="I124" s="155" t="s">
        <v>591</v>
      </c>
      <c r="J124" s="155"/>
      <c r="K124" s="155"/>
      <c r="L124" s="155" t="s">
        <v>592</v>
      </c>
      <c r="M124" s="156">
        <v>2</v>
      </c>
      <c r="N124" s="156">
        <v>2</v>
      </c>
      <c r="O124" s="29">
        <v>4</v>
      </c>
      <c r="P124" s="29" t="s">
        <v>365</v>
      </c>
      <c r="Q124" s="156">
        <v>60</v>
      </c>
      <c r="R124" s="29">
        <v>240</v>
      </c>
      <c r="S124" s="29" t="s">
        <v>445</v>
      </c>
      <c r="T124" s="155" t="s">
        <v>584</v>
      </c>
      <c r="U124" s="13">
        <v>12</v>
      </c>
      <c r="V124" s="13">
        <v>1</v>
      </c>
      <c r="W124" s="13">
        <v>0</v>
      </c>
      <c r="X124" s="13">
        <f t="shared" si="27"/>
        <v>13</v>
      </c>
      <c r="Y124" s="155" t="s">
        <v>585</v>
      </c>
      <c r="Z124" s="155" t="s">
        <v>586</v>
      </c>
      <c r="AA124" s="158"/>
      <c r="AB124" s="158"/>
      <c r="AC124" s="155"/>
      <c r="AD124" s="155" t="s">
        <v>634</v>
      </c>
      <c r="AE124" s="155" t="s">
        <v>588</v>
      </c>
    </row>
    <row r="125" spans="1:31" ht="111" customHeight="1">
      <c r="A125" s="6" t="s">
        <v>52</v>
      </c>
      <c r="B125" s="150" t="s">
        <v>576</v>
      </c>
      <c r="C125" s="151" t="s">
        <v>577</v>
      </c>
      <c r="D125" s="150" t="s">
        <v>578</v>
      </c>
      <c r="E125" s="152" t="s">
        <v>122</v>
      </c>
      <c r="F125" s="153" t="s">
        <v>641</v>
      </c>
      <c r="G125" s="141" t="s">
        <v>531</v>
      </c>
      <c r="H125" s="153" t="s">
        <v>642</v>
      </c>
      <c r="I125" s="155" t="s">
        <v>591</v>
      </c>
      <c r="J125" s="153"/>
      <c r="K125" s="153"/>
      <c r="L125" s="155" t="s">
        <v>592</v>
      </c>
      <c r="M125" s="156">
        <v>4</v>
      </c>
      <c r="N125" s="156">
        <v>2</v>
      </c>
      <c r="O125" s="29">
        <v>8</v>
      </c>
      <c r="P125" s="29" t="s">
        <v>363</v>
      </c>
      <c r="Q125" s="156">
        <v>60</v>
      </c>
      <c r="R125" s="29">
        <v>480</v>
      </c>
      <c r="S125" s="29" t="s">
        <v>445</v>
      </c>
      <c r="T125" s="155" t="s">
        <v>584</v>
      </c>
      <c r="U125" s="13">
        <v>12</v>
      </c>
      <c r="V125" s="13">
        <v>1</v>
      </c>
      <c r="W125" s="13">
        <v>0</v>
      </c>
      <c r="X125" s="13">
        <f t="shared" si="27"/>
        <v>13</v>
      </c>
      <c r="Y125" s="155" t="s">
        <v>585</v>
      </c>
      <c r="Z125" s="155" t="s">
        <v>586</v>
      </c>
      <c r="AA125" s="158"/>
      <c r="AB125" s="158"/>
      <c r="AC125" s="153"/>
      <c r="AD125" s="155" t="s">
        <v>634</v>
      </c>
      <c r="AE125" s="155" t="s">
        <v>588</v>
      </c>
    </row>
    <row r="126" spans="1:31" ht="111" customHeight="1">
      <c r="A126" s="6" t="s">
        <v>52</v>
      </c>
      <c r="B126" s="150" t="s">
        <v>576</v>
      </c>
      <c r="C126" s="151" t="s">
        <v>577</v>
      </c>
      <c r="D126" s="150" t="s">
        <v>578</v>
      </c>
      <c r="E126" s="152" t="s">
        <v>122</v>
      </c>
      <c r="F126" s="153" t="s">
        <v>643</v>
      </c>
      <c r="G126" s="141" t="s">
        <v>531</v>
      </c>
      <c r="H126" s="153" t="s">
        <v>644</v>
      </c>
      <c r="I126" s="155" t="s">
        <v>591</v>
      </c>
      <c r="J126" s="153"/>
      <c r="K126" s="153"/>
      <c r="L126" s="155" t="s">
        <v>645</v>
      </c>
      <c r="M126" s="156">
        <v>2</v>
      </c>
      <c r="N126" s="156">
        <v>2</v>
      </c>
      <c r="O126" s="29">
        <v>4</v>
      </c>
      <c r="P126" s="29" t="s">
        <v>365</v>
      </c>
      <c r="Q126" s="156">
        <v>25</v>
      </c>
      <c r="R126" s="29">
        <v>100</v>
      </c>
      <c r="S126" s="29" t="s">
        <v>448</v>
      </c>
      <c r="T126" s="155" t="s">
        <v>458</v>
      </c>
      <c r="U126" s="13">
        <v>12</v>
      </c>
      <c r="V126" s="13">
        <v>1</v>
      </c>
      <c r="W126" s="13">
        <v>0</v>
      </c>
      <c r="X126" s="13">
        <f t="shared" si="27"/>
        <v>13</v>
      </c>
      <c r="Y126" s="155" t="s">
        <v>585</v>
      </c>
      <c r="Z126" s="155" t="s">
        <v>586</v>
      </c>
      <c r="AA126" s="158"/>
      <c r="AB126" s="158"/>
      <c r="AC126" s="153"/>
      <c r="AD126" s="155" t="s">
        <v>645</v>
      </c>
      <c r="AE126" s="155" t="s">
        <v>588</v>
      </c>
    </row>
    <row r="127" spans="1:31" ht="111" customHeight="1">
      <c r="A127" s="6" t="s">
        <v>52</v>
      </c>
      <c r="B127" s="150" t="s">
        <v>576</v>
      </c>
      <c r="C127" s="151" t="s">
        <v>577</v>
      </c>
      <c r="D127" s="150" t="s">
        <v>578</v>
      </c>
      <c r="E127" s="152" t="s">
        <v>122</v>
      </c>
      <c r="F127" s="153" t="s">
        <v>646</v>
      </c>
      <c r="G127" s="141" t="s">
        <v>531</v>
      </c>
      <c r="H127" s="153" t="s">
        <v>647</v>
      </c>
      <c r="I127" s="155" t="s">
        <v>591</v>
      </c>
      <c r="J127" s="155"/>
      <c r="K127" s="155"/>
      <c r="L127" s="155" t="s">
        <v>592</v>
      </c>
      <c r="M127" s="159">
        <v>2</v>
      </c>
      <c r="N127" s="159">
        <v>4</v>
      </c>
      <c r="O127" s="29">
        <v>8</v>
      </c>
      <c r="P127" s="29" t="s">
        <v>363</v>
      </c>
      <c r="Q127" s="156">
        <v>60</v>
      </c>
      <c r="R127" s="29">
        <v>480</v>
      </c>
      <c r="S127" s="29" t="s">
        <v>445</v>
      </c>
      <c r="T127" s="155" t="s">
        <v>584</v>
      </c>
      <c r="U127" s="13">
        <v>12</v>
      </c>
      <c r="V127" s="13">
        <v>1</v>
      </c>
      <c r="W127" s="13">
        <v>0</v>
      </c>
      <c r="X127" s="13">
        <f t="shared" si="27"/>
        <v>13</v>
      </c>
      <c r="Y127" s="155" t="s">
        <v>585</v>
      </c>
      <c r="Z127" s="155" t="s">
        <v>586</v>
      </c>
      <c r="AA127" s="158"/>
      <c r="AB127" s="158"/>
      <c r="AC127" s="155"/>
      <c r="AD127" s="155" t="s">
        <v>648</v>
      </c>
      <c r="AE127" s="155" t="s">
        <v>588</v>
      </c>
    </row>
    <row r="128" spans="1:31" ht="111" customHeight="1">
      <c r="A128" s="161" t="s">
        <v>105</v>
      </c>
      <c r="B128" s="161" t="s">
        <v>649</v>
      </c>
      <c r="C128" s="162" t="s">
        <v>650</v>
      </c>
      <c r="D128" s="161" t="s">
        <v>651</v>
      </c>
      <c r="E128" s="158" t="s">
        <v>38</v>
      </c>
      <c r="F128" s="153" t="s">
        <v>652</v>
      </c>
      <c r="G128" s="141" t="s">
        <v>531</v>
      </c>
      <c r="H128" s="153" t="s">
        <v>653</v>
      </c>
      <c r="I128" s="155" t="s">
        <v>591</v>
      </c>
      <c r="J128" s="162"/>
      <c r="K128" s="153" t="s">
        <v>654</v>
      </c>
      <c r="L128" s="155" t="s">
        <v>655</v>
      </c>
      <c r="M128" s="163">
        <v>2</v>
      </c>
      <c r="N128" s="163">
        <v>2</v>
      </c>
      <c r="O128" s="29">
        <v>4</v>
      </c>
      <c r="P128" s="29" t="s">
        <v>365</v>
      </c>
      <c r="Q128" s="163">
        <v>25</v>
      </c>
      <c r="R128" s="29">
        <v>100</v>
      </c>
      <c r="S128" s="29" t="s">
        <v>448</v>
      </c>
      <c r="T128" s="155" t="s">
        <v>458</v>
      </c>
      <c r="U128" s="13">
        <v>361</v>
      </c>
      <c r="V128" s="13">
        <v>29</v>
      </c>
      <c r="W128" s="13">
        <v>20</v>
      </c>
      <c r="X128" s="13">
        <f aca="true" t="shared" si="28" ref="X106:X146">SUM(U128:W128)</f>
        <v>410</v>
      </c>
      <c r="Y128" s="155" t="s">
        <v>585</v>
      </c>
      <c r="Z128" s="155" t="s">
        <v>586</v>
      </c>
      <c r="AA128" s="162"/>
      <c r="AB128" s="162"/>
      <c r="AC128" s="153" t="s">
        <v>654</v>
      </c>
      <c r="AD128" s="155" t="s">
        <v>655</v>
      </c>
      <c r="AE128" s="153"/>
    </row>
    <row r="129" spans="1:31" ht="111" customHeight="1">
      <c r="A129" s="161" t="s">
        <v>105</v>
      </c>
      <c r="B129" s="161" t="s">
        <v>649</v>
      </c>
      <c r="C129" s="162" t="s">
        <v>650</v>
      </c>
      <c r="D129" s="161" t="s">
        <v>651</v>
      </c>
      <c r="E129" s="158" t="s">
        <v>38</v>
      </c>
      <c r="F129" s="153" t="s">
        <v>656</v>
      </c>
      <c r="G129" s="141" t="s">
        <v>531</v>
      </c>
      <c r="H129" s="153" t="s">
        <v>657</v>
      </c>
      <c r="I129" s="155" t="s">
        <v>591</v>
      </c>
      <c r="J129" s="162"/>
      <c r="K129" s="153"/>
      <c r="L129" s="155" t="s">
        <v>655</v>
      </c>
      <c r="M129" s="163">
        <v>2</v>
      </c>
      <c r="N129" s="163">
        <v>2</v>
      </c>
      <c r="O129" s="29">
        <v>4</v>
      </c>
      <c r="P129" s="29" t="s">
        <v>365</v>
      </c>
      <c r="Q129" s="163">
        <v>60</v>
      </c>
      <c r="R129" s="29">
        <v>240</v>
      </c>
      <c r="S129" s="29" t="s">
        <v>445</v>
      </c>
      <c r="T129" s="155" t="s">
        <v>584</v>
      </c>
      <c r="U129" s="13">
        <v>361</v>
      </c>
      <c r="V129" s="13">
        <v>29</v>
      </c>
      <c r="W129" s="13">
        <v>20</v>
      </c>
      <c r="X129" s="13">
        <f aca="true" t="shared" si="29" ref="X129:X146">SUM(U129:W129)</f>
        <v>410</v>
      </c>
      <c r="Y129" s="155" t="s">
        <v>585</v>
      </c>
      <c r="Z129" s="155" t="s">
        <v>586</v>
      </c>
      <c r="AA129" s="162"/>
      <c r="AB129" s="162"/>
      <c r="AC129" s="153"/>
      <c r="AD129" s="155" t="s">
        <v>655</v>
      </c>
      <c r="AE129" s="153"/>
    </row>
    <row r="130" spans="1:31" ht="111" customHeight="1">
      <c r="A130" s="161" t="s">
        <v>105</v>
      </c>
      <c r="B130" s="161" t="s">
        <v>649</v>
      </c>
      <c r="C130" s="162" t="s">
        <v>650</v>
      </c>
      <c r="D130" s="161" t="s">
        <v>651</v>
      </c>
      <c r="E130" s="158" t="s">
        <v>38</v>
      </c>
      <c r="F130" s="153" t="s">
        <v>658</v>
      </c>
      <c r="G130" s="141" t="s">
        <v>531</v>
      </c>
      <c r="H130" s="154" t="s">
        <v>594</v>
      </c>
      <c r="I130" s="155" t="s">
        <v>591</v>
      </c>
      <c r="J130" s="162"/>
      <c r="K130" s="153"/>
      <c r="L130" s="155"/>
      <c r="M130" s="164">
        <v>2</v>
      </c>
      <c r="N130" s="164">
        <v>2</v>
      </c>
      <c r="O130" s="29">
        <v>4</v>
      </c>
      <c r="P130" s="29" t="s">
        <v>365</v>
      </c>
      <c r="Q130" s="164">
        <v>60</v>
      </c>
      <c r="R130" s="29">
        <v>240</v>
      </c>
      <c r="S130" s="29" t="s">
        <v>445</v>
      </c>
      <c r="T130" s="155" t="s">
        <v>584</v>
      </c>
      <c r="U130" s="13">
        <v>361</v>
      </c>
      <c r="V130" s="13">
        <v>29</v>
      </c>
      <c r="W130" s="13">
        <v>20</v>
      </c>
      <c r="X130" s="13">
        <f t="shared" si="29"/>
        <v>410</v>
      </c>
      <c r="Y130" s="155" t="s">
        <v>585</v>
      </c>
      <c r="Z130" s="155" t="s">
        <v>586</v>
      </c>
      <c r="AA130" s="162"/>
      <c r="AB130" s="162"/>
      <c r="AC130" s="153"/>
      <c r="AD130" s="153" t="s">
        <v>659</v>
      </c>
      <c r="AE130" s="153"/>
    </row>
    <row r="131" spans="1:31" ht="111" customHeight="1">
      <c r="A131" s="161" t="s">
        <v>105</v>
      </c>
      <c r="B131" s="161" t="s">
        <v>649</v>
      </c>
      <c r="C131" s="162" t="s">
        <v>650</v>
      </c>
      <c r="D131" s="161" t="s">
        <v>651</v>
      </c>
      <c r="E131" s="158" t="s">
        <v>38</v>
      </c>
      <c r="F131" s="153" t="s">
        <v>660</v>
      </c>
      <c r="G131" s="141" t="s">
        <v>531</v>
      </c>
      <c r="H131" s="153" t="s">
        <v>661</v>
      </c>
      <c r="I131" s="155" t="s">
        <v>591</v>
      </c>
      <c r="J131" s="162"/>
      <c r="K131" s="153" t="s">
        <v>654</v>
      </c>
      <c r="L131" s="155"/>
      <c r="M131" s="163">
        <v>2</v>
      </c>
      <c r="N131" s="163">
        <v>2</v>
      </c>
      <c r="O131" s="29">
        <v>4</v>
      </c>
      <c r="P131" s="29" t="s">
        <v>365</v>
      </c>
      <c r="Q131" s="163">
        <v>60</v>
      </c>
      <c r="R131" s="29">
        <v>240</v>
      </c>
      <c r="S131" s="29" t="s">
        <v>445</v>
      </c>
      <c r="T131" s="155" t="s">
        <v>584</v>
      </c>
      <c r="U131" s="13">
        <v>361</v>
      </c>
      <c r="V131" s="13">
        <v>29</v>
      </c>
      <c r="W131" s="13">
        <v>20</v>
      </c>
      <c r="X131" s="13">
        <f t="shared" si="29"/>
        <v>410</v>
      </c>
      <c r="Y131" s="155" t="s">
        <v>585</v>
      </c>
      <c r="Z131" s="155" t="s">
        <v>586</v>
      </c>
      <c r="AA131" s="162"/>
      <c r="AB131" s="162"/>
      <c r="AC131" s="153" t="s">
        <v>654</v>
      </c>
      <c r="AD131" s="153" t="s">
        <v>662</v>
      </c>
      <c r="AE131" s="153"/>
    </row>
    <row r="132" spans="1:31" ht="111" customHeight="1">
      <c r="A132" s="161" t="s">
        <v>105</v>
      </c>
      <c r="B132" s="161" t="s">
        <v>649</v>
      </c>
      <c r="C132" s="162" t="s">
        <v>650</v>
      </c>
      <c r="D132" s="161" t="s">
        <v>651</v>
      </c>
      <c r="E132" s="158" t="s">
        <v>38</v>
      </c>
      <c r="F132" s="153" t="s">
        <v>663</v>
      </c>
      <c r="G132" s="141" t="s">
        <v>531</v>
      </c>
      <c r="H132" s="153" t="s">
        <v>664</v>
      </c>
      <c r="I132" s="155" t="s">
        <v>591</v>
      </c>
      <c r="J132" s="162"/>
      <c r="K132" s="153" t="s">
        <v>665</v>
      </c>
      <c r="L132" s="155"/>
      <c r="M132" s="163">
        <v>6</v>
      </c>
      <c r="N132" s="163">
        <v>3</v>
      </c>
      <c r="O132" s="29">
        <v>18</v>
      </c>
      <c r="P132" s="29" t="s">
        <v>361</v>
      </c>
      <c r="Q132" s="163">
        <v>25</v>
      </c>
      <c r="R132" s="29">
        <v>450</v>
      </c>
      <c r="S132" s="29" t="s">
        <v>445</v>
      </c>
      <c r="T132" s="155" t="s">
        <v>584</v>
      </c>
      <c r="U132" s="13">
        <v>361</v>
      </c>
      <c r="V132" s="13">
        <v>29</v>
      </c>
      <c r="W132" s="13">
        <v>20</v>
      </c>
      <c r="X132" s="13">
        <f t="shared" si="29"/>
        <v>410</v>
      </c>
      <c r="Y132" s="155" t="s">
        <v>585</v>
      </c>
      <c r="Z132" s="155" t="s">
        <v>586</v>
      </c>
      <c r="AA132" s="162"/>
      <c r="AB132" s="162"/>
      <c r="AC132" s="153" t="s">
        <v>665</v>
      </c>
      <c r="AD132" s="153" t="s">
        <v>662</v>
      </c>
      <c r="AE132" s="153"/>
    </row>
    <row r="133" spans="1:31" ht="111" customHeight="1">
      <c r="A133" s="161" t="s">
        <v>105</v>
      </c>
      <c r="B133" s="161" t="s">
        <v>649</v>
      </c>
      <c r="C133" s="162" t="s">
        <v>650</v>
      </c>
      <c r="D133" s="161" t="s">
        <v>651</v>
      </c>
      <c r="E133" s="158" t="s">
        <v>38</v>
      </c>
      <c r="F133" s="153" t="s">
        <v>660</v>
      </c>
      <c r="G133" s="141" t="s">
        <v>531</v>
      </c>
      <c r="H133" s="153" t="s">
        <v>666</v>
      </c>
      <c r="I133" s="155" t="s">
        <v>591</v>
      </c>
      <c r="J133" s="162"/>
      <c r="K133" s="153"/>
      <c r="L133" s="155" t="s">
        <v>655</v>
      </c>
      <c r="M133" s="163">
        <v>2</v>
      </c>
      <c r="N133" s="163">
        <v>2</v>
      </c>
      <c r="O133" s="29">
        <v>4</v>
      </c>
      <c r="P133" s="29" t="s">
        <v>365</v>
      </c>
      <c r="Q133" s="163">
        <v>60</v>
      </c>
      <c r="R133" s="29">
        <v>240</v>
      </c>
      <c r="S133" s="29" t="s">
        <v>445</v>
      </c>
      <c r="T133" s="155" t="s">
        <v>584</v>
      </c>
      <c r="U133" s="13">
        <v>361</v>
      </c>
      <c r="V133" s="13">
        <v>29</v>
      </c>
      <c r="W133" s="13">
        <v>20</v>
      </c>
      <c r="X133" s="13">
        <f t="shared" si="29"/>
        <v>410</v>
      </c>
      <c r="Y133" s="155" t="s">
        <v>585</v>
      </c>
      <c r="Z133" s="155" t="s">
        <v>586</v>
      </c>
      <c r="AA133" s="162"/>
      <c r="AB133" s="162"/>
      <c r="AC133" s="153"/>
      <c r="AD133" s="155" t="s">
        <v>667</v>
      </c>
      <c r="AE133" s="153"/>
    </row>
    <row r="134" spans="1:31" ht="111" customHeight="1">
      <c r="A134" s="161" t="s">
        <v>105</v>
      </c>
      <c r="B134" s="161" t="s">
        <v>649</v>
      </c>
      <c r="C134" s="162" t="s">
        <v>650</v>
      </c>
      <c r="D134" s="161" t="s">
        <v>651</v>
      </c>
      <c r="E134" s="158" t="s">
        <v>38</v>
      </c>
      <c r="F134" s="153" t="s">
        <v>660</v>
      </c>
      <c r="G134" s="141" t="s">
        <v>531</v>
      </c>
      <c r="H134" s="165" t="s">
        <v>668</v>
      </c>
      <c r="I134" s="155" t="s">
        <v>591</v>
      </c>
      <c r="J134" s="162"/>
      <c r="K134" s="153" t="s">
        <v>665</v>
      </c>
      <c r="L134" s="155"/>
      <c r="M134" s="163">
        <v>2</v>
      </c>
      <c r="N134" s="163">
        <v>2</v>
      </c>
      <c r="O134" s="29">
        <v>4</v>
      </c>
      <c r="P134" s="29" t="s">
        <v>365</v>
      </c>
      <c r="Q134" s="163">
        <v>25</v>
      </c>
      <c r="R134" s="29">
        <v>100</v>
      </c>
      <c r="S134" s="29" t="s">
        <v>448</v>
      </c>
      <c r="T134" s="155" t="s">
        <v>458</v>
      </c>
      <c r="U134" s="13">
        <v>361</v>
      </c>
      <c r="V134" s="13">
        <v>29</v>
      </c>
      <c r="W134" s="13">
        <v>20</v>
      </c>
      <c r="X134" s="13">
        <f t="shared" si="29"/>
        <v>410</v>
      </c>
      <c r="Y134" s="155" t="s">
        <v>585</v>
      </c>
      <c r="Z134" s="155" t="s">
        <v>586</v>
      </c>
      <c r="AA134" s="162"/>
      <c r="AB134" s="162"/>
      <c r="AC134" s="153" t="s">
        <v>665</v>
      </c>
      <c r="AD134" s="153" t="s">
        <v>662</v>
      </c>
      <c r="AE134" s="153"/>
    </row>
    <row r="135" spans="1:31" ht="111" customHeight="1">
      <c r="A135" s="161" t="s">
        <v>105</v>
      </c>
      <c r="B135" s="161" t="s">
        <v>669</v>
      </c>
      <c r="C135" s="162" t="s">
        <v>670</v>
      </c>
      <c r="D135" s="161" t="s">
        <v>651</v>
      </c>
      <c r="E135" s="158" t="s">
        <v>38</v>
      </c>
      <c r="F135" s="153" t="s">
        <v>619</v>
      </c>
      <c r="G135" s="141" t="s">
        <v>531</v>
      </c>
      <c r="H135" s="153" t="s">
        <v>620</v>
      </c>
      <c r="I135" s="155" t="s">
        <v>591</v>
      </c>
      <c r="J135" s="153"/>
      <c r="K135" s="166"/>
      <c r="L135" s="155" t="s">
        <v>592</v>
      </c>
      <c r="M135" s="163">
        <v>2</v>
      </c>
      <c r="N135" s="163">
        <v>2</v>
      </c>
      <c r="O135" s="29">
        <v>4</v>
      </c>
      <c r="P135" s="29" t="s">
        <v>365</v>
      </c>
      <c r="Q135" s="163">
        <v>60</v>
      </c>
      <c r="R135" s="29">
        <v>240</v>
      </c>
      <c r="S135" s="29" t="s">
        <v>445</v>
      </c>
      <c r="T135" s="155" t="s">
        <v>584</v>
      </c>
      <c r="U135" s="13">
        <v>361</v>
      </c>
      <c r="V135" s="13">
        <v>29</v>
      </c>
      <c r="W135" s="13">
        <v>20</v>
      </c>
      <c r="X135" s="13">
        <f t="shared" si="29"/>
        <v>410</v>
      </c>
      <c r="Y135" s="155" t="s">
        <v>585</v>
      </c>
      <c r="Z135" s="155" t="s">
        <v>586</v>
      </c>
      <c r="AA135" s="166"/>
      <c r="AB135" s="166"/>
      <c r="AC135" s="153"/>
      <c r="AD135" s="155" t="s">
        <v>671</v>
      </c>
      <c r="AE135" s="155"/>
    </row>
    <row r="136" spans="1:31" ht="111" customHeight="1">
      <c r="A136" s="161" t="s">
        <v>105</v>
      </c>
      <c r="B136" s="161" t="s">
        <v>669</v>
      </c>
      <c r="C136" s="162" t="s">
        <v>670</v>
      </c>
      <c r="D136" s="161" t="s">
        <v>651</v>
      </c>
      <c r="E136" s="158" t="s">
        <v>38</v>
      </c>
      <c r="F136" s="153" t="s">
        <v>621</v>
      </c>
      <c r="G136" s="141" t="s">
        <v>531</v>
      </c>
      <c r="H136" s="154" t="s">
        <v>622</v>
      </c>
      <c r="I136" s="155" t="s">
        <v>591</v>
      </c>
      <c r="J136" s="153" t="s">
        <v>623</v>
      </c>
      <c r="K136" s="166"/>
      <c r="L136" s="155"/>
      <c r="M136" s="163">
        <v>2</v>
      </c>
      <c r="N136" s="164">
        <v>2</v>
      </c>
      <c r="O136" s="29">
        <v>4</v>
      </c>
      <c r="P136" s="29" t="s">
        <v>365</v>
      </c>
      <c r="Q136" s="164">
        <v>60</v>
      </c>
      <c r="R136" s="29">
        <v>240</v>
      </c>
      <c r="S136" s="29" t="s">
        <v>445</v>
      </c>
      <c r="T136" s="155" t="s">
        <v>584</v>
      </c>
      <c r="U136" s="13">
        <v>361</v>
      </c>
      <c r="V136" s="13">
        <v>29</v>
      </c>
      <c r="W136" s="13">
        <v>20</v>
      </c>
      <c r="X136" s="13">
        <f t="shared" si="29"/>
        <v>410</v>
      </c>
      <c r="Y136" s="155" t="s">
        <v>585</v>
      </c>
      <c r="Z136" s="155" t="s">
        <v>586</v>
      </c>
      <c r="AA136" s="166"/>
      <c r="AB136" s="166"/>
      <c r="AC136" s="153" t="s">
        <v>623</v>
      </c>
      <c r="AD136" s="153" t="s">
        <v>624</v>
      </c>
      <c r="AE136" s="155"/>
    </row>
    <row r="137" spans="1:31" ht="111" customHeight="1">
      <c r="A137" s="161" t="s">
        <v>105</v>
      </c>
      <c r="B137" s="161" t="s">
        <v>669</v>
      </c>
      <c r="C137" s="162" t="s">
        <v>670</v>
      </c>
      <c r="D137" s="161" t="s">
        <v>651</v>
      </c>
      <c r="E137" s="158" t="s">
        <v>38</v>
      </c>
      <c r="F137" s="153" t="s">
        <v>625</v>
      </c>
      <c r="G137" s="141" t="s">
        <v>531</v>
      </c>
      <c r="H137" s="154" t="s">
        <v>626</v>
      </c>
      <c r="I137" s="155" t="s">
        <v>627</v>
      </c>
      <c r="J137" s="153" t="s">
        <v>623</v>
      </c>
      <c r="K137" s="166"/>
      <c r="L137" s="155"/>
      <c r="M137" s="163">
        <v>2</v>
      </c>
      <c r="N137" s="163">
        <v>2</v>
      </c>
      <c r="O137" s="29">
        <v>4</v>
      </c>
      <c r="P137" s="29" t="s">
        <v>365</v>
      </c>
      <c r="Q137" s="163">
        <v>60</v>
      </c>
      <c r="R137" s="29">
        <v>240</v>
      </c>
      <c r="S137" s="29" t="s">
        <v>445</v>
      </c>
      <c r="T137" s="155" t="s">
        <v>584</v>
      </c>
      <c r="U137" s="13">
        <v>361</v>
      </c>
      <c r="V137" s="13">
        <v>29</v>
      </c>
      <c r="W137" s="13">
        <v>20</v>
      </c>
      <c r="X137" s="13">
        <f t="shared" si="29"/>
        <v>410</v>
      </c>
      <c r="Y137" s="155" t="s">
        <v>585</v>
      </c>
      <c r="Z137" s="155" t="s">
        <v>586</v>
      </c>
      <c r="AA137" s="166"/>
      <c r="AB137" s="166"/>
      <c r="AC137" s="153" t="s">
        <v>623</v>
      </c>
      <c r="AD137" s="153" t="s">
        <v>624</v>
      </c>
      <c r="AE137" s="155"/>
    </row>
    <row r="138" spans="1:31" ht="111" customHeight="1">
      <c r="A138" s="161" t="s">
        <v>105</v>
      </c>
      <c r="B138" s="161" t="s">
        <v>669</v>
      </c>
      <c r="C138" s="162" t="s">
        <v>670</v>
      </c>
      <c r="D138" s="161" t="s">
        <v>651</v>
      </c>
      <c r="E138" s="158" t="s">
        <v>38</v>
      </c>
      <c r="F138" s="153" t="s">
        <v>632</v>
      </c>
      <c r="G138" s="141" t="s">
        <v>531</v>
      </c>
      <c r="H138" s="153" t="s">
        <v>633</v>
      </c>
      <c r="I138" s="155" t="s">
        <v>591</v>
      </c>
      <c r="J138" s="155"/>
      <c r="K138" s="166"/>
      <c r="L138" s="155" t="s">
        <v>592</v>
      </c>
      <c r="M138" s="163">
        <v>2</v>
      </c>
      <c r="N138" s="163">
        <v>3</v>
      </c>
      <c r="O138" s="29">
        <v>6</v>
      </c>
      <c r="P138" s="29" t="s">
        <v>363</v>
      </c>
      <c r="Q138" s="163">
        <v>60</v>
      </c>
      <c r="R138" s="29">
        <v>360</v>
      </c>
      <c r="S138" s="29" t="s">
        <v>445</v>
      </c>
      <c r="T138" s="155" t="s">
        <v>584</v>
      </c>
      <c r="U138" s="13">
        <v>361</v>
      </c>
      <c r="V138" s="13">
        <v>29</v>
      </c>
      <c r="W138" s="13">
        <v>20</v>
      </c>
      <c r="X138" s="13">
        <f t="shared" si="29"/>
        <v>410</v>
      </c>
      <c r="Y138" s="155" t="s">
        <v>585</v>
      </c>
      <c r="Z138" s="155" t="s">
        <v>586</v>
      </c>
      <c r="AA138" s="166"/>
      <c r="AB138" s="166"/>
      <c r="AC138" s="155"/>
      <c r="AD138" s="155" t="s">
        <v>672</v>
      </c>
      <c r="AE138" s="155"/>
    </row>
    <row r="139" spans="1:31" ht="111" customHeight="1">
      <c r="A139" s="161" t="s">
        <v>105</v>
      </c>
      <c r="B139" s="161" t="s">
        <v>669</v>
      </c>
      <c r="C139" s="162" t="s">
        <v>670</v>
      </c>
      <c r="D139" s="161" t="s">
        <v>651</v>
      </c>
      <c r="E139" s="158" t="s">
        <v>38</v>
      </c>
      <c r="F139" s="153" t="s">
        <v>635</v>
      </c>
      <c r="G139" s="141" t="s">
        <v>531</v>
      </c>
      <c r="H139" s="153" t="s">
        <v>636</v>
      </c>
      <c r="I139" s="155" t="s">
        <v>591</v>
      </c>
      <c r="J139" s="155"/>
      <c r="K139" s="166"/>
      <c r="L139" s="155" t="s">
        <v>592</v>
      </c>
      <c r="M139" s="163">
        <v>2</v>
      </c>
      <c r="N139" s="163">
        <v>3</v>
      </c>
      <c r="O139" s="29">
        <v>6</v>
      </c>
      <c r="P139" s="29" t="s">
        <v>363</v>
      </c>
      <c r="Q139" s="163">
        <v>60</v>
      </c>
      <c r="R139" s="29">
        <v>360</v>
      </c>
      <c r="S139" s="29" t="s">
        <v>445</v>
      </c>
      <c r="T139" s="155" t="s">
        <v>584</v>
      </c>
      <c r="U139" s="13">
        <v>361</v>
      </c>
      <c r="V139" s="13">
        <v>29</v>
      </c>
      <c r="W139" s="13">
        <v>20</v>
      </c>
      <c r="X139" s="13">
        <f t="shared" si="29"/>
        <v>410</v>
      </c>
      <c r="Y139" s="155" t="s">
        <v>585</v>
      </c>
      <c r="Z139" s="155" t="s">
        <v>586</v>
      </c>
      <c r="AA139" s="166"/>
      <c r="AB139" s="166"/>
      <c r="AC139" s="155"/>
      <c r="AD139" s="155" t="s">
        <v>672</v>
      </c>
      <c r="AE139" s="155"/>
    </row>
    <row r="140" spans="1:31" ht="111" customHeight="1">
      <c r="A140" s="161" t="s">
        <v>105</v>
      </c>
      <c r="B140" s="161" t="s">
        <v>669</v>
      </c>
      <c r="C140" s="162" t="s">
        <v>670</v>
      </c>
      <c r="D140" s="161" t="s">
        <v>651</v>
      </c>
      <c r="E140" s="158" t="s">
        <v>38</v>
      </c>
      <c r="F140" s="153" t="s">
        <v>639</v>
      </c>
      <c r="G140" s="141" t="s">
        <v>531</v>
      </c>
      <c r="H140" s="153" t="s">
        <v>640</v>
      </c>
      <c r="I140" s="155" t="s">
        <v>591</v>
      </c>
      <c r="J140" s="155"/>
      <c r="K140" s="166"/>
      <c r="L140" s="155" t="s">
        <v>592</v>
      </c>
      <c r="M140" s="163">
        <v>2</v>
      </c>
      <c r="N140" s="163">
        <v>2</v>
      </c>
      <c r="O140" s="29">
        <v>4</v>
      </c>
      <c r="P140" s="29" t="s">
        <v>365</v>
      </c>
      <c r="Q140" s="163">
        <v>60</v>
      </c>
      <c r="R140" s="29">
        <v>240</v>
      </c>
      <c r="S140" s="29" t="s">
        <v>445</v>
      </c>
      <c r="T140" s="155" t="s">
        <v>584</v>
      </c>
      <c r="U140" s="13">
        <v>361</v>
      </c>
      <c r="V140" s="13">
        <v>29</v>
      </c>
      <c r="W140" s="13">
        <v>20</v>
      </c>
      <c r="X140" s="13">
        <f t="shared" si="29"/>
        <v>410</v>
      </c>
      <c r="Y140" s="155" t="s">
        <v>585</v>
      </c>
      <c r="Z140" s="155" t="s">
        <v>586</v>
      </c>
      <c r="AA140" s="166"/>
      <c r="AB140" s="166"/>
      <c r="AC140" s="155"/>
      <c r="AD140" s="155" t="s">
        <v>672</v>
      </c>
      <c r="AE140" s="155"/>
    </row>
    <row r="141" spans="1:31" ht="111" customHeight="1">
      <c r="A141" s="161" t="s">
        <v>105</v>
      </c>
      <c r="B141" s="161" t="s">
        <v>669</v>
      </c>
      <c r="C141" s="162" t="s">
        <v>670</v>
      </c>
      <c r="D141" s="161" t="s">
        <v>651</v>
      </c>
      <c r="E141" s="158" t="s">
        <v>38</v>
      </c>
      <c r="F141" s="153" t="s">
        <v>641</v>
      </c>
      <c r="G141" s="141" t="s">
        <v>531</v>
      </c>
      <c r="H141" s="153" t="s">
        <v>642</v>
      </c>
      <c r="I141" s="155" t="s">
        <v>591</v>
      </c>
      <c r="J141" s="153"/>
      <c r="K141" s="166"/>
      <c r="L141" s="155" t="s">
        <v>592</v>
      </c>
      <c r="M141" s="163">
        <v>4</v>
      </c>
      <c r="N141" s="163">
        <v>2</v>
      </c>
      <c r="O141" s="29">
        <v>8</v>
      </c>
      <c r="P141" s="29" t="s">
        <v>363</v>
      </c>
      <c r="Q141" s="163">
        <v>60</v>
      </c>
      <c r="R141" s="29">
        <v>480</v>
      </c>
      <c r="S141" s="29" t="s">
        <v>445</v>
      </c>
      <c r="T141" s="155" t="s">
        <v>584</v>
      </c>
      <c r="U141" s="13">
        <v>361</v>
      </c>
      <c r="V141" s="13">
        <v>29</v>
      </c>
      <c r="W141" s="13">
        <v>20</v>
      </c>
      <c r="X141" s="13">
        <f t="shared" si="29"/>
        <v>410</v>
      </c>
      <c r="Y141" s="155" t="s">
        <v>585</v>
      </c>
      <c r="Z141" s="155" t="s">
        <v>586</v>
      </c>
      <c r="AA141" s="166"/>
      <c r="AB141" s="166"/>
      <c r="AC141" s="153"/>
      <c r="AD141" s="155" t="s">
        <v>672</v>
      </c>
      <c r="AE141" s="155"/>
    </row>
    <row r="142" spans="1:31" ht="111" customHeight="1">
      <c r="A142" s="161" t="s">
        <v>105</v>
      </c>
      <c r="B142" s="161" t="s">
        <v>669</v>
      </c>
      <c r="C142" s="162" t="s">
        <v>670</v>
      </c>
      <c r="D142" s="161" t="s">
        <v>651</v>
      </c>
      <c r="E142" s="158" t="s">
        <v>38</v>
      </c>
      <c r="F142" s="153" t="s">
        <v>643</v>
      </c>
      <c r="G142" s="141" t="s">
        <v>531</v>
      </c>
      <c r="H142" s="153" t="s">
        <v>644</v>
      </c>
      <c r="I142" s="155" t="s">
        <v>591</v>
      </c>
      <c r="J142" s="153"/>
      <c r="K142" s="166"/>
      <c r="L142" s="155" t="s">
        <v>645</v>
      </c>
      <c r="M142" s="163">
        <v>2</v>
      </c>
      <c r="N142" s="163">
        <v>2</v>
      </c>
      <c r="O142" s="29">
        <v>4</v>
      </c>
      <c r="P142" s="29" t="s">
        <v>365</v>
      </c>
      <c r="Q142" s="163">
        <v>25</v>
      </c>
      <c r="R142" s="29">
        <v>100</v>
      </c>
      <c r="S142" s="29" t="s">
        <v>448</v>
      </c>
      <c r="T142" s="155" t="s">
        <v>458</v>
      </c>
      <c r="U142" s="13">
        <v>361</v>
      </c>
      <c r="V142" s="13">
        <v>29</v>
      </c>
      <c r="W142" s="13">
        <v>20</v>
      </c>
      <c r="X142" s="13">
        <f t="shared" si="29"/>
        <v>410</v>
      </c>
      <c r="Y142" s="155" t="s">
        <v>585</v>
      </c>
      <c r="Z142" s="155" t="s">
        <v>586</v>
      </c>
      <c r="AA142" s="166"/>
      <c r="AB142" s="166"/>
      <c r="AC142" s="153"/>
      <c r="AD142" s="155" t="s">
        <v>645</v>
      </c>
      <c r="AE142" s="155"/>
    </row>
    <row r="143" spans="1:31" ht="111" customHeight="1">
      <c r="A143" s="161" t="s">
        <v>105</v>
      </c>
      <c r="B143" s="161" t="s">
        <v>669</v>
      </c>
      <c r="C143" s="162" t="s">
        <v>670</v>
      </c>
      <c r="D143" s="161" t="s">
        <v>651</v>
      </c>
      <c r="E143" s="158" t="s">
        <v>38</v>
      </c>
      <c r="F143" s="153" t="s">
        <v>646</v>
      </c>
      <c r="G143" s="141" t="s">
        <v>531</v>
      </c>
      <c r="H143" s="153" t="s">
        <v>647</v>
      </c>
      <c r="I143" s="155" t="s">
        <v>591</v>
      </c>
      <c r="J143" s="155"/>
      <c r="K143" s="166"/>
      <c r="L143" s="155" t="s">
        <v>592</v>
      </c>
      <c r="M143" s="164">
        <v>2</v>
      </c>
      <c r="N143" s="164">
        <v>4</v>
      </c>
      <c r="O143" s="29">
        <v>8</v>
      </c>
      <c r="P143" s="29" t="s">
        <v>363</v>
      </c>
      <c r="Q143" s="163">
        <v>60</v>
      </c>
      <c r="R143" s="29">
        <v>480</v>
      </c>
      <c r="S143" s="29" t="s">
        <v>445</v>
      </c>
      <c r="T143" s="155" t="s">
        <v>584</v>
      </c>
      <c r="U143" s="13">
        <v>361</v>
      </c>
      <c r="V143" s="13">
        <v>29</v>
      </c>
      <c r="W143" s="13">
        <v>20</v>
      </c>
      <c r="X143" s="13">
        <f t="shared" si="29"/>
        <v>410</v>
      </c>
      <c r="Y143" s="155" t="s">
        <v>585</v>
      </c>
      <c r="Z143" s="155" t="s">
        <v>586</v>
      </c>
      <c r="AA143" s="166"/>
      <c r="AB143" s="166"/>
      <c r="AC143" s="155"/>
      <c r="AD143" s="155" t="s">
        <v>672</v>
      </c>
      <c r="AE143" s="155"/>
    </row>
    <row r="144" spans="1:31" ht="111" customHeight="1">
      <c r="A144" s="161" t="s">
        <v>105</v>
      </c>
      <c r="B144" s="161" t="s">
        <v>669</v>
      </c>
      <c r="C144" s="162" t="s">
        <v>670</v>
      </c>
      <c r="D144" s="161" t="s">
        <v>651</v>
      </c>
      <c r="E144" s="158" t="s">
        <v>38</v>
      </c>
      <c r="F144" s="167" t="s">
        <v>673</v>
      </c>
      <c r="G144" s="141" t="s">
        <v>531</v>
      </c>
      <c r="H144" s="168" t="s">
        <v>674</v>
      </c>
      <c r="I144" s="167" t="s">
        <v>675</v>
      </c>
      <c r="J144" s="167"/>
      <c r="K144" s="169"/>
      <c r="L144" s="170" t="s">
        <v>676</v>
      </c>
      <c r="M144" s="163">
        <v>6</v>
      </c>
      <c r="N144" s="163">
        <v>1</v>
      </c>
      <c r="O144" s="29">
        <v>6</v>
      </c>
      <c r="P144" s="29" t="s">
        <v>363</v>
      </c>
      <c r="Q144" s="163">
        <v>60</v>
      </c>
      <c r="R144" s="29">
        <v>360</v>
      </c>
      <c r="S144" s="29" t="s">
        <v>445</v>
      </c>
      <c r="T144" s="155" t="s">
        <v>584</v>
      </c>
      <c r="U144" s="13">
        <v>361</v>
      </c>
      <c r="V144" s="13">
        <v>29</v>
      </c>
      <c r="W144" s="13">
        <v>20</v>
      </c>
      <c r="X144" s="13">
        <f t="shared" si="29"/>
        <v>410</v>
      </c>
      <c r="Y144" s="155" t="s">
        <v>585</v>
      </c>
      <c r="Z144" s="155" t="s">
        <v>586</v>
      </c>
      <c r="AA144" s="166"/>
      <c r="AB144" s="166"/>
      <c r="AC144" s="167"/>
      <c r="AD144" s="167" t="s">
        <v>677</v>
      </c>
      <c r="AE144" s="170"/>
    </row>
    <row r="145" spans="1:31" ht="111" customHeight="1">
      <c r="A145" s="161" t="s">
        <v>105</v>
      </c>
      <c r="B145" s="161" t="s">
        <v>669</v>
      </c>
      <c r="C145" s="162" t="s">
        <v>670</v>
      </c>
      <c r="D145" s="161" t="s">
        <v>651</v>
      </c>
      <c r="E145" s="158" t="s">
        <v>38</v>
      </c>
      <c r="F145" s="167" t="s">
        <v>673</v>
      </c>
      <c r="G145" s="141" t="s">
        <v>531</v>
      </c>
      <c r="H145" s="168" t="s">
        <v>678</v>
      </c>
      <c r="I145" s="167" t="s">
        <v>675</v>
      </c>
      <c r="J145" s="167"/>
      <c r="K145" s="169"/>
      <c r="L145" s="170" t="s">
        <v>676</v>
      </c>
      <c r="M145" s="163">
        <v>6</v>
      </c>
      <c r="N145" s="163">
        <v>1</v>
      </c>
      <c r="O145" s="29">
        <v>6</v>
      </c>
      <c r="P145" s="29" t="s">
        <v>363</v>
      </c>
      <c r="Q145" s="163">
        <v>60</v>
      </c>
      <c r="R145" s="29">
        <v>360</v>
      </c>
      <c r="S145" s="29" t="s">
        <v>445</v>
      </c>
      <c r="T145" s="155" t="s">
        <v>584</v>
      </c>
      <c r="U145" s="13">
        <v>361</v>
      </c>
      <c r="V145" s="13">
        <v>29</v>
      </c>
      <c r="W145" s="13">
        <v>20</v>
      </c>
      <c r="X145" s="13">
        <f t="shared" si="29"/>
        <v>410</v>
      </c>
      <c r="Y145" s="155" t="s">
        <v>585</v>
      </c>
      <c r="Z145" s="155" t="s">
        <v>586</v>
      </c>
      <c r="AA145" s="166"/>
      <c r="AB145" s="166"/>
      <c r="AC145" s="167"/>
      <c r="AD145" s="167" t="s">
        <v>677</v>
      </c>
      <c r="AE145" s="170"/>
    </row>
    <row r="146" spans="1:31" ht="111" customHeight="1">
      <c r="A146" s="161" t="s">
        <v>105</v>
      </c>
      <c r="B146" s="161" t="s">
        <v>669</v>
      </c>
      <c r="C146" s="162" t="s">
        <v>670</v>
      </c>
      <c r="D146" s="161" t="s">
        <v>651</v>
      </c>
      <c r="E146" s="158" t="s">
        <v>38</v>
      </c>
      <c r="F146" s="167" t="s">
        <v>673</v>
      </c>
      <c r="G146" s="141" t="s">
        <v>531</v>
      </c>
      <c r="H146" s="168" t="s">
        <v>679</v>
      </c>
      <c r="I146" s="167" t="s">
        <v>675</v>
      </c>
      <c r="J146" s="167"/>
      <c r="K146" s="169"/>
      <c r="L146" s="170" t="s">
        <v>676</v>
      </c>
      <c r="M146" s="163">
        <v>6</v>
      </c>
      <c r="N146" s="164">
        <v>1</v>
      </c>
      <c r="O146" s="29">
        <v>6</v>
      </c>
      <c r="P146" s="29" t="s">
        <v>363</v>
      </c>
      <c r="Q146" s="164">
        <v>60</v>
      </c>
      <c r="R146" s="29">
        <v>360</v>
      </c>
      <c r="S146" s="29" t="s">
        <v>445</v>
      </c>
      <c r="T146" s="155" t="s">
        <v>584</v>
      </c>
      <c r="U146" s="13">
        <v>361</v>
      </c>
      <c r="V146" s="13">
        <v>29</v>
      </c>
      <c r="W146" s="13">
        <v>20</v>
      </c>
      <c r="X146" s="13">
        <f t="shared" si="29"/>
        <v>410</v>
      </c>
      <c r="Y146" s="155" t="s">
        <v>585</v>
      </c>
      <c r="Z146" s="155" t="s">
        <v>586</v>
      </c>
      <c r="AA146" s="166"/>
      <c r="AB146" s="166"/>
      <c r="AC146" s="167"/>
      <c r="AD146" s="167" t="s">
        <v>677</v>
      </c>
      <c r="AE146" s="170"/>
    </row>
  </sheetData>
  <sheetProtection selectLockedCells="1" selectUnlockedCells="1"/>
  <autoFilter ref="A9:AE146"/>
  <mergeCells count="37">
    <mergeCell ref="AE8:AE9"/>
    <mergeCell ref="O8:O9"/>
    <mergeCell ref="P8:P9"/>
    <mergeCell ref="Q8:Q9"/>
    <mergeCell ref="AB8:AB9"/>
    <mergeCell ref="AC8:AC9"/>
    <mergeCell ref="AD8:AD9"/>
    <mergeCell ref="J8:J9"/>
    <mergeCell ref="K8:K9"/>
    <mergeCell ref="Z8:Z9"/>
    <mergeCell ref="R8:R9"/>
    <mergeCell ref="S8:S9"/>
    <mergeCell ref="T8:T9"/>
    <mergeCell ref="U8:X8"/>
    <mergeCell ref="Y8:Y9"/>
    <mergeCell ref="M8:M9"/>
    <mergeCell ref="N8:N9"/>
    <mergeCell ref="E7:E9"/>
    <mergeCell ref="F7:H7"/>
    <mergeCell ref="I7:I9"/>
    <mergeCell ref="AA8:AA9"/>
    <mergeCell ref="J7:L7"/>
    <mergeCell ref="M7:S7"/>
    <mergeCell ref="U7:Z7"/>
    <mergeCell ref="AA7:AE7"/>
    <mergeCell ref="F8:F9"/>
    <mergeCell ref="G8:G9"/>
    <mergeCell ref="H8:H9"/>
    <mergeCell ref="A1:AE1"/>
    <mergeCell ref="A2:AE2"/>
    <mergeCell ref="A3:AE3"/>
    <mergeCell ref="A4:AE4"/>
    <mergeCell ref="A7:A9"/>
    <mergeCell ref="L8:L9"/>
    <mergeCell ref="B7:B9"/>
    <mergeCell ref="C7:C9"/>
    <mergeCell ref="D7:D9"/>
  </mergeCells>
  <conditionalFormatting sqref="S11:S50 S87:S106 S57:S85">
    <cfRule type="expression" priority="29" dxfId="2" stopIfTrue="1">
      <formula>$S11="IV"</formula>
    </cfRule>
    <cfRule type="expression" priority="30" dxfId="2" stopIfTrue="1">
      <formula>$S11="III"</formula>
    </cfRule>
    <cfRule type="expression" priority="31" dxfId="1" stopIfTrue="1">
      <formula>$S11="I"</formula>
    </cfRule>
    <cfRule type="expression" priority="32" dxfId="0" stopIfTrue="1">
      <formula>$S11="II"</formula>
    </cfRule>
  </conditionalFormatting>
  <conditionalFormatting sqref="S51:S56">
    <cfRule type="expression" priority="25" dxfId="2" stopIfTrue="1">
      <formula>$S51="IV"</formula>
    </cfRule>
    <cfRule type="expression" priority="26" dxfId="2" stopIfTrue="1">
      <formula>$S51="III"</formula>
    </cfRule>
    <cfRule type="expression" priority="27" dxfId="1" stopIfTrue="1">
      <formula>$S51="I"</formula>
    </cfRule>
    <cfRule type="expression" priority="28" dxfId="0" stopIfTrue="1">
      <formula>$S51="II"</formula>
    </cfRule>
  </conditionalFormatting>
  <conditionalFormatting sqref="S10">
    <cfRule type="expression" priority="21" dxfId="2" stopIfTrue="1">
      <formula>$S10="IV"</formula>
    </cfRule>
    <cfRule type="expression" priority="22" dxfId="2" stopIfTrue="1">
      <formula>$S10="III"</formula>
    </cfRule>
    <cfRule type="expression" priority="23" dxfId="1" stopIfTrue="1">
      <formula>$S10="I"</formula>
    </cfRule>
    <cfRule type="expression" priority="24" dxfId="0" stopIfTrue="1">
      <formula>$S10="II"</formula>
    </cfRule>
  </conditionalFormatting>
  <conditionalFormatting sqref="S86">
    <cfRule type="containsText" priority="13" dxfId="10" operator="containsText" stopIfTrue="1" text="IV">
      <formula>NOT(ISERROR(SEARCH("IV",S86)))</formula>
    </cfRule>
    <cfRule type="containsText" priority="14" dxfId="10" operator="containsText" stopIfTrue="1" text="III">
      <formula>NOT(ISERROR(SEARCH("III",S86)))</formula>
    </cfRule>
    <cfRule type="containsText" priority="15" dxfId="0" operator="containsText" stopIfTrue="1" text="II">
      <formula>NOT(ISERROR(SEARCH("II",S86)))</formula>
    </cfRule>
    <cfRule type="containsText" priority="16" dxfId="1" operator="containsText" stopIfTrue="1" text="I">
      <formula>NOT(ISERROR(SEARCH("I",S86)))</formula>
    </cfRule>
  </conditionalFormatting>
  <conditionalFormatting sqref="S107:S146">
    <cfRule type="expression" priority="1" dxfId="2" stopIfTrue="1">
      <formula>$S107="IV"</formula>
    </cfRule>
    <cfRule type="expression" priority="2" dxfId="2" stopIfTrue="1">
      <formula>$S107="III"</formula>
    </cfRule>
    <cfRule type="expression" priority="3" dxfId="1" stopIfTrue="1">
      <formula>$S107="I"</formula>
    </cfRule>
    <cfRule type="expression" priority="4" dxfId="0" stopIfTrue="1">
      <formula>$S107="II"</formula>
    </cfRule>
  </conditionalFormatting>
  <dataValidations count="7">
    <dataValidation operator="equal" allowBlank="1" showErrorMessage="1" sqref="Z14:Z16 Z19:Z20 Z22 Z24 Z26:Z29 Z31:Z40 Z43 Z45 Z98 Z57:Z58 Z60:Z65 Z67:Z68 Z47:Z50 Z70:Z83 Z89:Z95 Z85 Z87">
      <formula1>'San Cristóbal'!#REF!</formula1>
    </dataValidation>
    <dataValidation operator="equal" allowBlank="1" showErrorMessage="1" sqref="Z86"/>
    <dataValidation allowBlank="1" showInputMessage="1" showErrorMessage="1" sqref="T10:T146"/>
    <dataValidation type="list" allowBlank="1" showInputMessage="1" showErrorMessage="1" errorTitle="TENGA EN CUENTA:" error="Sólo marque &quot;SI&quot; o &quot;NO&quot; según corresponda." sqref="H110:H113 H115">
      <formula1>$AT$323:$AT$544</formula1>
    </dataValidation>
    <dataValidation allowBlank="1" showInputMessage="1" showErrorMessage="1" errorTitle="TENGA EN CUENTA:" error="Sólo marque &quot;SI&quot; o &quot;NO&quot; según corresponda." sqref="H107:H109 H114 H116:H123 H126:H129 F108 H131:H139 F130 H142:H146"/>
    <dataValidation type="whole" allowBlank="1" showInputMessage="1" showErrorMessage="1" promptTitle="IMPORTANTE:" prompt="Ingrese un valor numérico entre 1 y 4" errorTitle="TENGA EN CUENTA:" error="Debe ingresar un valor numérico entre 1 y 4" sqref="N107:N146">
      <formula1>1</formula1>
      <formula2>4</formula2>
    </dataValidation>
    <dataValidation type="whole" allowBlank="1" showInputMessage="1" showErrorMessage="1" promptTitle="IMPORTANTE:" prompt="Ingrese un valor numérico entre 1 y 10" errorTitle="TENGA EN CUENTA:" error="Debe ingresar un valor numérico entre 1 y 10" sqref="M107:M146">
      <formula1>1</formula1>
      <formula2>10</formula2>
    </dataValidation>
  </dataValidations>
  <printOptions/>
  <pageMargins left="0.35433070866141736" right="0.15748031496062992" top="0.4330708661417323" bottom="0.3937007874015748" header="0.35433070866141736" footer="0.1968503937007874"/>
  <pageSetup horizontalDpi="300" verticalDpi="300" orientation="landscape" scale="75" r:id="rId2"/>
  <headerFooter alignWithMargins="0">
    <oddFooter>&amp;R&amp;"Times New Roman,Normal"&amp;12Página &amp;P</oddFooter>
  </headerFooter>
  <drawing r:id="rId1"/>
</worksheet>
</file>

<file path=xl/worksheets/sheet2.xml><?xml version="1.0" encoding="utf-8"?>
<worksheet xmlns="http://schemas.openxmlformats.org/spreadsheetml/2006/main" xmlns:r="http://schemas.openxmlformats.org/officeDocument/2006/relationships">
  <dimension ref="A1:J52"/>
  <sheetViews>
    <sheetView zoomScale="84" zoomScaleNormal="84" zoomScalePageLayoutView="0" workbookViewId="0" topLeftCell="A6">
      <selection activeCell="B10" sqref="B10"/>
    </sheetView>
  </sheetViews>
  <sheetFormatPr defaultColWidth="11.421875" defaultRowHeight="12.75"/>
  <cols>
    <col min="1" max="1" width="21.00390625" style="0" customWidth="1"/>
    <col min="3" max="3" width="74.57421875" style="0" customWidth="1"/>
    <col min="8" max="8" width="12.57421875" style="0" customWidth="1"/>
    <col min="9" max="9" width="13.140625" style="0" customWidth="1"/>
    <col min="10" max="10" width="15.00390625" style="0" customWidth="1"/>
  </cols>
  <sheetData>
    <row r="1" spans="1:10" ht="12.75">
      <c r="A1" s="31" t="s">
        <v>354</v>
      </c>
      <c r="B1" s="32"/>
      <c r="C1" s="32"/>
      <c r="D1" s="32"/>
      <c r="E1" s="32"/>
      <c r="F1" s="32"/>
      <c r="G1" s="32"/>
      <c r="H1" s="32"/>
      <c r="I1" s="32"/>
      <c r="J1" s="33"/>
    </row>
    <row r="2" spans="1:10" ht="12.75">
      <c r="A2" s="34"/>
      <c r="B2" s="35"/>
      <c r="C2" s="35"/>
      <c r="D2" s="35"/>
      <c r="E2" s="35"/>
      <c r="F2" s="35"/>
      <c r="G2" s="35"/>
      <c r="H2" s="35"/>
      <c r="I2" s="35"/>
      <c r="J2" s="36"/>
    </row>
    <row r="3" spans="1:10" ht="13.5" thickBot="1">
      <c r="A3" s="37"/>
      <c r="B3" s="38"/>
      <c r="C3" s="38"/>
      <c r="D3" s="38"/>
      <c r="E3" s="38"/>
      <c r="F3" s="38"/>
      <c r="G3" s="38"/>
      <c r="H3" s="38"/>
      <c r="I3" s="38"/>
      <c r="J3" s="39"/>
    </row>
    <row r="4" spans="1:10" ht="12.75">
      <c r="A4" s="40"/>
      <c r="B4" s="41"/>
      <c r="C4" s="42"/>
      <c r="D4" s="42"/>
      <c r="E4" s="40"/>
      <c r="F4" s="40"/>
      <c r="G4" s="40"/>
      <c r="H4" s="40"/>
      <c r="I4" s="40"/>
      <c r="J4" s="40"/>
    </row>
    <row r="5" spans="1:10" ht="12.75">
      <c r="A5" s="43" t="s">
        <v>355</v>
      </c>
      <c r="B5" s="43"/>
      <c r="C5" s="43"/>
      <c r="D5" s="42"/>
      <c r="E5" s="40"/>
      <c r="F5" s="40"/>
      <c r="G5" s="40"/>
      <c r="H5" s="40"/>
      <c r="I5" s="40"/>
      <c r="J5" s="40"/>
    </row>
    <row r="6" spans="1:10" ht="13.5" thickBot="1">
      <c r="A6" s="42"/>
      <c r="B6" s="42"/>
      <c r="C6" s="42"/>
      <c r="D6" s="42"/>
      <c r="E6" s="40"/>
      <c r="F6" s="40"/>
      <c r="G6" s="40"/>
      <c r="H6" s="40"/>
      <c r="I6" s="40"/>
      <c r="J6" s="40"/>
    </row>
    <row r="7" spans="1:10" ht="13.5" thickBot="1">
      <c r="A7" s="44" t="s">
        <v>356</v>
      </c>
      <c r="B7" s="45" t="s">
        <v>357</v>
      </c>
      <c r="C7" s="46" t="s">
        <v>358</v>
      </c>
      <c r="D7" s="47"/>
      <c r="E7" s="40"/>
      <c r="F7" s="40"/>
      <c r="G7" s="40"/>
      <c r="H7" s="40"/>
      <c r="I7" s="40"/>
      <c r="J7" s="40"/>
    </row>
    <row r="8" spans="1:10" ht="45.75" customHeight="1">
      <c r="A8" s="48" t="s">
        <v>359</v>
      </c>
      <c r="B8" s="49">
        <v>10</v>
      </c>
      <c r="C8" s="50" t="s">
        <v>360</v>
      </c>
      <c r="D8" s="51"/>
      <c r="E8" s="40"/>
      <c r="F8" s="40"/>
      <c r="G8" s="40"/>
      <c r="H8" s="40"/>
      <c r="I8" s="40"/>
      <c r="J8" s="40"/>
    </row>
    <row r="9" spans="1:10" ht="30.75" customHeight="1">
      <c r="A9" s="52" t="s">
        <v>361</v>
      </c>
      <c r="B9" s="53">
        <v>6</v>
      </c>
      <c r="C9" s="54" t="s">
        <v>362</v>
      </c>
      <c r="D9" s="51"/>
      <c r="E9" s="40"/>
      <c r="F9" s="40"/>
      <c r="G9" s="40"/>
      <c r="H9" s="40"/>
      <c r="I9" s="40"/>
      <c r="J9" s="40"/>
    </row>
    <row r="10" spans="1:10" ht="41.25" customHeight="1">
      <c r="A10" s="52" t="s">
        <v>363</v>
      </c>
      <c r="B10" s="53">
        <v>2</v>
      </c>
      <c r="C10" s="54" t="s">
        <v>364</v>
      </c>
      <c r="D10" s="51"/>
      <c r="E10" s="40"/>
      <c r="F10" s="40"/>
      <c r="G10" s="40"/>
      <c r="H10" s="40"/>
      <c r="I10" s="40"/>
      <c r="J10" s="40"/>
    </row>
    <row r="11" spans="1:10" ht="31.5" customHeight="1" thickBot="1">
      <c r="A11" s="55" t="s">
        <v>365</v>
      </c>
      <c r="B11" s="56">
        <v>1</v>
      </c>
      <c r="C11" s="57" t="s">
        <v>366</v>
      </c>
      <c r="D11" s="51"/>
      <c r="E11" s="40"/>
      <c r="F11" s="40"/>
      <c r="G11" s="40"/>
      <c r="H11" s="40"/>
      <c r="I11" s="40"/>
      <c r="J11" s="40"/>
    </row>
    <row r="12" spans="1:10" ht="12.75">
      <c r="A12" s="51"/>
      <c r="B12" s="58"/>
      <c r="C12" s="41"/>
      <c r="D12" s="51"/>
      <c r="E12" s="40"/>
      <c r="F12" s="40"/>
      <c r="G12" s="40"/>
      <c r="H12" s="40"/>
      <c r="I12" s="40"/>
      <c r="J12" s="40"/>
    </row>
    <row r="13" spans="1:10" ht="12.75">
      <c r="A13" s="43" t="s">
        <v>367</v>
      </c>
      <c r="B13" s="43"/>
      <c r="C13" s="43"/>
      <c r="D13" s="40"/>
      <c r="E13" s="43" t="s">
        <v>368</v>
      </c>
      <c r="F13" s="43"/>
      <c r="G13" s="43"/>
      <c r="H13" s="43"/>
      <c r="I13" s="43"/>
      <c r="J13" s="43"/>
    </row>
    <row r="14" spans="1:10" ht="13.5" thickBot="1">
      <c r="A14" s="40"/>
      <c r="B14" s="40"/>
      <c r="C14" s="40"/>
      <c r="D14" s="40"/>
      <c r="E14" s="40"/>
      <c r="F14" s="40"/>
      <c r="G14" s="40"/>
      <c r="H14" s="40"/>
      <c r="I14" s="40"/>
      <c r="J14" s="40"/>
    </row>
    <row r="15" spans="1:10" ht="13.5" thickBot="1">
      <c r="A15" s="44" t="s">
        <v>369</v>
      </c>
      <c r="B15" s="45" t="s">
        <v>370</v>
      </c>
      <c r="C15" s="46" t="s">
        <v>358</v>
      </c>
      <c r="D15" s="40"/>
      <c r="E15" s="59" t="s">
        <v>371</v>
      </c>
      <c r="F15" s="60"/>
      <c r="G15" s="59" t="s">
        <v>372</v>
      </c>
      <c r="H15" s="61"/>
      <c r="I15" s="61"/>
      <c r="J15" s="62"/>
    </row>
    <row r="16" spans="1:10" ht="26.25" customHeight="1" thickBot="1">
      <c r="A16" s="63" t="s">
        <v>373</v>
      </c>
      <c r="B16" s="64">
        <v>4</v>
      </c>
      <c r="C16" s="65" t="s">
        <v>374</v>
      </c>
      <c r="D16" s="40"/>
      <c r="E16" s="66"/>
      <c r="F16" s="67"/>
      <c r="G16" s="68">
        <v>4</v>
      </c>
      <c r="H16" s="69">
        <v>3</v>
      </c>
      <c r="I16" s="69">
        <v>2</v>
      </c>
      <c r="J16" s="70">
        <v>1</v>
      </c>
    </row>
    <row r="17" spans="1:10" ht="25.5" customHeight="1">
      <c r="A17" s="71" t="s">
        <v>375</v>
      </c>
      <c r="B17" s="72">
        <v>3</v>
      </c>
      <c r="C17" s="73" t="s">
        <v>376</v>
      </c>
      <c r="D17" s="40"/>
      <c r="E17" s="59" t="s">
        <v>356</v>
      </c>
      <c r="F17" s="74">
        <v>10</v>
      </c>
      <c r="G17" s="75" t="s">
        <v>377</v>
      </c>
      <c r="H17" s="76" t="s">
        <v>378</v>
      </c>
      <c r="I17" s="77" t="s">
        <v>379</v>
      </c>
      <c r="J17" s="78" t="s">
        <v>380</v>
      </c>
    </row>
    <row r="18" spans="1:10" ht="34.5" customHeight="1">
      <c r="A18" s="71" t="s">
        <v>381</v>
      </c>
      <c r="B18" s="72">
        <v>2</v>
      </c>
      <c r="C18" s="73" t="s">
        <v>382</v>
      </c>
      <c r="D18" s="40"/>
      <c r="E18" s="79"/>
      <c r="F18" s="80">
        <v>6</v>
      </c>
      <c r="G18" s="81" t="s">
        <v>383</v>
      </c>
      <c r="H18" s="82" t="s">
        <v>384</v>
      </c>
      <c r="I18" s="82" t="s">
        <v>385</v>
      </c>
      <c r="J18" s="83" t="s">
        <v>386</v>
      </c>
    </row>
    <row r="19" spans="1:10" ht="26.25" customHeight="1" thickBot="1">
      <c r="A19" s="84" t="s">
        <v>387</v>
      </c>
      <c r="B19" s="85">
        <v>1</v>
      </c>
      <c r="C19" s="86" t="s">
        <v>388</v>
      </c>
      <c r="D19" s="40"/>
      <c r="E19" s="66"/>
      <c r="F19" s="70">
        <v>2</v>
      </c>
      <c r="G19" s="87" t="s">
        <v>389</v>
      </c>
      <c r="H19" s="88" t="s">
        <v>386</v>
      </c>
      <c r="I19" s="89" t="s">
        <v>390</v>
      </c>
      <c r="J19" s="90" t="s">
        <v>391</v>
      </c>
    </row>
    <row r="20" spans="1:10" ht="13.5" thickBot="1">
      <c r="A20" s="40"/>
      <c r="B20" s="40"/>
      <c r="C20" s="40"/>
      <c r="D20" s="40"/>
      <c r="E20" s="91" t="s">
        <v>392</v>
      </c>
      <c r="F20" s="92"/>
      <c r="G20" s="92"/>
      <c r="H20" s="92"/>
      <c r="I20" s="92"/>
      <c r="J20" s="93"/>
    </row>
    <row r="21" spans="1:10" ht="12.75">
      <c r="A21" s="43" t="s">
        <v>393</v>
      </c>
      <c r="B21" s="43"/>
      <c r="C21" s="43"/>
      <c r="D21" s="40"/>
      <c r="E21" s="40"/>
      <c r="F21" s="40"/>
      <c r="G21" s="40"/>
      <c r="H21" s="40"/>
      <c r="I21" s="40"/>
      <c r="J21" s="40"/>
    </row>
    <row r="22" spans="1:10" ht="13.5" thickBot="1">
      <c r="A22" s="40"/>
      <c r="B22" s="40"/>
      <c r="C22" s="40"/>
      <c r="D22" s="40"/>
      <c r="E22" s="40"/>
      <c r="F22" s="40"/>
      <c r="G22" s="40"/>
      <c r="H22" s="40"/>
      <c r="I22" s="40"/>
      <c r="J22" s="40"/>
    </row>
    <row r="23" spans="1:10" ht="13.5" thickBot="1">
      <c r="A23" s="94" t="s">
        <v>394</v>
      </c>
      <c r="B23" s="95" t="s">
        <v>395</v>
      </c>
      <c r="C23" s="96" t="s">
        <v>358</v>
      </c>
      <c r="D23" s="40"/>
      <c r="E23" s="40"/>
      <c r="F23" s="40"/>
      <c r="G23" s="40"/>
      <c r="H23" s="40"/>
      <c r="I23" s="40"/>
      <c r="J23" s="40"/>
    </row>
    <row r="24" spans="1:10" ht="33.75" customHeight="1">
      <c r="A24" s="48" t="s">
        <v>359</v>
      </c>
      <c r="B24" s="49" t="s">
        <v>396</v>
      </c>
      <c r="C24" s="50" t="s">
        <v>397</v>
      </c>
      <c r="D24" s="40"/>
      <c r="E24" s="40"/>
      <c r="F24" s="40"/>
      <c r="G24" s="40"/>
      <c r="H24" s="40"/>
      <c r="I24" s="40"/>
      <c r="J24" s="40"/>
    </row>
    <row r="25" spans="1:10" ht="42.75" customHeight="1">
      <c r="A25" s="52" t="s">
        <v>361</v>
      </c>
      <c r="B25" s="53" t="s">
        <v>398</v>
      </c>
      <c r="C25" s="54" t="s">
        <v>399</v>
      </c>
      <c r="D25" s="40"/>
      <c r="E25" s="40"/>
      <c r="F25" s="40"/>
      <c r="G25" s="40"/>
      <c r="H25" s="40"/>
      <c r="I25" s="40"/>
      <c r="J25" s="40"/>
    </row>
    <row r="26" spans="1:10" ht="35.25" customHeight="1">
      <c r="A26" s="52" t="s">
        <v>363</v>
      </c>
      <c r="B26" s="53" t="s">
        <v>400</v>
      </c>
      <c r="C26" s="54" t="s">
        <v>401</v>
      </c>
      <c r="D26" s="40"/>
      <c r="E26" s="40"/>
      <c r="F26" s="40"/>
      <c r="G26" s="40"/>
      <c r="H26" s="40"/>
      <c r="I26" s="40"/>
      <c r="J26" s="40"/>
    </row>
    <row r="27" spans="1:10" ht="37.5" customHeight="1" thickBot="1">
      <c r="A27" s="55" t="s">
        <v>365</v>
      </c>
      <c r="B27" s="56" t="s">
        <v>402</v>
      </c>
      <c r="C27" s="57" t="s">
        <v>403</v>
      </c>
      <c r="D27" s="40"/>
      <c r="E27" s="40"/>
      <c r="F27" s="40"/>
      <c r="G27" s="40"/>
      <c r="H27" s="40"/>
      <c r="I27" s="40"/>
      <c r="J27" s="40"/>
    </row>
    <row r="28" spans="1:10" ht="12.75">
      <c r="A28" s="40"/>
      <c r="B28" s="40"/>
      <c r="C28" s="40"/>
      <c r="D28" s="40"/>
      <c r="E28" s="43" t="s">
        <v>404</v>
      </c>
      <c r="F28" s="43"/>
      <c r="G28" s="43"/>
      <c r="H28" s="43"/>
      <c r="I28" s="43"/>
      <c r="J28" s="43"/>
    </row>
    <row r="29" spans="1:10" ht="13.5" thickBot="1">
      <c r="A29" s="43" t="s">
        <v>405</v>
      </c>
      <c r="B29" s="43"/>
      <c r="C29" s="43"/>
      <c r="D29" s="40"/>
      <c r="E29" s="40"/>
      <c r="F29" s="40"/>
      <c r="G29" s="40"/>
      <c r="H29" s="40"/>
      <c r="I29" s="40"/>
      <c r="J29" s="40"/>
    </row>
    <row r="30" spans="1:10" ht="13.5" thickBot="1">
      <c r="A30" s="40"/>
      <c r="B30" s="40"/>
      <c r="C30" s="40"/>
      <c r="D30" s="40"/>
      <c r="E30" s="97" t="s">
        <v>406</v>
      </c>
      <c r="F30" s="98"/>
      <c r="G30" s="97" t="s">
        <v>394</v>
      </c>
      <c r="H30" s="99"/>
      <c r="I30" s="99"/>
      <c r="J30" s="100"/>
    </row>
    <row r="31" spans="1:10" ht="13.5" thickBot="1">
      <c r="A31" s="94" t="s">
        <v>407</v>
      </c>
      <c r="B31" s="95" t="s">
        <v>408</v>
      </c>
      <c r="C31" s="96" t="s">
        <v>358</v>
      </c>
      <c r="D31" s="40"/>
      <c r="E31" s="101"/>
      <c r="F31" s="102"/>
      <c r="G31" s="103" t="s">
        <v>409</v>
      </c>
      <c r="H31" s="104" t="s">
        <v>410</v>
      </c>
      <c r="I31" s="104" t="s">
        <v>411</v>
      </c>
      <c r="J31" s="105" t="s">
        <v>412</v>
      </c>
    </row>
    <row r="32" spans="1:10" ht="22.5">
      <c r="A32" s="63" t="s">
        <v>413</v>
      </c>
      <c r="B32" s="64">
        <v>100</v>
      </c>
      <c r="C32" s="65" t="s">
        <v>414</v>
      </c>
      <c r="D32" s="40"/>
      <c r="E32" s="106" t="s">
        <v>407</v>
      </c>
      <c r="F32" s="107">
        <v>100</v>
      </c>
      <c r="G32" s="108" t="s">
        <v>415</v>
      </c>
      <c r="H32" s="109" t="s">
        <v>416</v>
      </c>
      <c r="I32" s="109" t="s">
        <v>417</v>
      </c>
      <c r="J32" s="110" t="s">
        <v>418</v>
      </c>
    </row>
    <row r="33" spans="1:10" ht="34.5" customHeight="1">
      <c r="A33" s="52" t="s">
        <v>419</v>
      </c>
      <c r="B33" s="53">
        <v>60</v>
      </c>
      <c r="C33" s="54" t="s">
        <v>420</v>
      </c>
      <c r="D33" s="40"/>
      <c r="E33" s="111"/>
      <c r="F33" s="112">
        <v>60</v>
      </c>
      <c r="G33" s="113" t="s">
        <v>421</v>
      </c>
      <c r="H33" s="114" t="s">
        <v>422</v>
      </c>
      <c r="I33" s="115" t="s">
        <v>423</v>
      </c>
      <c r="J33" s="116" t="s">
        <v>424</v>
      </c>
    </row>
    <row r="34" spans="1:10" ht="33.75" customHeight="1">
      <c r="A34" s="52" t="s">
        <v>425</v>
      </c>
      <c r="B34" s="53">
        <v>25</v>
      </c>
      <c r="C34" s="54" t="s">
        <v>426</v>
      </c>
      <c r="D34" s="40"/>
      <c r="E34" s="111"/>
      <c r="F34" s="117">
        <v>25</v>
      </c>
      <c r="G34" s="118" t="s">
        <v>427</v>
      </c>
      <c r="H34" s="115" t="s">
        <v>428</v>
      </c>
      <c r="I34" s="115" t="s">
        <v>429</v>
      </c>
      <c r="J34" s="119" t="s">
        <v>430</v>
      </c>
    </row>
    <row r="35" spans="1:10" ht="33" customHeight="1" thickBot="1">
      <c r="A35" s="55" t="s">
        <v>431</v>
      </c>
      <c r="B35" s="56">
        <v>10</v>
      </c>
      <c r="C35" s="57" t="s">
        <v>432</v>
      </c>
      <c r="D35" s="40"/>
      <c r="E35" s="120"/>
      <c r="F35" s="121">
        <v>10</v>
      </c>
      <c r="G35" s="122" t="s">
        <v>433</v>
      </c>
      <c r="H35" s="123" t="s">
        <v>434</v>
      </c>
      <c r="I35" s="124" t="s">
        <v>435</v>
      </c>
      <c r="J35" s="125" t="s">
        <v>436</v>
      </c>
    </row>
    <row r="36" spans="1:10" ht="13.5" thickBot="1">
      <c r="A36" s="91" t="s">
        <v>437</v>
      </c>
      <c r="B36" s="92"/>
      <c r="C36" s="93"/>
      <c r="D36" s="40"/>
      <c r="E36" s="126" t="s">
        <v>438</v>
      </c>
      <c r="F36" s="127"/>
      <c r="G36" s="127"/>
      <c r="H36" s="127"/>
      <c r="I36" s="127"/>
      <c r="J36" s="128"/>
    </row>
    <row r="37" spans="1:10" ht="12.75">
      <c r="A37" s="40"/>
      <c r="B37" s="40"/>
      <c r="C37" s="40"/>
      <c r="D37" s="40"/>
      <c r="E37" s="40"/>
      <c r="F37" s="40"/>
      <c r="G37" s="40"/>
      <c r="H37" s="40"/>
      <c r="I37" s="40"/>
      <c r="J37" s="40"/>
    </row>
    <row r="38" spans="1:10" ht="12.75">
      <c r="A38" s="43" t="s">
        <v>439</v>
      </c>
      <c r="B38" s="43"/>
      <c r="C38" s="43"/>
      <c r="D38" s="40"/>
      <c r="E38" s="40"/>
      <c r="F38" s="40"/>
      <c r="G38" s="40"/>
      <c r="H38" s="40"/>
      <c r="I38" s="40"/>
      <c r="J38" s="40"/>
    </row>
    <row r="39" spans="1:10" ht="13.5" thickBot="1">
      <c r="A39" s="40"/>
      <c r="B39" s="40"/>
      <c r="C39" s="40"/>
      <c r="D39" s="40"/>
      <c r="E39" s="40"/>
      <c r="F39" s="40"/>
      <c r="G39" s="40"/>
      <c r="H39" s="40"/>
      <c r="I39" s="40"/>
      <c r="J39" s="40"/>
    </row>
    <row r="40" spans="1:10" ht="13.5" thickBot="1">
      <c r="A40" s="94" t="s">
        <v>440</v>
      </c>
      <c r="B40" s="95" t="s">
        <v>441</v>
      </c>
      <c r="C40" s="96" t="s">
        <v>358</v>
      </c>
      <c r="D40" s="40"/>
      <c r="E40" s="40"/>
      <c r="F40" s="40"/>
      <c r="G40" s="40"/>
      <c r="H40" s="40"/>
      <c r="I40" s="40"/>
      <c r="J40" s="40"/>
    </row>
    <row r="41" spans="1:10" ht="36" customHeight="1">
      <c r="A41" s="129" t="s">
        <v>442</v>
      </c>
      <c r="B41" s="49" t="s">
        <v>443</v>
      </c>
      <c r="C41" s="50" t="s">
        <v>444</v>
      </c>
      <c r="D41" s="40"/>
      <c r="E41" s="40"/>
      <c r="F41" s="40"/>
      <c r="G41" s="40"/>
      <c r="H41" s="40"/>
      <c r="I41" s="40"/>
      <c r="J41" s="40"/>
    </row>
    <row r="42" spans="1:10" ht="24.75" customHeight="1">
      <c r="A42" s="130" t="s">
        <v>445</v>
      </c>
      <c r="B42" s="53" t="s">
        <v>446</v>
      </c>
      <c r="C42" s="54" t="s">
        <v>447</v>
      </c>
      <c r="D42" s="40"/>
      <c r="E42" s="40"/>
      <c r="F42" s="40"/>
      <c r="G42" s="40"/>
      <c r="H42" s="40"/>
      <c r="I42" s="40"/>
      <c r="J42" s="40"/>
    </row>
    <row r="43" spans="1:10" ht="30.75" customHeight="1">
      <c r="A43" s="130" t="s">
        <v>448</v>
      </c>
      <c r="B43" s="53" t="s">
        <v>449</v>
      </c>
      <c r="C43" s="54" t="s">
        <v>450</v>
      </c>
      <c r="D43" s="40"/>
      <c r="E43" s="40"/>
      <c r="F43" s="40"/>
      <c r="G43" s="40"/>
      <c r="H43" s="40"/>
      <c r="I43" s="40"/>
      <c r="J43" s="40"/>
    </row>
    <row r="44" spans="1:10" ht="35.25" customHeight="1" thickBot="1">
      <c r="A44" s="131" t="s">
        <v>451</v>
      </c>
      <c r="B44" s="56">
        <v>20</v>
      </c>
      <c r="C44" s="57" t="s">
        <v>452</v>
      </c>
      <c r="D44" s="40"/>
      <c r="E44" s="40"/>
      <c r="F44" s="40"/>
      <c r="G44" s="40"/>
      <c r="H44" s="40"/>
      <c r="I44" s="40"/>
      <c r="J44" s="40"/>
    </row>
    <row r="45" spans="1:10" ht="12.75">
      <c r="A45" s="40"/>
      <c r="B45" s="40"/>
      <c r="C45" s="40"/>
      <c r="D45" s="40"/>
      <c r="E45" s="40"/>
      <c r="F45" s="40"/>
      <c r="G45" s="40"/>
      <c r="H45" s="40"/>
      <c r="I45" s="40"/>
      <c r="J45" s="40"/>
    </row>
    <row r="46" spans="1:10" ht="12.75">
      <c r="A46" s="43" t="s">
        <v>453</v>
      </c>
      <c r="B46" s="43"/>
      <c r="C46" s="43"/>
      <c r="D46" s="40"/>
      <c r="E46" s="40"/>
      <c r="F46" s="40"/>
      <c r="G46" s="40"/>
      <c r="H46" s="40"/>
      <c r="I46" s="40"/>
      <c r="J46" s="40"/>
    </row>
    <row r="47" spans="1:10" ht="13.5" thickBot="1">
      <c r="A47" s="40"/>
      <c r="B47" s="40"/>
      <c r="C47" s="40"/>
      <c r="D47" s="40"/>
      <c r="E47" s="40"/>
      <c r="F47" s="40"/>
      <c r="G47" s="40"/>
      <c r="H47" s="40"/>
      <c r="I47" s="40"/>
      <c r="J47" s="40"/>
    </row>
    <row r="48" spans="1:10" ht="13.5" thickBot="1">
      <c r="A48" s="94" t="s">
        <v>440</v>
      </c>
      <c r="B48" s="132" t="s">
        <v>358</v>
      </c>
      <c r="C48" s="133"/>
      <c r="D48" s="40"/>
      <c r="E48" s="40"/>
      <c r="F48" s="40"/>
      <c r="G48" s="40"/>
      <c r="H48" s="40"/>
      <c r="I48" s="40"/>
      <c r="J48" s="40"/>
    </row>
    <row r="49" spans="1:10" ht="27.75" customHeight="1">
      <c r="A49" s="129" t="s">
        <v>442</v>
      </c>
      <c r="B49" s="64" t="s">
        <v>454</v>
      </c>
      <c r="C49" s="65" t="s">
        <v>455</v>
      </c>
      <c r="D49" s="40"/>
      <c r="E49" s="40"/>
      <c r="F49" s="40"/>
      <c r="G49" s="40"/>
      <c r="H49" s="40"/>
      <c r="I49" s="40"/>
      <c r="J49" s="40"/>
    </row>
    <row r="50" spans="1:10" ht="48" customHeight="1">
      <c r="A50" s="130" t="s">
        <v>445</v>
      </c>
      <c r="B50" s="134" t="s">
        <v>456</v>
      </c>
      <c r="C50" s="73" t="s">
        <v>457</v>
      </c>
      <c r="D50" s="40"/>
      <c r="E50" s="40"/>
      <c r="F50" s="40"/>
      <c r="G50" s="40"/>
      <c r="H50" s="40"/>
      <c r="I50" s="40"/>
      <c r="J50" s="40"/>
    </row>
    <row r="51" spans="1:10" ht="24" customHeight="1">
      <c r="A51" s="130" t="s">
        <v>448</v>
      </c>
      <c r="B51" s="72" t="s">
        <v>458</v>
      </c>
      <c r="C51" s="73" t="s">
        <v>459</v>
      </c>
      <c r="D51" s="40"/>
      <c r="E51" s="40"/>
      <c r="F51" s="40"/>
      <c r="G51" s="40"/>
      <c r="H51" s="40"/>
      <c r="I51" s="40"/>
      <c r="J51" s="40"/>
    </row>
    <row r="52" spans="1:10" ht="27.75" customHeight="1" thickBot="1">
      <c r="A52" s="131" t="s">
        <v>451</v>
      </c>
      <c r="B52" s="85" t="s">
        <v>460</v>
      </c>
      <c r="C52" s="86" t="s">
        <v>461</v>
      </c>
      <c r="D52" s="40"/>
      <c r="E52" s="40"/>
      <c r="F52" s="40"/>
      <c r="G52" s="40"/>
      <c r="H52" s="40"/>
      <c r="I52" s="40"/>
      <c r="J52" s="40"/>
    </row>
  </sheetData>
  <sheetProtection/>
  <mergeCells count="19">
    <mergeCell ref="E32:E35"/>
    <mergeCell ref="A36:C36"/>
    <mergeCell ref="E36:J36"/>
    <mergeCell ref="A38:C38"/>
    <mergeCell ref="A46:C46"/>
    <mergeCell ref="B48:C48"/>
    <mergeCell ref="E17:E19"/>
    <mergeCell ref="E20:J20"/>
    <mergeCell ref="A21:C21"/>
    <mergeCell ref="E28:J28"/>
    <mergeCell ref="A29:C29"/>
    <mergeCell ref="E30:F31"/>
    <mergeCell ref="G30:J30"/>
    <mergeCell ref="A1:J3"/>
    <mergeCell ref="A5:C5"/>
    <mergeCell ref="A13:C13"/>
    <mergeCell ref="E13:J13"/>
    <mergeCell ref="E15:F16"/>
    <mergeCell ref="G15:J1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2"/>
  <sheetViews>
    <sheetView zoomScale="68" zoomScaleNormal="68" zoomScalePageLayoutView="0" workbookViewId="0" topLeftCell="A1">
      <selection activeCell="B10" sqref="B10"/>
    </sheetView>
  </sheetViews>
  <sheetFormatPr defaultColWidth="30.57421875" defaultRowHeight="12.75"/>
  <cols>
    <col min="1" max="1" width="4.421875" style="0" customWidth="1"/>
    <col min="2" max="2" width="15.28125" style="0" customWidth="1"/>
    <col min="3" max="3" width="23.140625" style="0" customWidth="1"/>
    <col min="4" max="4" width="17.8515625" style="0" customWidth="1"/>
    <col min="5" max="5" width="35.00390625" style="0" customWidth="1"/>
    <col min="6" max="6" width="21.7109375" style="0" customWidth="1"/>
    <col min="7" max="7" width="31.7109375" style="0" customWidth="1"/>
    <col min="8" max="8" width="18.7109375" style="0" customWidth="1"/>
  </cols>
  <sheetData>
    <row r="1" spans="1:8" ht="14.25" thickBot="1" thickTop="1">
      <c r="A1" s="135" t="s">
        <v>462</v>
      </c>
      <c r="B1" s="136" t="s">
        <v>463</v>
      </c>
      <c r="C1" s="136"/>
      <c r="D1" s="136"/>
      <c r="E1" s="136"/>
      <c r="F1" s="136"/>
      <c r="G1" s="136"/>
      <c r="H1" s="136"/>
    </row>
    <row r="2" spans="1:8" ht="14.25" thickBot="1" thickTop="1">
      <c r="A2" s="135"/>
      <c r="B2" s="136" t="s">
        <v>464</v>
      </c>
      <c r="C2" s="136"/>
      <c r="D2" s="136"/>
      <c r="E2" s="136"/>
      <c r="F2" s="136"/>
      <c r="G2" s="136"/>
      <c r="H2" s="136"/>
    </row>
    <row r="3" spans="1:8" ht="23.25" customHeight="1" thickBot="1" thickTop="1">
      <c r="A3" s="135"/>
      <c r="B3" s="137" t="s">
        <v>48</v>
      </c>
      <c r="C3" s="137" t="s">
        <v>42</v>
      </c>
      <c r="D3" s="137" t="s">
        <v>465</v>
      </c>
      <c r="E3" s="137" t="s">
        <v>45</v>
      </c>
      <c r="F3" s="137" t="s">
        <v>466</v>
      </c>
      <c r="G3" s="137" t="s">
        <v>467</v>
      </c>
      <c r="H3" s="137" t="s">
        <v>468</v>
      </c>
    </row>
    <row r="4" spans="1:8" ht="77.25" customHeight="1" thickBot="1" thickTop="1">
      <c r="A4" s="135"/>
      <c r="B4" s="138" t="s">
        <v>469</v>
      </c>
      <c r="C4" s="139" t="s">
        <v>470</v>
      </c>
      <c r="D4" s="139" t="s">
        <v>471</v>
      </c>
      <c r="E4" s="139" t="s">
        <v>472</v>
      </c>
      <c r="F4" s="139" t="s">
        <v>473</v>
      </c>
      <c r="G4" s="139" t="s">
        <v>474</v>
      </c>
      <c r="H4" s="139" t="s">
        <v>475</v>
      </c>
    </row>
    <row r="5" spans="1:8" ht="57.75" customHeight="1" thickBot="1" thickTop="1">
      <c r="A5" s="135"/>
      <c r="B5" s="138" t="s">
        <v>476</v>
      </c>
      <c r="C5" s="139" t="s">
        <v>477</v>
      </c>
      <c r="D5" s="139" t="s">
        <v>478</v>
      </c>
      <c r="E5" s="139" t="s">
        <v>479</v>
      </c>
      <c r="F5" s="139" t="s">
        <v>480</v>
      </c>
      <c r="G5" s="139" t="s">
        <v>481</v>
      </c>
      <c r="H5" s="139" t="s">
        <v>482</v>
      </c>
    </row>
    <row r="6" spans="1:8" ht="78" customHeight="1" thickBot="1" thickTop="1">
      <c r="A6" s="135"/>
      <c r="B6" s="138" t="s">
        <v>483</v>
      </c>
      <c r="C6" s="139" t="s">
        <v>484</v>
      </c>
      <c r="D6" s="139" t="s">
        <v>485</v>
      </c>
      <c r="E6" s="139" t="s">
        <v>486</v>
      </c>
      <c r="F6" s="139" t="s">
        <v>487</v>
      </c>
      <c r="G6" s="139" t="s">
        <v>488</v>
      </c>
      <c r="H6" s="139" t="s">
        <v>489</v>
      </c>
    </row>
    <row r="7" spans="1:8" ht="62.25" customHeight="1" thickBot="1" thickTop="1">
      <c r="A7" s="135"/>
      <c r="B7" s="138" t="s">
        <v>490</v>
      </c>
      <c r="C7" s="139" t="s">
        <v>491</v>
      </c>
      <c r="D7" s="139" t="s">
        <v>492</v>
      </c>
      <c r="E7" s="139" t="s">
        <v>493</v>
      </c>
      <c r="F7" s="139" t="s">
        <v>494</v>
      </c>
      <c r="G7" s="139" t="s">
        <v>495</v>
      </c>
      <c r="H7" s="139" t="s">
        <v>496</v>
      </c>
    </row>
    <row r="8" spans="1:8" ht="91.5" customHeight="1" thickBot="1" thickTop="1">
      <c r="A8" s="135"/>
      <c r="B8" s="138" t="s">
        <v>497</v>
      </c>
      <c r="C8" s="139" t="s">
        <v>498</v>
      </c>
      <c r="D8" s="139" t="s">
        <v>499</v>
      </c>
      <c r="E8" s="139" t="s">
        <v>500</v>
      </c>
      <c r="F8" s="139"/>
      <c r="G8" s="139" t="s">
        <v>501</v>
      </c>
      <c r="H8" s="139" t="s">
        <v>502</v>
      </c>
    </row>
    <row r="9" spans="1:8" ht="47.25" customHeight="1" thickBot="1" thickTop="1">
      <c r="A9" s="135"/>
      <c r="B9" s="138" t="s">
        <v>503</v>
      </c>
      <c r="C9" s="139" t="s">
        <v>504</v>
      </c>
      <c r="D9" s="139" t="s">
        <v>505</v>
      </c>
      <c r="E9" s="139" t="s">
        <v>506</v>
      </c>
      <c r="F9" s="139"/>
      <c r="G9" s="139" t="s">
        <v>507</v>
      </c>
      <c r="H9" s="139" t="s">
        <v>508</v>
      </c>
    </row>
    <row r="10" spans="1:8" ht="72" customHeight="1" thickBot="1" thickTop="1">
      <c r="A10" s="135"/>
      <c r="B10" s="138" t="s">
        <v>509</v>
      </c>
      <c r="C10" s="139" t="s">
        <v>510</v>
      </c>
      <c r="D10" s="139"/>
      <c r="E10" s="139"/>
      <c r="F10" s="139"/>
      <c r="G10" s="139" t="s">
        <v>511</v>
      </c>
      <c r="H10" s="140"/>
    </row>
    <row r="11" spans="1:8" ht="27" thickBot="1" thickTop="1">
      <c r="A11" s="135"/>
      <c r="B11" s="138" t="s">
        <v>512</v>
      </c>
      <c r="C11" s="139"/>
      <c r="D11" s="139"/>
      <c r="E11" s="139"/>
      <c r="F11" s="139"/>
      <c r="G11" s="139" t="s">
        <v>513</v>
      </c>
      <c r="H11" s="140"/>
    </row>
    <row r="12" spans="1:8" ht="38.25" customHeight="1" thickBot="1" thickTop="1">
      <c r="A12" s="136" t="s">
        <v>514</v>
      </c>
      <c r="B12" s="136"/>
      <c r="C12" s="136"/>
      <c r="D12" s="136"/>
      <c r="E12" s="136"/>
      <c r="F12" s="136"/>
      <c r="G12" s="136"/>
      <c r="H12" s="136"/>
    </row>
    <row r="13" ht="13.5" thickTop="1"/>
  </sheetData>
  <sheetProtection/>
  <mergeCells count="4">
    <mergeCell ref="A1:A11"/>
    <mergeCell ref="B1:H1"/>
    <mergeCell ref="B2:H2"/>
    <mergeCell ref="A12:H1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C3:E4"/>
  <sheetViews>
    <sheetView zoomScalePageLayoutView="0" workbookViewId="0" topLeftCell="A1">
      <selection activeCell="D5" sqref="D5"/>
    </sheetView>
  </sheetViews>
  <sheetFormatPr defaultColWidth="11.421875" defaultRowHeight="12.75"/>
  <sheetData>
    <row r="3" spans="3:5" ht="51">
      <c r="C3" s="3" t="s">
        <v>70</v>
      </c>
      <c r="D3">
        <v>2</v>
      </c>
      <c r="E3" s="3" t="s">
        <v>71</v>
      </c>
    </row>
    <row r="4" spans="3:5" ht="12.75">
      <c r="C4" t="s">
        <v>69</v>
      </c>
      <c r="E4" t="s">
        <v>72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APTO</dc:creator>
  <cp:keywords/>
  <dc:description/>
  <cp:lastModifiedBy>Carlos Andrés Báez González</cp:lastModifiedBy>
  <cp:lastPrinted>2020-12-02T22:16:03Z</cp:lastPrinted>
  <dcterms:created xsi:type="dcterms:W3CDTF">2017-02-13T21:45:29Z</dcterms:created>
  <dcterms:modified xsi:type="dcterms:W3CDTF">2023-02-05T20:11:09Z</dcterms:modified>
  <cp:category/>
  <cp:version/>
  <cp:contentType/>
  <cp:contentStatus/>
</cp:coreProperties>
</file>