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5385" tabRatio="818" activeTab="0"/>
  </bookViews>
  <sheets>
    <sheet name="Rafael Uribe" sheetId="1" r:id="rId1"/>
    <sheet name="T - Calificacion" sheetId="2" r:id="rId2"/>
    <sheet name="Tabla de peligros" sheetId="3" r:id="rId3"/>
    <sheet name="inventario recurso emerg" sheetId="4" state="hidden" r:id="rId4"/>
  </sheets>
  <definedNames>
    <definedName name="_xlnm._FilterDatabase" localSheetId="0" hidden="1">'Rafael Uribe'!$A$9:$AE$132</definedName>
    <definedName name="_xlnm_Print_Titles" localSheetId="0">'Rafael Uribe'!$7:$9</definedName>
    <definedName name="_xlnm_Print_Titles_0" localSheetId="0">'Rafael Uribe'!$7:$9</definedName>
    <definedName name="_xlnm_Print_Titles_0_0" localSheetId="0">'Rafael Uribe'!$7:$9</definedName>
    <definedName name="_xlnm_Print_Titles_0_0_0" localSheetId="0">'Rafael Uribe'!$7:$9</definedName>
    <definedName name="_xlnm_Print_Titles_0_0_0_0" localSheetId="0">'Rafael Uribe'!$7:$9</definedName>
    <definedName name="_xlnm_Print_Titles_0_0_0_0_0" localSheetId="0">'Rafael Uribe'!$7:$9</definedName>
    <definedName name="_xlnm_Print_Titles_0_0_0_0_0_0" localSheetId="0">'Rafael Uribe'!$7:$9</definedName>
    <definedName name="_xlnm_Print_Titles_0_0_0_0_0_0_0" localSheetId="0">'Rafael Uribe'!$7:$9</definedName>
    <definedName name="_xlnm_Print_Titles_0_0_0_0_0_0_0_0" localSheetId="0">'Rafael Uribe'!$7:$9</definedName>
    <definedName name="_xlnm_Print_Titles_0_0_0_0_0_0_0_0_0" localSheetId="0">'Rafael Uribe'!$7:$9</definedName>
    <definedName name="_xlnm_Print_Titles_0_0_0_0_0_0_0_0_0_0" localSheetId="0">'Rafael Uribe'!$7:$9</definedName>
    <definedName name="_xlnm_Print_Titles_0_0_0_0_0_0_0_0_0_0_0" localSheetId="0">'Rafael Uribe'!$7:$9</definedName>
    <definedName name="_xlnm_Print_Titles_0_0_0_0_0_0_0_0_0_0_0_0" localSheetId="0">'Rafael Uribe'!$7:$9</definedName>
    <definedName name="_xlnm_Print_Titles_0_0_0_0_0_0_0_0_0_0_0_0_0" localSheetId="0">'Rafael Uribe'!$7:$9</definedName>
    <definedName name="_xlnm_Print_Titles_0_0_0_0_0_0_0_0_0_0_0_0_0_0" localSheetId="0">'Rafael Uribe'!$7:$9</definedName>
    <definedName name="_xlnm_Print_Titles_0_0_0_0_0_0_0_0_0_0_0_0_0_0_0" localSheetId="0">'Rafael Uribe'!$7:$9</definedName>
    <definedName name="_xlnm_Print_Titles_0_0_0_0_0_0_0_0_0_0_0_0_0_0_0_0" localSheetId="0">'Rafael Uribe'!$7:$9</definedName>
    <definedName name="_xlnm_Print_Titles_0_0_0_0_0_0_0_0_0_0_0_0_0_0_0_0_0" localSheetId="0">'Rafael Uribe'!$7:$9</definedName>
    <definedName name="_xlnm_Print_Titles_0_0_0_0_0_0_0_0_0_0_0_0_0_0_0_0_0_0" localSheetId="0">'Rafael Uribe'!$7:$9</definedName>
    <definedName name="_xlnm_Print_Titles_0_0_0_0_0_0_0_0_0_0_0_0_0_0_0_0_0_0_0" localSheetId="0">'Rafael Uribe'!$7:$9</definedName>
    <definedName name="_xlnm_Print_Titles_0_0_0_0_0_0_0_0_0_0_0_0_0_0_0_0_0_0_0_0" localSheetId="0">'Rafael Uribe'!$7:$9</definedName>
    <definedName name="_xlnm_Print_Titles_0_0_0_0_0_0_0_0_0_0_0_0_0_0_0_0_0_0_0_0_0" localSheetId="0">'Rafael Uribe'!$7:$9</definedName>
    <definedName name="_xlnm_Print_Titles_0_0_0_0_0_0_0_0_0_0_0_0_0_0_0_0_0_0_0_0_0_0" localSheetId="0">'Rafael Uribe'!$7:$9</definedName>
    <definedName name="_xlnm_Print_Titles_0_0_0_0_0_0_0_0_0_0_0_0_0_0_0_0_0_0_0_0_0_0_0" localSheetId="0">'Rafael Uribe'!$7:$9</definedName>
    <definedName name="_xlnm.Print_Area" localSheetId="0">'Rafael Uribe'!$A$1:$AE$82</definedName>
    <definedName name="Print_Titles_0" localSheetId="0">'Rafael Uribe'!$7:$9</definedName>
    <definedName name="Print_Titles_0_0" localSheetId="0">'Rafael Uribe'!$7:$9</definedName>
    <definedName name="Print_Titles_0_0_0" localSheetId="0">'Rafael Uribe'!$7:$9</definedName>
    <definedName name="_xlnm.Print_Titles" localSheetId="0">'Rafael Uribe'!$7:$9</definedName>
  </definedNames>
  <calcPr fullCalcOnLoad="1"/>
</workbook>
</file>

<file path=xl/sharedStrings.xml><?xml version="1.0" encoding="utf-8"?>
<sst xmlns="http://schemas.openxmlformats.org/spreadsheetml/2006/main" count="2173" uniqueCount="691">
  <si>
    <t>SECRETARÍA DISTRITAL DE GOBIERNO</t>
  </si>
  <si>
    <t>Sede</t>
  </si>
  <si>
    <t>Zona/Lugar</t>
  </si>
  <si>
    <t>Actividades</t>
  </si>
  <si>
    <t>Tareas</t>
  </si>
  <si>
    <t>Rutinario (Sí o No)</t>
  </si>
  <si>
    <t>Peligro</t>
  </si>
  <si>
    <t>Efectos posibles</t>
  </si>
  <si>
    <t>Controles existentes</t>
  </si>
  <si>
    <t>Evaluación del riesgo</t>
  </si>
  <si>
    <t>Valoración del riesgo</t>
  </si>
  <si>
    <t>Criterios para establecer controles</t>
  </si>
  <si>
    <t>Medidas de intervención</t>
  </si>
  <si>
    <t>Descripción</t>
  </si>
  <si>
    <t>Clasificación</t>
  </si>
  <si>
    <t>Fuente</t>
  </si>
  <si>
    <t>Medio</t>
  </si>
  <si>
    <t>Individuo</t>
  </si>
  <si>
    <t>Nivel de deficiencia</t>
  </si>
  <si>
    <t>Nivel de exposición</t>
  </si>
  <si>
    <t>Nivel de probabilidad (ND x NE)</t>
  </si>
  <si>
    <t>Interpretación del nivel de probabilidad</t>
  </si>
  <si>
    <t>Nivel de consecuencia</t>
  </si>
  <si>
    <t>Nivel de Riesgo (NR) e intervención</t>
  </si>
  <si>
    <t>Interpretación del NR</t>
  </si>
  <si>
    <t>Aceptabilidad del Riesgo</t>
  </si>
  <si>
    <t>N° expuestos</t>
  </si>
  <si>
    <t>Peor consecuencia</t>
  </si>
  <si>
    <t>Existe requisito legal específico (Sí o No)</t>
  </si>
  <si>
    <t>Eliminación</t>
  </si>
  <si>
    <t>Sustitución</t>
  </si>
  <si>
    <t>Controles de ingeniería</t>
  </si>
  <si>
    <t>Controles administrativos, señalización, advertencia</t>
  </si>
  <si>
    <t>Equipos/Elementos de protección personal</t>
  </si>
  <si>
    <t>Contratistas</t>
  </si>
  <si>
    <t>Planta</t>
  </si>
  <si>
    <t>Outsourcing</t>
  </si>
  <si>
    <t>Total expuestos</t>
  </si>
  <si>
    <t>Biomecánico</t>
  </si>
  <si>
    <t>Ninguno</t>
  </si>
  <si>
    <t>Lesión incapacitante</t>
  </si>
  <si>
    <t>Físico</t>
  </si>
  <si>
    <t>Errores en la labor por ausencia de concentración</t>
  </si>
  <si>
    <t>Heridas, lesiones, traumatismos</t>
  </si>
  <si>
    <t>Psicosocial</t>
  </si>
  <si>
    <t>Trabajo de escritorio y computador</t>
  </si>
  <si>
    <t>Muerte</t>
  </si>
  <si>
    <t>Biológico</t>
  </si>
  <si>
    <t>II</t>
  </si>
  <si>
    <t>Varias</t>
  </si>
  <si>
    <t>Químico</t>
  </si>
  <si>
    <t>Alcaldía</t>
  </si>
  <si>
    <t>MATRIZ DE PELIGROS Y VALORACIÓN DE RIESGOS</t>
  </si>
  <si>
    <t>Clasificación (especifica)</t>
  </si>
  <si>
    <t xml:space="preserve">DESCRIPCIÓN </t>
  </si>
  <si>
    <t>Tabla de Peligros</t>
  </si>
  <si>
    <t>Clasificacion</t>
  </si>
  <si>
    <t>Biomecánicos</t>
  </si>
  <si>
    <t>Condiciones de Seguridad</t>
  </si>
  <si>
    <t>Fenómenos Naturales</t>
  </si>
  <si>
    <t>Virus</t>
  </si>
  <si>
    <t>Ruido (de impacto, intermitente y continuo)</t>
  </si>
  <si>
    <t>Polvos orgánicos inorgánicos</t>
  </si>
  <si>
    <t>Gestión organizacional (estilo de mando, pago, contratación, participación, inducción y capacitación, bienestar social, evaluación del desempeño, manejo de cambios.</t>
  </si>
  <si>
    <t>Posturas (prolongada, mantenida, forzada, antigravitacional).</t>
  </si>
  <si>
    <t>Mecánico (elementos o partes de máquinas, herramientas, equipos, piezas a trabajar, materiales proyectados sólidos o fluídos).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</si>
  <si>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</si>
  <si>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</si>
  <si>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</si>
  <si>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</si>
  <si>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</si>
  <si>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</si>
  <si>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</si>
  <si>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</si>
  <si>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</si>
  <si>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Vibración (cuerpo entero, segmentada)</t>
  </si>
  <si>
    <t>Líquidos (nieblas y rocíos)</t>
  </si>
  <si>
    <t>Características del grupo social de trabajo (relaciones, cohesión, calidad de interacciones, trabajo en equipo).</t>
  </si>
  <si>
    <t>Movimiento repetitivo.</t>
  </si>
  <si>
    <t xml:space="preserve">Locativo (sistemas y medios de almacenamiento), superficies de trabajo (irregulares, deslizantes con diferencia del nivel), condiciones de orden  y aseo, ( caídas de objeto). </t>
  </si>
  <si>
    <t>Vendaval</t>
  </si>
  <si>
    <t>Ricketsias</t>
  </si>
  <si>
    <t>Temperaturas extremas (calor y frio)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</si>
  <si>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</si>
  <si>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</si>
  <si>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</si>
  <si>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</si>
  <si>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</si>
  <si>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</si>
  <si>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</si>
  <si>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</si>
  <si>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Interfase persona - tarea (conocimientos, habilidades en relación con la demanda de la tarea, iniciativa, autonomía y reconocimiento, identificación de la persona con la tarea y la organización).</t>
  </si>
  <si>
    <t>Accidentes de tránsito.</t>
  </si>
  <si>
    <t>Derrumbe</t>
  </si>
  <si>
    <t>Picaduras</t>
  </si>
  <si>
    <t>Radiaciones ionizantes (rayos x, gama, beta y alfa)</t>
  </si>
  <si>
    <t>Material partículado</t>
  </si>
  <si>
    <t>Jornada de trabajo (pausas, trabajo nocturno, rotación, horas extras, descansos).</t>
  </si>
  <si>
    <t>Públicos (robos, atracos, asaltos, atentados, de orden público, etc).</t>
  </si>
  <si>
    <t>Precipitaciones, (lluvias, granizadas, heladas)</t>
  </si>
  <si>
    <t>Mordeduras</t>
  </si>
  <si>
    <t>Trabajo en alturas.</t>
  </si>
  <si>
    <t>Fluidos o Excrementos</t>
  </si>
  <si>
    <t>Espacios confinados.</t>
  </si>
  <si>
    <t>* Tener en cuenta únicamente los peligros de fenómenos naturales que afectan  la seguridad y bienestar de las personas en el desarrollo de una actividad. En el Plan de Emergencia de cada empresa, se considerarán todos los fenómenos naturales que pudieran afectarla.</t>
  </si>
  <si>
    <t>Radiaciones  no ionizantes (laser, ultravioleta infrarroja, radiofrecuencia, microondas)</t>
  </si>
  <si>
    <t>Tablas de Calificación del Riesgo (GTC 45 Vs. 2012)</t>
  </si>
  <si>
    <t>Tabla 1. Determinación de nivel de deficiencia</t>
  </si>
  <si>
    <t>Nivel de Deficiencia (ND)</t>
  </si>
  <si>
    <t>Valor de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</si>
  <si>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</si>
  <si>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</si>
  <si>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</si>
  <si>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</si>
  <si>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</si>
  <si>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</si>
  <si>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</si>
  <si>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</si>
  <si>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detecta consecuencia alguna, o la eficacia del conjunto de medidas preventivas existentes es alta, o ambos. El riesgo está controlado.</t>
  </si>
  <si>
    <t>Tabla 2. Determinación de nivel de exposición</t>
  </si>
  <si>
    <t>Tabla 3. Determinación de nivel de probabilidad</t>
  </si>
  <si>
    <t>Nivel de Exposición  (NE)</t>
  </si>
  <si>
    <t>Valor de NE</t>
  </si>
  <si>
    <t>Niveles de Probabilidad (NP)
NP = ND x NE</t>
  </si>
  <si>
    <t>Nivel de Exposición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</si>
  <si>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</si>
  <si>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</si>
  <si>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</si>
  <si>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</si>
  <si>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MA - 40</t>
  </si>
  <si>
    <t>MA - 30</t>
  </si>
  <si>
    <t>A - 20</t>
  </si>
  <si>
    <t>A - 10</t>
  </si>
  <si>
    <t>Ocasional (EO)</t>
  </si>
  <si>
    <t>La situación de exposición se presenta alguna vez durante la jornada laboral y por un periodo de tiempo corto.</t>
  </si>
  <si>
    <t>MA - 24</t>
  </si>
  <si>
    <t>A - 18</t>
  </si>
  <si>
    <t>A - 12</t>
  </si>
  <si>
    <t>M - 6</t>
  </si>
  <si>
    <t>Esporádica (EE)</t>
  </si>
  <si>
    <t>La situación de exposición se presenta de manera eventual.</t>
  </si>
  <si>
    <t>M - 8</t>
  </si>
  <si>
    <t>B - 4</t>
  </si>
  <si>
    <t>B - 2</t>
  </si>
  <si>
    <t>Ver interpretación en Tabla 4</t>
  </si>
  <si>
    <t>Tabla 4. Significado de los diferentes niveles de probabilidad</t>
  </si>
  <si>
    <t>Nivel de Probabilidad (NP)</t>
  </si>
  <si>
    <t>Valor de NP</t>
  </si>
  <si>
    <t>Entre 40 y 24</t>
  </si>
  <si>
    <t>Situacion deficiente con exposicion continua, o muy deficiente con exposicion frecuente. Normalmente la materializacion del riesgo ocurre con frecuencia.</t>
  </si>
  <si>
    <t>Entre 20 y 10</t>
  </si>
  <si>
    <t>Situacion deficiente con exposicion frecuente u ocasional, o bien situacion muy deficiente con exposicion ocasional o esporadica. La materializacion del riesgo es posible que suceda varias veces en la vida laboral.</t>
  </si>
  <si>
    <t>Entre 8 y 6</t>
  </si>
  <si>
    <t>Situacion deficiente con exposicion esporadica, o bien situacion mejorable con exposicion continuada o frecuente. Es posible que suceda el daño alguna vez.</t>
  </si>
  <si>
    <t>Entre 4 y 2</t>
  </si>
  <si>
    <t>Situacion mejorable con exposicion ocasional o esporadica, o situacion sin anomalia destacable con cualquier nivel de exposicion. No es esperable que se materialice el riesgo, aunque puede ser concebible.</t>
  </si>
  <si>
    <t>Tabla 6. Determinación de nivel de Riesgo</t>
  </si>
  <si>
    <t>Tabla 5. Determinacion de Nivel de Consecuencias</t>
  </si>
  <si>
    <t>Niveles de Riesgo (NR)
NR = NP x NC</t>
  </si>
  <si>
    <t>Nivel de Consecuencias (NC)</t>
  </si>
  <si>
    <t>Valor de NC</t>
  </si>
  <si>
    <t>40-24</t>
  </si>
  <si>
    <t>20-10</t>
  </si>
  <si>
    <t>8-6</t>
  </si>
  <si>
    <t>4-2</t>
  </si>
  <si>
    <t>Mortal o Catastrofico (M)</t>
  </si>
  <si>
    <t>Muerte(s)</t>
  </si>
  <si>
    <t>I
4000-2400</t>
  </si>
  <si>
    <t>I
2000-1000</t>
  </si>
  <si>
    <t>I
800-600</t>
  </si>
  <si>
    <t>II
400-200</t>
  </si>
  <si>
    <t>Muy grave (MG)</t>
  </si>
  <si>
    <t>Lesiones o enfermedades graves irreparables (Incapacidad permamente parcial o invalidez).</t>
  </si>
  <si>
    <t>I
2400-1440</t>
  </si>
  <si>
    <t>I
1200-600</t>
  </si>
  <si>
    <t>II
480-360</t>
  </si>
  <si>
    <t>II 240
                       III120</t>
  </si>
  <si>
    <t>Grave (G)</t>
  </si>
  <si>
    <t>Lesiones o enfermedades con incapacidad laboral temporal (ILT).</t>
  </si>
  <si>
    <t>I
1000-600</t>
  </si>
  <si>
    <t>II
500-250</t>
  </si>
  <si>
    <t>II
200-150</t>
  </si>
  <si>
    <t>III
100-50</t>
  </si>
  <si>
    <t>Leve (L)</t>
  </si>
  <si>
    <t>Lesiones o enfermedades que no requieren incapacidad.</t>
  </si>
  <si>
    <t>I
400-240</t>
  </si>
  <si>
    <t>II 200
                      III 100</t>
  </si>
  <si>
    <t>III
80-60</t>
  </si>
  <si>
    <t>III 40
                        IV 20</t>
  </si>
  <si>
    <t>Para valorar la consecuencia, tenga en cuenta la consecuencia directa mas grave que se puede presentar en la actividad valorada.</t>
  </si>
  <si>
    <t>Ver interpretación en Tabla 7</t>
  </si>
  <si>
    <t>Tabla 7. Significado del nivel del Riesgo (NR)</t>
  </si>
  <si>
    <t>Nivel de Riesgo (NR)</t>
  </si>
  <si>
    <t>Valor de NR</t>
  </si>
  <si>
    <t>I</t>
  </si>
  <si>
    <t>4000 - 600</t>
  </si>
  <si>
    <t>Situacion critica. Suspender actividades hasta que el riesgo este bajo control. Intervencion urgente.</t>
  </si>
  <si>
    <t>500 - 150</t>
  </si>
  <si>
    <t>Corregir y adoptar medidas de control inmediato</t>
  </si>
  <si>
    <t>III</t>
  </si>
  <si>
    <t>120 - 40</t>
  </si>
  <si>
    <t>Mejorar si es posible. Seria conveniente justificar la intervencion y su rentabilidad.</t>
  </si>
  <si>
    <t>IV</t>
  </si>
  <si>
    <t>Mantener las medidas de control existentes, pero se deberian considerar soluciones o mejoras y se deben hacer comprobaciones periodicas para asegurar que el riesgo aun es aceptable.</t>
  </si>
  <si>
    <t>Tabla 8. Aceptabilidad del Riesgo</t>
  </si>
  <si>
    <t>No Aceptable</t>
  </si>
  <si>
    <t>Situación critica, correción urgente</t>
  </si>
  <si>
    <t>Corregir o adoptar medidas de control</t>
  </si>
  <si>
    <t>Mejorable</t>
  </si>
  <si>
    <t>Mejorar el control existente</t>
  </si>
  <si>
    <t>Aceptable</t>
  </si>
  <si>
    <t>No intervenir, salvo que un analisis mas preciso lo justifique</t>
  </si>
  <si>
    <t>Trabajo en oficina</t>
  </si>
  <si>
    <t>Si</t>
  </si>
  <si>
    <t>Biomecánico (posturas)</t>
  </si>
  <si>
    <t>Desórdenes musculo-esqueléticos.</t>
  </si>
  <si>
    <t>Público</t>
  </si>
  <si>
    <t>Biológico (contacto con vectores)</t>
  </si>
  <si>
    <t xml:space="preserve">Resolución 2646 de 2008 </t>
  </si>
  <si>
    <t>Locativo</t>
  </si>
  <si>
    <t>No Aceptable o  Aceptable con control especifico</t>
  </si>
  <si>
    <t>Resolución 2400 de 1979. Artículo 36</t>
  </si>
  <si>
    <t>Estrés, fatiga, efectos adversos en la condición de salud. Carga emocional</t>
  </si>
  <si>
    <t>Físico (Temperatura )</t>
  </si>
  <si>
    <t>Público (violencia, robos, atracos, asaltos, atentados, de orden público, accidentes de transito etc.)</t>
  </si>
  <si>
    <t>Trabajo en oficina, trabajo en campo, responsabilidad en Toma de decisiones</t>
  </si>
  <si>
    <t>Resolución 2400 de 1979. Artículo 37.
NTP 242  , NTC 5831</t>
  </si>
  <si>
    <t>Resolución 2400 de 1979. Artículo 37.  NTP 242  , NTC 5831</t>
  </si>
  <si>
    <t>camillas</t>
  </si>
  <si>
    <t>Gabinete con paleta,casco, otros</t>
  </si>
  <si>
    <t>1 en 3er piso
1 en 5to piso</t>
  </si>
  <si>
    <t>2 camillas de madera 5to piso</t>
  </si>
  <si>
    <t>Biomecánico (manipulación de cargas, esfuerzos, desplazamientos)</t>
  </si>
  <si>
    <t>Mecánico</t>
  </si>
  <si>
    <t>Trabajo de oficina</t>
  </si>
  <si>
    <t>Postura sedente prolongada</t>
  </si>
  <si>
    <t>Postura sedente</t>
  </si>
  <si>
    <t>Sistemas</t>
  </si>
  <si>
    <t>Todas</t>
  </si>
  <si>
    <t>Asegurar todo elemento que pueda caer dentro del área de trabajo</t>
  </si>
  <si>
    <t>Trabajo de campo</t>
  </si>
  <si>
    <t>1.Capacitación en medidas preventivas y de manejo del riesgo público   
2. Generar  programa de riesgo publico, incluir  protocolo de seguridad</t>
  </si>
  <si>
    <t>Despacho - Piso 2</t>
  </si>
  <si>
    <t>Locativo (sistemas y medios de almacenamiento)</t>
  </si>
  <si>
    <t>Golpes, traumatismos, lesiones</t>
  </si>
  <si>
    <t>Alergias, virus.
Afecciones en vías respiratorias</t>
  </si>
  <si>
    <t xml:space="preserve">1.Asegurar el acompañamiento policial durante los operativos    
2.Capacitación en medidas preventivas y de manejo del riesgo público   
3.Generar  programa de riesgo publico, incluir  protocolo de seguridad. </t>
  </si>
  <si>
    <t>1.Fumigación preventiva en la sede, prevención de plagas.   
2.Limpieza de las cajas de archivo con trapo húmedo, posterior a la fumigación.     
3.Aseo frecuente con aspiradora.
4.Uso de elementos de protección durante la manipulación de documentos.
5.Suministrar gel antibacterial</t>
  </si>
  <si>
    <t>Psicosocial (condiciones de la tarea)</t>
  </si>
  <si>
    <t>Estrés, fatiga, efectos adversos en la condición de salud</t>
  </si>
  <si>
    <t>Subsidio C - Piso 1</t>
  </si>
  <si>
    <r>
      <t>1.Disposición de espacios de trabajo según norma (2 m</t>
    </r>
    <r>
      <rPr>
        <vertAlign val="superscript"/>
        <sz val="6"/>
        <rFont val="Arial"/>
        <family val="2"/>
      </rPr>
      <t>2</t>
    </r>
    <r>
      <rPr>
        <sz val="6"/>
        <rFont val="Arial"/>
        <family val="2"/>
      </rPr>
      <t xml:space="preserve">  de superficie de pavimento)</t>
    </r>
  </si>
  <si>
    <t>Atención a la ciudadanía</t>
  </si>
  <si>
    <t>Atención a usuarios</t>
  </si>
  <si>
    <t>Labor de mensajería</t>
  </si>
  <si>
    <t>JAL</t>
  </si>
  <si>
    <t>ALCALDÍA LOCAL DE RAFAEL URIBE URIBE</t>
  </si>
  <si>
    <t xml:space="preserve">Trabajo de escritorio y computador, aprobación y firma de documentos, orientar y participar en reuniones, asistir a eventos y recorridos por la localidad, responsable de la gestión de la alcaldía. Participación en operativos </t>
  </si>
  <si>
    <t>Vehículo de la Entidad</t>
  </si>
  <si>
    <t>Alto nivel de responsabilidad, actividades propias de la labor, revisión y entrega de resultados en tiempos determinados. Agresiones por parte de la comunidad. Extensión de la jornada laboral, salida posterior a 6:30 pm., labores fin de semana</t>
  </si>
  <si>
    <t>Desplazamiento fuera de las instalaciones de la sede dentro y fuera de la localidad</t>
  </si>
  <si>
    <t>Contratación - Piso 2</t>
  </si>
  <si>
    <t>Sí</t>
  </si>
  <si>
    <t>Físico (Iluminación)</t>
  </si>
  <si>
    <t>Fatiga visual. Cefalea. Falta de concentración en la labor. Irritabilidad</t>
  </si>
  <si>
    <t>RETILAP Resolución 180540 de 2010 Capítulo 4 Tabla 410.1</t>
  </si>
  <si>
    <t>Postura sedente. 
Sillas presentan deterioro</t>
  </si>
  <si>
    <t>Prensa - Piso 2</t>
  </si>
  <si>
    <t>Personas enojadas en el desarrollo del operativo; amenazas a los funcionarios; sectores peligrosos con presencia de delincuencia</t>
  </si>
  <si>
    <t>Tapabocas
Guantes 
Bata de tela o desechable
Monogafas</t>
  </si>
  <si>
    <t>Postura sedente. 
Sillas presentan deterioro.</t>
  </si>
  <si>
    <t xml:space="preserve">                                                                                                                                                              </t>
  </si>
  <si>
    <t>Conductores maquinaria amarilla</t>
  </si>
  <si>
    <t>Apoyar la ejecución de las obras en las que interviene la Alcaldía</t>
  </si>
  <si>
    <t>Exposición a golpes, caídas, atrapamientos, entre otros, relacionados con la operación de la maquinaria</t>
  </si>
  <si>
    <t>Mecánico (elementos o partes de maquinas)</t>
  </si>
  <si>
    <t>Mantenimiento de los vehículos</t>
  </si>
  <si>
    <t>Conducción y operación de volquetas y maquinaria amarilla (motoniveladora, retroexcavadora, vibrocompactador, mini cargador, cargador) al servicio de la Alcaldía</t>
  </si>
  <si>
    <t>Disconfort térmico por sensación de frío</t>
  </si>
  <si>
    <t>Distracción; reducción del rendimiento en la realización de las tareas</t>
  </si>
  <si>
    <t>1.Capacitación en medidas preventivas y de manejo del riesgo público   
2.Generar  programa de riesgo publico, incluir  protocolo de seguridad</t>
  </si>
  <si>
    <t>Transcripción en computador, escuchando a través de audífonos la grabación de cada sesión</t>
  </si>
  <si>
    <t>Físico (ruido)</t>
  </si>
  <si>
    <t>Disminución de la agudeza auditiva</t>
  </si>
  <si>
    <t>Hipoacusia neurosensorial</t>
  </si>
  <si>
    <t>Resolución 2844 de 2007</t>
  </si>
  <si>
    <t>1.Control periódico semestral o anual de agudeza auditiva (Audiometría)
2.Capacitación y recomendaciones escritas sobre el uso correcto de los audífonos, especialmente uso con volumen bajo</t>
  </si>
  <si>
    <t>Gestión documental - Piso 2</t>
  </si>
  <si>
    <t>Uso de vehículo rodante</t>
  </si>
  <si>
    <t>Gestión documental - Piso 1</t>
  </si>
  <si>
    <t>Archivo intermedio</t>
  </si>
  <si>
    <t>Disposición ordenada de cajas de archivo</t>
  </si>
  <si>
    <t>Movimientos repetitivos miembros superiores. Postura sedente. Sillas deterioradas</t>
  </si>
  <si>
    <t>Biomecánico (movimientos repetitivos, postura sedente)</t>
  </si>
  <si>
    <t xml:space="preserve">Tendinitis, síndrome de túnel del carpo (STC), otros Desórdenes músculo esqueléticos. </t>
  </si>
  <si>
    <t>1.Realizar pausas activas diarias
2.Capacitación en higiene postural
3.Programar y realizar mantenimiento preventivo y correctivo, o reemplazo de sillas</t>
  </si>
  <si>
    <t>1.Capacitación en manipulación manual de cargas</t>
  </si>
  <si>
    <t>Almacén</t>
  </si>
  <si>
    <t>Toma física de inventarios en sedes Alcaldía y comodatos.
Entrega de pedidos. Asignación e ingreso de elementos. 
Organización espacio físico de Almacén</t>
  </si>
  <si>
    <t>Ingreso y organización espacio físico de Almacén</t>
  </si>
  <si>
    <t>Locativo (sistemas y medios de almacenamiento; orden y aseo)</t>
  </si>
  <si>
    <t>Visitas a adultos mayores en situación de vulnerabilidad. Ej: adicción, reciclaje, desplazamiento, discapacidad, entre otras.</t>
  </si>
  <si>
    <t>Desplazamiento fuera de las instalaciones (robo, atraco, lesiones por caídas, accidentes con vehículos). Inseguridad propia del sector que visitan, amenazas, agresiones.
Antecedente de secuestro simple</t>
  </si>
  <si>
    <t>1.Evaluar la pertinencia de programar las visitas de tal manera que siempre puedan realizarlas acompañados, es decir, asegurar que asistan 2 personas a cada visita
2.Capacitación en medidas preventivas y de manejo del riesgo público   
3.Generar  programa de riesgo publico, incluir  protocolo de seguridad</t>
  </si>
  <si>
    <t>Movimientos repetitivos miembros superiores. Postura sedente.
Sillas deterioradas
Espacio reducido</t>
  </si>
  <si>
    <t>Postura sedente prolongada
Superficies y espacios de trabajo adaptados
Presencia de olores desagradables provenientes del baño</t>
  </si>
  <si>
    <t>CDI - Piso 1</t>
  </si>
  <si>
    <t>Manejo de correspondencia interna y externa</t>
  </si>
  <si>
    <t>Recepción y entrega de correspondencia interna y externa</t>
  </si>
  <si>
    <t>Movimientos repetitivos miembros superiores. Postura sedente.
Espacio reducido.
Ventanilla de atención distante y elevada</t>
  </si>
  <si>
    <t>Evaluación de los puestos de trabajo, con el fin de validar condiciones ergonómicas (altura, alcance, dimensiones, entre otros)</t>
  </si>
  <si>
    <t>1.Programar y realizar pausas activas con mayor continuidad por parte de los colaboradores, realizar formación de lideres de pausas activas    
2.Capacitación en higiene postural
3.Programar y realizar mantenimiento preventivo de sillas</t>
  </si>
  <si>
    <t>Seguimientos dentro de la localidad</t>
  </si>
  <si>
    <t>Desplazamiento fuera de las instalaciones de la sede dentro de la localidad</t>
  </si>
  <si>
    <t>Infraestructura - Piso 2</t>
  </si>
  <si>
    <t>Eléctrico</t>
  </si>
  <si>
    <t>Lesiones a las personas. Daños a las instalaciones</t>
  </si>
  <si>
    <t>Reglamento técnico de instalaciones eléctricas “Retie”. Res N° 9 0708 de 2013.</t>
  </si>
  <si>
    <t xml:space="preserve">Realizar revisión y adecuación de instalaciones eléctricas, acorde con las necesidades propias de la Alcaldía, por parte de persona competente, certificada en Retie.
</t>
  </si>
  <si>
    <t xml:space="preserve">1. Asegurar que la capacidad instalada sea suficiente para las necesidades de la Alcaldía.
2.Organización del cableado eléctrico en las instalaciones 
3. Impedir uso de multitomas en las áreas de trabajo
4. Programación de mantenimiento preventivo periódico, posterior a la revisión y adecuaciones, según recomendaciones de la persona certificada en Retie. </t>
  </si>
  <si>
    <t>Consumo de bebidas preparadas en las instalaciones</t>
  </si>
  <si>
    <t>Biologico (manipulación de alimentos)</t>
  </si>
  <si>
    <t>Intoxicación alimentaria, contagio de bacterias, virus y parásitos</t>
  </si>
  <si>
    <t>Enfermedad incapacitante</t>
  </si>
  <si>
    <t>Resolución 2674 de 2013. Capítulo III</t>
  </si>
  <si>
    <t>1.Asegurar que las personas del outsourcing que presta el servicio de cafetería, cuenten con la capacitación en manipulación de alimentos, así como con los controles biológicos respectivos, uso de EPP´s y estrictas condiciones de higiene. 
2.Guantes diferenciados por color para actividades de aseo y de cafetería</t>
  </si>
  <si>
    <t>Tapabocas
Cofia
Guantes</t>
  </si>
  <si>
    <t>Postura sedente prolongada
Superficies y espacios de trabajo adaptados</t>
  </si>
  <si>
    <t xml:space="preserve">1.Realizar actividades de capacitación sobre resolución de conflictos, habilidades de negociación, trabajo en equipo.
2.Definir estrategias de apoyo para fortalecimiento de liderazgo </t>
  </si>
  <si>
    <t xml:space="preserve">Asistir a eventos y recorridos por la localidad. Participación en operativos </t>
  </si>
  <si>
    <t>1.Capacitación en higiene postural y autocuidado
2.Programar y realizar  pausas activas por parte de los colaboradores, participar en formación de lideres de pausas activas
3.Programar mantenimiento preventivo de sillas</t>
  </si>
  <si>
    <t xml:space="preserve">Trabajo en campo. </t>
  </si>
  <si>
    <t>Postura sedente. Digitación</t>
  </si>
  <si>
    <t>Biomecánico (posturas y movimientos repetitivos)</t>
  </si>
  <si>
    <t>Desórdenes musculo-esqueléticos. Síndromes de trauma acumulativo.</t>
  </si>
  <si>
    <t>Gestión Desarrollo local - Piso 2</t>
  </si>
  <si>
    <t>Apremio de tiempo para responder requerimientos y demandas propias del cargo. Alto nivel de responsabilidad</t>
  </si>
  <si>
    <t>1.Brindar herramientas de apoyo para promover el trabajo en equipo al interior de la alcaldía.
2.Realizar las contrataciones  necesarias que permitan contar con el apoyo especializado en los temas que se considere necesario.</t>
  </si>
  <si>
    <t>Apoyo a la supervisión de contratos, programación de PAC, paz y salvo de ORFEO, Reportes y seguimiento casos Covid. Participación en comités de contratación. Revisión y aprobación de estudios previos de funcionamiento. Llevar la secretaría técnica del CLG. Atender visitas y responder informes de entes de control según competencia. Coordinar funcionamiento del CDI, gestión documental y otras áreas administrativas, programación de vehículos del FDLRUU, coordinar solicitudes y sus respuestas de Secretaría de Gobierno a Alcaldía Local (enlace), actualizar información del PAA de funcionamiento y realizar seguimiento al cumplimiento de tiempos, responder derechos de petición y otras solicitudes, atender solicitudes internas de funcionarios y contratistas respecto de asignación de recursos y espacios de trabajo</t>
  </si>
  <si>
    <t>Control y toma de inventarios y suministro de bienes de consumo. Préstamo de elementos a funcionarios y entidades. Elaboración de estudios previos. Contratos comodatos. Manejo de archivo del área</t>
  </si>
  <si>
    <t>Manipulación de cargas (cajas, elementos y equipos de oficina, elementos de entrega y/o devolución de comodatos)</t>
  </si>
  <si>
    <t>Organización de gran cantidad de elementos en Almacén, algunos acumulados por largos períodos, incluso en carpa aledaña los pendientes de dar de baja</t>
  </si>
  <si>
    <t>1.Definir en el corto plazo los elementos que se deben dar de baja y realizar el proceso correspondiente. 
2.Establecer políticas de orden y aseo, no almacenar elementos por encima de 1,80 m. de altura.</t>
  </si>
  <si>
    <t>Apoyo de atención a la ciudanía. Información y orientación telefonicamente y seguimiento a derechos de petición allegados a la alcaldia.</t>
  </si>
  <si>
    <t xml:space="preserve">1.Capacitación en higiene postural, autocuidado.
2.Programar y realizar  pausas activas  con mayor continuidad por parte de los colaboradores , participar en formación de lideres de pausas activas 
3.Mantenimiento preventivo  de sillas 
4.Reparación de la cajonera   </t>
  </si>
  <si>
    <t>Paneles de cerramiento y puerta de vidrio</t>
  </si>
  <si>
    <t>1.Suministro frecuente de bebidas calientes
2.Uso de ropa abrigada
3.Medición ambiental de confort térmico
4.Acatar las recomendaciones resultado de la medición</t>
  </si>
  <si>
    <t>Entregar notificaciones y correspondencia dentro de la ciudad</t>
  </si>
  <si>
    <t>Desplazamiento fuera de las instalaciones, dentro y fuera de la localidad. Uso de transporte público. Transitar por polígonos de monitoreo.</t>
  </si>
  <si>
    <t>Posturas predominantes, en bipedestación y caminando</t>
  </si>
  <si>
    <t>Biomecánico (bipedestación)</t>
  </si>
  <si>
    <t xml:space="preserve">Desórdenes músculo esqueléticos. </t>
  </si>
  <si>
    <t>Capacitación en higiene postural, específica para posturas en bipedestación y caminando, así como ejercios de fortalecimiento</t>
  </si>
  <si>
    <t>CDI - Notificadores</t>
  </si>
  <si>
    <t xml:space="preserve">Revisar cuentas de cobro, liquidar cuentas de cobro, causar contablemente, revisar saldos de cuentas contables, preparar los Estados financieros. Verificacion de cuentas para reportar al area de presupuesto CPS y Juridicas y acompañamiento en pagos. </t>
  </si>
  <si>
    <t>1.Capacitación en higiene postural y autocuidado
2.Programar y realizar  pausas activas por parte de los colaboradores, participar en formación de lideres de pausas activas
3.Programar mantenimiento preventivo y correctivo o reemplazo de sillas</t>
  </si>
  <si>
    <t>Percepción de escasa iluminación en el área</t>
  </si>
  <si>
    <t>1.Capacitación en pautas de higiene visual
2.Realizar medición de iluminación en el área
3.Acatar las recomendaciones, resultado de la medición</t>
  </si>
  <si>
    <t>Revisión y control. Asesoría de funcionarios en materia contractual, gestión preconstractual, contractual y postcontractual. Creación de expedientes de contratación en físico. Seguimiento y control a los flujos del proceso de contratación.</t>
  </si>
  <si>
    <t>Manejo archivo. Recepción y digitalización de documentos</t>
  </si>
  <si>
    <t>Organización documentos de archivo en carpetas y cajas, de acuerdo con parámetros técnicos. Registro en aplicativo</t>
  </si>
  <si>
    <t xml:space="preserve">1.Capacitación en higiene postural, autocuidado.
2.Programar y realizar  pausas activas  con mayor continuidad por parte de los colaboradores, participar en formación de lideres de pausas activas 
3.Mantenimiento preventivo  de sillas </t>
  </si>
  <si>
    <t>Manipulación de cargas (carpetas con documentos, cajas), desplazamientos con documentación.</t>
  </si>
  <si>
    <t>1.Capacitación en manipulación manual de cargas
2.Reemplazar vehículo rodante para ubicación y traslado de cajas o carpetas, diseñado con material resistente que permita soportar el peso de estos documentos</t>
  </si>
  <si>
    <t xml:space="preserve">Manipulación de gran cantidad de documentos  en cajas de archivo. </t>
  </si>
  <si>
    <t>La cantidad de cajas a disponer excede la capacidad de la estantería instalada. Almacenamiento de cajas por encima de 1,80 m. de altura</t>
  </si>
  <si>
    <t>Lesión incapacitante. Daño a equipos e instalaciones.</t>
  </si>
  <si>
    <t>1.Dotar de muebles archivadores adicionales, previendo disponer de un espacio adicional al actual, al menos mientras autorizan transferencias al archivo central
2.Mantener espacio de circulación despejado.
3.Capacitar en prevención y control de incendios</t>
  </si>
  <si>
    <t>Reemplazar panel superior de las puertas de ingreso, por rejilla o malla que asegure ventilación permanente de estos espacios</t>
  </si>
  <si>
    <t xml:space="preserve">1.Capacitación en higiene postural, autocuidado.
3.Programar y realizar  pausas activas  con mayor continuidad por parte de los colaboradores , participar en formación de lideres de pausas activas 
4.Mantenimiento preventivo y correctivo de sillas </t>
  </si>
  <si>
    <t xml:space="preserve">Supervisión de contratos. Respuesta orfeos. Coordinación técnica para Liquidación contratos. Coordinación del equipo de infraestructura. Respuesta a entes de control y otras entidades. Atención a la comunidad. </t>
  </si>
  <si>
    <t>Visitas de segmentos viales. Supervisión de contratos.</t>
  </si>
  <si>
    <r>
      <t>Disposición de espacios de trabajo según norma (2 m</t>
    </r>
    <r>
      <rPr>
        <vertAlign val="superscript"/>
        <sz val="6"/>
        <rFont val="Arial"/>
        <family val="2"/>
      </rPr>
      <t>2</t>
    </r>
    <r>
      <rPr>
        <sz val="6"/>
        <rFont val="Arial"/>
        <family val="2"/>
      </rPr>
      <t xml:space="preserve">  de superficie de pavimento)</t>
    </r>
  </si>
  <si>
    <t>Apoyar audiencias de la inspección. Trámites de correspondencia. Atención a ciudadanos. Actividades administrativas. Impulsos procesales de las Actuaciones Policivas</t>
  </si>
  <si>
    <t>1.Evaluar la opción de dotar de muebles archivadores tipo armario
2.De ser indispensable el uso de archivadores colgantes, asegurar que se dispongan de manera que ninguna persona tenga la posibilidad de ubicarse debajo de ellos.</t>
  </si>
  <si>
    <t>Asegurar que los anclajes de los archivadores colgantes se encuentren en óptimas condiciones. 
Programar mantenimiento preventivo de los mismos</t>
  </si>
  <si>
    <t>Asistencia a diferentes  diligencias y actividades complementarias fuera de la oficina.</t>
  </si>
  <si>
    <t xml:space="preserve">Inspecciones oculares. Visitas de verificación: Uso de Suelo, Urbanización, Perturbación. Recorridos de control a establecimientos de comercio
 </t>
  </si>
  <si>
    <t>Inconformidad de los usuarios en las diligencias o visitas, ocasiona agresiones verbales y/o físicas por parte de ellos (dentro y fuera de las instalaciones)</t>
  </si>
  <si>
    <t xml:space="preserve">1.Capacitación Riesgo público. Formación en seguridad pública con la colaboración de las entidades competentes.
2.Evaluar la opción de contar siempre con acompañamiento policial, en las diligencias a realizar en la localidad.
3.Capacitación en medidas preventivas y de manejo del riesgo público.   
4.Generar  programa de riesgo publico, incluir  protocolo de seguridad.  </t>
  </si>
  <si>
    <t>1.Realizar actividades de capacitación sobre resolución de conflictos y desarrollo de habilidades sociales para la concertación y la negociación.
2.Capacitación en Comunicación asertiva. 
3.Definir estrategias de apoyo para fortalecimiento de autoestima y afrontamiento de situaciones conflictivas.</t>
  </si>
  <si>
    <t>Apoyo actividades administrativas y secretariales de JAL</t>
  </si>
  <si>
    <t>Grupo Jurídico</t>
  </si>
  <si>
    <t xml:space="preserve">Postura sedente. 
Sillas presentan deterioro. </t>
  </si>
  <si>
    <t>1.Capacitación en higiene postural y autocuidado
2.Programar y realizar  pausas activas por parte de los colaboradores, participar formación de lideres de pausas activas
3.Programar mantenimiento preventivo y correctivo, así como reemplazo de sillas</t>
  </si>
  <si>
    <t>Informes de visitas técnicas. Sustanciar y tramitar actuaciones administrativas. Atención a la comunidad</t>
  </si>
  <si>
    <t>Control ocupaciones ilegales. Recorridos de obras. Brigadas, acompañamiento, jornadas de vacunación y esterilización. Jornadas de sensibilización. Operativos dando cumplimiento a IVC. Visitas a Establecimientos de Comercio</t>
  </si>
  <si>
    <t>Desplazamientos por la localidad, en cumplimiento de las funciones propias del área</t>
  </si>
  <si>
    <t xml:space="preserve">1.Capacitación en medidas preventivas y de manejo del riesgo público.   
2.Generar programa de riesgo publico, incluir  protocolo de seguridad.  </t>
  </si>
  <si>
    <t>Movimientos repetitivos miembros superiores. Postura sedente.</t>
  </si>
  <si>
    <t>1.Realizar pausas activas diarias
2.Capacitación en higiene postural</t>
  </si>
  <si>
    <t>Obras</t>
  </si>
  <si>
    <t>Estudios previos de proyectos y seguimiento a los mismos. Elaboración de informes de visitas técnicas. Atención a ciudadanos.</t>
  </si>
  <si>
    <t>Inspeccion de obras. Participación en operativos diurnos y nocturnos</t>
  </si>
  <si>
    <t>Condiciones propias de las obras, asociadas al uso de herramientas y maquinaria, así como presencia de materiales utilizados al interior de las mismas</t>
  </si>
  <si>
    <t>Mecánico (herramientas máquinas, materiales)</t>
  </si>
  <si>
    <t>Golpes, tropiezos, caídas</t>
  </si>
  <si>
    <t>1.Acatar las indicaciones de Seguridad y Salud en el Trabajo de la obra visitada
2.Capacitación en prevención de riesgos específicos en construcciones
3.Uso de EPP siempre que se realicen estas visitas</t>
  </si>
  <si>
    <t>Botas de seguridad
Casco
Guantes tipo ingeniero</t>
  </si>
  <si>
    <t>Inspección de obras de la localidad.</t>
  </si>
  <si>
    <t>SI</t>
  </si>
  <si>
    <t>Posibilidad de contagio por Covid 19, tanto en trabajo en casa como presencial</t>
  </si>
  <si>
    <t>Biologico (virus)</t>
  </si>
  <si>
    <t>Enfermedad respiratoria y afectación a otros sitemas</t>
  </si>
  <si>
    <t>Aseo y desinfección</t>
  </si>
  <si>
    <t>Cumplimiento de medidas de bioseguridad</t>
  </si>
  <si>
    <t>Resolución 777 de 2021</t>
  </si>
  <si>
    <t>Acudir a la entidad de salud respectiva para cumplir con el esquema de vacunación indicado por el Gobierno nacional en el momento correspondiente.
Trabajo presencial: Dar cumplimiento al protocolo de bioseguridad de la Entidad
Trabajo en casa: Generar las condiciones propicias para el cumplimiento de las medidas de bioseguridad divulgadas por la Entidad y el Gobierno nacional.</t>
  </si>
  <si>
    <t>Estrés, estados de ansiedad, efectos adversos en la condición de salud</t>
  </si>
  <si>
    <t>Apoyo en estrategias para:
 - Fortalecer afrontamiento de situaciones difíciles
 - Aceptación de las condiciones y consecuencias de la pandemia
 - Manejo del duelo</t>
  </si>
  <si>
    <t>Atención a la comunidad. Atención a vendedores informales que se acercan a inscribirse al consejo. Información de presupuestos participativos. Apoyar a las instancias de participación de la localidad.</t>
  </si>
  <si>
    <t>Participación</t>
  </si>
  <si>
    <t>Sensibilización del Consejo Local de Vendedores informales e inscripción de comunidad a este Consejo. Visitas a las zonas que requieren acción de DDHH. Sensibilización de Presupuestos Paritcipativos. Acompañar eventos realizados por las instancias de participación.</t>
  </si>
  <si>
    <t xml:space="preserve">1.Capacitación en medidas preventivas y de manejo del riesgo público   
2.Generar  programa de riesgo publico, incluir  protocolo de seguridad. </t>
  </si>
  <si>
    <t>PIGA</t>
  </si>
  <si>
    <t xml:space="preserve">Elaboración de estudios previos, informes, bases de datos respuestas a requerimientos. Verificación de cuarto de residuos y condiciones locativas. </t>
  </si>
  <si>
    <t>Planeación</t>
  </si>
  <si>
    <t>Formulación, planeación, y supervision de obras. Revisión documental. Atención a la comunidad respecto a los proyectos que se adelantan. Planes de mejoramiento. Gestión documental.</t>
  </si>
  <si>
    <t>Revisión de obras. Supervisión de contratos</t>
  </si>
  <si>
    <t xml:space="preserve">Diseño de campañas internas y externas, piezas graficas, edición de video, gestión de temas de comunicación y algunas reuniones virtuales. </t>
  </si>
  <si>
    <t>1.Capacitación en higiene postural y autocuidado
2.Programar y realizar  pausas activas por parte de los colaboradores, participar formación de lideres de pausas activas</t>
  </si>
  <si>
    <t>Presupuesto</t>
  </si>
  <si>
    <t>1.Capacitación en higiene postural y autocuidado
2.Programar y realizar  pausas activas por parte de los colaboradores, participar en formación de lideres de pausas activas</t>
  </si>
  <si>
    <t>Expedicion de cdps -rps e informes. Realización de planillas de ordenes de pago. Ordenes de pago. Estados de cuenta.</t>
  </si>
  <si>
    <t>Estrés, fatiga, efectos adversos en la condición de salud.</t>
  </si>
  <si>
    <t>Exposición a mordeduras, rasguños o ataques de los animales atendidos en territorio</t>
  </si>
  <si>
    <t>Biológico (Mordeduras)</t>
  </si>
  <si>
    <t>Heridas, desgarros, infecciones</t>
  </si>
  <si>
    <t>Protección y Bienestar Animal "PYBA"</t>
  </si>
  <si>
    <t>Atención médico veterinaria</t>
  </si>
  <si>
    <t>Atender y asistir brigadas médicas, urgencias veterinarias, y evaluar casos de posible maltrato animal en predios privados y espacio público.</t>
  </si>
  <si>
    <t>Capacitación en higiene postural, específica para posturas en bipedestación y caminando</t>
  </si>
  <si>
    <t>Posibles agresiones asociadas a enojo de la comunidad por la atención de las quejas o demandas sobre maltrato animal.</t>
  </si>
  <si>
    <t>Apoyo para contar con herramientas o estrategias de afrontamiento de situaciones de difícil manejo en el desempeño de la labor, relacionadas con condiciones de vulnerabilidad de los animales atendidos.</t>
  </si>
  <si>
    <t>Uso de estrategias publicitarias insistiendo en las condiciones adecuadas en la tenencia de los animales en los predios, así como la vacunación necesaria para ellos, recordando el apoyo requerido para el control del animal al momento de realizar las visitas o intervenciones.</t>
  </si>
  <si>
    <t>Desplazamientos dentro de la localidad</t>
  </si>
  <si>
    <t>Riesgo</t>
  </si>
  <si>
    <t>Reuniones de coordinación de equipo. Trámites de documentos físicos. Impresion de informes.</t>
  </si>
  <si>
    <t>Posturas en bipedestación</t>
  </si>
  <si>
    <t>Capacitación en higiene postural, específica para postura en bipedestación, así como ejercios de fortalecimiento</t>
  </si>
  <si>
    <t>Visitas a sitios críticos. Atención de emergencias.</t>
  </si>
  <si>
    <t>Movimientos repetitivos miembros superiores. Postura sedente Manipulación de cargas</t>
  </si>
  <si>
    <t>Biomecánico (movimientos repetitivos, postura sedente, manipulación de cargas)</t>
  </si>
  <si>
    <t>1.Realizar pausas activas diarias
2.Capacitación en higiene postural y manipulación de cargas</t>
  </si>
  <si>
    <t xml:space="preserve">Verificación de equipos de cómputo en Instituciones Educativas </t>
  </si>
  <si>
    <t>Apoyar y dar soporte técnico al administrador y usuario final de la red de sistemas y tecnología e información de la alcaldía. Configuración de equipos de cómputo, revisión de impresoras. Creación de casos hola.</t>
  </si>
  <si>
    <t>Atención al usuario, proceso administrativos requeridos por parte del proyecto, recolección de las visitas realizadas por los profesionales. Procesos de cruces de base de datos, envío de bases para realizar los procesos, resoluciones y los otros que demanda la supervisión.</t>
  </si>
  <si>
    <t>1.Programar y realizar  pausas activas     
2.Capacitación en higiene postural
3.Programar y realizar mantenimiento preventivo y correctivo o reemplazo de sillas</t>
  </si>
  <si>
    <t>Aunque de acuerdo con la información suministrada por la Alcaldía, se realizó mantenimiento con persona certificada en Retie, se observa desorganización en los cables de baja tensión y los funcionarios reportan conexiones insuficientes e inadecuadas.</t>
  </si>
  <si>
    <t>Capacitaciones en prevención de accidentes y lesiones asociadas al uso de la maquinaria amarilla.
Asegurar la idoneidad del contratista para el desempeño de las labores, mediante verificación de los soportes necesarios (experiencia, licencia de conducción, como mínimo)</t>
  </si>
  <si>
    <t>Realizar  mantenimiento preventivo y correctivo a vehículos, diligenciando el registro de los mismos</t>
  </si>
  <si>
    <t>Talleres virtuales, control de riesgo psicosocial</t>
  </si>
  <si>
    <t>Medidas de autoprotección</t>
  </si>
  <si>
    <t>Disposición de puestos de trabajo</t>
  </si>
  <si>
    <t>Pausas activas</t>
  </si>
  <si>
    <t>Noviembre de 2022</t>
  </si>
  <si>
    <t>Gestión Policiva</t>
  </si>
  <si>
    <t>Trabajo con teclado y mouse</t>
  </si>
  <si>
    <t>Biomecánico (movimientos repetitivos)</t>
  </si>
  <si>
    <t>Biomecánico (posturas, movimientos repetitivos)</t>
  </si>
  <si>
    <t>Elaboración de informes. Proyección y respuesta de comunicaciones de la Alcaldía. Reuniones</t>
  </si>
  <si>
    <t>Movimientos repetitivos miembros superiores. Postura sedente</t>
  </si>
  <si>
    <t>Tendinitis, síndrome de túnel del carpo (STC), otros DME.</t>
  </si>
  <si>
    <t>1.Capacitación en higiene postural y autocuidado
2.Programar y realizar pausas activas diarias</t>
  </si>
  <si>
    <t>Acompañamiento a todos los escenarios de participación y construcción del tejido social que se realicen desde el FDL en el marco de la gestión local (marchas, embellecimientos a parques, IVC, operativos, trabajo con comunidad, monitoreo, sensibilización, actividades recreo deportivas y culturales). Reacción y relacionamiento interinstitucional.</t>
  </si>
  <si>
    <t>no</t>
  </si>
  <si>
    <t>Desplazamientos por la localidad, en cumplimiento de las actividades propias del área.
Personas enojadas en protesta o movilización</t>
  </si>
  <si>
    <t>Condicines de Seguridad</t>
  </si>
  <si>
    <t>Público (violencia en el puesto de trabajo, robos, atracos, orden público, accidente vehicular)</t>
  </si>
  <si>
    <t>1.Capacitación en medidas preventivas y de manejo del riesgo público   
2.Generar  programa de riesgo publico, incluir  protocolo de seguridad específico para acompañamiento en marchas, protestas o plantones.</t>
  </si>
  <si>
    <t>De acuerdo a lineamientos del protocolo establecido</t>
  </si>
  <si>
    <t>Desplazamientos por la localidad, en cumplimiento de las actividades propias del área.</t>
  </si>
  <si>
    <t>Biomecánico (posturas bípeda y caminando)</t>
  </si>
  <si>
    <t>Desórdenes músculo esqueléticos</t>
  </si>
  <si>
    <t>1.Capacitación en higiene postural y autocuidado; recomendaciones específicas para posturas en bipedestación y caminando.
2.Uso de calzado cómodo y seguro para los desplazamientos.</t>
  </si>
  <si>
    <t>Desplazamientos por la localidad, en cumplimiento de las actividades propias del área; se visitan zonas identificadas como "peligrosas", preocupación por los posibles desenlaces en los acompañamientos, jornadas extensas y extenuantes. Exposición a agresiones verbales y físicas.</t>
  </si>
  <si>
    <t>Estrés, desmotivación, fatiga, efectos adversos en la condición de salud.</t>
  </si>
  <si>
    <t xml:space="preserve">1.Apoyo en la definición de estrategias que faciliten abordar situaciones de difícil manejo, así como el fortalecimiento de la autoestima.
2.Definir estrategias para fortalecimiento de la cohesión de grupo que favorezcan el apoyo social e integración entre compañeros. </t>
  </si>
  <si>
    <t>Operativos IVC ocupaciones ilegales</t>
  </si>
  <si>
    <t>Uso de herramientas manuales durante operativos, para desmonte de viviendas construidas por la comunidad con madera, latas, alambre y otros materiales</t>
  </si>
  <si>
    <t>Mecánico (herramientas, proyección de partículas)</t>
  </si>
  <si>
    <t>1.Realizar capacitación en "uso adecuado de herramientas"
2.Verificar que las herramientas se encuentren en óptimas condiciones para su uso. Reemplazar las que presenten desgaste o algún tipo de adaptación.</t>
  </si>
  <si>
    <t>Guantes de vaqueta tipo ingeniero
Monogafas</t>
  </si>
  <si>
    <t>Gestión Seguridad y Convivencia</t>
  </si>
  <si>
    <t>Contabilidad</t>
  </si>
  <si>
    <t>No</t>
  </si>
  <si>
    <t>Carretillas y zorras</t>
  </si>
  <si>
    <t>NO</t>
  </si>
  <si>
    <t>Aseo Y Cafetería</t>
  </si>
  <si>
    <t>Uso de cafeteras, grecas y estufa de cafetería para preparación de bebidas calientes en sedes
Ingesta de bebidas calientes (aromaticas, café)</t>
  </si>
  <si>
    <t>lesiones por quemaduras</t>
  </si>
  <si>
    <t>Quemaduras de segundo grado</t>
  </si>
  <si>
    <t>No Aplica</t>
  </si>
  <si>
    <t xml:space="preserve">1. Indicar al personal de servicios generales las superficies que son calientes en cafeteras, grecas y/o estufas. 
2. Revisar periódicamente estos aparatos y señalizar preventivamente superficies calientes.
3. En lo posible cada uno de los funcionarios usar vasos anchos estables con oreja y termicos para la ingesta de bebidas calientes. 
</t>
  </si>
  <si>
    <t>Labores de limpieza y prepearción de alimentos</t>
  </si>
  <si>
    <t>Limpieza de área con productos químicos de limpieza</t>
  </si>
  <si>
    <t>Mal almacenamiento de productos químicos de aseo para la limpieza de las área de la alcaldía</t>
  </si>
  <si>
    <t>Envenenamiento, dermatitis, intoxicación</t>
  </si>
  <si>
    <t>Intoxicación</t>
  </si>
  <si>
    <t>Resolución 773 de 2021</t>
  </si>
  <si>
    <t>1. continuar con la implemntación del SGA por parte del contratistas, en márco del Programa de Riesgo químico de la SDG.
2. Capacitar a todas las presonas involucradas en manejo de químicos, en especial productos de aseo o limpieza
3. Divulgar MSDS (hoja de seguridad de los productos utilizados y mejorados)
4. Relizar inspecciones periodicas para el cumplimentos
5. Indetificar los envaces en los cuales se reenvasa los produtos para su utilización.</t>
  </si>
  <si>
    <t>Utilizacióan de Guates de nitrilo, tapabocas, cofias y gafas protectoras</t>
  </si>
  <si>
    <t>Labores propias de los ediles</t>
  </si>
  <si>
    <t>Participación en sesiones en el recinto.
Atención a la comunidad en oficinas</t>
  </si>
  <si>
    <t>Desplazamiento  fuera de las instalaciones de la sede dentro de la localidad.
Personas enojadas durante las sesiones o actividades en el recinto de la JAL</t>
  </si>
  <si>
    <t>Condiciones de seguridad</t>
  </si>
  <si>
    <t xml:space="preserve">Acompañamiento otras entidades (policía), cuando aplica. </t>
  </si>
  <si>
    <t>No aplica</t>
  </si>
  <si>
    <t>Desplazamiento dentro de la ciudad entregando  correspondencia en motocicletas propias de los servidores</t>
  </si>
  <si>
    <t>Exposición a accidentes vehiculares con diferentes actores viales</t>
  </si>
  <si>
    <t>Accidente de tránsito</t>
  </si>
  <si>
    <t>Lesión incapacitante hasta la muerte</t>
  </si>
  <si>
    <t>Ley 769 de 2002,resolucion 1565 del 2014</t>
  </si>
  <si>
    <t>Realizar mantenimientos preventivos y correctivos a motos y tener la documentación al día (SOAT y RTM)</t>
  </si>
  <si>
    <t xml:space="preserve">1.Contar con agenda o rutograma de los colaboradores. 
2.Continuar con la implementación del Plan Estratégico de Seguridad Vial  
3.Ejecucion de  capacitaciones en manejo defensivo y atención a victimas
4.Seguimiento al vencimiento de licencias de conducción, SOAT y RTM     
5.Realizacion de exámenes medico ocupacionales   
6.Realizacion de  exámenes teórico prácticos.                                                                                                                                                 </t>
  </si>
  <si>
    <t>Casco certifcado de motocicletas, guates con protección de nudillos, chaqueta con protectores para moto con reflectivos</t>
  </si>
  <si>
    <t>Conductores Y Operadores</t>
  </si>
  <si>
    <t xml:space="preserve">Trasportar a los servidores de la Alcaldía
Manejo de maquina amarilla </t>
  </si>
  <si>
    <t xml:space="preserve">Manejo de vehículo institucional </t>
  </si>
  <si>
    <t>Posturas que adoptan al manejar  y operar maquina amarilla</t>
  </si>
  <si>
    <t>Descansos intermedios en la jornada laboral</t>
  </si>
  <si>
    <t>Pausas entre horas laborales, pausa por tu bienestar</t>
  </si>
  <si>
    <t>No Aceptable o Aceptable con control especifico</t>
  </si>
  <si>
    <t xml:space="preserve">No aplica </t>
  </si>
  <si>
    <t xml:space="preserve">Realizar mantenimientos preventivos, correctivos de sillas del vehículo-conductor </t>
  </si>
  <si>
    <t xml:space="preserve">1.Continuar con  descansos dentro de la jornada laboral.
2.Capacitación sobre higiene postural, manipulación de cargas cuando se opere maquinaria amarilla y autocuidado.
3.Efectuar mantenimiento de silla vehicular 
4. Realización de pausas activas por parte de los colaboradores.
5.Continuar  con la realización de exámenes médicos ocupacionales.
6 . Contemplar en el programa DME a conductores.
7. Realización de escuelas terapéuticas miembros superiores y espalda
8.Al manipular carga manual contar con ayudas mecánicas adecuadas, en buen estado 
9.Establecer políticas de orden y aseo.                   
                                                            </t>
  </si>
  <si>
    <t>Trasportar a los servidores de la Alcaldía
Movilización de maquinaria amarilla</t>
  </si>
  <si>
    <t xml:space="preserve">Movimientos repetitivos  miembros superiores e inferiores </t>
  </si>
  <si>
    <t>Resolución 2400 de 1979. Artículo 9</t>
  </si>
  <si>
    <t>1.Programar y realizar  pausas activas  con mayor continuidad por parte de los colaboradores , realizar formación de lideres de pausas activas    
2.Contemplar en el programa DME a conductores.
3.Realizar Exámenes Médicos Ocupacionales periódicamente.                                                                                                              
4. Realizar estudio de movimientos repetitivos, con el fin de validar otras medidas de intervención de ser necesario</t>
  </si>
  <si>
    <t>Actividades propias de la tarea, demandas emocionales, comunicación, tecnología, organización del trabajo, demandas cualitativas y cuantitativas de la labor</t>
  </si>
  <si>
    <t>Aplicación de Batería Psicosocial a población muestra de la Secretaria Distrital de Gobierno, generación de pausas por tu bienestar desde nivel central a todas las sedes, generación de talleres</t>
  </si>
  <si>
    <t>1.Continual con el desarrollo y seguimiento del SVE de riesgo Psicosocial
2.Realizar actividades de capacitación sobre resolución de conflictos y desarrollo de habilidades sociales para la concertación y la negociación, talleres en diferentes temáticas.
3.Continuar con la realización de   actividades de bienestar. 
4.Definir estrategias de apoyo para fortalecimiento de autoestima y afrontamiento de diversas  situaciones.
5. La entidad esta en proceso de implementación Estrategia gobernando en equipo , programa lo logre, lo logramos, aplicación de batería  de riesgo psicosocial.
6. Mantener buen orden de documentos y demás elementos de trabajo.</t>
  </si>
  <si>
    <t>Exposición a violencia, robo. Accidentes de transito al manejar el vehículo y teniendo en cuenta que dentro de la localidad se encuentra terreno hostil.</t>
  </si>
  <si>
    <t>Medidas Propias de autoprotección.</t>
  </si>
  <si>
    <t>Decreto 1310 del 2016 ,,resolución 1231 DE 2016,resolucion 1565 del 2014</t>
  </si>
  <si>
    <t>Realizar mantenimientos preventivos y correctivos a vehículos y documentación al día</t>
  </si>
  <si>
    <t xml:space="preserve">
1.Contar con agenda del colaborador. 
2.Realizar e implementar Plan Estratégico de Seguridad Vial .    
3.Ejecucion de  capacitaciones en manejo defensivo.
4.Seguimiento al vencimiento de licencias de conducción     
5.Realizacion de exámenes medico ocupacionales   
6.Realizacion de  exámenes teórico prácticos. 
7. Generar  programa de riesgo publico, incluir  protocolo de seguridad. Tener en cuenta la particularidad que van a zona rural de Sumapaz y con antecedentes de ser zona de conflicto armado.                
8. Adicional a lo anterior para el personal de maquinaria amarilla, se debe contar con Normas de SST específicos para la labor y divulgarla al personal .
9.Trabajar conjuntamente con la  policía, en pro del acompañamiento al realizar registro de actividades en la localidad.                                                                                                                            </t>
  </si>
  <si>
    <t xml:space="preserve">1. Caminar por diferentes espacios de la sede o fuera de ella en cumplimiento de sus funciones.
2. Para operar la maquinaria amarilla puede encontrarse en diferentes terrenos con desnivel
3. Elementos que estén dentro del vehículo o alrededor de maquinaria pueden interferir en la labor  </t>
  </si>
  <si>
    <t>Locativo (superficies de trabajo) (orden y seo)</t>
  </si>
  <si>
    <t>Caídas, golpes ,lesiones varias.</t>
  </si>
  <si>
    <t>caídas de objetos y personas ,fracturas.</t>
  </si>
  <si>
    <t xml:space="preserve">Resolución 2400 de 1979. </t>
  </si>
  <si>
    <t xml:space="preserve">
1. Establecer políticas de orden y aseo  contempladas dentro de un programa y divulgadas a todo el personal
2. Retirar elementos del área que no se manejen con regularidad o que ya no se usen.
3. Generar inspecciones en SST, incluidas de orden y aseo
4. Capacitar- sensibilizar  al personal en la identificación de peligros y medidas de prevención
5.  Generar e implementar programa de prevención de caídas al mismo nivel 
6. Validar bajo Análisis de trabajo seguro al realizar tareas con maquinaria amarilla otras medidas de intervención preventivas 
7.  Generar procedimientos y normas de seguridad para obras
8. Realizar reinducción y sensibilización en Riesgos Labores, Auto Cuidado y Seguridad Basada en el Comportamiento
9.Adicional a lo anterior para el personal de maquinaria amarilla, se debe contar con Normas de SST específicos para la labor y divulgarla al personal    
</t>
  </si>
  <si>
    <t>Al validar información mas detalladas tener en cuenta necesidades e uso de EPP en zona rural como botas  con punta de seguridad, otros y dejar contemplado en matriz de EPP</t>
  </si>
  <si>
    <t>1. Contacto indirecto/ directo con el personal a la hora de saludar, estornudar, toser, hablar. 
2. Contacto con vía publica y la localidad en general</t>
  </si>
  <si>
    <t>Alergias, virus, otros
Por mordeduras :fiebre, escalofríos, debilidad general, desvanecimiento, sudoración, ansiedad, confusión, náuseas, vómitos y diarrea.
Golpes, heridas de animales hacia las personas</t>
  </si>
  <si>
    <t>En la sede - fumigaciones</t>
  </si>
  <si>
    <t>Resolución 2400 de 1979. Artículo 36,otros</t>
  </si>
  <si>
    <t>1.Realizar fumigaciones en la sede</t>
  </si>
  <si>
    <t xml:space="preserve">1.Realizar fumigación preventivas en la sede, de acuerdo a cronograma previamente establecido en pro de la prevención de plagas y microorganismos en la documentación.
2.Realizar campañas de sensibilización en autocuidado, hábitos de vida saludable, realizar suministro de gel antibacterial.
3. Validar  las tareas mas detalladas cuando están en la zona rural y cuales es la tipología de animales de esta localidad al realizar estas tareas en zona rural, para que así la entidad genere medidas de prevención mas acordes con lo que se evidencia en esta localidad. Contemplar necesidad  de vacunación, otros.
</t>
  </si>
  <si>
    <t xml:space="preserve">
Al validar información mas detalladas tener en cuenta necesidades e uso de EPP en zona rural como botas con punta de seguridad, otros y dejar contemplado en matriz de EPP</t>
  </si>
  <si>
    <t>1.Cableado eléctrico  propio del vehículo</t>
  </si>
  <si>
    <t>Lesiones a las personas. Daños al vehículo</t>
  </si>
  <si>
    <t xml:space="preserve">Resolución 2400 de 1979. Artículo 5, 121, 125
Resolución 90795 DE 2014- RETIE
</t>
  </si>
  <si>
    <t xml:space="preserve">1.Revision  de todos los componentes del vehículo en pro de garantizar su buen funcionamiento-mantenimientos preventivos, correctivos 
</t>
  </si>
  <si>
    <t xml:space="preserve">1.Contar con programa de  mantenimiento vehicular  por personal calificado. Tener en cuenta normas RETIE
</t>
  </si>
  <si>
    <t xml:space="preserve">Posibilidades de materialización de incendio fugas en vehículos
</t>
  </si>
  <si>
    <t>Tecnológico (explosión, derrame, incendio).</t>
  </si>
  <si>
    <t>Daño a las personas, al vehículo</t>
  </si>
  <si>
    <t>Extintores</t>
  </si>
  <si>
    <t>Resolución 2400 de 1979 Art. 205, 207</t>
  </si>
  <si>
    <t>1.Revisiónes del vehículo, antes y después  de la labor
2. Realización de  mantenimientos periódicos preventivos correctivos  por parte de personal calificado.</t>
  </si>
  <si>
    <t xml:space="preserve">
1.Mantener extintores vigentes
2. Capacitar a conductores sobre el manejo adecuado de extintores, botiquín y como reaccionar ante una emergencia
3. Realizar inspecciones preventivas a vehículos y elementos de emergencia 
4. Mantener elementos de emergencia de fácil acceso 
</t>
  </si>
  <si>
    <t>Conductores y Operadores de Maquinaria Amarilla</t>
  </si>
  <si>
    <t>Trasportar a los servidores de la Alcaldía
Deplazamientos en la maquinaria amarilla por exigencia de la labor</t>
  </si>
  <si>
    <t>Conducción de vehículos al servicio de la Alcaldía
Operaciones con maquinaria amarilla al servicio de la localidad</t>
  </si>
  <si>
    <t xml:space="preserve">Velocidad inadecuada o excesiva. Circulación por arriba del límite de velocidad permitido, </t>
  </si>
  <si>
    <t>Velocidad</t>
  </si>
  <si>
    <t>Dificultando una reacción defensiva, Incidentes de tránsito, Accidentes de tránsito (choques, atropellamiento, golpes, heridas,  contusiones, fracturas, pérdidas humanas, etc)</t>
  </si>
  <si>
    <t>Instalacion de GPS</t>
  </si>
  <si>
    <t xml:space="preserve">Llave de identificacion par uso de GPS, Capacitacion en manejo defensivo, </t>
  </si>
  <si>
    <t>Accidente grave con lesiones incapacitante, muerte</t>
  </si>
  <si>
    <t>Resolucion 1565 del 2014</t>
  </si>
  <si>
    <t>Capacitacion en manejo defensivo, 
Politica de seguridad vial Politicas de regulaciones, Aseguramiento de viajes, Seguimiento a infracciones de transito</t>
  </si>
  <si>
    <t>Uso obligatorio del cinturon de seguridad</t>
  </si>
  <si>
    <t>Falta de información o formación en seguridad vial</t>
  </si>
  <si>
    <t>Descocimiento de practicas de conduccion</t>
  </si>
  <si>
    <t>Incidentes de tránsito, Accidentes de tránsito (choques, atropellamiento, golpes, heridas,  contusiones, fracturas, pérdidas humanas, etc)</t>
  </si>
  <si>
    <t xml:space="preserve">Capacitacion en manejo defensivo, Programa de capacitacion, Sensibilizacion anual, Manejo comentado </t>
  </si>
  <si>
    <t>El uso de movil (celular),
encender un cigarrillo, la utilización inadecuada de los GPS, consumir alimentos</t>
  </si>
  <si>
    <t>Distracciones</t>
  </si>
  <si>
    <t>Capacitacion en manejo defensivo, Programa de capacitacion, Sensibilizacion anual, Manejo comentado 
Politica de seguridad vial Politicas de regulaciones, Procedimiento de Gerenciamiento de viajes, Seguimiento a infracciones de transito</t>
  </si>
  <si>
    <t>Exceso en horas de conduccion o no cumplimiento de jornada minima de conduccion, no cumplimiento de pausas activas.</t>
  </si>
  <si>
    <t>Sueño y fatiga</t>
  </si>
  <si>
    <t>Repercución negativa en la capacidad
de conducción, incrementando las distracciones y aumentando el tiempo de reacción</t>
  </si>
  <si>
    <t>Capacitacion en manejo defensivo, Programa de capacitacion, Sensibilizacion anual, Manejo comentado 
Politica de seguridad vial Politicas de regulaciones, Aseguramiento de viajes, Seguimiento a infracciones de transito</t>
  </si>
  <si>
    <t>Desacanso insuficiente, horas extras de trabajo, temas personales, etc</t>
  </si>
  <si>
    <t>Estrés</t>
  </si>
  <si>
    <t>Manejo no defensivo, distraccion, Incidentes de tránsito, Accidentes de tránsito (choques, atropellamiento, golpes, heridas,  contusiones, fracturas, pérdidas humanas, etc)</t>
  </si>
  <si>
    <t>Capacitacion en manejo defensivo, Programa de capacitacion, Sensibilizacion anual, Manejo comentado 
Programa de riesgo psicisocial, Control de horas de exposicion laboral</t>
  </si>
  <si>
    <t>Los conductores presentan esta clasificación
cuando presentan:Prisa, Congestión del tráfico, Disfrute de la prioridad.</t>
  </si>
  <si>
    <t>Agresividad</t>
  </si>
  <si>
    <t>Manejo no defensivo,  Incidentes de tránsito, Accidentes de tránsito (choques, atropellamiento, golpes, heridas,  contusiones, fracturas, pérdidas humanas, etc)</t>
  </si>
  <si>
    <t>Impericia al manejar un vehiculo automotor.</t>
  </si>
  <si>
    <t>Edad</t>
  </si>
  <si>
    <t>Procedimiento de seleccion y reclutamiento, Politicas de seguridad vial</t>
  </si>
  <si>
    <t>Alteraciones en el comportamiento del
conductor entre los cuales están: Depresores, Estimulantes, Alucinógenos</t>
  </si>
  <si>
    <t>Consumo de Drogas- Alcohol</t>
  </si>
  <si>
    <t>Alteracion en comportamiento de conduccion, Incidentes de tránsito, Accidentes de tránsito (choques, atropellamiento, golpes, heridas,  contusiones, fracturas, pérdidas humanas, etc</t>
  </si>
  <si>
    <t>Politica de no consumo de sustancias psicoativas, toma de pruebas de alcohol y drogas, monitoereo de infracciones de transito</t>
  </si>
  <si>
    <t>Ingerir medicamentos influye en la capacidad de concentración, reduce los reflejos o si le produce somnolencia o no.</t>
  </si>
  <si>
    <t>Medicamentos</t>
  </si>
  <si>
    <t>Politica de no consumo de sustancias psicoactivas, toma de pruebas de alcohol y drogas, monitoreo de infracciones de transito</t>
  </si>
  <si>
    <t>Comportamiento no seguro</t>
  </si>
  <si>
    <t>Realización de maniobras no defensivas</t>
  </si>
  <si>
    <t>Capacitacion en manejo defensivo, Programa de capacitacion, Sensibilizacion anual, Manejo comentado
Politica de seguridad vial Politicas de regulaciones, Aseguramiento de viajes, Seguimiento a infracciones de transito</t>
  </si>
  <si>
    <t>No uso de cinturon de seguridad, no respeto y seguimiento a todos los lineamientos viales definidos por legislacion y por la organización</t>
  </si>
  <si>
    <t>No cumplimiento de estandares y normas</t>
  </si>
  <si>
    <t>Posibles fallas mecanicas en Sistema de frenos, Acelerador atascado, tambaleo, transmisiòn, motor, etc</t>
  </si>
  <si>
    <t>Falla de Seguridad Activa</t>
  </si>
  <si>
    <t>Compra y alquiler de vehiculos con estandares de seguridad, Ejecucion de mantenimientos preventivos y correctivos</t>
  </si>
  <si>
    <t>Inspecciones de ley y pre operacionales, Planes de mantenimiento de vehiculos, Seleccion de talleres de mantenimientos, Cotrol de hoja de vida de vehiculos</t>
  </si>
  <si>
    <t>Posibles fallas o no uso de equipo de proteccion personal, faro delantero, luces de giro, luz de freno, espejos, bocina, cinturones de seguridad.</t>
  </si>
  <si>
    <t>Falla de Seguridad pasiva</t>
  </si>
  <si>
    <t>Lesiones personales</t>
  </si>
  <si>
    <t>Inspecciones de ley y pre operacionales, Planes de mantenimiento de vehiculos, Seleccion de talleres de mantenimientos, Control de hoja de vida de vehiculos</t>
  </si>
  <si>
    <t>Derrames de líquidos, combustibles, etc</t>
  </si>
  <si>
    <t>Fallas en otros elementos</t>
  </si>
  <si>
    <t>Contaminacion ambiental</t>
  </si>
  <si>
    <t>Presentes en el trayecto o desplazamientos (lluvia, sol, noche, día, etc.)</t>
  </si>
  <si>
    <t>Factores meteorológicos</t>
  </si>
  <si>
    <t>Capacitacion en manejo defensivo, Programa de capacitacion, Sensibilizacion anual, Manejo comentado
Politica de seguridad vial Politicas de regulaciones, Procedimiento de Gerenciamiento de viajes</t>
  </si>
  <si>
    <t xml:space="preserve"> Vías destapadas, derrumbes, hundimientos, falta de tapas de alcantarilla, terrenos irregulares</t>
  </si>
  <si>
    <t>Condiciones de vias</t>
  </si>
  <si>
    <t>Trayectos rutinarios que lleva a tener una sensación de seguridad disminuyendo la concentración y nuestro grado de percepción del riesgo.</t>
  </si>
  <si>
    <t>Trayectos frecuentes</t>
  </si>
  <si>
    <t>Iluminacion publica deficiente</t>
  </si>
  <si>
    <t>Condiciones de iluminación</t>
  </si>
  <si>
    <t>Comportamientos sub estandar al usar las vias publicas</t>
  </si>
  <si>
    <t>Infracciones de otros actores viales</t>
  </si>
  <si>
    <t>Insectos, colillas arrojadas, grava, etc</t>
  </si>
  <si>
    <t>Objetos en el ambiente</t>
  </si>
  <si>
    <t>Capacitacion en manejo defensivo, Programa de capacitacion, Sensibilizacion anual, Manejo comentado, entrega de equipo de proteccion personal</t>
  </si>
  <si>
    <t>Animales presentes en vias de circulacion</t>
  </si>
  <si>
    <t>Ánimales en la vía</t>
  </si>
  <si>
    <t>Capacitacion en manejo defensivo, Programa de capacitacion, Sensibilizacion anual, Manejo comentado 
Politica de seguridad vial Politicas de regulaciones, Aseguramiento de viajes</t>
  </si>
  <si>
    <t>Todos - Rol Peaton</t>
  </si>
  <si>
    <t>Traslados en vias internas</t>
  </si>
  <si>
    <t xml:space="preserve">Desplazamientos  </t>
  </si>
  <si>
    <t>No respeto y seguimiento a todos los lineamientos viales definidos por legislacion y por la organización</t>
  </si>
  <si>
    <t xml:space="preserve">No uso de senderos de circulación Peatonal </t>
  </si>
  <si>
    <t>Senalizacion y demarcacion vial de senderos</t>
  </si>
  <si>
    <t>Capacitacion de uso seguro de vias</t>
  </si>
  <si>
    <t>Estres, Premura</t>
  </si>
  <si>
    <t xml:space="preserve">Prisa
Ràpidez
Velocidad
</t>
  </si>
  <si>
    <t>Uso de dispositivo s móviles portables (Celular, Tablet)</t>
  </si>
  <si>
    <t>Politicas de sgeuridad vial , Politicas de regulaciones viales</t>
  </si>
  <si>
    <t>Escasa infraestructura vial</t>
  </si>
  <si>
    <t xml:space="preserve">Falta de senderos de circulación Peatonal </t>
  </si>
  <si>
    <t>Inspeccion de senalizacion y demarcacion vial</t>
  </si>
  <si>
    <t>Falta de peldaños en escaleras, falta de avisos de reparaciones, caidas al mismo nivel</t>
  </si>
  <si>
    <t xml:space="preserve">Condiciones locativas </t>
  </si>
  <si>
    <t>Mantenimientos preventivos y correctivos de areas</t>
  </si>
  <si>
    <t xml:space="preserve">Vias compartidas con otros actores de la vía (Ciclistas, Motociclistas, conductores) </t>
  </si>
  <si>
    <t>Capacitacion de uso seguro de vias
Politicas de sgeuridad vial , Politicas de resgulaciones viales</t>
  </si>
  <si>
    <t xml:space="preserve">Condiciones de iluminación y señalización de la vía </t>
  </si>
  <si>
    <t>Todos - Rol Pasajero</t>
  </si>
  <si>
    <t>Traslados en vias externas</t>
  </si>
  <si>
    <t xml:space="preserve">Politica de seguridad vial Politicas de regulaciones, Aseguramiento de viajes, Seguimiento a infracciones de transito
Capacitacion en manejo defensivo, Programa de capacitacion, Sensibilizacion anual, Manejo comentado </t>
  </si>
  <si>
    <t xml:space="preserve">Politica de seguridad vial Politicas de regulaciones, Aseguramiento de viajes
Capacitacion en manejo defensivo, Programa de capacitacion, Sensibilizacion anual, Manejo comentado </t>
  </si>
  <si>
    <t>Condiciones de seguridad fisica de zonas a visitar</t>
  </si>
  <si>
    <t>Riesgo publico</t>
  </si>
  <si>
    <t>Secuestros, atracos, hurtos</t>
  </si>
  <si>
    <t>Capacitaciones en riesgos de seguridad fisica y riesgo publico</t>
  </si>
  <si>
    <t>Analisis de riesgos de seguridad fisica, Monitoreo de traslados por seguridad fisica
Capacitaciones en riesgos de seguridad fisica y riesgo publico</t>
  </si>
  <si>
    <t>público - Asonadas</t>
  </si>
  <si>
    <t>público - Ataque terrorista</t>
  </si>
  <si>
    <t>Trabajo de escritorio y computador.
 Atención a usuarios.</t>
  </si>
  <si>
    <t xml:space="preserve">Disconfort térmico por sensación de frío </t>
  </si>
  <si>
    <t>Distracción; reducción del rendimiento en la realización de las tareas; sintomatología a nivel respiratorio</t>
  </si>
  <si>
    <t>Resolución 2400 de 1979 Art. 63 y 67 
ACGIH De 19 a 22°C</t>
  </si>
  <si>
    <t>1.Suministro frecuente de bebidas calientes.
2.Uso de ropa abrigada</t>
  </si>
  <si>
    <t>Verificación in situ, de condiciones que definen el derecho o no al subsidio</t>
  </si>
  <si>
    <t xml:space="preserve">Expocioción a animales domesticos en los predios </t>
  </si>
  <si>
    <t>Lesiones, laceraciones</t>
  </si>
  <si>
    <t>Lesiones incapacitantes</t>
  </si>
  <si>
    <t>1. inspeccionar el área
2. Indagar al dueño del predio la existencia de animales en el predio
3. En lo posible solicitar al dueño del predio mantener alejada la mascota.</t>
  </si>
  <si>
    <t>1.Realizar pausas activas diarias
2.Formación de líderes de pausas activas
3.Capacitación en higiene postural
4.Programar y realizar mantenimiento preventivo y correctivo de sillas</t>
  </si>
  <si>
    <t>Desplazamiento a diligencias fuera de la alcaldía</t>
  </si>
  <si>
    <t>Desplazamiento fuera de las instalaciones de la sede dentro de la localidad.
Posibles agresiones por parte de las personas enojadas durante las audiencias.</t>
  </si>
  <si>
    <t>Público (robos, atracos, asaltos, atentados, orden público, accidentes de transito, violencia en puesto de trabajo etc.)</t>
  </si>
  <si>
    <t>1.Capacitación en medidas preventivas y de manejo del riesgo público   
2.Generar  programa de riesgo publico, incluir  protocolo de seguridad
3.Procurar contar con transporte suministrado por la Alcaldía para los desplazamientos.
4.Incrementar el número de personas de vigilancia en la sede</t>
  </si>
  <si>
    <t>Trabajo de escritorio y computador
Realización de audiencias. Presencia permanente de usuarios en la sede.
Trabajo de campo</t>
  </si>
  <si>
    <t>Posibles agresiones por parte de las personas enojadas durante las audiencias o en la localidad.
Cumplir con tiempo límite para responder derechos de petición y tutelas. Antecedentes de Intento de soborno a inspector.</t>
  </si>
  <si>
    <t>Psicosocial (condiciones de la tarea, apremio de tiempo)</t>
  </si>
  <si>
    <t>1.Evaluar la opción de incrementar el número de personas de vigilancia en Inspecciones
2.Definir estrategias de apoyo para fortalecimiento de autoestima y afrontamiento de situaciones conflictivas.
3.Evaluar la posibilidad de contar con personal de apoyo (abogados sustanciadores u otro perfil) que contribuya a avanzar en los procesos que se adelantan</t>
  </si>
  <si>
    <t>Dotar y hacer uso de bata, guantes, tapabocas y monogafas</t>
  </si>
  <si>
    <t>Inspecciones de policía 18A, 18B, 18C</t>
  </si>
  <si>
    <t>Gran cantidad de documentos en cajas de archivo. 
Presencia de roedores</t>
  </si>
  <si>
    <t>Biológico (contacto con vectores)(excrementos)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</si>
</sst>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4">
    <font>
      <sz val="10"/>
      <name val="Arial"/>
      <family val="2"/>
    </font>
    <font>
      <b/>
      <sz val="10"/>
      <name val="Arial"/>
      <family val="2"/>
    </font>
    <font>
      <b/>
      <sz val="7"/>
      <name val="Century Schoolbook L"/>
      <family val="1"/>
    </font>
    <font>
      <sz val="6"/>
      <name val="Arial"/>
      <family val="2"/>
    </font>
    <font>
      <b/>
      <sz val="11"/>
      <color indexed="8"/>
      <name val="Calibri"/>
      <family val="2"/>
    </font>
    <font>
      <b/>
      <sz val="10"/>
      <name val="Candara"/>
      <family val="2"/>
    </font>
    <font>
      <sz val="10"/>
      <name val="Candara"/>
      <family val="2"/>
    </font>
    <font>
      <sz val="8"/>
      <color indexed="8"/>
      <name val="Calibri"/>
      <family val="2"/>
    </font>
    <font>
      <b/>
      <sz val="8"/>
      <color indexed="8"/>
      <name val="Calibri"/>
      <family val="2"/>
    </font>
    <font>
      <vertAlign val="superscript"/>
      <sz val="6"/>
      <name val="Arial"/>
      <family val="2"/>
    </font>
    <font>
      <sz val="6"/>
      <color indexed="8"/>
      <name val="Arial"/>
      <family val="2"/>
    </font>
    <font>
      <sz val="11"/>
      <color indexed="8"/>
      <name val="Calibri"/>
      <family val="2"/>
    </font>
    <font>
      <sz val="11"/>
      <color indexed="9"/>
      <name val="Calibri"/>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8"/>
      <name val="Segoe UI"/>
      <family val="2"/>
    </font>
    <font>
      <b/>
      <sz val="6"/>
      <name val="Arial"/>
      <family val="2"/>
    </font>
    <font>
      <b/>
      <sz val="6"/>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6"/>
      <color rgb="FF000000"/>
      <name val="Arial"/>
      <family val="2"/>
    </font>
    <font>
      <sz val="6"/>
      <color theme="1"/>
      <name val="Arial"/>
      <family val="2"/>
    </font>
    <font>
      <b/>
      <sz val="6"/>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43"/>
        <bgColor indexed="64"/>
      </patternFill>
    </fill>
    <fill>
      <patternFill patternType="solid">
        <fgColor indexed="50"/>
        <bgColor indexed="64"/>
      </patternFill>
    </fill>
    <fill>
      <patternFill patternType="solid">
        <fgColor indexed="13"/>
        <bgColor indexed="64"/>
      </patternFill>
    </fill>
    <fill>
      <patternFill patternType="solid">
        <fgColor indexed="26"/>
        <bgColor indexed="64"/>
      </patternFill>
    </fill>
    <fill>
      <patternFill patternType="solid">
        <fgColor indexed="52"/>
        <bgColor indexed="64"/>
      </patternFill>
    </fill>
    <fill>
      <patternFill patternType="solid">
        <fgColor indexed="51"/>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right style="thin"/>
      <top/>
      <bottom style="thin"/>
    </border>
    <border>
      <left/>
      <right style="thin"/>
      <top style="thin"/>
      <bottom style="thin"/>
    </border>
    <border>
      <left/>
      <right style="thin"/>
      <top style="thin"/>
      <bottom style="medium"/>
    </border>
    <border>
      <left/>
      <right style="medium"/>
      <top style="medium"/>
      <bottom style="thin"/>
    </border>
    <border>
      <left/>
      <right style="medium"/>
      <top style="thin"/>
      <bottom style="thin"/>
    </border>
    <border diagonalUp="1">
      <left style="thin"/>
      <right style="medium"/>
      <top style="thin"/>
      <bottom style="thin"/>
      <diagonal style="thin"/>
    </border>
    <border>
      <left style="medium"/>
      <right style="medium"/>
      <top style="thin"/>
      <bottom style="thin"/>
    </border>
    <border>
      <left/>
      <right style="medium"/>
      <top/>
      <bottom style="medium"/>
    </border>
    <border diagonalUp="1">
      <left style="thin"/>
      <right style="thin"/>
      <top style="thin"/>
      <bottom style="thin"/>
      <diagonal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border>
    <border>
      <left style="medium"/>
      <right style="medium"/>
      <top/>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medium"/>
      <right style="thin"/>
      <top style="medium"/>
      <bottom style="thin"/>
    </border>
    <border>
      <left style="thin"/>
      <right/>
      <top style="medium"/>
      <bottom style="thin"/>
    </border>
    <border>
      <left style="thin"/>
      <right/>
      <top style="thin"/>
      <bottom style="medium"/>
    </border>
    <border>
      <left style="thin"/>
      <right style="thin"/>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32" fillId="0" borderId="0">
      <alignment/>
      <protection/>
    </xf>
    <xf numFmtId="0" fontId="0" fillId="32" borderId="5" applyNumberFormat="0" applyFont="0" applyAlignment="0" applyProtection="0"/>
    <xf numFmtId="9" fontId="0" fillId="0" borderId="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166">
    <xf numFmtId="0" fontId="0" fillId="0" borderId="0" xfId="0" applyAlignment="1">
      <alignment/>
    </xf>
    <xf numFmtId="0" fontId="2" fillId="0" borderId="0" xfId="0" applyFont="1" applyAlignment="1">
      <alignment/>
    </xf>
    <xf numFmtId="0" fontId="2" fillId="0" borderId="0" xfId="0" applyFont="1" applyAlignment="1">
      <alignment vertical="center"/>
    </xf>
    <xf numFmtId="0" fontId="5" fillId="33"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34" borderId="10" xfId="0" applyFont="1" applyFill="1" applyBorder="1" applyAlignment="1">
      <alignment horizontal="left" vertical="center" wrapText="1"/>
    </xf>
    <xf numFmtId="0" fontId="6" fillId="0" borderId="10" xfId="0" applyFont="1" applyFill="1" applyBorder="1" applyAlignment="1">
      <alignment vertical="center" wrapText="1"/>
    </xf>
    <xf numFmtId="0" fontId="0" fillId="35" borderId="0" xfId="0" applyFill="1" applyAlignment="1">
      <alignment/>
    </xf>
    <xf numFmtId="0" fontId="7" fillId="35" borderId="0" xfId="0" applyFont="1" applyFill="1" applyAlignment="1">
      <alignment vertical="center" wrapText="1"/>
    </xf>
    <xf numFmtId="0" fontId="7" fillId="35" borderId="0" xfId="0" applyFont="1" applyFill="1" applyAlignment="1">
      <alignment/>
    </xf>
    <xf numFmtId="0" fontId="8" fillId="36" borderId="11" xfId="0" applyFont="1" applyFill="1" applyBorder="1" applyAlignment="1">
      <alignment horizontal="center" vertical="center"/>
    </xf>
    <xf numFmtId="0" fontId="8" fillId="36" borderId="12" xfId="0" applyFont="1" applyFill="1" applyBorder="1" applyAlignment="1">
      <alignment horizontal="center" vertical="center"/>
    </xf>
    <xf numFmtId="0" fontId="8" fillId="36" borderId="13" xfId="0" applyFont="1" applyFill="1" applyBorder="1" applyAlignment="1">
      <alignment horizontal="center" vertical="center"/>
    </xf>
    <xf numFmtId="0" fontId="8" fillId="35" borderId="0" xfId="0" applyFont="1" applyFill="1" applyAlignment="1">
      <alignment/>
    </xf>
    <xf numFmtId="0" fontId="7" fillId="37" borderId="14" xfId="0" applyFont="1" applyFill="1" applyBorder="1" applyAlignment="1">
      <alignment vertical="center"/>
    </xf>
    <xf numFmtId="0" fontId="7" fillId="37" borderId="15" xfId="0" applyFont="1" applyFill="1" applyBorder="1" applyAlignment="1">
      <alignment horizontal="center" vertical="center"/>
    </xf>
    <xf numFmtId="0" fontId="7" fillId="37" borderId="16" xfId="0" applyFont="1" applyFill="1" applyBorder="1" applyAlignment="1">
      <alignment vertical="center" wrapText="1"/>
    </xf>
    <xf numFmtId="0" fontId="7" fillId="35" borderId="0" xfId="0" applyFont="1" applyFill="1" applyAlignment="1">
      <alignment vertical="center"/>
    </xf>
    <xf numFmtId="0" fontId="7" fillId="37" borderId="17" xfId="0" applyFont="1" applyFill="1" applyBorder="1" applyAlignment="1">
      <alignment vertical="center"/>
    </xf>
    <xf numFmtId="0" fontId="7" fillId="37" borderId="18" xfId="0" applyFont="1" applyFill="1" applyBorder="1" applyAlignment="1">
      <alignment horizontal="center" vertical="center"/>
    </xf>
    <xf numFmtId="0" fontId="7" fillId="37" borderId="19" xfId="0" applyFont="1" applyFill="1" applyBorder="1" applyAlignment="1">
      <alignment vertical="center" wrapText="1"/>
    </xf>
    <xf numFmtId="0" fontId="7" fillId="37" borderId="20" xfId="0" applyFont="1" applyFill="1" applyBorder="1" applyAlignment="1">
      <alignment vertical="center"/>
    </xf>
    <xf numFmtId="0" fontId="7" fillId="37" borderId="21" xfId="0" applyFont="1" applyFill="1" applyBorder="1" applyAlignment="1">
      <alignment horizontal="center" vertical="center"/>
    </xf>
    <xf numFmtId="0" fontId="7" fillId="37" borderId="22" xfId="0" applyFont="1" applyFill="1" applyBorder="1" applyAlignment="1">
      <alignment vertical="center" wrapText="1"/>
    </xf>
    <xf numFmtId="0" fontId="7" fillId="35" borderId="0" xfId="0" applyFont="1" applyFill="1" applyBorder="1" applyAlignment="1">
      <alignment vertical="center"/>
    </xf>
    <xf numFmtId="0" fontId="7" fillId="35" borderId="0" xfId="0" applyFont="1" applyFill="1" applyBorder="1" applyAlignment="1">
      <alignment horizontal="center" vertical="center"/>
    </xf>
    <xf numFmtId="0" fontId="7" fillId="35" borderId="0" xfId="0" applyFont="1" applyFill="1" applyBorder="1" applyAlignment="1">
      <alignment vertical="center" wrapText="1"/>
    </xf>
    <xf numFmtId="0" fontId="7" fillId="0" borderId="14" xfId="0" applyFont="1" applyBorder="1" applyAlignment="1">
      <alignment vertical="center"/>
    </xf>
    <xf numFmtId="0" fontId="7" fillId="0" borderId="15" xfId="0" applyFont="1" applyBorder="1" applyAlignment="1">
      <alignment horizontal="center" vertical="center"/>
    </xf>
    <xf numFmtId="0" fontId="7" fillId="0" borderId="16" xfId="0" applyFont="1" applyBorder="1" applyAlignment="1">
      <alignment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7" fillId="0" borderId="17" xfId="0" applyFont="1" applyBorder="1" applyAlignment="1">
      <alignment vertical="center"/>
    </xf>
    <xf numFmtId="0" fontId="7" fillId="0" borderId="18" xfId="0" applyFont="1" applyBorder="1" applyAlignment="1">
      <alignment horizontal="center" vertical="center"/>
    </xf>
    <xf numFmtId="0" fontId="7" fillId="0" borderId="19" xfId="0" applyFont="1" applyBorder="1" applyAlignment="1">
      <alignment vertical="center" wrapText="1"/>
    </xf>
    <xf numFmtId="0" fontId="8" fillId="0" borderId="23" xfId="0" applyFont="1" applyBorder="1" applyAlignment="1">
      <alignment horizontal="center" vertical="center"/>
    </xf>
    <xf numFmtId="0" fontId="8" fillId="38" borderId="24" xfId="0" applyFont="1" applyFill="1" applyBorder="1" applyAlignment="1">
      <alignment horizontal="center" vertical="center"/>
    </xf>
    <xf numFmtId="0" fontId="8" fillId="38" borderId="15" xfId="0" applyFont="1" applyFill="1" applyBorder="1" applyAlignment="1">
      <alignment horizontal="center" vertical="center"/>
    </xf>
    <xf numFmtId="0" fontId="8" fillId="39" borderId="15" xfId="0" applyFont="1" applyFill="1" applyBorder="1" applyAlignment="1">
      <alignment horizontal="center" vertical="center"/>
    </xf>
    <xf numFmtId="0" fontId="8" fillId="39" borderId="16" xfId="0" applyFont="1" applyFill="1" applyBorder="1" applyAlignment="1">
      <alignment horizontal="center" vertical="center"/>
    </xf>
    <xf numFmtId="0" fontId="8" fillId="0" borderId="19" xfId="0" applyFont="1" applyBorder="1" applyAlignment="1">
      <alignment horizontal="center" vertical="center"/>
    </xf>
    <xf numFmtId="0" fontId="8" fillId="38" borderId="25" xfId="0" applyFont="1" applyFill="1" applyBorder="1" applyAlignment="1">
      <alignment horizontal="center" vertical="center"/>
    </xf>
    <xf numFmtId="0" fontId="8" fillId="39" borderId="18" xfId="0" applyFont="1" applyFill="1" applyBorder="1" applyAlignment="1">
      <alignment horizontal="center" vertical="center"/>
    </xf>
    <xf numFmtId="0" fontId="8" fillId="40" borderId="19" xfId="0" applyFont="1" applyFill="1" applyBorder="1" applyAlignment="1">
      <alignment horizontal="center" vertical="center"/>
    </xf>
    <xf numFmtId="0" fontId="7" fillId="0" borderId="20" xfId="0" applyFont="1" applyBorder="1" applyAlignment="1">
      <alignment vertical="center"/>
    </xf>
    <xf numFmtId="0" fontId="7" fillId="0" borderId="21" xfId="0" applyFont="1" applyBorder="1" applyAlignment="1">
      <alignment horizontal="center" vertical="center"/>
    </xf>
    <xf numFmtId="0" fontId="7" fillId="0" borderId="22" xfId="0" applyFont="1" applyBorder="1" applyAlignment="1">
      <alignment vertical="center" wrapText="1"/>
    </xf>
    <xf numFmtId="0" fontId="8" fillId="40" borderId="26" xfId="0" applyFont="1" applyFill="1" applyBorder="1" applyAlignment="1">
      <alignment horizontal="center" vertical="center"/>
    </xf>
    <xf numFmtId="0" fontId="8" fillId="40" borderId="21" xfId="0" applyFont="1" applyFill="1" applyBorder="1" applyAlignment="1">
      <alignment horizontal="center" vertical="center"/>
    </xf>
    <xf numFmtId="0" fontId="8" fillId="41" borderId="21" xfId="0" applyFont="1" applyFill="1" applyBorder="1" applyAlignment="1">
      <alignment horizontal="center" vertical="center"/>
    </xf>
    <xf numFmtId="0" fontId="8" fillId="41" borderId="22" xfId="0" applyFont="1" applyFill="1" applyBorder="1" applyAlignment="1">
      <alignment horizontal="center" vertical="center"/>
    </xf>
    <xf numFmtId="0" fontId="8" fillId="35" borderId="11" xfId="0" applyFont="1" applyFill="1" applyBorder="1" applyAlignment="1">
      <alignment horizontal="center" vertical="center"/>
    </xf>
    <xf numFmtId="0" fontId="8" fillId="35" borderId="12" xfId="0" applyFont="1" applyFill="1" applyBorder="1" applyAlignment="1">
      <alignment horizontal="center" vertical="center"/>
    </xf>
    <xf numFmtId="0" fontId="8" fillId="35" borderId="13" xfId="0" applyFont="1" applyFill="1" applyBorder="1" applyAlignment="1">
      <alignment horizontal="center" vertical="center"/>
    </xf>
    <xf numFmtId="49" fontId="8" fillId="0" borderId="2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22" xfId="0" applyNumberFormat="1" applyFont="1" applyBorder="1" applyAlignment="1">
      <alignment horizontal="center" vertical="center"/>
    </xf>
    <xf numFmtId="0" fontId="8" fillId="0" borderId="27" xfId="0" applyFont="1" applyBorder="1" applyAlignment="1">
      <alignment horizontal="center" vertical="center"/>
    </xf>
    <xf numFmtId="0" fontId="8" fillId="38" borderId="24" xfId="0" applyFont="1" applyFill="1" applyBorder="1" applyAlignment="1">
      <alignment horizontal="left" vertical="center" wrapText="1"/>
    </xf>
    <xf numFmtId="0" fontId="8" fillId="38" borderId="15" xfId="0" applyFont="1" applyFill="1" applyBorder="1" applyAlignment="1">
      <alignment horizontal="left" vertical="center" wrapText="1"/>
    </xf>
    <xf numFmtId="0" fontId="8" fillId="42" borderId="16" xfId="0" applyFont="1" applyFill="1" applyBorder="1" applyAlignment="1">
      <alignment horizontal="left" vertical="center" wrapText="1"/>
    </xf>
    <xf numFmtId="0" fontId="8" fillId="0" borderId="28" xfId="0" applyFont="1" applyBorder="1" applyAlignment="1">
      <alignment horizontal="center" vertical="center"/>
    </xf>
    <xf numFmtId="0" fontId="8" fillId="38" borderId="25" xfId="0" applyFont="1" applyFill="1" applyBorder="1" applyAlignment="1">
      <alignment horizontal="left" vertical="center" wrapText="1"/>
    </xf>
    <xf numFmtId="0" fontId="8" fillId="38" borderId="18" xfId="0" applyFont="1" applyFill="1" applyBorder="1" applyAlignment="1">
      <alignment horizontal="left" vertical="center" wrapText="1"/>
    </xf>
    <xf numFmtId="0" fontId="8" fillId="42" borderId="18"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30" xfId="0" applyFont="1" applyBorder="1" applyAlignment="1">
      <alignment horizontal="center" vertical="center"/>
    </xf>
    <xf numFmtId="0" fontId="8" fillId="38" borderId="17" xfId="0" applyFont="1" applyFill="1" applyBorder="1" applyAlignment="1">
      <alignment horizontal="left" vertical="center" wrapText="1"/>
    </xf>
    <xf numFmtId="0" fontId="8" fillId="41" borderId="19" xfId="0" applyFont="1" applyFill="1" applyBorder="1" applyAlignment="1">
      <alignment horizontal="left" vertical="center" wrapText="1"/>
    </xf>
    <xf numFmtId="0" fontId="8" fillId="0" borderId="31" xfId="0" applyFont="1" applyBorder="1" applyAlignment="1">
      <alignment horizontal="center" vertical="center"/>
    </xf>
    <xf numFmtId="0" fontId="8" fillId="42" borderId="17"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41" borderId="18" xfId="0" applyFont="1" applyFill="1" applyBorder="1" applyAlignment="1">
      <alignment horizontal="left" vertical="center" wrapText="1"/>
    </xf>
    <xf numFmtId="0" fontId="8" fillId="41" borderId="29" xfId="0" applyFont="1" applyFill="1" applyBorder="1" applyAlignment="1">
      <alignment horizontal="left" vertical="center" wrapText="1"/>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center" vertical="center" wrapText="1"/>
    </xf>
    <xf numFmtId="0" fontId="51" fillId="0" borderId="0" xfId="0" applyFont="1" applyFill="1" applyBorder="1" applyAlignment="1">
      <alignment horizontal="left" vertical="center"/>
    </xf>
    <xf numFmtId="0" fontId="0" fillId="0" borderId="0" xfId="0" applyAlignment="1">
      <alignment wrapText="1"/>
    </xf>
    <xf numFmtId="0" fontId="0" fillId="0" borderId="0" xfId="0" applyBorder="1" applyAlignment="1">
      <alignment/>
    </xf>
    <xf numFmtId="0" fontId="2" fillId="43" borderId="18" xfId="0" applyFont="1" applyFill="1" applyBorder="1" applyAlignment="1">
      <alignment horizontal="center" vertical="center" textRotation="90" wrapText="1"/>
    </xf>
    <xf numFmtId="0" fontId="3" fillId="0" borderId="18" xfId="0" applyFont="1" applyFill="1" applyBorder="1" applyAlignment="1">
      <alignment horizontal="center" textRotation="90" wrapText="1"/>
    </xf>
    <xf numFmtId="0" fontId="0" fillId="0" borderId="33" xfId="0" applyBorder="1" applyAlignment="1">
      <alignment/>
    </xf>
    <xf numFmtId="0" fontId="0" fillId="0" borderId="34" xfId="0"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3" fillId="0" borderId="18" xfId="0" applyFont="1" applyFill="1" applyBorder="1" applyAlignment="1">
      <alignment horizontal="center" vertical="center" wrapText="1"/>
    </xf>
    <xf numFmtId="0" fontId="2" fillId="44" borderId="18" xfId="0" applyFont="1" applyFill="1" applyBorder="1" applyAlignment="1">
      <alignment horizontal="center" vertical="center" wrapText="1"/>
    </xf>
    <xf numFmtId="0" fontId="0" fillId="0" borderId="0" xfId="0" applyFill="1" applyAlignment="1">
      <alignment/>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35" xfId="0" applyFont="1" applyBorder="1" applyAlignment="1">
      <alignment horizontal="center" vertical="center"/>
    </xf>
    <xf numFmtId="0" fontId="1" fillId="0" borderId="0" xfId="0" applyFont="1" applyBorder="1" applyAlignment="1">
      <alignment horizontal="center" vertical="center"/>
    </xf>
    <xf numFmtId="0" fontId="1" fillId="0" borderId="36" xfId="0" applyFont="1" applyBorder="1" applyAlignment="1">
      <alignment horizontal="center" vertical="center"/>
    </xf>
    <xf numFmtId="0" fontId="2" fillId="43" borderId="18" xfId="0" applyFont="1" applyFill="1" applyBorder="1" applyAlignment="1">
      <alignment horizontal="center" vertical="center" textRotation="90" wrapText="1"/>
    </xf>
    <xf numFmtId="0" fontId="2" fillId="45" borderId="18" xfId="0" applyFont="1" applyFill="1" applyBorder="1" applyAlignment="1">
      <alignment horizontal="center" vertical="center"/>
    </xf>
    <xf numFmtId="0" fontId="2" fillId="44" borderId="18" xfId="0" applyFont="1" applyFill="1" applyBorder="1" applyAlignment="1">
      <alignment horizontal="center" vertical="center" wrapText="1"/>
    </xf>
    <xf numFmtId="0" fontId="2" fillId="45" borderId="18" xfId="0" applyFont="1" applyFill="1" applyBorder="1" applyAlignment="1">
      <alignment horizontal="center" vertical="center" wrapText="1"/>
    </xf>
    <xf numFmtId="0" fontId="2" fillId="44" borderId="18" xfId="0" applyFont="1" applyFill="1" applyBorder="1" applyAlignment="1">
      <alignment horizontal="center" vertical="center"/>
    </xf>
    <xf numFmtId="0" fontId="2" fillId="43" borderId="18" xfId="0" applyFont="1" applyFill="1" applyBorder="1" applyAlignment="1">
      <alignment horizontal="center" vertical="center"/>
    </xf>
    <xf numFmtId="0" fontId="8" fillId="35" borderId="40" xfId="0" applyFont="1" applyFill="1" applyBorder="1" applyAlignment="1">
      <alignment horizontal="center" vertical="center" wrapText="1"/>
    </xf>
    <xf numFmtId="0" fontId="8" fillId="35" borderId="41" xfId="0" applyFont="1" applyFill="1" applyBorder="1" applyAlignment="1">
      <alignment horizontal="center" vertical="center" wrapText="1"/>
    </xf>
    <xf numFmtId="0" fontId="8" fillId="35" borderId="42" xfId="0" applyFont="1" applyFill="1" applyBorder="1" applyAlignment="1">
      <alignment horizontal="center" vertical="center" wrapText="1"/>
    </xf>
    <xf numFmtId="0" fontId="7" fillId="37" borderId="43" xfId="0" applyFont="1" applyFill="1" applyBorder="1" applyAlignment="1">
      <alignment horizontal="center" vertical="center"/>
    </xf>
    <xf numFmtId="0" fontId="7" fillId="37" borderId="44" xfId="0" applyFont="1" applyFill="1" applyBorder="1" applyAlignment="1">
      <alignment horizontal="center" vertical="center"/>
    </xf>
    <xf numFmtId="0" fontId="7" fillId="37" borderId="45" xfId="0" applyFont="1" applyFill="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8" fillId="35" borderId="0" xfId="0" applyFont="1" applyFill="1" applyAlignment="1">
      <alignment horizontal="center"/>
    </xf>
    <xf numFmtId="0" fontId="8" fillId="35" borderId="46" xfId="0" applyFont="1" applyFill="1" applyBorder="1" applyAlignment="1">
      <alignment horizontal="center" vertical="center"/>
    </xf>
    <xf numFmtId="0" fontId="8" fillId="35" borderId="45" xfId="0" applyFont="1" applyFill="1" applyBorder="1" applyAlignment="1">
      <alignment horizontal="center" vertical="center"/>
    </xf>
    <xf numFmtId="0" fontId="8" fillId="36" borderId="47"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8" fillId="36" borderId="20" xfId="0" applyFont="1" applyFill="1" applyBorder="1" applyAlignment="1">
      <alignment horizontal="center" vertical="center" wrapText="1"/>
    </xf>
    <xf numFmtId="0" fontId="8" fillId="35" borderId="47" xfId="0" applyFont="1" applyFill="1" applyBorder="1" applyAlignment="1">
      <alignment horizontal="center" vertical="center" wrapText="1"/>
    </xf>
    <xf numFmtId="0" fontId="8" fillId="35" borderId="48" xfId="0" applyFont="1" applyFill="1" applyBorder="1" applyAlignment="1">
      <alignment horizontal="center" vertical="center" wrapText="1"/>
    </xf>
    <xf numFmtId="0" fontId="8" fillId="35" borderId="20" xfId="0" applyFont="1" applyFill="1" applyBorder="1" applyAlignment="1">
      <alignment horizontal="center" vertical="center" wrapText="1"/>
    </xf>
    <xf numFmtId="0" fontId="8" fillId="35" borderId="49" xfId="0" applyFont="1" applyFill="1" applyBorder="1" applyAlignment="1">
      <alignment horizontal="center" vertical="center" wrapText="1"/>
    </xf>
    <xf numFmtId="0" fontId="8" fillId="35" borderId="50" xfId="0" applyFont="1" applyFill="1" applyBorder="1" applyAlignment="1">
      <alignment horizontal="center" vertical="center" wrapText="1"/>
    </xf>
    <xf numFmtId="0" fontId="8" fillId="35" borderId="23" xfId="0" applyFont="1" applyFill="1" applyBorder="1" applyAlignment="1">
      <alignment horizontal="center" vertical="center" wrapText="1"/>
    </xf>
    <xf numFmtId="0" fontId="4" fillId="35" borderId="51" xfId="0" applyFont="1" applyFill="1" applyBorder="1" applyAlignment="1">
      <alignment horizontal="center" vertical="center"/>
    </xf>
    <xf numFmtId="0" fontId="4" fillId="35" borderId="52" xfId="0" applyFont="1" applyFill="1" applyBorder="1" applyAlignment="1">
      <alignment horizontal="center" vertical="center"/>
    </xf>
    <xf numFmtId="0" fontId="4" fillId="35" borderId="53" xfId="0" applyFont="1" applyFill="1" applyBorder="1" applyAlignment="1">
      <alignment horizontal="center" vertical="center"/>
    </xf>
    <xf numFmtId="0" fontId="4" fillId="35" borderId="54" xfId="0" applyFont="1" applyFill="1" applyBorder="1" applyAlignment="1">
      <alignment horizontal="center" vertical="center"/>
    </xf>
    <xf numFmtId="0" fontId="4" fillId="35" borderId="0" xfId="0" applyFont="1" applyFill="1" applyBorder="1" applyAlignment="1">
      <alignment horizontal="center" vertical="center"/>
    </xf>
    <xf numFmtId="0" fontId="4" fillId="35" borderId="55" xfId="0" applyFont="1" applyFill="1" applyBorder="1" applyAlignment="1">
      <alignment horizontal="center" vertical="center"/>
    </xf>
    <xf numFmtId="0" fontId="4" fillId="35" borderId="56" xfId="0" applyFont="1" applyFill="1" applyBorder="1" applyAlignment="1">
      <alignment horizontal="center" vertical="center"/>
    </xf>
    <xf numFmtId="0" fontId="4" fillId="35" borderId="57" xfId="0" applyFont="1" applyFill="1" applyBorder="1" applyAlignment="1">
      <alignment horizontal="center" vertical="center"/>
    </xf>
    <xf numFmtId="0" fontId="4" fillId="35" borderId="31" xfId="0" applyFont="1" applyFill="1" applyBorder="1" applyAlignment="1">
      <alignment horizontal="center" vertical="center"/>
    </xf>
    <xf numFmtId="0" fontId="8" fillId="36" borderId="48" xfId="0" applyFont="1" applyFill="1" applyBorder="1" applyAlignment="1">
      <alignment horizontal="center" vertical="center" wrapText="1"/>
    </xf>
    <xf numFmtId="0" fontId="8" fillId="36" borderId="49" xfId="0" applyFont="1" applyFill="1" applyBorder="1" applyAlignment="1">
      <alignment horizontal="center" vertical="center" wrapText="1"/>
    </xf>
    <xf numFmtId="0" fontId="8" fillId="36" borderId="50" xfId="0" applyFont="1" applyFill="1" applyBorder="1" applyAlignment="1">
      <alignment horizontal="center" vertical="center" wrapText="1"/>
    </xf>
    <xf numFmtId="0" fontId="8" fillId="36" borderId="23" xfId="0" applyFont="1" applyFill="1" applyBorder="1" applyAlignment="1">
      <alignment horizontal="center" vertical="center" wrapText="1"/>
    </xf>
    <xf numFmtId="0" fontId="5" fillId="33" borderId="10" xfId="0" applyFont="1" applyFill="1" applyBorder="1" applyAlignment="1">
      <alignment horizontal="center" vertical="center" textRotation="90" wrapText="1"/>
    </xf>
    <xf numFmtId="0" fontId="5" fillId="33" borderId="10" xfId="0" applyFont="1" applyFill="1" applyBorder="1" applyAlignment="1">
      <alignment horizontal="center" vertical="center" wrapText="1"/>
    </xf>
    <xf numFmtId="0" fontId="3" fillId="34" borderId="18" xfId="0" applyFont="1" applyFill="1" applyBorder="1" applyAlignment="1">
      <alignment horizontal="center" textRotation="90" wrapText="1"/>
    </xf>
    <xf numFmtId="0" fontId="3" fillId="2" borderId="18" xfId="0" applyFont="1" applyFill="1" applyBorder="1" applyAlignment="1">
      <alignment horizontal="center" vertical="center" wrapText="1"/>
    </xf>
    <xf numFmtId="0" fontId="3" fillId="0" borderId="18" xfId="0" applyFont="1" applyBorder="1" applyAlignment="1">
      <alignment horizontal="center" textRotation="90" wrapText="1"/>
    </xf>
    <xf numFmtId="0" fontId="3" fillId="0" borderId="18" xfId="0" applyFont="1" applyBorder="1" applyAlignment="1">
      <alignment horizontal="center" vertical="center" wrapText="1"/>
    </xf>
    <xf numFmtId="0" fontId="3" fillId="34" borderId="18" xfId="0" applyFont="1" applyFill="1" applyBorder="1" applyAlignment="1">
      <alignment horizontal="center" vertical="center" wrapText="1"/>
    </xf>
    <xf numFmtId="0" fontId="52" fillId="34" borderId="18" xfId="0" applyFont="1" applyFill="1" applyBorder="1" applyAlignment="1">
      <alignment horizontal="center" textRotation="90" wrapText="1"/>
    </xf>
    <xf numFmtId="0" fontId="52" fillId="34" borderId="18" xfId="0" applyFont="1" applyFill="1" applyBorder="1" applyAlignment="1">
      <alignment horizontal="center" textRotation="90" wrapText="1"/>
    </xf>
    <xf numFmtId="0" fontId="52" fillId="2" borderId="18" xfId="0" applyFont="1" applyFill="1" applyBorder="1" applyAlignment="1">
      <alignment horizontal="center" vertical="center" textRotation="90" wrapText="1"/>
    </xf>
    <xf numFmtId="0" fontId="52" fillId="2" borderId="18" xfId="0" applyFont="1" applyFill="1" applyBorder="1" applyAlignment="1">
      <alignment horizontal="center" vertical="center" textRotation="90"/>
    </xf>
    <xf numFmtId="0" fontId="3" fillId="2" borderId="18" xfId="0" applyFont="1" applyFill="1" applyBorder="1" applyAlignment="1">
      <alignment horizontal="center" vertical="center" textRotation="90" wrapText="1"/>
    </xf>
    <xf numFmtId="0" fontId="3" fillId="2" borderId="18" xfId="0" applyFont="1" applyFill="1" applyBorder="1" applyAlignment="1">
      <alignment horizontal="center" vertical="center"/>
    </xf>
    <xf numFmtId="0" fontId="51" fillId="2" borderId="18" xfId="0" applyFont="1" applyFill="1" applyBorder="1" applyAlignment="1">
      <alignment horizontal="center" vertical="center" textRotation="90" wrapText="1"/>
    </xf>
    <xf numFmtId="0" fontId="3" fillId="2" borderId="18" xfId="0" applyFont="1" applyFill="1" applyBorder="1" applyAlignment="1">
      <alignment vertical="center"/>
    </xf>
    <xf numFmtId="0" fontId="52" fillId="2" borderId="18" xfId="0" applyFont="1" applyFill="1" applyBorder="1" applyAlignment="1">
      <alignment horizontal="center" vertical="center"/>
    </xf>
    <xf numFmtId="0" fontId="52" fillId="2" borderId="18" xfId="0" applyFont="1" applyFill="1" applyBorder="1" applyAlignment="1">
      <alignment vertical="center"/>
    </xf>
    <xf numFmtId="0" fontId="3" fillId="2" borderId="18" xfId="0" applyFont="1" applyFill="1" applyBorder="1" applyAlignment="1">
      <alignment vertical="center" textRotation="90"/>
    </xf>
    <xf numFmtId="0" fontId="3" fillId="2" borderId="18" xfId="0" applyFont="1" applyFill="1" applyBorder="1" applyAlignment="1">
      <alignment horizontal="center" vertical="center" textRotation="90"/>
    </xf>
    <xf numFmtId="0" fontId="30" fillId="2" borderId="18" xfId="0" applyFont="1" applyFill="1" applyBorder="1" applyAlignment="1">
      <alignment horizontal="center" vertical="center"/>
    </xf>
    <xf numFmtId="0" fontId="53" fillId="2" borderId="18" xfId="0" applyFont="1" applyFill="1" applyBorder="1" applyAlignment="1">
      <alignment horizontal="center" vertical="center"/>
    </xf>
    <xf numFmtId="0" fontId="3" fillId="2" borderId="18" xfId="56" applyFont="1" applyFill="1" applyBorder="1" applyAlignment="1">
      <alignment horizontal="center" vertical="center" textRotation="90" wrapText="1"/>
      <protection/>
    </xf>
    <xf numFmtId="0" fontId="3" fillId="2" borderId="18" xfId="0" applyFont="1" applyFill="1" applyBorder="1" applyAlignment="1">
      <alignment horizontal="center" textRotation="90"/>
    </xf>
    <xf numFmtId="0" fontId="52" fillId="2" borderId="18" xfId="0" applyFont="1" applyFill="1" applyBorder="1" applyAlignment="1">
      <alignment vertical="center" textRotation="90" wrapText="1"/>
    </xf>
    <xf numFmtId="0" fontId="10" fillId="2" borderId="18" xfId="0" applyFont="1" applyFill="1" applyBorder="1" applyAlignment="1">
      <alignment horizontal="center" vertical="center" textRotation="90" wrapText="1"/>
    </xf>
    <xf numFmtId="0" fontId="3" fillId="2" borderId="18" xfId="0" applyFont="1" applyFill="1" applyBorder="1" applyAlignment="1">
      <alignment textRotation="90"/>
    </xf>
    <xf numFmtId="0" fontId="3" fillId="2" borderId="18" xfId="0" applyFont="1" applyFill="1" applyBorder="1" applyAlignment="1">
      <alignment vertical="center" textRotation="90" wrapText="1"/>
    </xf>
    <xf numFmtId="0" fontId="3" fillId="2" borderId="18" xfId="0" applyFont="1" applyFill="1" applyBorder="1" applyAlignment="1">
      <alignment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17">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B80047"/>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950E"/>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419100</xdr:colOff>
      <xdr:row>0</xdr:row>
      <xdr:rowOff>9525</xdr:rowOff>
    </xdr:from>
    <xdr:to>
      <xdr:col>29</xdr:col>
      <xdr:colOff>923925</xdr:colOff>
      <xdr:row>4</xdr:row>
      <xdr:rowOff>142875</xdr:rowOff>
    </xdr:to>
    <xdr:pic>
      <xdr:nvPicPr>
        <xdr:cNvPr id="1" name="Imagen 1"/>
        <xdr:cNvPicPr preferRelativeResize="1">
          <a:picLocks noChangeAspect="1"/>
        </xdr:cNvPicPr>
      </xdr:nvPicPr>
      <xdr:blipFill>
        <a:blip r:embed="rId1"/>
        <a:stretch>
          <a:fillRect/>
        </a:stretch>
      </xdr:blipFill>
      <xdr:spPr>
        <a:xfrm>
          <a:off x="8667750" y="9525"/>
          <a:ext cx="1638300" cy="781050"/>
        </a:xfrm>
        <a:prstGeom prst="rect">
          <a:avLst/>
        </a:prstGeom>
        <a:blipFill>
          <a:blip r:embed=""/>
          <a:srcRect/>
          <a:stretch>
            <a:fillRect/>
          </a:stretch>
        </a:blipFill>
        <a:ln w="9525" cmpd="sng">
          <a:noFill/>
        </a:ln>
      </xdr:spPr>
    </xdr:pic>
    <xdr:clientData/>
  </xdr:twoCellAnchor>
  <xdr:twoCellAnchor editAs="absolute">
    <xdr:from>
      <xdr:col>1</xdr:col>
      <xdr:colOff>0</xdr:colOff>
      <xdr:row>0</xdr:row>
      <xdr:rowOff>28575</xdr:rowOff>
    </xdr:from>
    <xdr:to>
      <xdr:col>3</xdr:col>
      <xdr:colOff>466725</xdr:colOff>
      <xdr:row>4</xdr:row>
      <xdr:rowOff>123825</xdr:rowOff>
    </xdr:to>
    <xdr:pic>
      <xdr:nvPicPr>
        <xdr:cNvPr id="2" name="Imagen 2"/>
        <xdr:cNvPicPr preferRelativeResize="1">
          <a:picLocks noChangeAspect="1"/>
        </xdr:cNvPicPr>
      </xdr:nvPicPr>
      <xdr:blipFill>
        <a:blip r:embed="rId2"/>
        <a:stretch>
          <a:fillRect/>
        </a:stretch>
      </xdr:blipFill>
      <xdr:spPr>
        <a:xfrm>
          <a:off x="161925" y="28575"/>
          <a:ext cx="1095375" cy="7429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32"/>
  <sheetViews>
    <sheetView tabSelected="1" zoomScale="110" zoomScaleNormal="110" zoomScaleSheetLayoutView="110" zoomScalePageLayoutView="0" workbookViewId="0" topLeftCell="A1">
      <selection activeCell="J10" sqref="J10"/>
    </sheetView>
  </sheetViews>
  <sheetFormatPr defaultColWidth="11.421875" defaultRowHeight="12.75"/>
  <cols>
    <col min="1" max="1" width="2.421875" style="0" customWidth="1"/>
    <col min="2" max="2" width="3.421875" style="0" customWidth="1"/>
    <col min="3" max="3" width="6.00390625" style="0" customWidth="1"/>
    <col min="4" max="4" width="12.7109375" style="0" customWidth="1"/>
    <col min="5" max="5" width="2.57421875" style="0" customWidth="1"/>
    <col min="6" max="6" width="11.57421875" style="0" customWidth="1"/>
    <col min="7" max="7" width="4.140625" style="0" customWidth="1"/>
    <col min="8" max="8" width="5.00390625" style="0" customWidth="1"/>
    <col min="9" max="9" width="6.57421875" style="0" customWidth="1"/>
    <col min="10" max="12" width="3.28125" style="0" customWidth="1"/>
    <col min="13" max="13" width="3.57421875" style="0" customWidth="1"/>
    <col min="14" max="14" width="3.00390625" style="0" customWidth="1"/>
    <col min="15" max="15" width="4.8515625" style="0" customWidth="1"/>
    <col min="16" max="16" width="4.140625" style="0" customWidth="1"/>
    <col min="17" max="17" width="3.28125" style="0" customWidth="1"/>
    <col min="18" max="18" width="4.28125" style="0" customWidth="1"/>
    <col min="19" max="19" width="5.421875" style="0" customWidth="1"/>
    <col min="20" max="20" width="4.8515625" style="0" customWidth="1"/>
    <col min="21" max="21" width="3.421875" style="0" customWidth="1"/>
    <col min="22" max="22" width="2.421875" style="0" customWidth="1"/>
    <col min="23" max="23" width="2.28125" style="0" customWidth="1"/>
    <col min="24" max="24" width="3.28125" style="0" customWidth="1"/>
    <col min="25" max="25" width="3.421875" style="0" customWidth="1"/>
    <col min="26" max="26" width="4.7109375" style="0" customWidth="1"/>
    <col min="27" max="27" width="3.57421875" style="0" customWidth="1"/>
    <col min="28" max="28" width="2.8515625" style="0" customWidth="1"/>
    <col min="29" max="29" width="17.00390625" style="0" customWidth="1"/>
    <col min="30" max="30" width="30.00390625" style="0" customWidth="1"/>
    <col min="31" max="31" width="9.140625" style="0" customWidth="1"/>
  </cols>
  <sheetData>
    <row r="1" spans="1:31" ht="12.75">
      <c r="A1" s="92" t="s">
        <v>0</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4"/>
    </row>
    <row r="2" spans="1:31" ht="12.75">
      <c r="A2" s="95" t="s">
        <v>256</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7"/>
    </row>
    <row r="3" spans="1:31" ht="12.75">
      <c r="A3" s="95" t="s">
        <v>52</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7"/>
    </row>
    <row r="4" spans="1:31" ht="12.75">
      <c r="A4" s="95" t="s">
        <v>455</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7"/>
    </row>
    <row r="5" spans="1:31" ht="12.75">
      <c r="A5" s="87"/>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8"/>
    </row>
    <row r="6" spans="1:31" ht="12.75">
      <c r="A6" s="84"/>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6"/>
    </row>
    <row r="7" spans="1:31" s="1" customFormat="1" ht="39.75" customHeight="1">
      <c r="A7" s="98" t="s">
        <v>1</v>
      </c>
      <c r="B7" s="98" t="s">
        <v>2</v>
      </c>
      <c r="C7" s="98" t="s">
        <v>3</v>
      </c>
      <c r="D7" s="98" t="s">
        <v>4</v>
      </c>
      <c r="E7" s="98" t="s">
        <v>5</v>
      </c>
      <c r="F7" s="99" t="s">
        <v>6</v>
      </c>
      <c r="G7" s="99"/>
      <c r="H7" s="99"/>
      <c r="I7" s="98" t="s">
        <v>7</v>
      </c>
      <c r="J7" s="100" t="s">
        <v>8</v>
      </c>
      <c r="K7" s="100"/>
      <c r="L7" s="100"/>
      <c r="M7" s="99" t="s">
        <v>9</v>
      </c>
      <c r="N7" s="99"/>
      <c r="O7" s="99"/>
      <c r="P7" s="99"/>
      <c r="Q7" s="99"/>
      <c r="R7" s="99"/>
      <c r="S7" s="99"/>
      <c r="T7" s="90" t="s">
        <v>10</v>
      </c>
      <c r="U7" s="101" t="s">
        <v>11</v>
      </c>
      <c r="V7" s="101"/>
      <c r="W7" s="101"/>
      <c r="X7" s="101"/>
      <c r="Y7" s="101"/>
      <c r="Z7" s="101"/>
      <c r="AA7" s="102" t="s">
        <v>12</v>
      </c>
      <c r="AB7" s="102"/>
      <c r="AC7" s="102"/>
      <c r="AD7" s="102"/>
      <c r="AE7" s="102"/>
    </row>
    <row r="8" spans="1:31" s="2" customFormat="1" ht="25.5" customHeight="1">
      <c r="A8" s="98"/>
      <c r="B8" s="98"/>
      <c r="C8" s="98"/>
      <c r="D8" s="98"/>
      <c r="E8" s="98"/>
      <c r="F8" s="98" t="s">
        <v>13</v>
      </c>
      <c r="G8" s="98" t="s">
        <v>14</v>
      </c>
      <c r="H8" s="98" t="s">
        <v>53</v>
      </c>
      <c r="I8" s="98"/>
      <c r="J8" s="98" t="s">
        <v>15</v>
      </c>
      <c r="K8" s="98" t="s">
        <v>16</v>
      </c>
      <c r="L8" s="98" t="s">
        <v>17</v>
      </c>
      <c r="M8" s="98" t="s">
        <v>18</v>
      </c>
      <c r="N8" s="98" t="s">
        <v>19</v>
      </c>
      <c r="O8" s="98" t="s">
        <v>20</v>
      </c>
      <c r="P8" s="98" t="s">
        <v>21</v>
      </c>
      <c r="Q8" s="98" t="s">
        <v>22</v>
      </c>
      <c r="R8" s="98" t="s">
        <v>23</v>
      </c>
      <c r="S8" s="98" t="s">
        <v>24</v>
      </c>
      <c r="T8" s="98" t="s">
        <v>25</v>
      </c>
      <c r="U8" s="103" t="s">
        <v>26</v>
      </c>
      <c r="V8" s="103"/>
      <c r="W8" s="103"/>
      <c r="X8" s="103"/>
      <c r="Y8" s="98" t="s">
        <v>27</v>
      </c>
      <c r="Z8" s="98" t="s">
        <v>28</v>
      </c>
      <c r="AA8" s="98" t="s">
        <v>29</v>
      </c>
      <c r="AB8" s="98" t="s">
        <v>30</v>
      </c>
      <c r="AC8" s="98" t="s">
        <v>31</v>
      </c>
      <c r="AD8" s="98" t="s">
        <v>32</v>
      </c>
      <c r="AE8" s="98" t="s">
        <v>33</v>
      </c>
    </row>
    <row r="9" spans="1:31" s="1" customFormat="1" ht="60.75" customHeight="1">
      <c r="A9" s="98"/>
      <c r="B9" s="98"/>
      <c r="C9" s="98"/>
      <c r="D9" s="98"/>
      <c r="E9" s="98"/>
      <c r="F9" s="98"/>
      <c r="G9" s="98"/>
      <c r="H9" s="98"/>
      <c r="I9" s="98"/>
      <c r="J9" s="98"/>
      <c r="K9" s="98"/>
      <c r="L9" s="98"/>
      <c r="M9" s="98"/>
      <c r="N9" s="98"/>
      <c r="O9" s="98"/>
      <c r="P9" s="98"/>
      <c r="Q9" s="98"/>
      <c r="R9" s="98"/>
      <c r="S9" s="98"/>
      <c r="T9" s="98"/>
      <c r="U9" s="82" t="s">
        <v>34</v>
      </c>
      <c r="V9" s="82" t="s">
        <v>35</v>
      </c>
      <c r="W9" s="82" t="s">
        <v>36</v>
      </c>
      <c r="X9" s="82" t="s">
        <v>37</v>
      </c>
      <c r="Y9" s="98"/>
      <c r="Z9" s="98"/>
      <c r="AA9" s="98"/>
      <c r="AB9" s="98"/>
      <c r="AC9" s="98"/>
      <c r="AD9" s="98"/>
      <c r="AE9" s="98"/>
    </row>
    <row r="10" spans="1:31" s="79" customFormat="1" ht="111" customHeight="1">
      <c r="A10" s="83" t="s">
        <v>51</v>
      </c>
      <c r="B10" s="83" t="s">
        <v>242</v>
      </c>
      <c r="C10" s="83" t="s">
        <v>225</v>
      </c>
      <c r="D10" s="83" t="s">
        <v>257</v>
      </c>
      <c r="E10" s="89" t="s">
        <v>213</v>
      </c>
      <c r="F10" s="83" t="s">
        <v>259</v>
      </c>
      <c r="G10" s="83" t="s">
        <v>44</v>
      </c>
      <c r="H10" s="83" t="s">
        <v>44</v>
      </c>
      <c r="I10" s="83" t="s">
        <v>222</v>
      </c>
      <c r="J10" s="83" t="s">
        <v>39</v>
      </c>
      <c r="K10" s="83" t="s">
        <v>39</v>
      </c>
      <c r="L10" s="83" t="s">
        <v>39</v>
      </c>
      <c r="M10" s="89">
        <v>6</v>
      </c>
      <c r="N10" s="89">
        <v>3</v>
      </c>
      <c r="O10" s="89">
        <f>+M10*N10</f>
        <v>18</v>
      </c>
      <c r="P10" s="89" t="str">
        <f>+IF(O10&gt;=24,"Muy Alto (MA)",IF(O10&gt;=10,"Alto (A)",IF(O10&gt;=6,"Medio(M)",IF(O10&gt;=2,"Bajo(B)"))))</f>
        <v>Alto (A)</v>
      </c>
      <c r="Q10" s="89">
        <v>25</v>
      </c>
      <c r="R10" s="89">
        <f>+O10*Q10</f>
        <v>450</v>
      </c>
      <c r="S10" s="141" t="str">
        <f>IF(R10&lt;=20,"IV",IF(R10&gt;=600,"I",IF(R10&gt;=150,"II",IF(R10&gt;=40,"III",IF(R10&gt;=20,"IV")*IF(R10&lt;=20,"IV")))))</f>
        <v>II</v>
      </c>
      <c r="T10" s="83" t="str">
        <f>+IF(S10="I","No Aceptable",IF(S10="II","No Aceptable o Aceptable con control especifico",IF(S10="III","Mejorable",IF(S10="IV","Aceptable"))))</f>
        <v>No Aceptable o Aceptable con control especifico</v>
      </c>
      <c r="U10" s="89">
        <v>4</v>
      </c>
      <c r="V10" s="89">
        <v>1</v>
      </c>
      <c r="W10" s="89">
        <v>0</v>
      </c>
      <c r="X10" s="89">
        <f>SUM(U10:W10)</f>
        <v>5</v>
      </c>
      <c r="Y10" s="83" t="s">
        <v>40</v>
      </c>
      <c r="Z10" s="83" t="s">
        <v>218</v>
      </c>
      <c r="AA10" s="83"/>
      <c r="AB10" s="83"/>
      <c r="AC10" s="83"/>
      <c r="AD10" s="83" t="s">
        <v>328</v>
      </c>
      <c r="AE10" s="83"/>
    </row>
    <row r="11" spans="1:31" s="79" customFormat="1" ht="111" customHeight="1">
      <c r="A11" s="83" t="s">
        <v>51</v>
      </c>
      <c r="B11" s="83" t="s">
        <v>242</v>
      </c>
      <c r="C11" s="83" t="s">
        <v>331</v>
      </c>
      <c r="D11" s="83" t="s">
        <v>329</v>
      </c>
      <c r="E11" s="89" t="s">
        <v>213</v>
      </c>
      <c r="F11" s="83" t="s">
        <v>260</v>
      </c>
      <c r="G11" s="83" t="s">
        <v>216</v>
      </c>
      <c r="H11" s="83" t="s">
        <v>224</v>
      </c>
      <c r="I11" s="83" t="s">
        <v>43</v>
      </c>
      <c r="J11" s="83" t="s">
        <v>39</v>
      </c>
      <c r="K11" s="83" t="s">
        <v>258</v>
      </c>
      <c r="L11" s="83" t="s">
        <v>39</v>
      </c>
      <c r="M11" s="89">
        <v>6</v>
      </c>
      <c r="N11" s="89">
        <v>3</v>
      </c>
      <c r="O11" s="89">
        <f>+M11*N11</f>
        <v>18</v>
      </c>
      <c r="P11" s="89" t="str">
        <f>+IF(O11&gt;=24,"Muy Alto (MA)",IF(O11&gt;=10,"Alto (A)",IF(O11&gt;=6,"Medio(M)",IF(O11&gt;=2,"Bajo(B)"))))</f>
        <v>Alto (A)</v>
      </c>
      <c r="Q11" s="89">
        <v>100</v>
      </c>
      <c r="R11" s="89">
        <f>+O11*Q11</f>
        <v>1800</v>
      </c>
      <c r="S11" s="141" t="str">
        <f aca="true" t="shared" si="0" ref="S11:S84">IF(R11&lt;=20,"IV",IF(R11&gt;=600,"I",IF(R11&gt;=150,"II",IF(R11&gt;=40,"III",IF(R11&gt;=20,"IV")*IF(R11&lt;=20,"IV")))))</f>
        <v>I</v>
      </c>
      <c r="T11" s="83" t="str">
        <f>+IF(S11="I","No Aceptable",IF(S11="II","No Aceptable o Aceptable con control especifico",IF(S11="III","Mejorable",IF(S11="IV","Aceptable"))))</f>
        <v>No Aceptable</v>
      </c>
      <c r="U11" s="89">
        <v>4</v>
      </c>
      <c r="V11" s="89">
        <v>1</v>
      </c>
      <c r="W11" s="89">
        <v>0</v>
      </c>
      <c r="X11" s="89">
        <f>SUM(U11:W11)</f>
        <v>5</v>
      </c>
      <c r="Y11" s="83" t="s">
        <v>46</v>
      </c>
      <c r="Z11" s="83"/>
      <c r="AA11" s="83"/>
      <c r="AB11" s="83"/>
      <c r="AC11" s="83"/>
      <c r="AD11" s="83" t="s">
        <v>241</v>
      </c>
      <c r="AE11" s="83"/>
    </row>
    <row r="12" spans="1:31" s="79" customFormat="1" ht="111" customHeight="1">
      <c r="A12" s="83" t="s">
        <v>51</v>
      </c>
      <c r="B12" s="83" t="s">
        <v>242</v>
      </c>
      <c r="C12" s="83" t="s">
        <v>212</v>
      </c>
      <c r="D12" s="83" t="s">
        <v>45</v>
      </c>
      <c r="E12" s="89" t="s">
        <v>213</v>
      </c>
      <c r="F12" s="83" t="s">
        <v>332</v>
      </c>
      <c r="G12" s="83" t="s">
        <v>38</v>
      </c>
      <c r="H12" s="83" t="s">
        <v>333</v>
      </c>
      <c r="I12" s="83" t="s">
        <v>334</v>
      </c>
      <c r="J12" s="83" t="s">
        <v>39</v>
      </c>
      <c r="K12" s="83" t="s">
        <v>39</v>
      </c>
      <c r="L12" s="83" t="s">
        <v>39</v>
      </c>
      <c r="M12" s="89">
        <v>2</v>
      </c>
      <c r="N12" s="89">
        <v>3</v>
      </c>
      <c r="O12" s="89">
        <f>+M12*N12</f>
        <v>6</v>
      </c>
      <c r="P12" s="89" t="str">
        <f>+IF(O12&gt;=24,"Muy Alto (MA)",IF(O12&gt;=10,"Alto (A)",IF(O12&gt;=6,"Medio(M)",IF(O12&gt;=2,"Bajo(B)"))))</f>
        <v>Medio(M)</v>
      </c>
      <c r="Q12" s="89">
        <v>25</v>
      </c>
      <c r="R12" s="89">
        <f>+O12*Q12</f>
        <v>150</v>
      </c>
      <c r="S12" s="141" t="str">
        <f t="shared" si="0"/>
        <v>II</v>
      </c>
      <c r="T12" s="83" t="str">
        <f>+IF(S12="I","No Aceptable",IF(S12="II","No Aceptable o Aceptable con control especifico",IF(S12="III","Mejorable",IF(S12="IV","Aceptable"))))</f>
        <v>No Aceptable o Aceptable con control especifico</v>
      </c>
      <c r="U12" s="89">
        <v>4</v>
      </c>
      <c r="V12" s="89">
        <v>1</v>
      </c>
      <c r="W12" s="89">
        <v>0</v>
      </c>
      <c r="X12" s="89">
        <f>SUM(U12:W12)</f>
        <v>5</v>
      </c>
      <c r="Y12" s="83" t="s">
        <v>40</v>
      </c>
      <c r="Z12" s="83" t="s">
        <v>226</v>
      </c>
      <c r="AA12" s="83"/>
      <c r="AB12" s="83"/>
      <c r="AC12" s="83"/>
      <c r="AD12" s="83" t="s">
        <v>330</v>
      </c>
      <c r="AE12" s="83"/>
    </row>
    <row r="13" spans="1:31" s="79" customFormat="1" ht="111" customHeight="1">
      <c r="A13" s="83" t="s">
        <v>51</v>
      </c>
      <c r="B13" s="83" t="s">
        <v>335</v>
      </c>
      <c r="C13" s="83" t="s">
        <v>212</v>
      </c>
      <c r="D13" s="83" t="s">
        <v>45</v>
      </c>
      <c r="E13" s="89" t="s">
        <v>213</v>
      </c>
      <c r="F13" s="83" t="s">
        <v>266</v>
      </c>
      <c r="G13" s="83" t="s">
        <v>38</v>
      </c>
      <c r="H13" s="83" t="s">
        <v>214</v>
      </c>
      <c r="I13" s="83" t="s">
        <v>215</v>
      </c>
      <c r="J13" s="83" t="s">
        <v>39</v>
      </c>
      <c r="K13" s="83" t="s">
        <v>39</v>
      </c>
      <c r="L13" s="83" t="s">
        <v>454</v>
      </c>
      <c r="M13" s="89">
        <v>2</v>
      </c>
      <c r="N13" s="89">
        <v>3</v>
      </c>
      <c r="O13" s="89">
        <f aca="true" t="shared" si="1" ref="O13:O28">+M13*N13</f>
        <v>6</v>
      </c>
      <c r="P13" s="89" t="str">
        <f>+IF(O13&gt;=24,"Muy Alto (MA)",IF(O13&gt;=10,"Alto (A)",IF(O13&gt;=6,"Medio(M)",IF(O13&gt;=2,"Bajo(B)"))))</f>
        <v>Medio(M)</v>
      </c>
      <c r="Q13" s="89">
        <v>25</v>
      </c>
      <c r="R13" s="89">
        <f aca="true" t="shared" si="2" ref="R13:R28">+O13*Q13</f>
        <v>150</v>
      </c>
      <c r="S13" s="141" t="str">
        <f t="shared" si="0"/>
        <v>II</v>
      </c>
      <c r="T13" s="83" t="str">
        <f aca="true" t="shared" si="3" ref="T13:T28">+IF(S13="I","No Aceptable",IF(S13="II","No Aceptable o Aceptable con control especifico",IF(S13="III","Mejorable",IF(S13="IV","Aceptable"))))</f>
        <v>No Aceptable o Aceptable con control especifico</v>
      </c>
      <c r="U13" s="89">
        <v>6</v>
      </c>
      <c r="V13" s="89">
        <v>6</v>
      </c>
      <c r="W13" s="89">
        <v>0</v>
      </c>
      <c r="X13" s="89">
        <f aca="true" t="shared" si="4" ref="X13:X28">SUM(U13:W13)</f>
        <v>12</v>
      </c>
      <c r="Y13" s="83" t="s">
        <v>40</v>
      </c>
      <c r="Z13" s="83" t="s">
        <v>226</v>
      </c>
      <c r="AA13" s="83"/>
      <c r="AB13" s="83"/>
      <c r="AC13" s="83"/>
      <c r="AD13" s="83" t="s">
        <v>330</v>
      </c>
      <c r="AE13" s="83"/>
    </row>
    <row r="14" spans="1:31" s="79" customFormat="1" ht="111" customHeight="1">
      <c r="A14" s="83" t="s">
        <v>51</v>
      </c>
      <c r="B14" s="83" t="s">
        <v>335</v>
      </c>
      <c r="C14" s="83" t="s">
        <v>212</v>
      </c>
      <c r="D14" s="83" t="s">
        <v>338</v>
      </c>
      <c r="E14" s="89" t="s">
        <v>213</v>
      </c>
      <c r="F14" s="83" t="s">
        <v>336</v>
      </c>
      <c r="G14" s="83" t="s">
        <v>44</v>
      </c>
      <c r="H14" s="83" t="s">
        <v>44</v>
      </c>
      <c r="I14" s="83" t="s">
        <v>222</v>
      </c>
      <c r="J14" s="83" t="s">
        <v>39</v>
      </c>
      <c r="K14" s="83" t="s">
        <v>39</v>
      </c>
      <c r="L14" s="83" t="s">
        <v>39</v>
      </c>
      <c r="M14" s="89">
        <v>6</v>
      </c>
      <c r="N14" s="89">
        <v>3</v>
      </c>
      <c r="O14" s="89">
        <f t="shared" si="1"/>
        <v>18</v>
      </c>
      <c r="P14" s="89" t="str">
        <f>+IF(O14&gt;=24,"Muy Alto (MA)",IF(O14&gt;=10,"Alto (A)",IF(O14&gt;=6,"Medio(M)",IF(O14&gt;=2,"Bajo(B)"))))</f>
        <v>Alto (A)</v>
      </c>
      <c r="Q14" s="89">
        <v>25</v>
      </c>
      <c r="R14" s="89">
        <f t="shared" si="2"/>
        <v>450</v>
      </c>
      <c r="S14" s="141" t="str">
        <f t="shared" si="0"/>
        <v>II</v>
      </c>
      <c r="T14" s="83" t="str">
        <f t="shared" si="3"/>
        <v>No Aceptable o Aceptable con control especifico</v>
      </c>
      <c r="U14" s="89">
        <v>0</v>
      </c>
      <c r="V14" s="89">
        <v>1</v>
      </c>
      <c r="W14" s="89">
        <v>0</v>
      </c>
      <c r="X14" s="89">
        <f t="shared" si="4"/>
        <v>1</v>
      </c>
      <c r="Y14" s="83" t="s">
        <v>40</v>
      </c>
      <c r="Z14" s="83" t="s">
        <v>218</v>
      </c>
      <c r="AA14" s="83"/>
      <c r="AB14" s="83"/>
      <c r="AC14" s="83"/>
      <c r="AD14" s="83" t="s">
        <v>337</v>
      </c>
      <c r="AE14" s="83"/>
    </row>
    <row r="15" spans="1:31" s="79" customFormat="1" ht="111" customHeight="1">
      <c r="A15" s="142" t="s">
        <v>51</v>
      </c>
      <c r="B15" s="142" t="s">
        <v>483</v>
      </c>
      <c r="C15" s="142" t="s">
        <v>234</v>
      </c>
      <c r="D15" s="142" t="s">
        <v>460</v>
      </c>
      <c r="E15" s="143" t="s">
        <v>213</v>
      </c>
      <c r="F15" s="140" t="s">
        <v>461</v>
      </c>
      <c r="G15" s="140" t="s">
        <v>38</v>
      </c>
      <c r="H15" s="140" t="s">
        <v>458</v>
      </c>
      <c r="I15" s="140" t="s">
        <v>462</v>
      </c>
      <c r="J15" s="140" t="s">
        <v>39</v>
      </c>
      <c r="K15" s="140" t="s">
        <v>39</v>
      </c>
      <c r="L15" s="140" t="s">
        <v>39</v>
      </c>
      <c r="M15" s="144">
        <v>2</v>
      </c>
      <c r="N15" s="144">
        <v>3</v>
      </c>
      <c r="O15" s="144">
        <f t="shared" si="1"/>
        <v>6</v>
      </c>
      <c r="P15" s="144" t="str">
        <f>+IF(O15&gt;=24,"Muy Alto (MA)",IF(O15&gt;=10,"Alto (A)",IF(O15&gt;=6,"Medio (M)",IF(O15&gt;=2,"Bajo (B)"))))</f>
        <v>Medio (M)</v>
      </c>
      <c r="Q15" s="89">
        <v>25</v>
      </c>
      <c r="R15" s="144">
        <f t="shared" si="2"/>
        <v>150</v>
      </c>
      <c r="S15" s="141" t="str">
        <f>IF(R15&lt;=20,"IV",IF(R15&gt;=600,"I",IF(R15&gt;=150,"II",IF(R15&gt;=40,"III",IF(R15&gt;=20,"IV")*IF(R15&lt;=20,"IV")))))</f>
        <v>II</v>
      </c>
      <c r="T15" s="140" t="str">
        <f t="shared" si="3"/>
        <v>No Aceptable o Aceptable con control especifico</v>
      </c>
      <c r="U15" s="144">
        <v>25</v>
      </c>
      <c r="V15" s="144">
        <v>1</v>
      </c>
      <c r="W15" s="144">
        <v>0</v>
      </c>
      <c r="X15" s="144">
        <f t="shared" si="4"/>
        <v>26</v>
      </c>
      <c r="Y15" s="140" t="s">
        <v>40</v>
      </c>
      <c r="Z15" s="140"/>
      <c r="AA15" s="140"/>
      <c r="AB15" s="140"/>
      <c r="AC15" s="140"/>
      <c r="AD15" s="140" t="s">
        <v>463</v>
      </c>
      <c r="AE15" s="142"/>
    </row>
    <row r="16" spans="1:31" s="79" customFormat="1" ht="111" customHeight="1">
      <c r="A16" s="142" t="s">
        <v>51</v>
      </c>
      <c r="B16" s="142" t="s">
        <v>483</v>
      </c>
      <c r="C16" s="142" t="s">
        <v>240</v>
      </c>
      <c r="D16" s="142" t="s">
        <v>464</v>
      </c>
      <c r="E16" s="143" t="s">
        <v>465</v>
      </c>
      <c r="F16" s="140" t="s">
        <v>466</v>
      </c>
      <c r="G16" s="142" t="s">
        <v>467</v>
      </c>
      <c r="H16" s="140" t="s">
        <v>468</v>
      </c>
      <c r="I16" s="140" t="s">
        <v>43</v>
      </c>
      <c r="J16" s="140" t="s">
        <v>39</v>
      </c>
      <c r="K16" s="140" t="s">
        <v>39</v>
      </c>
      <c r="L16" s="140" t="s">
        <v>39</v>
      </c>
      <c r="M16" s="144">
        <v>6</v>
      </c>
      <c r="N16" s="144">
        <v>3</v>
      </c>
      <c r="O16" s="144">
        <f t="shared" si="1"/>
        <v>18</v>
      </c>
      <c r="P16" s="144" t="str">
        <f>+IF(O16&gt;=24,"Muy Alto (MA)",IF(O16&gt;=10,"Alto (A)",IF(O16&gt;=6,"Medio (M)",IF(O16&gt;=2,"Bajo (B)"))))</f>
        <v>Alto (A)</v>
      </c>
      <c r="Q16" s="89">
        <v>100</v>
      </c>
      <c r="R16" s="144">
        <f t="shared" si="2"/>
        <v>1800</v>
      </c>
      <c r="S16" s="141" t="str">
        <f>IF(R16&lt;=20,"IV",IF(R16&gt;=600,"I",IF(R16&gt;=150,"II",IF(R16&gt;=40,"III",IF(R16&gt;=20,"IV")*IF(R16&lt;=20,"IV")))))</f>
        <v>I</v>
      </c>
      <c r="T16" s="140" t="str">
        <f t="shared" si="3"/>
        <v>No Aceptable</v>
      </c>
      <c r="U16" s="144">
        <v>25</v>
      </c>
      <c r="V16" s="144">
        <v>1</v>
      </c>
      <c r="W16" s="144">
        <v>0</v>
      </c>
      <c r="X16" s="144">
        <f>SUM(U16:W16)</f>
        <v>26</v>
      </c>
      <c r="Y16" s="140" t="s">
        <v>46</v>
      </c>
      <c r="Z16" s="140"/>
      <c r="AA16" s="140"/>
      <c r="AB16" s="140"/>
      <c r="AC16" s="140"/>
      <c r="AD16" s="142" t="s">
        <v>469</v>
      </c>
      <c r="AE16" s="142" t="s">
        <v>470</v>
      </c>
    </row>
    <row r="17" spans="1:31" s="79" customFormat="1" ht="111" customHeight="1">
      <c r="A17" s="142" t="s">
        <v>51</v>
      </c>
      <c r="B17" s="142" t="s">
        <v>483</v>
      </c>
      <c r="C17" s="142" t="s">
        <v>240</v>
      </c>
      <c r="D17" s="142" t="s">
        <v>464</v>
      </c>
      <c r="E17" s="143" t="s">
        <v>213</v>
      </c>
      <c r="F17" s="140" t="s">
        <v>471</v>
      </c>
      <c r="G17" s="140" t="s">
        <v>38</v>
      </c>
      <c r="H17" s="140" t="s">
        <v>472</v>
      </c>
      <c r="I17" s="140" t="s">
        <v>473</v>
      </c>
      <c r="J17" s="140" t="s">
        <v>39</v>
      </c>
      <c r="K17" s="140" t="s">
        <v>39</v>
      </c>
      <c r="L17" s="140" t="s">
        <v>39</v>
      </c>
      <c r="M17" s="144">
        <v>6</v>
      </c>
      <c r="N17" s="144">
        <v>2</v>
      </c>
      <c r="O17" s="144">
        <f t="shared" si="1"/>
        <v>12</v>
      </c>
      <c r="P17" s="144" t="str">
        <f>+IF(O17&gt;=24,"Muy Alto (MA)",IF(O17&gt;=10,"Alto (A)",IF(O17&gt;=6,"Medio (M)",IF(O17&gt;=2,"Bajo (B)"))))</f>
        <v>Alto (A)</v>
      </c>
      <c r="Q17" s="89">
        <v>25</v>
      </c>
      <c r="R17" s="144">
        <f t="shared" si="2"/>
        <v>300</v>
      </c>
      <c r="S17" s="141" t="str">
        <f>IF(R17&lt;=20,"IV",IF(R17&gt;=600,"I",IF(R17&gt;=150,"II",IF(R17&gt;=40,"III",IF(R17&gt;=20,"IV")*IF(R17&lt;=20,"IV")))))</f>
        <v>II</v>
      </c>
      <c r="T17" s="140" t="str">
        <f t="shared" si="3"/>
        <v>No Aceptable o Aceptable con control especifico</v>
      </c>
      <c r="U17" s="144">
        <v>25</v>
      </c>
      <c r="V17" s="144">
        <v>1</v>
      </c>
      <c r="W17" s="144">
        <v>0</v>
      </c>
      <c r="X17" s="144">
        <f>SUM(U17:W17)</f>
        <v>26</v>
      </c>
      <c r="Y17" s="140" t="s">
        <v>40</v>
      </c>
      <c r="Z17" s="140"/>
      <c r="AA17" s="140"/>
      <c r="AB17" s="140"/>
      <c r="AC17" s="140"/>
      <c r="AD17" s="140" t="s">
        <v>474</v>
      </c>
      <c r="AE17" s="142"/>
    </row>
    <row r="18" spans="1:31" s="79" customFormat="1" ht="111" customHeight="1">
      <c r="A18" s="142" t="s">
        <v>51</v>
      </c>
      <c r="B18" s="142" t="s">
        <v>483</v>
      </c>
      <c r="C18" s="142" t="s">
        <v>240</v>
      </c>
      <c r="D18" s="142" t="s">
        <v>464</v>
      </c>
      <c r="E18" s="143" t="s">
        <v>465</v>
      </c>
      <c r="F18" s="140" t="s">
        <v>475</v>
      </c>
      <c r="G18" s="140" t="s">
        <v>44</v>
      </c>
      <c r="H18" s="140" t="s">
        <v>44</v>
      </c>
      <c r="I18" s="140" t="s">
        <v>476</v>
      </c>
      <c r="J18" s="140" t="s">
        <v>39</v>
      </c>
      <c r="K18" s="140" t="s">
        <v>39</v>
      </c>
      <c r="L18" s="140" t="s">
        <v>39</v>
      </c>
      <c r="M18" s="144">
        <v>6</v>
      </c>
      <c r="N18" s="144">
        <v>3</v>
      </c>
      <c r="O18" s="144">
        <f t="shared" si="1"/>
        <v>18</v>
      </c>
      <c r="P18" s="144" t="str">
        <f>+IF(O18&gt;=24,"Muy Alto (MA)",IF(O18&gt;=10,"Alto (A)",IF(O18&gt;=6,"Medio (M)",IF(O18&gt;=2,"Bajo (B)"))))</f>
        <v>Alto (A)</v>
      </c>
      <c r="Q18" s="89">
        <v>25</v>
      </c>
      <c r="R18" s="144">
        <f t="shared" si="2"/>
        <v>450</v>
      </c>
      <c r="S18" s="141" t="str">
        <f>IF(R18&lt;=20,"IV",IF(R18&gt;=600,"I",IF(R18&gt;=150,"II",IF(R18&gt;=40,"III",IF(R18&gt;=20,"IV")*IF(R18&lt;=20,"IV")))))</f>
        <v>II</v>
      </c>
      <c r="T18" s="140" t="str">
        <f t="shared" si="3"/>
        <v>No Aceptable o Aceptable con control especifico</v>
      </c>
      <c r="U18" s="144">
        <v>25</v>
      </c>
      <c r="V18" s="144">
        <v>1</v>
      </c>
      <c r="W18" s="144">
        <v>0</v>
      </c>
      <c r="X18" s="144">
        <f>SUM(U18:W18)</f>
        <v>26</v>
      </c>
      <c r="Y18" s="140" t="s">
        <v>40</v>
      </c>
      <c r="Z18" s="140"/>
      <c r="AA18" s="140"/>
      <c r="AB18" s="140"/>
      <c r="AC18" s="140"/>
      <c r="AD18" s="140" t="s">
        <v>477</v>
      </c>
      <c r="AE18" s="142"/>
    </row>
    <row r="19" spans="1:31" s="79" customFormat="1" ht="111" customHeight="1">
      <c r="A19" s="142" t="s">
        <v>51</v>
      </c>
      <c r="B19" s="142" t="s">
        <v>483</v>
      </c>
      <c r="C19" s="142" t="s">
        <v>240</v>
      </c>
      <c r="D19" s="142" t="s">
        <v>478</v>
      </c>
      <c r="E19" s="143" t="s">
        <v>213</v>
      </c>
      <c r="F19" s="140" t="s">
        <v>479</v>
      </c>
      <c r="G19" s="142" t="s">
        <v>467</v>
      </c>
      <c r="H19" s="142" t="s">
        <v>480</v>
      </c>
      <c r="I19" s="142" t="s">
        <v>43</v>
      </c>
      <c r="J19" s="142" t="s">
        <v>39</v>
      </c>
      <c r="K19" s="142" t="s">
        <v>39</v>
      </c>
      <c r="L19" s="142" t="s">
        <v>39</v>
      </c>
      <c r="M19" s="143">
        <v>6</v>
      </c>
      <c r="N19" s="143">
        <v>3</v>
      </c>
      <c r="O19" s="143">
        <f t="shared" si="1"/>
        <v>18</v>
      </c>
      <c r="P19" s="143" t="str">
        <f>+IF(O19&gt;=24,"Muy Alto (MA)",IF(O19&gt;=10,"Alto (A)",IF(O19&gt;=6,"Medio (M)",IF(O19&gt;=2,"Bajo (B)"))))</f>
        <v>Alto (A)</v>
      </c>
      <c r="Q19" s="89">
        <v>25</v>
      </c>
      <c r="R19" s="143">
        <f t="shared" si="2"/>
        <v>450</v>
      </c>
      <c r="S19" s="141" t="str">
        <f>IF(R19&lt;=20,"IV",IF(R19&gt;=600,"I",IF(R19&gt;=150,"II",IF(R19&gt;=40,"III",IF(R19&gt;=20,"IV")*IF(R19&lt;=20,"IV")))))</f>
        <v>II</v>
      </c>
      <c r="T19" s="142" t="str">
        <f t="shared" si="3"/>
        <v>No Aceptable o Aceptable con control especifico</v>
      </c>
      <c r="U19" s="143">
        <v>50</v>
      </c>
      <c r="V19" s="143">
        <v>0</v>
      </c>
      <c r="W19" s="143">
        <v>0</v>
      </c>
      <c r="X19" s="143">
        <f t="shared" si="4"/>
        <v>50</v>
      </c>
      <c r="Y19" s="142" t="s">
        <v>40</v>
      </c>
      <c r="Z19" s="142"/>
      <c r="AA19" s="142"/>
      <c r="AB19" s="142"/>
      <c r="AC19" s="142"/>
      <c r="AD19" s="142" t="s">
        <v>481</v>
      </c>
      <c r="AE19" s="140" t="s">
        <v>482</v>
      </c>
    </row>
    <row r="20" spans="1:31" s="79" customFormat="1" ht="111" customHeight="1">
      <c r="A20" s="83" t="s">
        <v>51</v>
      </c>
      <c r="B20" s="83" t="s">
        <v>297</v>
      </c>
      <c r="C20" s="83" t="s">
        <v>234</v>
      </c>
      <c r="D20" s="83" t="s">
        <v>339</v>
      </c>
      <c r="E20" s="89" t="s">
        <v>262</v>
      </c>
      <c r="F20" s="83" t="s">
        <v>292</v>
      </c>
      <c r="G20" s="83" t="s">
        <v>38</v>
      </c>
      <c r="H20" s="83" t="s">
        <v>293</v>
      </c>
      <c r="I20" s="83" t="s">
        <v>294</v>
      </c>
      <c r="J20" s="83" t="s">
        <v>39</v>
      </c>
      <c r="K20" s="83" t="s">
        <v>453</v>
      </c>
      <c r="L20" s="83" t="s">
        <v>39</v>
      </c>
      <c r="M20" s="89">
        <v>2</v>
      </c>
      <c r="N20" s="89">
        <v>3</v>
      </c>
      <c r="O20" s="89">
        <f t="shared" si="1"/>
        <v>6</v>
      </c>
      <c r="P20" s="89" t="str">
        <f>+IF(O20&gt;=24,"Muy Alto (MA)",IF(O20&gt;=10,"Alto (A)",IF(O20&gt;=6,"Medio (M)",IF(O20&gt;=2,"Bajo (B)"))))</f>
        <v>Medio (M)</v>
      </c>
      <c r="Q20" s="89">
        <v>25</v>
      </c>
      <c r="R20" s="89">
        <f t="shared" si="2"/>
        <v>150</v>
      </c>
      <c r="S20" s="141" t="str">
        <f t="shared" si="0"/>
        <v>II</v>
      </c>
      <c r="T20" s="83" t="str">
        <f t="shared" si="3"/>
        <v>No Aceptable o Aceptable con control especifico</v>
      </c>
      <c r="U20" s="89">
        <v>2</v>
      </c>
      <c r="V20" s="89">
        <v>2</v>
      </c>
      <c r="W20" s="89">
        <v>0</v>
      </c>
      <c r="X20" s="89">
        <f t="shared" si="4"/>
        <v>4</v>
      </c>
      <c r="Y20" s="83" t="s">
        <v>40</v>
      </c>
      <c r="Z20" s="83"/>
      <c r="AA20" s="83"/>
      <c r="AB20" s="83"/>
      <c r="AC20" s="83"/>
      <c r="AD20" s="83" t="s">
        <v>295</v>
      </c>
      <c r="AE20" s="83"/>
    </row>
    <row r="21" spans="1:31" s="79" customFormat="1" ht="111" customHeight="1">
      <c r="A21" s="83" t="s">
        <v>51</v>
      </c>
      <c r="B21" s="83" t="s">
        <v>297</v>
      </c>
      <c r="C21" s="83" t="s">
        <v>240</v>
      </c>
      <c r="D21" s="83" t="s">
        <v>298</v>
      </c>
      <c r="E21" s="89" t="s">
        <v>213</v>
      </c>
      <c r="F21" s="83" t="s">
        <v>340</v>
      </c>
      <c r="G21" s="83" t="s">
        <v>38</v>
      </c>
      <c r="H21" s="83" t="s">
        <v>232</v>
      </c>
      <c r="I21" s="83" t="s">
        <v>215</v>
      </c>
      <c r="J21" s="83" t="s">
        <v>39</v>
      </c>
      <c r="K21" s="83" t="s">
        <v>486</v>
      </c>
      <c r="L21" s="83" t="s">
        <v>39</v>
      </c>
      <c r="M21" s="89">
        <v>2</v>
      </c>
      <c r="N21" s="89">
        <v>3</v>
      </c>
      <c r="O21" s="89">
        <f t="shared" si="1"/>
        <v>6</v>
      </c>
      <c r="P21" s="89" t="str">
        <f>+IF(O21&gt;=24,"Muy Alto (MA)",IF(O21&gt;=10,"Alto (A)",IF(O21&gt;=6,"Medio(M)",IF(O21&gt;=2,"Bajo(B)"))))</f>
        <v>Medio(M)</v>
      </c>
      <c r="Q21" s="89">
        <v>25</v>
      </c>
      <c r="R21" s="89">
        <f t="shared" si="2"/>
        <v>150</v>
      </c>
      <c r="S21" s="141" t="str">
        <f t="shared" si="0"/>
        <v>II</v>
      </c>
      <c r="T21" s="83" t="str">
        <f t="shared" si="3"/>
        <v>No Aceptable o Aceptable con control especifico</v>
      </c>
      <c r="U21" s="89">
        <v>2</v>
      </c>
      <c r="V21" s="89">
        <v>2</v>
      </c>
      <c r="W21" s="89">
        <v>0</v>
      </c>
      <c r="X21" s="89">
        <f>SUM(U21:W21)</f>
        <v>4</v>
      </c>
      <c r="Y21" s="83" t="s">
        <v>40</v>
      </c>
      <c r="Z21" s="83"/>
      <c r="AA21" s="83"/>
      <c r="AB21" s="83"/>
      <c r="AC21" s="83"/>
      <c r="AD21" s="83" t="s">
        <v>296</v>
      </c>
      <c r="AE21" s="83"/>
    </row>
    <row r="22" spans="1:31" s="79" customFormat="1" ht="111" customHeight="1">
      <c r="A22" s="83" t="s">
        <v>51</v>
      </c>
      <c r="B22" s="83" t="s">
        <v>297</v>
      </c>
      <c r="C22" s="83" t="s">
        <v>240</v>
      </c>
      <c r="D22" s="83" t="s">
        <v>299</v>
      </c>
      <c r="E22" s="89" t="s">
        <v>213</v>
      </c>
      <c r="F22" s="83" t="s">
        <v>341</v>
      </c>
      <c r="G22" s="83" t="s">
        <v>219</v>
      </c>
      <c r="H22" s="83" t="s">
        <v>300</v>
      </c>
      <c r="I22" s="83" t="s">
        <v>244</v>
      </c>
      <c r="J22" s="83" t="s">
        <v>39</v>
      </c>
      <c r="K22" s="83" t="s">
        <v>39</v>
      </c>
      <c r="L22" s="83" t="s">
        <v>39</v>
      </c>
      <c r="M22" s="89">
        <v>2</v>
      </c>
      <c r="N22" s="89">
        <v>4</v>
      </c>
      <c r="O22" s="89">
        <f t="shared" si="1"/>
        <v>8</v>
      </c>
      <c r="P22" s="89" t="str">
        <f>+IF(O22&gt;=24,"Muy Alto (MA)",IF(O22&gt;=10,"Alto (A)",IF(O22&gt;=6,"Medio(M)",IF(O22&gt;=2,"Bajo(B)"))))</f>
        <v>Medio(M)</v>
      </c>
      <c r="Q22" s="89">
        <v>25</v>
      </c>
      <c r="R22" s="89">
        <f t="shared" si="2"/>
        <v>200</v>
      </c>
      <c r="S22" s="141" t="str">
        <f t="shared" si="0"/>
        <v>II</v>
      </c>
      <c r="T22" s="83" t="str">
        <f t="shared" si="3"/>
        <v>No Aceptable o Aceptable con control especifico</v>
      </c>
      <c r="U22" s="89">
        <v>2</v>
      </c>
      <c r="V22" s="89">
        <v>2</v>
      </c>
      <c r="W22" s="89">
        <v>0</v>
      </c>
      <c r="X22" s="89">
        <f>SUM(U22:W22)</f>
        <v>4</v>
      </c>
      <c r="Y22" s="83" t="s">
        <v>40</v>
      </c>
      <c r="Z22" s="83"/>
      <c r="AA22" s="83"/>
      <c r="AB22" s="83"/>
      <c r="AC22" s="83" t="s">
        <v>239</v>
      </c>
      <c r="AD22" s="83" t="s">
        <v>342</v>
      </c>
      <c r="AE22" s="83"/>
    </row>
    <row r="23" spans="1:31" s="79" customFormat="1" ht="111" customHeight="1">
      <c r="A23" s="83" t="s">
        <v>51</v>
      </c>
      <c r="B23" s="83" t="s">
        <v>252</v>
      </c>
      <c r="C23" s="83" t="s">
        <v>253</v>
      </c>
      <c r="D23" s="83" t="s">
        <v>343</v>
      </c>
      <c r="E23" s="89" t="s">
        <v>213</v>
      </c>
      <c r="F23" s="83" t="s">
        <v>235</v>
      </c>
      <c r="G23" s="83" t="s">
        <v>38</v>
      </c>
      <c r="H23" s="83" t="s">
        <v>214</v>
      </c>
      <c r="I23" s="83" t="s">
        <v>215</v>
      </c>
      <c r="J23" s="83" t="s">
        <v>39</v>
      </c>
      <c r="K23" s="83" t="s">
        <v>453</v>
      </c>
      <c r="L23" s="83" t="s">
        <v>39</v>
      </c>
      <c r="M23" s="89">
        <v>2</v>
      </c>
      <c r="N23" s="89">
        <v>3</v>
      </c>
      <c r="O23" s="89">
        <f t="shared" si="1"/>
        <v>6</v>
      </c>
      <c r="P23" s="89" t="str">
        <f>+IF(O23&gt;=24,"Muy Alto (MA)",IF(O23&gt;=10,"Alto (A)",IF(O23&gt;=6,"Medio(M)",IF(O23&gt;=2,"Bajo(B)"))))</f>
        <v>Medio(M)</v>
      </c>
      <c r="Q23" s="89">
        <v>25</v>
      </c>
      <c r="R23" s="89">
        <f t="shared" si="2"/>
        <v>150</v>
      </c>
      <c r="S23" s="141" t="str">
        <f t="shared" si="0"/>
        <v>II</v>
      </c>
      <c r="T23" s="83" t="str">
        <f t="shared" si="3"/>
        <v>No Aceptable o Aceptable con control especifico</v>
      </c>
      <c r="U23" s="89">
        <v>2</v>
      </c>
      <c r="V23" s="89">
        <v>0</v>
      </c>
      <c r="W23" s="89">
        <v>0</v>
      </c>
      <c r="X23" s="89">
        <f t="shared" si="4"/>
        <v>2</v>
      </c>
      <c r="Y23" s="83" t="s">
        <v>40</v>
      </c>
      <c r="Z23" s="83"/>
      <c r="AA23" s="83"/>
      <c r="AB23" s="83"/>
      <c r="AC23" s="83"/>
      <c r="AD23" s="83" t="s">
        <v>344</v>
      </c>
      <c r="AE23" s="83"/>
    </row>
    <row r="24" spans="1:31" s="79" customFormat="1" ht="111" customHeight="1">
      <c r="A24" s="83" t="s">
        <v>51</v>
      </c>
      <c r="B24" s="83" t="s">
        <v>252</v>
      </c>
      <c r="C24" s="83" t="s">
        <v>253</v>
      </c>
      <c r="D24" s="83" t="s">
        <v>343</v>
      </c>
      <c r="E24" s="89" t="s">
        <v>213</v>
      </c>
      <c r="F24" s="83" t="s">
        <v>278</v>
      </c>
      <c r="G24" s="83" t="s">
        <v>41</v>
      </c>
      <c r="H24" s="83" t="s">
        <v>223</v>
      </c>
      <c r="I24" s="83" t="s">
        <v>279</v>
      </c>
      <c r="J24" s="83" t="s">
        <v>39</v>
      </c>
      <c r="K24" s="83" t="s">
        <v>345</v>
      </c>
      <c r="L24" s="83" t="s">
        <v>39</v>
      </c>
      <c r="M24" s="89">
        <v>2</v>
      </c>
      <c r="N24" s="89">
        <v>3</v>
      </c>
      <c r="O24" s="89">
        <f t="shared" si="1"/>
        <v>6</v>
      </c>
      <c r="P24" s="89" t="str">
        <f>+IF(O24&gt;=24,"Muy Alto (MA)",IF(O24&gt;=10,"Alto (A)",IF(O24&gt;=6,"Medio(M)",IF(O24&gt;=2,"Bajo(B)"))))</f>
        <v>Medio(M)</v>
      </c>
      <c r="Q24" s="89">
        <v>10</v>
      </c>
      <c r="R24" s="89">
        <f t="shared" si="2"/>
        <v>60</v>
      </c>
      <c r="S24" s="141" t="str">
        <f t="shared" si="0"/>
        <v>III</v>
      </c>
      <c r="T24" s="83" t="str">
        <f t="shared" si="3"/>
        <v>Mejorable</v>
      </c>
      <c r="U24" s="89">
        <v>2</v>
      </c>
      <c r="V24" s="89">
        <v>0</v>
      </c>
      <c r="W24" s="89">
        <v>0</v>
      </c>
      <c r="X24" s="89">
        <f t="shared" si="4"/>
        <v>2</v>
      </c>
      <c r="Y24" s="83" t="s">
        <v>42</v>
      </c>
      <c r="Z24" s="83"/>
      <c r="AA24" s="83"/>
      <c r="AB24" s="83"/>
      <c r="AC24" s="83"/>
      <c r="AD24" s="83" t="s">
        <v>346</v>
      </c>
      <c r="AE24" s="83"/>
    </row>
    <row r="25" spans="1:31" s="79" customFormat="1" ht="111" customHeight="1">
      <c r="A25" s="83" t="s">
        <v>51</v>
      </c>
      <c r="B25" s="142" t="s">
        <v>353</v>
      </c>
      <c r="C25" s="142" t="s">
        <v>254</v>
      </c>
      <c r="D25" s="140" t="s">
        <v>508</v>
      </c>
      <c r="E25" s="140" t="s">
        <v>213</v>
      </c>
      <c r="F25" s="140" t="s">
        <v>509</v>
      </c>
      <c r="G25" s="142" t="s">
        <v>505</v>
      </c>
      <c r="H25" s="140" t="s">
        <v>510</v>
      </c>
      <c r="I25" s="140" t="s">
        <v>43</v>
      </c>
      <c r="J25" s="140" t="s">
        <v>39</v>
      </c>
      <c r="K25" s="140" t="s">
        <v>39</v>
      </c>
      <c r="L25" s="140" t="s">
        <v>39</v>
      </c>
      <c r="M25" s="143">
        <v>6</v>
      </c>
      <c r="N25" s="143">
        <v>4</v>
      </c>
      <c r="O25" s="143">
        <f t="shared" si="1"/>
        <v>24</v>
      </c>
      <c r="P25" s="143" t="str">
        <f>+IF(O25&gt;=24,"Muy Alto (MA)",IF(O25&gt;=10,"Alto (A)",IF(O25&gt;=6,"Medio(M)",IF(O25&gt;=2,"Bajo(B)"))))</f>
        <v>Muy Alto (MA)</v>
      </c>
      <c r="Q25" s="89">
        <v>100</v>
      </c>
      <c r="R25" s="143">
        <f t="shared" si="2"/>
        <v>2400</v>
      </c>
      <c r="S25" s="141" t="str">
        <f t="shared" si="0"/>
        <v>I</v>
      </c>
      <c r="T25" s="142" t="str">
        <f t="shared" si="3"/>
        <v>No Aceptable</v>
      </c>
      <c r="U25" s="89">
        <v>5</v>
      </c>
      <c r="V25" s="89">
        <v>1</v>
      </c>
      <c r="W25" s="89">
        <v>0</v>
      </c>
      <c r="X25" s="89">
        <f>SUM(U25:W25)</f>
        <v>6</v>
      </c>
      <c r="Y25" s="142" t="s">
        <v>511</v>
      </c>
      <c r="Z25" s="142" t="s">
        <v>512</v>
      </c>
      <c r="AA25" s="140" t="s">
        <v>492</v>
      </c>
      <c r="AB25" s="140" t="s">
        <v>492</v>
      </c>
      <c r="AC25" s="140" t="s">
        <v>513</v>
      </c>
      <c r="AD25" s="140" t="s">
        <v>514</v>
      </c>
      <c r="AE25" s="140" t="s">
        <v>515</v>
      </c>
    </row>
    <row r="26" spans="1:31" s="79" customFormat="1" ht="111" customHeight="1">
      <c r="A26" s="83" t="s">
        <v>51</v>
      </c>
      <c r="B26" s="83" t="s">
        <v>353</v>
      </c>
      <c r="C26" s="83" t="s">
        <v>254</v>
      </c>
      <c r="D26" s="83" t="s">
        <v>347</v>
      </c>
      <c r="E26" s="89" t="s">
        <v>213</v>
      </c>
      <c r="F26" s="83" t="s">
        <v>348</v>
      </c>
      <c r="G26" s="83" t="s">
        <v>216</v>
      </c>
      <c r="H26" s="83" t="s">
        <v>224</v>
      </c>
      <c r="I26" s="83" t="s">
        <v>43</v>
      </c>
      <c r="J26" s="83" t="s">
        <v>39</v>
      </c>
      <c r="K26" s="83" t="s">
        <v>39</v>
      </c>
      <c r="L26" s="83" t="s">
        <v>39</v>
      </c>
      <c r="M26" s="89">
        <v>6</v>
      </c>
      <c r="N26" s="89">
        <v>3</v>
      </c>
      <c r="O26" s="89">
        <f t="shared" si="1"/>
        <v>18</v>
      </c>
      <c r="P26" s="89" t="str">
        <f>+IF(O26&gt;=24,"Muy Alto (MA)",IF(O26&gt;=10,"Alto (A)",IF(O26&gt;=6,"Medio(M)",IF(O26&gt;=2,"Bajo(B)"))))</f>
        <v>Alto (A)</v>
      </c>
      <c r="Q26" s="89">
        <v>100</v>
      </c>
      <c r="R26" s="89">
        <f t="shared" si="2"/>
        <v>1800</v>
      </c>
      <c r="S26" s="141" t="str">
        <f t="shared" si="0"/>
        <v>I</v>
      </c>
      <c r="T26" s="83" t="str">
        <f t="shared" si="3"/>
        <v>No Aceptable</v>
      </c>
      <c r="U26" s="89">
        <v>5</v>
      </c>
      <c r="V26" s="89">
        <v>1</v>
      </c>
      <c r="W26" s="89">
        <v>0</v>
      </c>
      <c r="X26" s="89">
        <f t="shared" si="4"/>
        <v>6</v>
      </c>
      <c r="Y26" s="83" t="s">
        <v>46</v>
      </c>
      <c r="Z26" s="83"/>
      <c r="AA26" s="83"/>
      <c r="AB26" s="83"/>
      <c r="AC26" s="83"/>
      <c r="AD26" s="83" t="s">
        <v>280</v>
      </c>
      <c r="AE26" s="83"/>
    </row>
    <row r="27" spans="1:31" s="79" customFormat="1" ht="111" customHeight="1">
      <c r="A27" s="83" t="s">
        <v>51</v>
      </c>
      <c r="B27" s="83" t="s">
        <v>353</v>
      </c>
      <c r="C27" s="83" t="s">
        <v>254</v>
      </c>
      <c r="D27" s="83" t="s">
        <v>347</v>
      </c>
      <c r="E27" s="89" t="s">
        <v>213</v>
      </c>
      <c r="F27" s="83" t="s">
        <v>349</v>
      </c>
      <c r="G27" s="83" t="s">
        <v>38</v>
      </c>
      <c r="H27" s="83" t="s">
        <v>350</v>
      </c>
      <c r="I27" s="83" t="s">
        <v>351</v>
      </c>
      <c r="J27" s="83" t="s">
        <v>39</v>
      </c>
      <c r="K27" s="83" t="s">
        <v>39</v>
      </c>
      <c r="L27" s="83" t="s">
        <v>39</v>
      </c>
      <c r="M27" s="89">
        <v>2</v>
      </c>
      <c r="N27" s="89">
        <v>3</v>
      </c>
      <c r="O27" s="89">
        <f t="shared" si="1"/>
        <v>6</v>
      </c>
      <c r="P27" s="89" t="str">
        <f>+IF(O27&gt;=24,"Muy Alto (MA)",IF(O27&gt;=10,"Alto (A)",IF(O27&gt;=6,"Medio (M)",IF(O27&gt;=2,"Bajo (B)"))))</f>
        <v>Medio (M)</v>
      </c>
      <c r="Q27" s="89">
        <v>25</v>
      </c>
      <c r="R27" s="89">
        <f t="shared" si="2"/>
        <v>150</v>
      </c>
      <c r="S27" s="141" t="str">
        <f t="shared" si="0"/>
        <v>II</v>
      </c>
      <c r="T27" s="83" t="str">
        <f t="shared" si="3"/>
        <v>No Aceptable o Aceptable con control especifico</v>
      </c>
      <c r="U27" s="89">
        <v>5</v>
      </c>
      <c r="V27" s="89">
        <v>1</v>
      </c>
      <c r="W27" s="89">
        <v>0</v>
      </c>
      <c r="X27" s="89">
        <f t="shared" si="4"/>
        <v>6</v>
      </c>
      <c r="Y27" s="83" t="s">
        <v>40</v>
      </c>
      <c r="Z27" s="83"/>
      <c r="AA27" s="83"/>
      <c r="AB27" s="83"/>
      <c r="AC27" s="83"/>
      <c r="AD27" s="83" t="s">
        <v>352</v>
      </c>
      <c r="AE27" s="83"/>
    </row>
    <row r="28" spans="1:31" s="79" customFormat="1" ht="111" customHeight="1">
      <c r="A28" s="83" t="s">
        <v>51</v>
      </c>
      <c r="B28" s="83" t="s">
        <v>306</v>
      </c>
      <c r="C28" s="83" t="s">
        <v>307</v>
      </c>
      <c r="D28" s="83" t="s">
        <v>308</v>
      </c>
      <c r="E28" s="89" t="s">
        <v>262</v>
      </c>
      <c r="F28" s="83" t="s">
        <v>309</v>
      </c>
      <c r="G28" s="83" t="s">
        <v>38</v>
      </c>
      <c r="H28" s="83" t="s">
        <v>293</v>
      </c>
      <c r="I28" s="83" t="s">
        <v>294</v>
      </c>
      <c r="J28" s="83" t="s">
        <v>39</v>
      </c>
      <c r="K28" s="83" t="s">
        <v>39</v>
      </c>
      <c r="L28" s="83" t="s">
        <v>39</v>
      </c>
      <c r="M28" s="89">
        <v>2</v>
      </c>
      <c r="N28" s="89">
        <v>3</v>
      </c>
      <c r="O28" s="89">
        <f t="shared" si="1"/>
        <v>6</v>
      </c>
      <c r="P28" s="89" t="str">
        <f>+IF(O28&gt;=24,"Muy Alto (MA)",IF(O28&gt;=10,"Alto (A)",IF(O28&gt;=6,"Medio (M)",IF(O28&gt;=2,"Bajo (B)"))))</f>
        <v>Medio (M)</v>
      </c>
      <c r="Q28" s="89">
        <v>25</v>
      </c>
      <c r="R28" s="89">
        <f t="shared" si="2"/>
        <v>150</v>
      </c>
      <c r="S28" s="141" t="str">
        <f t="shared" si="0"/>
        <v>II</v>
      </c>
      <c r="T28" s="83" t="str">
        <f t="shared" si="3"/>
        <v>No Aceptable o Aceptable con control especifico</v>
      </c>
      <c r="U28" s="89">
        <v>7</v>
      </c>
      <c r="V28" s="89">
        <v>1</v>
      </c>
      <c r="W28" s="89">
        <v>0</v>
      </c>
      <c r="X28" s="89">
        <f t="shared" si="4"/>
        <v>8</v>
      </c>
      <c r="Y28" s="83" t="s">
        <v>40</v>
      </c>
      <c r="Z28" s="83"/>
      <c r="AA28" s="83"/>
      <c r="AB28" s="83"/>
      <c r="AC28" s="83" t="s">
        <v>310</v>
      </c>
      <c r="AD28" s="83" t="s">
        <v>311</v>
      </c>
      <c r="AE28" s="83"/>
    </row>
    <row r="29" spans="1:31" s="79" customFormat="1" ht="111" customHeight="1">
      <c r="A29" s="83" t="s">
        <v>51</v>
      </c>
      <c r="B29" s="83" t="s">
        <v>306</v>
      </c>
      <c r="C29" s="83" t="s">
        <v>307</v>
      </c>
      <c r="D29" s="83" t="s">
        <v>308</v>
      </c>
      <c r="E29" s="89" t="s">
        <v>213</v>
      </c>
      <c r="F29" s="83" t="s">
        <v>278</v>
      </c>
      <c r="G29" s="83" t="s">
        <v>41</v>
      </c>
      <c r="H29" s="83" t="s">
        <v>223</v>
      </c>
      <c r="I29" s="83" t="s">
        <v>279</v>
      </c>
      <c r="J29" s="83" t="s">
        <v>39</v>
      </c>
      <c r="K29" s="83" t="s">
        <v>345</v>
      </c>
      <c r="L29" s="83" t="s">
        <v>39</v>
      </c>
      <c r="M29" s="89">
        <v>2</v>
      </c>
      <c r="N29" s="89">
        <v>3</v>
      </c>
      <c r="O29" s="89">
        <f aca="true" t="shared" si="5" ref="O29:O59">+M29*N29</f>
        <v>6</v>
      </c>
      <c r="P29" s="89" t="str">
        <f>+IF(O29&gt;=24,"Muy Alto (MA)",IF(O29&gt;=10,"Alto (A)",IF(O29&gt;=6,"Medio(M)",IF(O29&gt;=2,"Bajo(B)"))))</f>
        <v>Medio(M)</v>
      </c>
      <c r="Q29" s="89">
        <v>10</v>
      </c>
      <c r="R29" s="89">
        <f aca="true" t="shared" si="6" ref="R29:R59">+O29*Q29</f>
        <v>60</v>
      </c>
      <c r="S29" s="141" t="str">
        <f t="shared" si="0"/>
        <v>III</v>
      </c>
      <c r="T29" s="83" t="str">
        <f aca="true" t="shared" si="7" ref="T29:T84">+IF(S29="I","No Aceptable",IF(S29="II","No Aceptable o Aceptable con control especifico",IF(S29="III","Mejorable",IF(S29="IV","Aceptable"))))</f>
        <v>Mejorable</v>
      </c>
      <c r="U29" s="89">
        <v>7</v>
      </c>
      <c r="V29" s="89">
        <v>1</v>
      </c>
      <c r="W29" s="89">
        <v>0</v>
      </c>
      <c r="X29" s="89">
        <f>SUM(U29:W29)</f>
        <v>8</v>
      </c>
      <c r="Y29" s="83" t="s">
        <v>42</v>
      </c>
      <c r="Z29" s="83"/>
      <c r="AA29" s="83"/>
      <c r="AB29" s="83"/>
      <c r="AC29" s="83"/>
      <c r="AD29" s="83" t="s">
        <v>346</v>
      </c>
      <c r="AE29" s="83"/>
    </row>
    <row r="30" spans="1:31" s="79" customFormat="1" ht="111" customHeight="1">
      <c r="A30" s="83" t="s">
        <v>51</v>
      </c>
      <c r="B30" s="83" t="s">
        <v>306</v>
      </c>
      <c r="C30" s="83" t="s">
        <v>307</v>
      </c>
      <c r="D30" s="83" t="s">
        <v>308</v>
      </c>
      <c r="E30" s="89" t="s">
        <v>213</v>
      </c>
      <c r="F30" s="83" t="s">
        <v>356</v>
      </c>
      <c r="G30" s="83" t="s">
        <v>41</v>
      </c>
      <c r="H30" s="83" t="s">
        <v>263</v>
      </c>
      <c r="I30" s="83" t="s">
        <v>264</v>
      </c>
      <c r="J30" s="83" t="s">
        <v>39</v>
      </c>
      <c r="K30" s="83" t="s">
        <v>39</v>
      </c>
      <c r="L30" s="83" t="s">
        <v>39</v>
      </c>
      <c r="M30" s="89">
        <v>2</v>
      </c>
      <c r="N30" s="89">
        <v>3</v>
      </c>
      <c r="O30" s="89">
        <f t="shared" si="5"/>
        <v>6</v>
      </c>
      <c r="P30" s="89" t="str">
        <f>+IF(O30&gt;=24,"Muy Alto (MA)",IF(O30&gt;=10,"Alto (A)",IF(O30&gt;=6,"Medio (M)",IF(O30&gt;=2,"Bajo (B)"))))</f>
        <v>Medio (M)</v>
      </c>
      <c r="Q30" s="89">
        <v>25</v>
      </c>
      <c r="R30" s="89">
        <f t="shared" si="6"/>
        <v>150</v>
      </c>
      <c r="S30" s="141" t="str">
        <f t="shared" si="0"/>
        <v>II</v>
      </c>
      <c r="T30" s="83" t="str">
        <f t="shared" si="7"/>
        <v>No Aceptable o Aceptable con control especifico</v>
      </c>
      <c r="U30" s="89">
        <v>7</v>
      </c>
      <c r="V30" s="89">
        <v>1</v>
      </c>
      <c r="W30" s="89">
        <v>0</v>
      </c>
      <c r="X30" s="89">
        <f>SUM(U30:W30)</f>
        <v>8</v>
      </c>
      <c r="Y30" s="83" t="s">
        <v>40</v>
      </c>
      <c r="Z30" s="83" t="s">
        <v>265</v>
      </c>
      <c r="AA30" s="83"/>
      <c r="AB30" s="83"/>
      <c r="AC30" s="83"/>
      <c r="AD30" s="83" t="s">
        <v>357</v>
      </c>
      <c r="AE30" s="83"/>
    </row>
    <row r="31" spans="1:31" s="79" customFormat="1" ht="111" customHeight="1">
      <c r="A31" s="83" t="s">
        <v>51</v>
      </c>
      <c r="B31" s="83" t="s">
        <v>484</v>
      </c>
      <c r="C31" s="83" t="s">
        <v>212</v>
      </c>
      <c r="D31" s="83" t="s">
        <v>354</v>
      </c>
      <c r="E31" s="89" t="s">
        <v>213</v>
      </c>
      <c r="F31" s="83" t="s">
        <v>270</v>
      </c>
      <c r="G31" s="83" t="s">
        <v>38</v>
      </c>
      <c r="H31" s="83" t="s">
        <v>214</v>
      </c>
      <c r="I31" s="83" t="s">
        <v>215</v>
      </c>
      <c r="J31" s="83" t="s">
        <v>39</v>
      </c>
      <c r="K31" s="83" t="s">
        <v>453</v>
      </c>
      <c r="L31" s="83" t="s">
        <v>39</v>
      </c>
      <c r="M31" s="89">
        <v>2</v>
      </c>
      <c r="N31" s="89">
        <v>3</v>
      </c>
      <c r="O31" s="89">
        <f t="shared" si="5"/>
        <v>6</v>
      </c>
      <c r="P31" s="89" t="str">
        <f>+IF(O31&gt;=24,"Muy Alto (MA)",IF(O31&gt;=10,"Alto (A)",IF(O31&gt;=6,"Medio(M)",IF(O31&gt;=2,"Bajo(B)"))))</f>
        <v>Medio(M)</v>
      </c>
      <c r="Q31" s="89">
        <v>25</v>
      </c>
      <c r="R31" s="89">
        <f t="shared" si="6"/>
        <v>150</v>
      </c>
      <c r="S31" s="141" t="str">
        <f t="shared" si="0"/>
        <v>II</v>
      </c>
      <c r="T31" s="83" t="str">
        <f t="shared" si="7"/>
        <v>No Aceptable o Aceptable con control especifico</v>
      </c>
      <c r="U31" s="89">
        <v>3</v>
      </c>
      <c r="V31" s="89">
        <v>1</v>
      </c>
      <c r="W31" s="89">
        <v>0</v>
      </c>
      <c r="X31" s="89">
        <f aca="true" t="shared" si="8" ref="X31:X59">SUM(U31:W31)</f>
        <v>4</v>
      </c>
      <c r="Y31" s="83" t="s">
        <v>40</v>
      </c>
      <c r="Z31" s="83" t="s">
        <v>226</v>
      </c>
      <c r="AA31" s="83"/>
      <c r="AB31" s="83"/>
      <c r="AC31" s="83"/>
      <c r="AD31" s="83" t="s">
        <v>355</v>
      </c>
      <c r="AE31" s="83" t="s">
        <v>271</v>
      </c>
    </row>
    <row r="32" spans="1:31" s="79" customFormat="1" ht="111" customHeight="1">
      <c r="A32" s="83" t="s">
        <v>51</v>
      </c>
      <c r="B32" s="83" t="s">
        <v>484</v>
      </c>
      <c r="C32" s="83" t="s">
        <v>212</v>
      </c>
      <c r="D32" s="83" t="s">
        <v>354</v>
      </c>
      <c r="E32" s="89" t="s">
        <v>213</v>
      </c>
      <c r="F32" s="83" t="s">
        <v>356</v>
      </c>
      <c r="G32" s="83" t="s">
        <v>41</v>
      </c>
      <c r="H32" s="83" t="s">
        <v>263</v>
      </c>
      <c r="I32" s="83" t="s">
        <v>264</v>
      </c>
      <c r="J32" s="83" t="s">
        <v>39</v>
      </c>
      <c r="K32" s="83" t="s">
        <v>39</v>
      </c>
      <c r="L32" s="83" t="s">
        <v>39</v>
      </c>
      <c r="M32" s="89">
        <v>2</v>
      </c>
      <c r="N32" s="89">
        <v>3</v>
      </c>
      <c r="O32" s="89">
        <f t="shared" si="5"/>
        <v>6</v>
      </c>
      <c r="P32" s="89" t="str">
        <f>+IF(O32&gt;=24,"Muy Alto (MA)",IF(O32&gt;=10,"Alto (A)",IF(O32&gt;=6,"Medio (M)",IF(O32&gt;=2,"Bajo (B)"))))</f>
        <v>Medio (M)</v>
      </c>
      <c r="Q32" s="89">
        <v>25</v>
      </c>
      <c r="R32" s="89">
        <f t="shared" si="6"/>
        <v>150</v>
      </c>
      <c r="S32" s="141" t="str">
        <f t="shared" si="0"/>
        <v>II</v>
      </c>
      <c r="T32" s="83" t="str">
        <f t="shared" si="7"/>
        <v>No Aceptable o Aceptable con control especifico</v>
      </c>
      <c r="U32" s="89">
        <v>3</v>
      </c>
      <c r="V32" s="89">
        <v>1</v>
      </c>
      <c r="W32" s="89">
        <v>0</v>
      </c>
      <c r="X32" s="89">
        <f>SUM(U32:W32)</f>
        <v>4</v>
      </c>
      <c r="Y32" s="83" t="s">
        <v>40</v>
      </c>
      <c r="Z32" s="83" t="s">
        <v>265</v>
      </c>
      <c r="AA32" s="83"/>
      <c r="AB32" s="83"/>
      <c r="AC32" s="83"/>
      <c r="AD32" s="83" t="s">
        <v>357</v>
      </c>
      <c r="AE32" s="83"/>
    </row>
    <row r="33" spans="1:31" s="79" customFormat="1" ht="111" customHeight="1">
      <c r="A33" s="83" t="s">
        <v>51</v>
      </c>
      <c r="B33" s="83" t="s">
        <v>261</v>
      </c>
      <c r="C33" s="83" t="s">
        <v>212</v>
      </c>
      <c r="D33" s="83" t="s">
        <v>358</v>
      </c>
      <c r="E33" s="89" t="s">
        <v>213</v>
      </c>
      <c r="F33" s="83" t="s">
        <v>457</v>
      </c>
      <c r="G33" s="83" t="s">
        <v>38</v>
      </c>
      <c r="H33" s="83" t="s">
        <v>458</v>
      </c>
      <c r="I33" s="83" t="s">
        <v>215</v>
      </c>
      <c r="J33" s="83" t="s">
        <v>39</v>
      </c>
      <c r="K33" s="83" t="s">
        <v>453</v>
      </c>
      <c r="L33" s="83" t="s">
        <v>39</v>
      </c>
      <c r="M33" s="89">
        <v>6</v>
      </c>
      <c r="N33" s="89">
        <v>3</v>
      </c>
      <c r="O33" s="89">
        <f>+M33*N33</f>
        <v>18</v>
      </c>
      <c r="P33" s="89" t="str">
        <f>+IF(O33&gt;=24,"Muy Alto (MA)",IF(O33&gt;=10,"Alto (A)",IF(O33&gt;=6,"Medio(M)",IF(O33&gt;=2,"Bajo(B)"))))</f>
        <v>Alto (A)</v>
      </c>
      <c r="Q33" s="89">
        <v>25</v>
      </c>
      <c r="R33" s="89">
        <f>+O33*Q33</f>
        <v>450</v>
      </c>
      <c r="S33" s="141" t="str">
        <f t="shared" si="0"/>
        <v>II</v>
      </c>
      <c r="T33" s="83" t="str">
        <f>+IF(S33="I","No Aceptable",IF(S33="II","No Aceptable o Aceptable con control especifico",IF(S33="III","Mejorable",IF(S33="IV","Aceptable"))))</f>
        <v>No Aceptable o Aceptable con control especifico</v>
      </c>
      <c r="U33" s="89">
        <v>17</v>
      </c>
      <c r="V33" s="89">
        <v>2</v>
      </c>
      <c r="W33" s="89">
        <v>0</v>
      </c>
      <c r="X33" s="89">
        <f>SUM(U33:W33)</f>
        <v>19</v>
      </c>
      <c r="Y33" s="83" t="s">
        <v>40</v>
      </c>
      <c r="Z33" s="83" t="s">
        <v>226</v>
      </c>
      <c r="AA33" s="83"/>
      <c r="AB33" s="83"/>
      <c r="AC33" s="83"/>
      <c r="AD33" s="83" t="s">
        <v>330</v>
      </c>
      <c r="AE33" s="83"/>
    </row>
    <row r="34" spans="1:31" s="79" customFormat="1" ht="111" customHeight="1">
      <c r="A34" s="83" t="s">
        <v>51</v>
      </c>
      <c r="B34" s="83" t="s">
        <v>261</v>
      </c>
      <c r="C34" s="83" t="s">
        <v>212</v>
      </c>
      <c r="D34" s="83" t="s">
        <v>358</v>
      </c>
      <c r="E34" s="89" t="s">
        <v>213</v>
      </c>
      <c r="F34" s="83" t="s">
        <v>236</v>
      </c>
      <c r="G34" s="83" t="s">
        <v>38</v>
      </c>
      <c r="H34" s="83" t="s">
        <v>214</v>
      </c>
      <c r="I34" s="83" t="s">
        <v>215</v>
      </c>
      <c r="J34" s="83" t="s">
        <v>39</v>
      </c>
      <c r="K34" s="83" t="s">
        <v>453</v>
      </c>
      <c r="L34" s="83" t="s">
        <v>39</v>
      </c>
      <c r="M34" s="89">
        <v>2</v>
      </c>
      <c r="N34" s="89">
        <v>3</v>
      </c>
      <c r="O34" s="89">
        <f t="shared" si="5"/>
        <v>6</v>
      </c>
      <c r="P34" s="89" t="str">
        <f>+IF(O34&gt;=24,"Muy Alto (MA)",IF(O34&gt;=10,"Alto (A)",IF(O34&gt;=6,"Medio(M)",IF(O34&gt;=2,"Bajo(B)"))))</f>
        <v>Medio(M)</v>
      </c>
      <c r="Q34" s="89">
        <v>25</v>
      </c>
      <c r="R34" s="89">
        <f t="shared" si="6"/>
        <v>150</v>
      </c>
      <c r="S34" s="141" t="str">
        <f t="shared" si="0"/>
        <v>II</v>
      </c>
      <c r="T34" s="83" t="str">
        <f t="shared" si="7"/>
        <v>No Aceptable o Aceptable con control especifico</v>
      </c>
      <c r="U34" s="89">
        <v>17</v>
      </c>
      <c r="V34" s="89">
        <v>2</v>
      </c>
      <c r="W34" s="89">
        <v>0</v>
      </c>
      <c r="X34" s="89">
        <f t="shared" si="8"/>
        <v>19</v>
      </c>
      <c r="Y34" s="83" t="s">
        <v>40</v>
      </c>
      <c r="Z34" s="83" t="s">
        <v>226</v>
      </c>
      <c r="AA34" s="83"/>
      <c r="AB34" s="83"/>
      <c r="AC34" s="83"/>
      <c r="AD34" s="83" t="s">
        <v>330</v>
      </c>
      <c r="AE34" s="83"/>
    </row>
    <row r="35" spans="1:31" s="79" customFormat="1" ht="111" customHeight="1">
      <c r="A35" s="83" t="s">
        <v>51</v>
      </c>
      <c r="B35" s="83" t="s">
        <v>287</v>
      </c>
      <c r="C35" s="83" t="s">
        <v>359</v>
      </c>
      <c r="D35" s="83" t="s">
        <v>360</v>
      </c>
      <c r="E35" s="89" t="s">
        <v>213</v>
      </c>
      <c r="F35" s="83" t="s">
        <v>235</v>
      </c>
      <c r="G35" s="83" t="s">
        <v>38</v>
      </c>
      <c r="H35" s="83" t="s">
        <v>459</v>
      </c>
      <c r="I35" s="83" t="s">
        <v>215</v>
      </c>
      <c r="J35" s="83" t="s">
        <v>39</v>
      </c>
      <c r="K35" s="83" t="s">
        <v>453</v>
      </c>
      <c r="L35" s="83" t="s">
        <v>39</v>
      </c>
      <c r="M35" s="89">
        <v>2</v>
      </c>
      <c r="N35" s="89">
        <v>3</v>
      </c>
      <c r="O35" s="89">
        <f t="shared" si="5"/>
        <v>6</v>
      </c>
      <c r="P35" s="89" t="str">
        <f>+IF(O35&gt;=24,"Muy Alto (MA)",IF(O35&gt;=10,"Alto (A)",IF(O35&gt;=6,"Medio(M)",IF(O35&gt;=2,"Bajo(B)"))))</f>
        <v>Medio(M)</v>
      </c>
      <c r="Q35" s="89">
        <v>25</v>
      </c>
      <c r="R35" s="89">
        <f t="shared" si="6"/>
        <v>150</v>
      </c>
      <c r="S35" s="141" t="str">
        <f t="shared" si="0"/>
        <v>II</v>
      </c>
      <c r="T35" s="83" t="str">
        <f t="shared" si="7"/>
        <v>No Aceptable o Aceptable con control especifico</v>
      </c>
      <c r="U35" s="89">
        <v>4</v>
      </c>
      <c r="V35" s="89">
        <v>2</v>
      </c>
      <c r="W35" s="89">
        <v>0</v>
      </c>
      <c r="X35" s="89">
        <f t="shared" si="8"/>
        <v>6</v>
      </c>
      <c r="Y35" s="83" t="s">
        <v>40</v>
      </c>
      <c r="Z35" s="83" t="s">
        <v>227</v>
      </c>
      <c r="AA35" s="83"/>
      <c r="AB35" s="83"/>
      <c r="AC35" s="83"/>
      <c r="AD35" s="83" t="s">
        <v>361</v>
      </c>
      <c r="AE35" s="83"/>
    </row>
    <row r="36" spans="1:31" s="79" customFormat="1" ht="111" customHeight="1">
      <c r="A36" s="83" t="s">
        <v>51</v>
      </c>
      <c r="B36" s="83" t="s">
        <v>287</v>
      </c>
      <c r="C36" s="83" t="s">
        <v>359</v>
      </c>
      <c r="D36" s="83" t="s">
        <v>360</v>
      </c>
      <c r="E36" s="89" t="s">
        <v>213</v>
      </c>
      <c r="F36" s="83" t="s">
        <v>362</v>
      </c>
      <c r="G36" s="83" t="s">
        <v>38</v>
      </c>
      <c r="H36" s="83" t="s">
        <v>232</v>
      </c>
      <c r="I36" s="83" t="s">
        <v>215</v>
      </c>
      <c r="J36" s="83" t="s">
        <v>39</v>
      </c>
      <c r="K36" s="83" t="s">
        <v>288</v>
      </c>
      <c r="L36" s="83" t="s">
        <v>39</v>
      </c>
      <c r="M36" s="89">
        <v>2</v>
      </c>
      <c r="N36" s="89">
        <v>3</v>
      </c>
      <c r="O36" s="89">
        <f t="shared" si="5"/>
        <v>6</v>
      </c>
      <c r="P36" s="89" t="str">
        <f>+IF(O36&gt;=24,"Muy Alto (MA)",IF(O36&gt;=10,"Alto (A)",IF(O36&gt;=6,"Medio(M)",IF(O36&gt;=2,"Bajo(B)"))))</f>
        <v>Medio(M)</v>
      </c>
      <c r="Q36" s="89">
        <v>25</v>
      </c>
      <c r="R36" s="89">
        <f t="shared" si="6"/>
        <v>150</v>
      </c>
      <c r="S36" s="141" t="str">
        <f t="shared" si="0"/>
        <v>II</v>
      </c>
      <c r="T36" s="83" t="str">
        <f t="shared" si="7"/>
        <v>No Aceptable o Aceptable con control especifico</v>
      </c>
      <c r="U36" s="89">
        <v>4</v>
      </c>
      <c r="V36" s="89">
        <v>2</v>
      </c>
      <c r="W36" s="89">
        <v>0</v>
      </c>
      <c r="X36" s="89">
        <f>SUM(U36:W36)</f>
        <v>6</v>
      </c>
      <c r="Y36" s="83" t="s">
        <v>40</v>
      </c>
      <c r="Z36" s="83"/>
      <c r="AA36" s="83"/>
      <c r="AB36" s="83"/>
      <c r="AC36" s="83"/>
      <c r="AD36" s="83" t="s">
        <v>363</v>
      </c>
      <c r="AE36" s="83"/>
    </row>
    <row r="37" spans="1:31" s="79" customFormat="1" ht="111" customHeight="1">
      <c r="A37" s="83" t="s">
        <v>51</v>
      </c>
      <c r="B37" s="83" t="s">
        <v>287</v>
      </c>
      <c r="C37" s="83" t="s">
        <v>359</v>
      </c>
      <c r="D37" s="83" t="s">
        <v>360</v>
      </c>
      <c r="E37" s="89" t="s">
        <v>213</v>
      </c>
      <c r="F37" s="83" t="s">
        <v>364</v>
      </c>
      <c r="G37" s="83" t="s">
        <v>47</v>
      </c>
      <c r="H37" s="83" t="s">
        <v>217</v>
      </c>
      <c r="I37" s="83" t="s">
        <v>245</v>
      </c>
      <c r="J37" s="83" t="s">
        <v>39</v>
      </c>
      <c r="K37" s="83" t="s">
        <v>404</v>
      </c>
      <c r="L37" s="83" t="s">
        <v>39</v>
      </c>
      <c r="M37" s="89">
        <v>6</v>
      </c>
      <c r="N37" s="89">
        <v>3</v>
      </c>
      <c r="O37" s="89">
        <f t="shared" si="5"/>
        <v>18</v>
      </c>
      <c r="P37" s="89" t="str">
        <f>+IF(O37&gt;=24,"Muy Alto (MA)",IF(O37&gt;=10,"Alto (A)",IF(O37&gt;=6,"Medio(M)",IF(O37&gt;=2,"Bajo(B)"))))</f>
        <v>Alto (A)</v>
      </c>
      <c r="Q37" s="89">
        <v>25</v>
      </c>
      <c r="R37" s="89">
        <f t="shared" si="6"/>
        <v>450</v>
      </c>
      <c r="S37" s="141" t="str">
        <f t="shared" si="0"/>
        <v>II</v>
      </c>
      <c r="T37" s="83" t="str">
        <f t="shared" si="7"/>
        <v>No Aceptable o Aceptable con control especifico</v>
      </c>
      <c r="U37" s="89">
        <v>4</v>
      </c>
      <c r="V37" s="89">
        <v>2</v>
      </c>
      <c r="W37" s="89">
        <v>0</v>
      </c>
      <c r="X37" s="89">
        <f>SUM(U37:W37)</f>
        <v>6</v>
      </c>
      <c r="Y37" s="83" t="s">
        <v>40</v>
      </c>
      <c r="Z37" s="83" t="s">
        <v>221</v>
      </c>
      <c r="AA37" s="83"/>
      <c r="AB37" s="83"/>
      <c r="AC37" s="83"/>
      <c r="AD37" s="83" t="s">
        <v>247</v>
      </c>
      <c r="AE37" s="83" t="s">
        <v>269</v>
      </c>
    </row>
    <row r="38" spans="1:31" s="79" customFormat="1" ht="111" customHeight="1">
      <c r="A38" s="83" t="s">
        <v>51</v>
      </c>
      <c r="B38" s="83" t="s">
        <v>289</v>
      </c>
      <c r="C38" s="83" t="s">
        <v>290</v>
      </c>
      <c r="D38" s="83" t="s">
        <v>291</v>
      </c>
      <c r="E38" s="89" t="s">
        <v>213</v>
      </c>
      <c r="F38" s="83" t="s">
        <v>365</v>
      </c>
      <c r="G38" s="83" t="s">
        <v>219</v>
      </c>
      <c r="H38" s="83" t="s">
        <v>243</v>
      </c>
      <c r="I38" s="83" t="s">
        <v>43</v>
      </c>
      <c r="J38" s="83" t="s">
        <v>39</v>
      </c>
      <c r="K38" s="83" t="s">
        <v>39</v>
      </c>
      <c r="L38" s="83" t="s">
        <v>39</v>
      </c>
      <c r="M38" s="89">
        <v>6</v>
      </c>
      <c r="N38" s="89">
        <v>3</v>
      </c>
      <c r="O38" s="89">
        <f t="shared" si="5"/>
        <v>18</v>
      </c>
      <c r="P38" s="89" t="str">
        <f>+IF(O38&gt;=24,"Muy Alto (MA)",IF(O38&gt;=10,"Alto (A)",IF(O38&gt;=6,"Medio (M)",IF(O38&gt;=2,"Bajo (B)"))))</f>
        <v>Alto (A)</v>
      </c>
      <c r="Q38" s="89">
        <v>25</v>
      </c>
      <c r="R38" s="89">
        <f t="shared" si="6"/>
        <v>450</v>
      </c>
      <c r="S38" s="141" t="str">
        <f t="shared" si="0"/>
        <v>II</v>
      </c>
      <c r="T38" s="83" t="str">
        <f t="shared" si="7"/>
        <v>No Aceptable o Aceptable con control especifico</v>
      </c>
      <c r="U38" s="89">
        <v>2</v>
      </c>
      <c r="V38" s="89">
        <v>0</v>
      </c>
      <c r="W38" s="89">
        <v>0</v>
      </c>
      <c r="X38" s="89">
        <f t="shared" si="8"/>
        <v>2</v>
      </c>
      <c r="Y38" s="83" t="s">
        <v>366</v>
      </c>
      <c r="Z38" s="83"/>
      <c r="AA38" s="83"/>
      <c r="AB38" s="83"/>
      <c r="AC38" s="83" t="s">
        <v>368</v>
      </c>
      <c r="AD38" s="83" t="s">
        <v>367</v>
      </c>
      <c r="AE38" s="83"/>
    </row>
    <row r="39" spans="1:31" s="79" customFormat="1" ht="111" customHeight="1">
      <c r="A39" s="83" t="s">
        <v>51</v>
      </c>
      <c r="B39" s="83" t="s">
        <v>314</v>
      </c>
      <c r="C39" s="83" t="s">
        <v>234</v>
      </c>
      <c r="D39" s="83" t="s">
        <v>370</v>
      </c>
      <c r="E39" s="89" t="s">
        <v>213</v>
      </c>
      <c r="F39" s="83" t="s">
        <v>236</v>
      </c>
      <c r="G39" s="83" t="s">
        <v>38</v>
      </c>
      <c r="H39" s="83" t="s">
        <v>214</v>
      </c>
      <c r="I39" s="83" t="s">
        <v>215</v>
      </c>
      <c r="J39" s="83" t="s">
        <v>39</v>
      </c>
      <c r="K39" s="83" t="s">
        <v>453</v>
      </c>
      <c r="L39" s="83" t="s">
        <v>39</v>
      </c>
      <c r="M39" s="89">
        <v>2</v>
      </c>
      <c r="N39" s="89">
        <v>3</v>
      </c>
      <c r="O39" s="89">
        <f t="shared" si="5"/>
        <v>6</v>
      </c>
      <c r="P39" s="89" t="str">
        <f>+IF(O39&gt;=24,"Muy Alto (MA)",IF(O39&gt;=10,"Alto (A)",IF(O39&gt;=6,"Medio(M)",IF(O39&gt;=2,"Bajo(B)"))))</f>
        <v>Medio(M)</v>
      </c>
      <c r="Q39" s="89">
        <v>25</v>
      </c>
      <c r="R39" s="89">
        <f t="shared" si="6"/>
        <v>150</v>
      </c>
      <c r="S39" s="141" t="str">
        <f t="shared" si="0"/>
        <v>II</v>
      </c>
      <c r="T39" s="83" t="str">
        <f t="shared" si="7"/>
        <v>No Aceptable o Aceptable con control especifico</v>
      </c>
      <c r="U39" s="89">
        <v>7</v>
      </c>
      <c r="V39" s="89">
        <v>0</v>
      </c>
      <c r="W39" s="89">
        <v>0</v>
      </c>
      <c r="X39" s="89">
        <f t="shared" si="8"/>
        <v>7</v>
      </c>
      <c r="Y39" s="83" t="s">
        <v>40</v>
      </c>
      <c r="Z39" s="83"/>
      <c r="AA39" s="83"/>
      <c r="AB39" s="83"/>
      <c r="AC39" s="83"/>
      <c r="AD39" s="83" t="s">
        <v>369</v>
      </c>
      <c r="AE39" s="83"/>
    </row>
    <row r="40" spans="1:31" s="79" customFormat="1" ht="111" customHeight="1">
      <c r="A40" s="83" t="s">
        <v>51</v>
      </c>
      <c r="B40" s="83" t="s">
        <v>314</v>
      </c>
      <c r="C40" s="83" t="s">
        <v>312</v>
      </c>
      <c r="D40" s="83" t="s">
        <v>371</v>
      </c>
      <c r="E40" s="89" t="s">
        <v>487</v>
      </c>
      <c r="F40" s="83" t="s">
        <v>313</v>
      </c>
      <c r="G40" s="83" t="s">
        <v>216</v>
      </c>
      <c r="H40" s="83" t="s">
        <v>224</v>
      </c>
      <c r="I40" s="83" t="s">
        <v>43</v>
      </c>
      <c r="J40" s="83" t="s">
        <v>39</v>
      </c>
      <c r="K40" s="83" t="s">
        <v>39</v>
      </c>
      <c r="L40" s="83" t="s">
        <v>39</v>
      </c>
      <c r="M40" s="89">
        <v>6</v>
      </c>
      <c r="N40" s="89">
        <v>3</v>
      </c>
      <c r="O40" s="89">
        <f t="shared" si="5"/>
        <v>18</v>
      </c>
      <c r="P40" s="89" t="str">
        <f>+IF(O40&gt;=24,"Muy Alto (MA)",IF(O40&gt;=10,"Alto (A)",IF(O40&gt;=6,"Medio(M)",IF(O40&gt;=2,"Bajo(B)"))))</f>
        <v>Alto (A)</v>
      </c>
      <c r="Q40" s="89">
        <v>100</v>
      </c>
      <c r="R40" s="89">
        <f t="shared" si="6"/>
        <v>1800</v>
      </c>
      <c r="S40" s="141" t="str">
        <f t="shared" si="0"/>
        <v>I</v>
      </c>
      <c r="T40" s="83" t="str">
        <f t="shared" si="7"/>
        <v>No Aceptable</v>
      </c>
      <c r="U40" s="89">
        <v>7</v>
      </c>
      <c r="V40" s="89">
        <v>0</v>
      </c>
      <c r="W40" s="89">
        <v>0</v>
      </c>
      <c r="X40" s="89">
        <f t="shared" si="8"/>
        <v>7</v>
      </c>
      <c r="Y40" s="83" t="s">
        <v>46</v>
      </c>
      <c r="Z40" s="83"/>
      <c r="AA40" s="83"/>
      <c r="AB40" s="83"/>
      <c r="AC40" s="83"/>
      <c r="AD40" s="83" t="s">
        <v>241</v>
      </c>
      <c r="AE40" s="83"/>
    </row>
    <row r="41" spans="1:31" s="79" customFormat="1" ht="111" customHeight="1">
      <c r="A41" s="83" t="s">
        <v>51</v>
      </c>
      <c r="B41" s="83" t="s">
        <v>456</v>
      </c>
      <c r="C41" s="83" t="s">
        <v>234</v>
      </c>
      <c r="D41" s="83" t="s">
        <v>373</v>
      </c>
      <c r="E41" s="89" t="s">
        <v>213</v>
      </c>
      <c r="F41" s="83" t="s">
        <v>327</v>
      </c>
      <c r="G41" s="83" t="s">
        <v>38</v>
      </c>
      <c r="H41" s="83" t="s">
        <v>214</v>
      </c>
      <c r="I41" s="83" t="s">
        <v>215</v>
      </c>
      <c r="J41" s="83" t="s">
        <v>39</v>
      </c>
      <c r="K41" s="83" t="s">
        <v>39</v>
      </c>
      <c r="L41" s="83" t="s">
        <v>39</v>
      </c>
      <c r="M41" s="89">
        <v>2</v>
      </c>
      <c r="N41" s="89">
        <v>3</v>
      </c>
      <c r="O41" s="89">
        <f t="shared" si="5"/>
        <v>6</v>
      </c>
      <c r="P41" s="89" t="str">
        <f>+IF(O41&gt;=24,"Muy Alto (MA)",IF(O41&gt;=10,"Alto (A)",IF(O41&gt;=6,"Medio(M)",IF(O41&gt;=2,"Bajo(B)"))))</f>
        <v>Medio(M)</v>
      </c>
      <c r="Q41" s="89">
        <v>25</v>
      </c>
      <c r="R41" s="89">
        <f t="shared" si="6"/>
        <v>150</v>
      </c>
      <c r="S41" s="141" t="str">
        <f t="shared" si="0"/>
        <v>II</v>
      </c>
      <c r="T41" s="83" t="str">
        <f t="shared" si="7"/>
        <v>No Aceptable o Aceptable con control especifico</v>
      </c>
      <c r="U41" s="89">
        <v>26</v>
      </c>
      <c r="V41" s="89">
        <v>11</v>
      </c>
      <c r="W41" s="89">
        <v>0</v>
      </c>
      <c r="X41" s="89">
        <f t="shared" si="8"/>
        <v>37</v>
      </c>
      <c r="Y41" s="83" t="s">
        <v>40</v>
      </c>
      <c r="Z41" s="83"/>
      <c r="AA41" s="83"/>
      <c r="AB41" s="83"/>
      <c r="AC41" s="83" t="s">
        <v>372</v>
      </c>
      <c r="AD41" s="83" t="s">
        <v>369</v>
      </c>
      <c r="AE41" s="83"/>
    </row>
    <row r="42" spans="1:31" s="79" customFormat="1" ht="111" customHeight="1">
      <c r="A42" s="83" t="s">
        <v>51</v>
      </c>
      <c r="B42" s="83" t="s">
        <v>456</v>
      </c>
      <c r="C42" s="83" t="s">
        <v>234</v>
      </c>
      <c r="D42" s="83" t="s">
        <v>373</v>
      </c>
      <c r="E42" s="89" t="s">
        <v>213</v>
      </c>
      <c r="F42" s="83" t="s">
        <v>305</v>
      </c>
      <c r="G42" s="83" t="s">
        <v>219</v>
      </c>
      <c r="H42" s="83" t="s">
        <v>243</v>
      </c>
      <c r="I42" s="83" t="s">
        <v>43</v>
      </c>
      <c r="J42" s="83" t="s">
        <v>39</v>
      </c>
      <c r="K42" s="83" t="s">
        <v>39</v>
      </c>
      <c r="L42" s="83" t="s">
        <v>39</v>
      </c>
      <c r="M42" s="89">
        <v>6</v>
      </c>
      <c r="N42" s="89">
        <v>3</v>
      </c>
      <c r="O42" s="89">
        <f t="shared" si="5"/>
        <v>18</v>
      </c>
      <c r="P42" s="89" t="str">
        <f>+IF(O42&gt;=24,"Muy Alto (MA)",IF(O42&gt;=10,"Alto (A)",IF(O42&gt;=6,"Medio (M)",IF(O42&gt;=2,"Bajo (B)"))))</f>
        <v>Alto (A)</v>
      </c>
      <c r="Q42" s="89">
        <v>25</v>
      </c>
      <c r="R42" s="89">
        <f t="shared" si="6"/>
        <v>450</v>
      </c>
      <c r="S42" s="141" t="str">
        <f t="shared" si="0"/>
        <v>II</v>
      </c>
      <c r="T42" s="83" t="str">
        <f t="shared" si="7"/>
        <v>No Aceptable o Aceptable con control especifico</v>
      </c>
      <c r="U42" s="89">
        <v>26</v>
      </c>
      <c r="V42" s="89">
        <v>11</v>
      </c>
      <c r="W42" s="89">
        <v>0</v>
      </c>
      <c r="X42" s="89">
        <f>SUM(U42:W42)</f>
        <v>37</v>
      </c>
      <c r="Y42" s="83" t="s">
        <v>366</v>
      </c>
      <c r="Z42" s="83"/>
      <c r="AA42" s="83"/>
      <c r="AB42" s="83"/>
      <c r="AC42" s="83" t="s">
        <v>375</v>
      </c>
      <c r="AD42" s="83" t="s">
        <v>374</v>
      </c>
      <c r="AE42" s="83"/>
    </row>
    <row r="43" spans="1:31" s="79" customFormat="1" ht="111" customHeight="1">
      <c r="A43" s="83" t="s">
        <v>51</v>
      </c>
      <c r="B43" s="83" t="s">
        <v>456</v>
      </c>
      <c r="C43" s="83" t="s">
        <v>376</v>
      </c>
      <c r="D43" s="83" t="s">
        <v>377</v>
      </c>
      <c r="E43" s="89" t="s">
        <v>213</v>
      </c>
      <c r="F43" s="83" t="s">
        <v>378</v>
      </c>
      <c r="G43" s="83" t="s">
        <v>216</v>
      </c>
      <c r="H43" s="83" t="s">
        <v>224</v>
      </c>
      <c r="I43" s="83" t="s">
        <v>43</v>
      </c>
      <c r="J43" s="83" t="s">
        <v>39</v>
      </c>
      <c r="K43" s="83" t="s">
        <v>39</v>
      </c>
      <c r="L43" s="83" t="s">
        <v>39</v>
      </c>
      <c r="M43" s="89">
        <v>6</v>
      </c>
      <c r="N43" s="89">
        <v>3</v>
      </c>
      <c r="O43" s="89">
        <f t="shared" si="5"/>
        <v>18</v>
      </c>
      <c r="P43" s="89" t="str">
        <f>+IF(O43&gt;=24,"Muy Alto (MA)",IF(O43&gt;=10,"Alto (A)",IF(O43&gt;=6,"Medio(M)",IF(O43&gt;=2,"Bajo(B)"))))</f>
        <v>Alto (A)</v>
      </c>
      <c r="Q43" s="89">
        <v>100</v>
      </c>
      <c r="R43" s="89">
        <f t="shared" si="6"/>
        <v>1800</v>
      </c>
      <c r="S43" s="141" t="str">
        <f t="shared" si="0"/>
        <v>I</v>
      </c>
      <c r="T43" s="83" t="str">
        <f t="shared" si="7"/>
        <v>No Aceptable</v>
      </c>
      <c r="U43" s="89">
        <v>26</v>
      </c>
      <c r="V43" s="89">
        <v>11</v>
      </c>
      <c r="W43" s="89">
        <v>0</v>
      </c>
      <c r="X43" s="89">
        <f>SUM(U43:W43)</f>
        <v>37</v>
      </c>
      <c r="Y43" s="83" t="s">
        <v>46</v>
      </c>
      <c r="Z43" s="83"/>
      <c r="AA43" s="83"/>
      <c r="AB43" s="83"/>
      <c r="AC43" s="83"/>
      <c r="AD43" s="83" t="s">
        <v>379</v>
      </c>
      <c r="AE43" s="83"/>
    </row>
    <row r="44" spans="1:31" s="79" customFormat="1" ht="111" customHeight="1">
      <c r="A44" s="83" t="s">
        <v>51</v>
      </c>
      <c r="B44" s="83" t="s">
        <v>456</v>
      </c>
      <c r="C44" s="83" t="s">
        <v>376</v>
      </c>
      <c r="D44" s="83" t="s">
        <v>377</v>
      </c>
      <c r="E44" s="89" t="s">
        <v>213</v>
      </c>
      <c r="F44" s="83" t="s">
        <v>378</v>
      </c>
      <c r="G44" s="83" t="s">
        <v>44</v>
      </c>
      <c r="H44" s="83" t="s">
        <v>248</v>
      </c>
      <c r="I44" s="83" t="s">
        <v>249</v>
      </c>
      <c r="J44" s="83" t="s">
        <v>39</v>
      </c>
      <c r="K44" s="83" t="s">
        <v>39</v>
      </c>
      <c r="L44" s="83" t="s">
        <v>451</v>
      </c>
      <c r="M44" s="89">
        <v>6</v>
      </c>
      <c r="N44" s="89">
        <v>3</v>
      </c>
      <c r="O44" s="89">
        <f t="shared" si="5"/>
        <v>18</v>
      </c>
      <c r="P44" s="89" t="str">
        <f>+IF(O44&gt;=24,"Muy Alto (MA)",IF(O44&gt;=10,"Alto (A)",IF(O44&gt;=6,"Medio(M)",IF(O44&gt;=2,"Bajo(B)"))))</f>
        <v>Alto (A)</v>
      </c>
      <c r="Q44" s="89">
        <v>25</v>
      </c>
      <c r="R44" s="89">
        <f t="shared" si="6"/>
        <v>450</v>
      </c>
      <c r="S44" s="141" t="str">
        <f t="shared" si="0"/>
        <v>II</v>
      </c>
      <c r="T44" s="83" t="str">
        <f t="shared" si="7"/>
        <v>No Aceptable o Aceptable con control especifico</v>
      </c>
      <c r="U44" s="89">
        <v>26</v>
      </c>
      <c r="V44" s="89">
        <v>11</v>
      </c>
      <c r="W44" s="89">
        <v>0</v>
      </c>
      <c r="X44" s="89">
        <f>SUM(U44:W44)</f>
        <v>37</v>
      </c>
      <c r="Y44" s="83" t="s">
        <v>40</v>
      </c>
      <c r="Z44" s="83"/>
      <c r="AA44" s="83"/>
      <c r="AB44" s="83"/>
      <c r="AC44" s="83"/>
      <c r="AD44" s="83" t="s">
        <v>380</v>
      </c>
      <c r="AE44" s="83"/>
    </row>
    <row r="45" spans="1:31" s="79" customFormat="1" ht="111" customHeight="1">
      <c r="A45" s="83" t="s">
        <v>51</v>
      </c>
      <c r="B45" s="83" t="s">
        <v>255</v>
      </c>
      <c r="C45" s="142" t="s">
        <v>502</v>
      </c>
      <c r="D45" s="142" t="s">
        <v>503</v>
      </c>
      <c r="E45" s="143" t="s">
        <v>485</v>
      </c>
      <c r="F45" s="142" t="s">
        <v>504</v>
      </c>
      <c r="G45" s="142" t="s">
        <v>505</v>
      </c>
      <c r="H45" s="142" t="s">
        <v>224</v>
      </c>
      <c r="I45" s="142" t="s">
        <v>43</v>
      </c>
      <c r="J45" s="142" t="s">
        <v>39</v>
      </c>
      <c r="K45" s="142" t="s">
        <v>506</v>
      </c>
      <c r="L45" s="142" t="s">
        <v>39</v>
      </c>
      <c r="M45" s="143">
        <v>2</v>
      </c>
      <c r="N45" s="143">
        <v>3</v>
      </c>
      <c r="O45" s="143">
        <f t="shared" si="5"/>
        <v>6</v>
      </c>
      <c r="P45" s="143" t="str">
        <f>+IF(O45&gt;=24,"Muy Alto (MA)",IF(O45&gt;=10,"Alto (A)",IF(O45&gt;=6,"Medio(M)",IF(O45&gt;=2,"Bajo(B)"))))</f>
        <v>Medio(M)</v>
      </c>
      <c r="Q45" s="89">
        <v>100</v>
      </c>
      <c r="R45" s="143">
        <f>+O45*Q45</f>
        <v>600</v>
      </c>
      <c r="S45" s="145" t="str">
        <f>IF(R45&lt;=20,"IV",IF(R45&gt;=600,"I",IF(R45&gt;=150,"II",IF(R45&gt;=40,"III",IF(R45&gt;=20,"IV")*IF(R45&lt;=20,"IV")))))</f>
        <v>I</v>
      </c>
      <c r="T45" s="142" t="str">
        <f t="shared" si="7"/>
        <v>No Aceptable</v>
      </c>
      <c r="U45" s="143">
        <v>0</v>
      </c>
      <c r="V45" s="143">
        <v>11</v>
      </c>
      <c r="W45" s="143">
        <v>0</v>
      </c>
      <c r="X45" s="143">
        <f>SUM(U45:W45)</f>
        <v>11</v>
      </c>
      <c r="Y45" s="142" t="s">
        <v>46</v>
      </c>
      <c r="Z45" s="142"/>
      <c r="AA45" s="142" t="s">
        <v>507</v>
      </c>
      <c r="AB45" s="142" t="s">
        <v>492</v>
      </c>
      <c r="AC45" s="142"/>
      <c r="AD45" s="142" t="s">
        <v>280</v>
      </c>
      <c r="AE45" s="142"/>
    </row>
    <row r="46" spans="1:31" s="79" customFormat="1" ht="111" customHeight="1">
      <c r="A46" s="83" t="s">
        <v>51</v>
      </c>
      <c r="B46" s="83" t="s">
        <v>255</v>
      </c>
      <c r="C46" s="83" t="s">
        <v>212</v>
      </c>
      <c r="D46" s="83" t="s">
        <v>381</v>
      </c>
      <c r="E46" s="89" t="s">
        <v>213</v>
      </c>
      <c r="F46" s="83" t="s">
        <v>270</v>
      </c>
      <c r="G46" s="83" t="s">
        <v>38</v>
      </c>
      <c r="H46" s="83" t="s">
        <v>214</v>
      </c>
      <c r="I46" s="83" t="s">
        <v>215</v>
      </c>
      <c r="J46" s="83" t="s">
        <v>39</v>
      </c>
      <c r="K46" s="83" t="s">
        <v>453</v>
      </c>
      <c r="L46" s="83" t="s">
        <v>39</v>
      </c>
      <c r="M46" s="89">
        <v>2</v>
      </c>
      <c r="N46" s="89">
        <v>3</v>
      </c>
      <c r="O46" s="89">
        <f t="shared" si="5"/>
        <v>6</v>
      </c>
      <c r="P46" s="89" t="str">
        <f>+IF(O46&gt;=24,"Muy Alto (MA)",IF(O46&gt;=10,"Alto (A)",IF(O46&gt;=6,"Medio(M)",IF(O46&gt;=2,"Bajo(B)"))))</f>
        <v>Medio(M)</v>
      </c>
      <c r="Q46" s="89">
        <v>25</v>
      </c>
      <c r="R46" s="89">
        <f t="shared" si="6"/>
        <v>150</v>
      </c>
      <c r="S46" s="141" t="str">
        <f t="shared" si="0"/>
        <v>II</v>
      </c>
      <c r="T46" s="83" t="str">
        <f t="shared" si="7"/>
        <v>No Aceptable o Aceptable con control especifico</v>
      </c>
      <c r="U46" s="89">
        <v>2</v>
      </c>
      <c r="V46" s="89">
        <v>0</v>
      </c>
      <c r="W46" s="89">
        <v>0</v>
      </c>
      <c r="X46" s="89">
        <f t="shared" si="8"/>
        <v>2</v>
      </c>
      <c r="Y46" s="83" t="s">
        <v>40</v>
      </c>
      <c r="Z46" s="83" t="s">
        <v>226</v>
      </c>
      <c r="AA46" s="83"/>
      <c r="AB46" s="83"/>
      <c r="AC46" s="83"/>
      <c r="AD46" s="83" t="s">
        <v>330</v>
      </c>
      <c r="AE46" s="83"/>
    </row>
    <row r="47" spans="1:31" s="79" customFormat="1" ht="111" customHeight="1">
      <c r="A47" s="83" t="s">
        <v>51</v>
      </c>
      <c r="B47" s="83" t="s">
        <v>255</v>
      </c>
      <c r="C47" s="83" t="s">
        <v>212</v>
      </c>
      <c r="D47" s="83" t="s">
        <v>381</v>
      </c>
      <c r="E47" s="89" t="s">
        <v>262</v>
      </c>
      <c r="F47" s="83" t="s">
        <v>281</v>
      </c>
      <c r="G47" s="83" t="s">
        <v>41</v>
      </c>
      <c r="H47" s="83" t="s">
        <v>282</v>
      </c>
      <c r="I47" s="83" t="s">
        <v>283</v>
      </c>
      <c r="J47" s="83" t="s">
        <v>39</v>
      </c>
      <c r="K47" s="83" t="s">
        <v>39</v>
      </c>
      <c r="L47" s="83" t="s">
        <v>39</v>
      </c>
      <c r="M47" s="89">
        <v>6</v>
      </c>
      <c r="N47" s="89">
        <v>3</v>
      </c>
      <c r="O47" s="89">
        <f t="shared" si="5"/>
        <v>18</v>
      </c>
      <c r="P47" s="89" t="str">
        <f>+IF(O47&gt;=24,"Muy Alto (MA)",IF(O47&gt;=10,"Alto (A)",IF(O47&gt;=6,"Medio (M)",IF(O47&gt;=2,"Bajo (B)"))))</f>
        <v>Alto (A)</v>
      </c>
      <c r="Q47" s="89">
        <v>10</v>
      </c>
      <c r="R47" s="89">
        <f t="shared" si="6"/>
        <v>180</v>
      </c>
      <c r="S47" s="141" t="str">
        <f t="shared" si="0"/>
        <v>II</v>
      </c>
      <c r="T47" s="83" t="str">
        <f t="shared" si="7"/>
        <v>No Aceptable o Aceptable con control especifico</v>
      </c>
      <c r="U47" s="89">
        <v>2</v>
      </c>
      <c r="V47" s="89">
        <v>0</v>
      </c>
      <c r="W47" s="89">
        <v>0</v>
      </c>
      <c r="X47" s="89">
        <f t="shared" si="8"/>
        <v>2</v>
      </c>
      <c r="Y47" s="83" t="s">
        <v>284</v>
      </c>
      <c r="Z47" s="83" t="s">
        <v>285</v>
      </c>
      <c r="AA47" s="83"/>
      <c r="AB47" s="83"/>
      <c r="AC47" s="83"/>
      <c r="AD47" s="83" t="s">
        <v>286</v>
      </c>
      <c r="AE47" s="83"/>
    </row>
    <row r="48" spans="1:31" s="79" customFormat="1" ht="111" customHeight="1">
      <c r="A48" s="83" t="s">
        <v>51</v>
      </c>
      <c r="B48" s="83" t="s">
        <v>382</v>
      </c>
      <c r="C48" s="83" t="s">
        <v>212</v>
      </c>
      <c r="D48" s="83" t="s">
        <v>385</v>
      </c>
      <c r="E48" s="89" t="s">
        <v>213</v>
      </c>
      <c r="F48" s="83" t="s">
        <v>383</v>
      </c>
      <c r="G48" s="83" t="s">
        <v>38</v>
      </c>
      <c r="H48" s="83" t="s">
        <v>214</v>
      </c>
      <c r="I48" s="83" t="s">
        <v>215</v>
      </c>
      <c r="J48" s="83" t="s">
        <v>39</v>
      </c>
      <c r="K48" s="83" t="s">
        <v>39</v>
      </c>
      <c r="L48" s="83" t="s">
        <v>454</v>
      </c>
      <c r="M48" s="89">
        <v>2</v>
      </c>
      <c r="N48" s="89">
        <v>3</v>
      </c>
      <c r="O48" s="89">
        <f t="shared" si="5"/>
        <v>6</v>
      </c>
      <c r="P48" s="89" t="str">
        <f>+IF(O48&gt;=24,"Muy Alto (MA)",IF(O48&gt;=10,"Alto (A)",IF(O48&gt;=6,"Medio(M)",IF(O48&gt;=2,"Bajo(B)"))))</f>
        <v>Medio(M)</v>
      </c>
      <c r="Q48" s="89">
        <v>25</v>
      </c>
      <c r="R48" s="89">
        <f t="shared" si="6"/>
        <v>150</v>
      </c>
      <c r="S48" s="141" t="str">
        <f t="shared" si="0"/>
        <v>II</v>
      </c>
      <c r="T48" s="83" t="str">
        <f t="shared" si="7"/>
        <v>No Aceptable o Aceptable con control especifico</v>
      </c>
      <c r="U48" s="89">
        <v>11</v>
      </c>
      <c r="V48" s="89">
        <v>1</v>
      </c>
      <c r="W48" s="89">
        <v>0</v>
      </c>
      <c r="X48" s="89">
        <f t="shared" si="8"/>
        <v>12</v>
      </c>
      <c r="Y48" s="83" t="s">
        <v>40</v>
      </c>
      <c r="Z48" s="83" t="s">
        <v>226</v>
      </c>
      <c r="AA48" s="83"/>
      <c r="AB48" s="83"/>
      <c r="AC48" s="83"/>
      <c r="AD48" s="83" t="s">
        <v>384</v>
      </c>
      <c r="AE48" s="83"/>
    </row>
    <row r="49" spans="1:31" s="79" customFormat="1" ht="111" customHeight="1">
      <c r="A49" s="83" t="s">
        <v>51</v>
      </c>
      <c r="B49" s="83" t="s">
        <v>382</v>
      </c>
      <c r="C49" s="83" t="s">
        <v>212</v>
      </c>
      <c r="D49" s="83" t="s">
        <v>386</v>
      </c>
      <c r="E49" s="89" t="s">
        <v>213</v>
      </c>
      <c r="F49" s="83" t="s">
        <v>387</v>
      </c>
      <c r="G49" s="83" t="s">
        <v>216</v>
      </c>
      <c r="H49" s="83" t="s">
        <v>224</v>
      </c>
      <c r="I49" s="83" t="s">
        <v>43</v>
      </c>
      <c r="J49" s="83" t="s">
        <v>39</v>
      </c>
      <c r="K49" s="83" t="s">
        <v>39</v>
      </c>
      <c r="L49" s="83" t="s">
        <v>39</v>
      </c>
      <c r="M49" s="89">
        <v>6</v>
      </c>
      <c r="N49" s="89">
        <v>3</v>
      </c>
      <c r="O49" s="89">
        <f t="shared" si="5"/>
        <v>18</v>
      </c>
      <c r="P49" s="89" t="str">
        <f>+IF(O49&gt;=24,"Muy Alto (MA)",IF(O49&gt;=10,"Alto (A)",IF(O49&gt;=6,"Medio(M)",IF(O49&gt;=2,"Bajo(B)"))))</f>
        <v>Alto (A)</v>
      </c>
      <c r="Q49" s="89">
        <v>100</v>
      </c>
      <c r="R49" s="89">
        <f t="shared" si="6"/>
        <v>1800</v>
      </c>
      <c r="S49" s="141" t="str">
        <f t="shared" si="0"/>
        <v>I</v>
      </c>
      <c r="T49" s="83" t="str">
        <f t="shared" si="7"/>
        <v>No Aceptable</v>
      </c>
      <c r="U49" s="89">
        <v>6</v>
      </c>
      <c r="V49" s="89">
        <v>1</v>
      </c>
      <c r="W49" s="89">
        <v>0</v>
      </c>
      <c r="X49" s="89">
        <f t="shared" si="8"/>
        <v>7</v>
      </c>
      <c r="Y49" s="83" t="s">
        <v>46</v>
      </c>
      <c r="Z49" s="83"/>
      <c r="AA49" s="83"/>
      <c r="AB49" s="83"/>
      <c r="AC49" s="83"/>
      <c r="AD49" s="83" t="s">
        <v>388</v>
      </c>
      <c r="AE49" s="83"/>
    </row>
    <row r="50" spans="1:31" s="79" customFormat="1" ht="111" customHeight="1">
      <c r="A50" s="83" t="s">
        <v>51</v>
      </c>
      <c r="B50" s="83" t="s">
        <v>391</v>
      </c>
      <c r="C50" s="83" t="s">
        <v>212</v>
      </c>
      <c r="D50" s="83" t="s">
        <v>392</v>
      </c>
      <c r="E50" s="89" t="s">
        <v>262</v>
      </c>
      <c r="F50" s="83" t="s">
        <v>389</v>
      </c>
      <c r="G50" s="83" t="s">
        <v>38</v>
      </c>
      <c r="H50" s="83" t="s">
        <v>293</v>
      </c>
      <c r="I50" s="83" t="s">
        <v>294</v>
      </c>
      <c r="J50" s="83" t="s">
        <v>39</v>
      </c>
      <c r="K50" s="83" t="s">
        <v>39</v>
      </c>
      <c r="L50" s="83" t="s">
        <v>454</v>
      </c>
      <c r="M50" s="89">
        <v>2</v>
      </c>
      <c r="N50" s="89">
        <v>3</v>
      </c>
      <c r="O50" s="89">
        <f t="shared" si="5"/>
        <v>6</v>
      </c>
      <c r="P50" s="89" t="str">
        <f>+IF(O50&gt;=24,"Muy Alto (MA)",IF(O50&gt;=10,"Alto (A)",IF(O50&gt;=6,"Medio (M)",IF(O50&gt;=2,"Bajo (B)"))))</f>
        <v>Medio (M)</v>
      </c>
      <c r="Q50" s="89">
        <v>25</v>
      </c>
      <c r="R50" s="89">
        <f t="shared" si="6"/>
        <v>150</v>
      </c>
      <c r="S50" s="141" t="str">
        <f t="shared" si="0"/>
        <v>II</v>
      </c>
      <c r="T50" s="83" t="str">
        <f t="shared" si="7"/>
        <v>No Aceptable o Aceptable con control especifico</v>
      </c>
      <c r="U50" s="89">
        <v>6</v>
      </c>
      <c r="V50" s="89">
        <v>2</v>
      </c>
      <c r="W50" s="89">
        <v>0</v>
      </c>
      <c r="X50" s="89">
        <f t="shared" si="8"/>
        <v>8</v>
      </c>
      <c r="Y50" s="83" t="s">
        <v>40</v>
      </c>
      <c r="Z50" s="83"/>
      <c r="AA50" s="83"/>
      <c r="AB50" s="83"/>
      <c r="AC50" s="83"/>
      <c r="AD50" s="83" t="s">
        <v>390</v>
      </c>
      <c r="AE50" s="83"/>
    </row>
    <row r="51" spans="1:31" s="79" customFormat="1" ht="111" customHeight="1">
      <c r="A51" s="83" t="s">
        <v>51</v>
      </c>
      <c r="B51" s="83" t="s">
        <v>391</v>
      </c>
      <c r="C51" s="83" t="s">
        <v>240</v>
      </c>
      <c r="D51" s="83" t="s">
        <v>393</v>
      </c>
      <c r="E51" s="89" t="s">
        <v>213</v>
      </c>
      <c r="F51" s="83" t="s">
        <v>268</v>
      </c>
      <c r="G51" s="83" t="s">
        <v>216</v>
      </c>
      <c r="H51" s="83" t="s">
        <v>224</v>
      </c>
      <c r="I51" s="83" t="s">
        <v>43</v>
      </c>
      <c r="J51" s="83" t="s">
        <v>39</v>
      </c>
      <c r="K51" s="83" t="s">
        <v>39</v>
      </c>
      <c r="L51" s="83" t="s">
        <v>39</v>
      </c>
      <c r="M51" s="89">
        <v>6</v>
      </c>
      <c r="N51" s="89">
        <v>3</v>
      </c>
      <c r="O51" s="89">
        <f t="shared" si="5"/>
        <v>18</v>
      </c>
      <c r="P51" s="89" t="str">
        <f>+IF(O51&gt;=24,"Muy Alto (MA)",IF(O51&gt;=10,"Alto (A)",IF(O51&gt;=6,"Medio(M)",IF(O51&gt;=2,"Bajo(B)"))))</f>
        <v>Alto (A)</v>
      </c>
      <c r="Q51" s="89">
        <v>100</v>
      </c>
      <c r="R51" s="89">
        <f t="shared" si="6"/>
        <v>1800</v>
      </c>
      <c r="S51" s="141" t="str">
        <f t="shared" si="0"/>
        <v>I</v>
      </c>
      <c r="T51" s="83" t="str">
        <f t="shared" si="7"/>
        <v>No Aceptable</v>
      </c>
      <c r="U51" s="89">
        <v>4</v>
      </c>
      <c r="V51" s="89">
        <v>1</v>
      </c>
      <c r="W51" s="89">
        <v>0</v>
      </c>
      <c r="X51" s="89">
        <f t="shared" si="8"/>
        <v>5</v>
      </c>
      <c r="Y51" s="83" t="s">
        <v>46</v>
      </c>
      <c r="Z51" s="83"/>
      <c r="AA51" s="83"/>
      <c r="AB51" s="83"/>
      <c r="AC51" s="83"/>
      <c r="AD51" s="83" t="s">
        <v>246</v>
      </c>
      <c r="AE51" s="83"/>
    </row>
    <row r="52" spans="1:31" s="79" customFormat="1" ht="111" customHeight="1">
      <c r="A52" s="83" t="s">
        <v>51</v>
      </c>
      <c r="B52" s="83" t="s">
        <v>391</v>
      </c>
      <c r="C52" s="83" t="s">
        <v>240</v>
      </c>
      <c r="D52" s="83" t="s">
        <v>399</v>
      </c>
      <c r="E52" s="89" t="s">
        <v>262</v>
      </c>
      <c r="F52" s="83" t="s">
        <v>394</v>
      </c>
      <c r="G52" s="83" t="s">
        <v>233</v>
      </c>
      <c r="H52" s="83" t="s">
        <v>395</v>
      </c>
      <c r="I52" s="83" t="s">
        <v>396</v>
      </c>
      <c r="J52" s="83" t="s">
        <v>39</v>
      </c>
      <c r="K52" s="83" t="s">
        <v>39</v>
      </c>
      <c r="L52" s="83" t="s">
        <v>39</v>
      </c>
      <c r="M52" s="89">
        <v>6</v>
      </c>
      <c r="N52" s="89">
        <v>3</v>
      </c>
      <c r="O52" s="89">
        <f t="shared" si="5"/>
        <v>18</v>
      </c>
      <c r="P52" s="89" t="str">
        <f>+IF(O52&gt;=24,"Muy Alto (MA)",IF(O52&gt;=10,"Alto (A)",IF(O52&gt;=6,"Medio (M)",IF(O52&gt;=2,"Bajo (B)"))))</f>
        <v>Alto (A)</v>
      </c>
      <c r="Q52" s="89">
        <v>25</v>
      </c>
      <c r="R52" s="89">
        <f t="shared" si="6"/>
        <v>450</v>
      </c>
      <c r="S52" s="141" t="str">
        <f t="shared" si="0"/>
        <v>II</v>
      </c>
      <c r="T52" s="83" t="str">
        <f t="shared" si="7"/>
        <v>No Aceptable o Aceptable con control especifico</v>
      </c>
      <c r="U52" s="89">
        <v>3</v>
      </c>
      <c r="V52" s="89">
        <v>1</v>
      </c>
      <c r="W52" s="89">
        <v>0</v>
      </c>
      <c r="X52" s="89">
        <f t="shared" si="8"/>
        <v>4</v>
      </c>
      <c r="Y52" s="83" t="s">
        <v>40</v>
      </c>
      <c r="Z52" s="83"/>
      <c r="AA52" s="83"/>
      <c r="AB52" s="83"/>
      <c r="AC52" s="83"/>
      <c r="AD52" s="83" t="s">
        <v>397</v>
      </c>
      <c r="AE52" s="83" t="s">
        <v>398</v>
      </c>
    </row>
    <row r="53" spans="1:31" s="79" customFormat="1" ht="111" customHeight="1">
      <c r="A53" s="83" t="s">
        <v>51</v>
      </c>
      <c r="B53" s="83" t="s">
        <v>411</v>
      </c>
      <c r="C53" s="83" t="s">
        <v>234</v>
      </c>
      <c r="D53" s="83" t="s">
        <v>410</v>
      </c>
      <c r="E53" s="89" t="s">
        <v>262</v>
      </c>
      <c r="F53" s="83" t="s">
        <v>389</v>
      </c>
      <c r="G53" s="83" t="s">
        <v>38</v>
      </c>
      <c r="H53" s="83" t="s">
        <v>293</v>
      </c>
      <c r="I53" s="83" t="s">
        <v>294</v>
      </c>
      <c r="J53" s="83" t="s">
        <v>39</v>
      </c>
      <c r="K53" s="83" t="s">
        <v>453</v>
      </c>
      <c r="L53" s="83" t="s">
        <v>39</v>
      </c>
      <c r="M53" s="89">
        <v>2</v>
      </c>
      <c r="N53" s="89">
        <v>3</v>
      </c>
      <c r="O53" s="89">
        <f t="shared" si="5"/>
        <v>6</v>
      </c>
      <c r="P53" s="89" t="str">
        <f>+IF(O53&gt;=24,"Muy Alto (MA)",IF(O53&gt;=10,"Alto (A)",IF(O53&gt;=6,"Medio (M)",IF(O53&gt;=2,"Bajo (B)"))))</f>
        <v>Medio (M)</v>
      </c>
      <c r="Q53" s="89">
        <v>25</v>
      </c>
      <c r="R53" s="89">
        <f t="shared" si="6"/>
        <v>150</v>
      </c>
      <c r="S53" s="141" t="str">
        <f t="shared" si="0"/>
        <v>II</v>
      </c>
      <c r="T53" s="83" t="str">
        <f t="shared" si="7"/>
        <v>No Aceptable o Aceptable con control especifico</v>
      </c>
      <c r="U53" s="89">
        <v>4</v>
      </c>
      <c r="V53" s="89">
        <v>0</v>
      </c>
      <c r="W53" s="89">
        <v>0</v>
      </c>
      <c r="X53" s="89">
        <f t="shared" si="8"/>
        <v>4</v>
      </c>
      <c r="Y53" s="83" t="s">
        <v>40</v>
      </c>
      <c r="Z53" s="83"/>
      <c r="AA53" s="83"/>
      <c r="AB53" s="83"/>
      <c r="AC53" s="83"/>
      <c r="AD53" s="83" t="s">
        <v>390</v>
      </c>
      <c r="AE53" s="83"/>
    </row>
    <row r="54" spans="1:31" s="79" customFormat="1" ht="111" customHeight="1">
      <c r="A54" s="83" t="s">
        <v>51</v>
      </c>
      <c r="B54" s="83" t="s">
        <v>411</v>
      </c>
      <c r="C54" s="83" t="s">
        <v>240</v>
      </c>
      <c r="D54" s="83" t="s">
        <v>412</v>
      </c>
      <c r="E54" s="89" t="s">
        <v>213</v>
      </c>
      <c r="F54" s="83" t="s">
        <v>268</v>
      </c>
      <c r="G54" s="83" t="s">
        <v>216</v>
      </c>
      <c r="H54" s="83" t="s">
        <v>224</v>
      </c>
      <c r="I54" s="83" t="s">
        <v>43</v>
      </c>
      <c r="J54" s="83" t="s">
        <v>39</v>
      </c>
      <c r="K54" s="83" t="s">
        <v>39</v>
      </c>
      <c r="L54" s="83" t="s">
        <v>39</v>
      </c>
      <c r="M54" s="89">
        <v>6</v>
      </c>
      <c r="N54" s="89">
        <v>3</v>
      </c>
      <c r="O54" s="89">
        <f t="shared" si="5"/>
        <v>18</v>
      </c>
      <c r="P54" s="89" t="str">
        <f>+IF(O54&gt;=24,"Muy Alto (MA)",IF(O54&gt;=10,"Alto (A)",IF(O54&gt;=6,"Medio(M)",IF(O54&gt;=2,"Bajo(B)"))))</f>
        <v>Alto (A)</v>
      </c>
      <c r="Q54" s="89">
        <v>100</v>
      </c>
      <c r="R54" s="89">
        <f t="shared" si="6"/>
        <v>1800</v>
      </c>
      <c r="S54" s="141" t="str">
        <f t="shared" si="0"/>
        <v>I</v>
      </c>
      <c r="T54" s="83" t="str">
        <f t="shared" si="7"/>
        <v>No Aceptable</v>
      </c>
      <c r="U54" s="89">
        <v>4</v>
      </c>
      <c r="V54" s="89">
        <v>0</v>
      </c>
      <c r="W54" s="89">
        <v>0</v>
      </c>
      <c r="X54" s="89">
        <f t="shared" si="8"/>
        <v>4</v>
      </c>
      <c r="Y54" s="83" t="s">
        <v>46</v>
      </c>
      <c r="Z54" s="83"/>
      <c r="AA54" s="83"/>
      <c r="AB54" s="83"/>
      <c r="AC54" s="83"/>
      <c r="AD54" s="83" t="s">
        <v>413</v>
      </c>
      <c r="AE54" s="83"/>
    </row>
    <row r="55" spans="1:31" s="79" customFormat="1" ht="111" customHeight="1">
      <c r="A55" s="83" t="s">
        <v>51</v>
      </c>
      <c r="B55" s="83" t="s">
        <v>411</v>
      </c>
      <c r="C55" s="83" t="s">
        <v>234</v>
      </c>
      <c r="D55" s="83" t="s">
        <v>410</v>
      </c>
      <c r="E55" s="89" t="s">
        <v>262</v>
      </c>
      <c r="F55" s="83" t="s">
        <v>356</v>
      </c>
      <c r="G55" s="83" t="s">
        <v>41</v>
      </c>
      <c r="H55" s="83" t="s">
        <v>263</v>
      </c>
      <c r="I55" s="83" t="s">
        <v>264</v>
      </c>
      <c r="J55" s="83" t="s">
        <v>39</v>
      </c>
      <c r="K55" s="83" t="s">
        <v>39</v>
      </c>
      <c r="L55" s="83" t="s">
        <v>39</v>
      </c>
      <c r="M55" s="89">
        <v>2</v>
      </c>
      <c r="N55" s="89">
        <v>3</v>
      </c>
      <c r="O55" s="89">
        <f t="shared" si="5"/>
        <v>6</v>
      </c>
      <c r="P55" s="89" t="str">
        <f>+IF(O55&gt;=24,"Muy Alto (MA)",IF(O55&gt;=10,"Alto (A)",IF(O55&gt;=6,"Medio (M)",IF(O55&gt;=2,"Bajo (B)"))))</f>
        <v>Medio (M)</v>
      </c>
      <c r="Q55" s="89">
        <v>25</v>
      </c>
      <c r="R55" s="89">
        <f t="shared" si="6"/>
        <v>150</v>
      </c>
      <c r="S55" s="141" t="str">
        <f t="shared" si="0"/>
        <v>II</v>
      </c>
      <c r="T55" s="83" t="str">
        <f t="shared" si="7"/>
        <v>No Aceptable o Aceptable con control especifico</v>
      </c>
      <c r="U55" s="89">
        <v>4</v>
      </c>
      <c r="V55" s="89">
        <v>0</v>
      </c>
      <c r="W55" s="89">
        <v>0</v>
      </c>
      <c r="X55" s="89">
        <f t="shared" si="8"/>
        <v>4</v>
      </c>
      <c r="Y55" s="83" t="s">
        <v>40</v>
      </c>
      <c r="Z55" s="83" t="s">
        <v>265</v>
      </c>
      <c r="AA55" s="83"/>
      <c r="AB55" s="83"/>
      <c r="AC55" s="83"/>
      <c r="AD55" s="83" t="s">
        <v>357</v>
      </c>
      <c r="AE55" s="83"/>
    </row>
    <row r="56" spans="1:31" s="79" customFormat="1" ht="111" customHeight="1">
      <c r="A56" s="83" t="s">
        <v>51</v>
      </c>
      <c r="B56" s="83" t="s">
        <v>414</v>
      </c>
      <c r="C56" s="83" t="s">
        <v>234</v>
      </c>
      <c r="D56" s="83" t="s">
        <v>415</v>
      </c>
      <c r="E56" s="89" t="s">
        <v>262</v>
      </c>
      <c r="F56" s="83" t="s">
        <v>389</v>
      </c>
      <c r="G56" s="83" t="s">
        <v>38</v>
      </c>
      <c r="H56" s="83" t="s">
        <v>293</v>
      </c>
      <c r="I56" s="83" t="s">
        <v>294</v>
      </c>
      <c r="J56" s="83" t="s">
        <v>39</v>
      </c>
      <c r="K56" s="83" t="s">
        <v>453</v>
      </c>
      <c r="L56" s="83" t="s">
        <v>39</v>
      </c>
      <c r="M56" s="89">
        <v>2</v>
      </c>
      <c r="N56" s="89">
        <v>3</v>
      </c>
      <c r="O56" s="89">
        <f t="shared" si="5"/>
        <v>6</v>
      </c>
      <c r="P56" s="89" t="str">
        <f>+IF(O56&gt;=24,"Muy Alto (MA)",IF(O56&gt;=10,"Alto (A)",IF(O56&gt;=6,"Medio (M)",IF(O56&gt;=2,"Bajo (B)"))))</f>
        <v>Medio (M)</v>
      </c>
      <c r="Q56" s="89">
        <v>25</v>
      </c>
      <c r="R56" s="89">
        <f t="shared" si="6"/>
        <v>150</v>
      </c>
      <c r="S56" s="141" t="str">
        <f t="shared" si="0"/>
        <v>II</v>
      </c>
      <c r="T56" s="83" t="str">
        <f t="shared" si="7"/>
        <v>No Aceptable o Aceptable con control especifico</v>
      </c>
      <c r="U56" s="89">
        <v>1</v>
      </c>
      <c r="V56" s="89">
        <v>0</v>
      </c>
      <c r="W56" s="89">
        <v>0</v>
      </c>
      <c r="X56" s="89">
        <f t="shared" si="8"/>
        <v>1</v>
      </c>
      <c r="Y56" s="83" t="s">
        <v>40</v>
      </c>
      <c r="Z56" s="83"/>
      <c r="AA56" s="83"/>
      <c r="AB56" s="83"/>
      <c r="AC56" s="83"/>
      <c r="AD56" s="83" t="s">
        <v>390</v>
      </c>
      <c r="AE56" s="83"/>
    </row>
    <row r="57" spans="1:31" s="79" customFormat="1" ht="111" customHeight="1">
      <c r="A57" s="83" t="s">
        <v>51</v>
      </c>
      <c r="B57" s="83" t="s">
        <v>416</v>
      </c>
      <c r="C57" s="83" t="s">
        <v>234</v>
      </c>
      <c r="D57" s="83" t="s">
        <v>417</v>
      </c>
      <c r="E57" s="89" t="s">
        <v>262</v>
      </c>
      <c r="F57" s="83" t="s">
        <v>389</v>
      </c>
      <c r="G57" s="83" t="s">
        <v>38</v>
      </c>
      <c r="H57" s="83" t="s">
        <v>293</v>
      </c>
      <c r="I57" s="83" t="s">
        <v>294</v>
      </c>
      <c r="J57" s="83" t="s">
        <v>39</v>
      </c>
      <c r="K57" s="83" t="s">
        <v>453</v>
      </c>
      <c r="L57" s="83" t="s">
        <v>39</v>
      </c>
      <c r="M57" s="89">
        <v>2</v>
      </c>
      <c r="N57" s="89">
        <v>3</v>
      </c>
      <c r="O57" s="89">
        <f t="shared" si="5"/>
        <v>6</v>
      </c>
      <c r="P57" s="89" t="str">
        <f>+IF(O57&gt;=24,"Muy Alto (MA)",IF(O57&gt;=10,"Alto (A)",IF(O57&gt;=6,"Medio (M)",IF(O57&gt;=2,"Bajo (B)"))))</f>
        <v>Medio (M)</v>
      </c>
      <c r="Q57" s="89">
        <v>25</v>
      </c>
      <c r="R57" s="89">
        <f t="shared" si="6"/>
        <v>150</v>
      </c>
      <c r="S57" s="141" t="str">
        <f t="shared" si="0"/>
        <v>II</v>
      </c>
      <c r="T57" s="83" t="str">
        <f t="shared" si="7"/>
        <v>No Aceptable o Aceptable con control especifico</v>
      </c>
      <c r="U57" s="89">
        <v>21</v>
      </c>
      <c r="V57" s="89">
        <v>1</v>
      </c>
      <c r="W57" s="89">
        <v>0</v>
      </c>
      <c r="X57" s="89">
        <f t="shared" si="8"/>
        <v>22</v>
      </c>
      <c r="Y57" s="83" t="s">
        <v>40</v>
      </c>
      <c r="Z57" s="83"/>
      <c r="AA57" s="83"/>
      <c r="AB57" s="83"/>
      <c r="AC57" s="83"/>
      <c r="AD57" s="83" t="s">
        <v>390</v>
      </c>
      <c r="AE57" s="83"/>
    </row>
    <row r="58" spans="1:31" s="79" customFormat="1" ht="111" customHeight="1">
      <c r="A58" s="83" t="s">
        <v>51</v>
      </c>
      <c r="B58" s="83" t="s">
        <v>416</v>
      </c>
      <c r="C58" s="83" t="s">
        <v>240</v>
      </c>
      <c r="D58" s="83" t="s">
        <v>418</v>
      </c>
      <c r="E58" s="89" t="s">
        <v>485</v>
      </c>
      <c r="F58" s="83" t="s">
        <v>387</v>
      </c>
      <c r="G58" s="83" t="s">
        <v>216</v>
      </c>
      <c r="H58" s="83" t="s">
        <v>224</v>
      </c>
      <c r="I58" s="83" t="s">
        <v>43</v>
      </c>
      <c r="J58" s="83" t="s">
        <v>39</v>
      </c>
      <c r="K58" s="83" t="s">
        <v>39</v>
      </c>
      <c r="L58" s="83" t="s">
        <v>39</v>
      </c>
      <c r="M58" s="89">
        <v>2</v>
      </c>
      <c r="N58" s="89">
        <v>3</v>
      </c>
      <c r="O58" s="89">
        <f t="shared" si="5"/>
        <v>6</v>
      </c>
      <c r="P58" s="89" t="str">
        <f>+IF(O58&gt;=24,"Muy Alto (MA)",IF(O58&gt;=10,"Alto (A)",IF(O58&gt;=6,"Medio(M)",IF(O58&gt;=2,"Bajo(B)"))))</f>
        <v>Medio(M)</v>
      </c>
      <c r="Q58" s="89">
        <v>100</v>
      </c>
      <c r="R58" s="89">
        <f t="shared" si="6"/>
        <v>600</v>
      </c>
      <c r="S58" s="141" t="str">
        <f t="shared" si="0"/>
        <v>I</v>
      </c>
      <c r="T58" s="83" t="str">
        <f t="shared" si="7"/>
        <v>No Aceptable</v>
      </c>
      <c r="U58" s="89">
        <v>5</v>
      </c>
      <c r="V58" s="89">
        <v>0</v>
      </c>
      <c r="W58" s="89">
        <v>0</v>
      </c>
      <c r="X58" s="89">
        <f t="shared" si="8"/>
        <v>5</v>
      </c>
      <c r="Y58" s="83" t="s">
        <v>46</v>
      </c>
      <c r="Z58" s="83"/>
      <c r="AA58" s="83"/>
      <c r="AB58" s="83"/>
      <c r="AC58" s="83"/>
      <c r="AD58" s="83" t="s">
        <v>413</v>
      </c>
      <c r="AE58" s="83"/>
    </row>
    <row r="59" spans="1:31" s="79" customFormat="1" ht="111" customHeight="1">
      <c r="A59" s="83" t="s">
        <v>51</v>
      </c>
      <c r="B59" s="83" t="s">
        <v>267</v>
      </c>
      <c r="C59" s="83" t="s">
        <v>212</v>
      </c>
      <c r="D59" s="83" t="s">
        <v>419</v>
      </c>
      <c r="E59" s="89" t="s">
        <v>213</v>
      </c>
      <c r="F59" s="83" t="s">
        <v>266</v>
      </c>
      <c r="G59" s="83" t="s">
        <v>38</v>
      </c>
      <c r="H59" s="83" t="s">
        <v>214</v>
      </c>
      <c r="I59" s="83" t="s">
        <v>215</v>
      </c>
      <c r="J59" s="83" t="s">
        <v>39</v>
      </c>
      <c r="K59" s="83" t="s">
        <v>453</v>
      </c>
      <c r="L59" s="83" t="s">
        <v>39</v>
      </c>
      <c r="M59" s="89">
        <v>2</v>
      </c>
      <c r="N59" s="89">
        <v>3</v>
      </c>
      <c r="O59" s="89">
        <f t="shared" si="5"/>
        <v>6</v>
      </c>
      <c r="P59" s="89" t="str">
        <f>+IF(O59&gt;=24,"Muy Alto (MA)",IF(O59&gt;=10,"Alto (A)",IF(O59&gt;=6,"Medio(M)",IF(O59&gt;=2,"Bajo(B)"))))</f>
        <v>Medio(M)</v>
      </c>
      <c r="Q59" s="89">
        <v>25</v>
      </c>
      <c r="R59" s="89">
        <f t="shared" si="6"/>
        <v>150</v>
      </c>
      <c r="S59" s="141" t="str">
        <f t="shared" si="0"/>
        <v>II</v>
      </c>
      <c r="T59" s="83" t="str">
        <f t="shared" si="7"/>
        <v>No Aceptable o Aceptable con control especifico</v>
      </c>
      <c r="U59" s="89">
        <v>1</v>
      </c>
      <c r="V59" s="89">
        <v>0</v>
      </c>
      <c r="W59" s="89">
        <v>0</v>
      </c>
      <c r="X59" s="89">
        <f t="shared" si="8"/>
        <v>1</v>
      </c>
      <c r="Y59" s="83" t="s">
        <v>40</v>
      </c>
      <c r="Z59" s="83" t="s">
        <v>226</v>
      </c>
      <c r="AA59" s="83"/>
      <c r="AB59" s="83"/>
      <c r="AC59" s="83"/>
      <c r="AD59" s="83" t="s">
        <v>420</v>
      </c>
      <c r="AE59" s="83"/>
    </row>
    <row r="60" spans="1:31" s="79" customFormat="1" ht="111" customHeight="1">
      <c r="A60" s="83" t="s">
        <v>51</v>
      </c>
      <c r="B60" s="83" t="s">
        <v>421</v>
      </c>
      <c r="C60" s="83" t="s">
        <v>212</v>
      </c>
      <c r="D60" s="83" t="s">
        <v>423</v>
      </c>
      <c r="E60" s="89" t="s">
        <v>213</v>
      </c>
      <c r="F60" s="83" t="s">
        <v>270</v>
      </c>
      <c r="G60" s="83" t="s">
        <v>38</v>
      </c>
      <c r="H60" s="83" t="s">
        <v>214</v>
      </c>
      <c r="I60" s="83" t="s">
        <v>215</v>
      </c>
      <c r="J60" s="83" t="s">
        <v>39</v>
      </c>
      <c r="K60" s="83" t="s">
        <v>453</v>
      </c>
      <c r="L60" s="83" t="s">
        <v>39</v>
      </c>
      <c r="M60" s="89">
        <v>2</v>
      </c>
      <c r="N60" s="89">
        <v>3</v>
      </c>
      <c r="O60" s="89">
        <f aca="true" t="shared" si="9" ref="O60:O78">+M60*N60</f>
        <v>6</v>
      </c>
      <c r="P60" s="89" t="str">
        <f>+IF(O60&gt;=24,"Muy Alto (MA)",IF(O60&gt;=10,"Alto (A)",IF(O60&gt;=6,"Medio(M)",IF(O60&gt;=2,"Bajo(B)"))))</f>
        <v>Medio(M)</v>
      </c>
      <c r="Q60" s="89">
        <v>25</v>
      </c>
      <c r="R60" s="89">
        <f aca="true" t="shared" si="10" ref="R60:R78">+O60*Q60</f>
        <v>150</v>
      </c>
      <c r="S60" s="141" t="str">
        <f t="shared" si="0"/>
        <v>II</v>
      </c>
      <c r="T60" s="83" t="str">
        <f t="shared" si="7"/>
        <v>No Aceptable o Aceptable con control especifico</v>
      </c>
      <c r="U60" s="89">
        <v>3</v>
      </c>
      <c r="V60" s="89">
        <v>1</v>
      </c>
      <c r="W60" s="89">
        <v>0</v>
      </c>
      <c r="X60" s="89">
        <f aca="true" t="shared" si="11" ref="X60:X78">SUM(U60:W60)</f>
        <v>4</v>
      </c>
      <c r="Y60" s="83" t="s">
        <v>40</v>
      </c>
      <c r="Z60" s="83" t="s">
        <v>226</v>
      </c>
      <c r="AA60" s="83"/>
      <c r="AB60" s="83"/>
      <c r="AC60" s="83"/>
      <c r="AD60" s="83" t="s">
        <v>422</v>
      </c>
      <c r="AE60" s="83" t="s">
        <v>271</v>
      </c>
    </row>
    <row r="61" spans="1:31" s="79" customFormat="1" ht="111" customHeight="1">
      <c r="A61" s="83" t="s">
        <v>51</v>
      </c>
      <c r="B61" s="83" t="s">
        <v>428</v>
      </c>
      <c r="C61" s="83" t="s">
        <v>429</v>
      </c>
      <c r="D61" s="83" t="s">
        <v>430</v>
      </c>
      <c r="E61" s="89" t="s">
        <v>262</v>
      </c>
      <c r="F61" s="83" t="s">
        <v>349</v>
      </c>
      <c r="G61" s="83" t="s">
        <v>38</v>
      </c>
      <c r="H61" s="83" t="s">
        <v>350</v>
      </c>
      <c r="I61" s="83" t="s">
        <v>351</v>
      </c>
      <c r="J61" s="83" t="s">
        <v>39</v>
      </c>
      <c r="K61" s="83" t="s">
        <v>39</v>
      </c>
      <c r="L61" s="83" t="s">
        <v>39</v>
      </c>
      <c r="M61" s="89">
        <v>2</v>
      </c>
      <c r="N61" s="89">
        <v>3</v>
      </c>
      <c r="O61" s="89">
        <f t="shared" si="9"/>
        <v>6</v>
      </c>
      <c r="P61" s="89" t="str">
        <f aca="true" t="shared" si="12" ref="P61:P67">+IF(O61&gt;=24,"Muy Alto (MA)",IF(O61&gt;=10,"Alto (A)",IF(O61&gt;=6,"Medio (M)",IF(O61&gt;=2,"Bajo (B)"))))</f>
        <v>Medio (M)</v>
      </c>
      <c r="Q61" s="89">
        <v>25</v>
      </c>
      <c r="R61" s="89">
        <f t="shared" si="10"/>
        <v>150</v>
      </c>
      <c r="S61" s="141" t="str">
        <f t="shared" si="0"/>
        <v>II</v>
      </c>
      <c r="T61" s="83" t="str">
        <f t="shared" si="7"/>
        <v>No Aceptable o Aceptable con control especifico</v>
      </c>
      <c r="U61" s="89">
        <v>1</v>
      </c>
      <c r="V61" s="89">
        <v>0</v>
      </c>
      <c r="W61" s="89">
        <v>0</v>
      </c>
      <c r="X61" s="89">
        <f t="shared" si="11"/>
        <v>1</v>
      </c>
      <c r="Y61" s="83" t="s">
        <v>40</v>
      </c>
      <c r="Z61" s="83"/>
      <c r="AA61" s="83"/>
      <c r="AB61" s="83"/>
      <c r="AC61" s="83"/>
      <c r="AD61" s="83" t="s">
        <v>431</v>
      </c>
      <c r="AE61" s="83"/>
    </row>
    <row r="62" spans="1:31" s="79" customFormat="1" ht="111" customHeight="1">
      <c r="A62" s="83" t="s">
        <v>51</v>
      </c>
      <c r="B62" s="83" t="s">
        <v>428</v>
      </c>
      <c r="C62" s="83" t="s">
        <v>429</v>
      </c>
      <c r="D62" s="83" t="s">
        <v>430</v>
      </c>
      <c r="E62" s="89" t="s">
        <v>262</v>
      </c>
      <c r="F62" s="83" t="s">
        <v>432</v>
      </c>
      <c r="G62" s="83" t="s">
        <v>216</v>
      </c>
      <c r="H62" s="83" t="s">
        <v>224</v>
      </c>
      <c r="I62" s="83" t="s">
        <v>43</v>
      </c>
      <c r="J62" s="83" t="s">
        <v>39</v>
      </c>
      <c r="K62" s="83" t="s">
        <v>39</v>
      </c>
      <c r="L62" s="83" t="s">
        <v>452</v>
      </c>
      <c r="M62" s="89">
        <v>6</v>
      </c>
      <c r="N62" s="89">
        <v>2</v>
      </c>
      <c r="O62" s="89">
        <f t="shared" si="9"/>
        <v>12</v>
      </c>
      <c r="P62" s="89" t="str">
        <f t="shared" si="12"/>
        <v>Alto (A)</v>
      </c>
      <c r="Q62" s="89">
        <v>100</v>
      </c>
      <c r="R62" s="89">
        <f t="shared" si="10"/>
        <v>1200</v>
      </c>
      <c r="S62" s="141" t="str">
        <f t="shared" si="0"/>
        <v>I</v>
      </c>
      <c r="T62" s="83" t="str">
        <f t="shared" si="7"/>
        <v>No Aceptable</v>
      </c>
      <c r="U62" s="89">
        <v>1</v>
      </c>
      <c r="V62" s="89">
        <v>0</v>
      </c>
      <c r="W62" s="89">
        <v>0</v>
      </c>
      <c r="X62" s="89">
        <f t="shared" si="11"/>
        <v>1</v>
      </c>
      <c r="Y62" s="83" t="s">
        <v>46</v>
      </c>
      <c r="Z62" s="83"/>
      <c r="AA62" s="83"/>
      <c r="AB62" s="83"/>
      <c r="AC62" s="83"/>
      <c r="AD62" s="83" t="s">
        <v>280</v>
      </c>
      <c r="AE62" s="83"/>
    </row>
    <row r="63" spans="1:31" s="79" customFormat="1" ht="111" customHeight="1">
      <c r="A63" s="83" t="s">
        <v>51</v>
      </c>
      <c r="B63" s="83" t="s">
        <v>428</v>
      </c>
      <c r="C63" s="83" t="s">
        <v>429</v>
      </c>
      <c r="D63" s="83" t="s">
        <v>430</v>
      </c>
      <c r="E63" s="89" t="s">
        <v>262</v>
      </c>
      <c r="F63" s="83" t="s">
        <v>432</v>
      </c>
      <c r="G63" s="83" t="s">
        <v>44</v>
      </c>
      <c r="H63" s="83" t="s">
        <v>44</v>
      </c>
      <c r="I63" s="83" t="s">
        <v>424</v>
      </c>
      <c r="J63" s="83" t="s">
        <v>39</v>
      </c>
      <c r="K63" s="83" t="s">
        <v>39</v>
      </c>
      <c r="L63" s="83" t="s">
        <v>451</v>
      </c>
      <c r="M63" s="89">
        <v>6</v>
      </c>
      <c r="N63" s="89">
        <v>3</v>
      </c>
      <c r="O63" s="89">
        <f t="shared" si="9"/>
        <v>18</v>
      </c>
      <c r="P63" s="89" t="str">
        <f t="shared" si="12"/>
        <v>Alto (A)</v>
      </c>
      <c r="Q63" s="89">
        <v>25</v>
      </c>
      <c r="R63" s="89">
        <f t="shared" si="10"/>
        <v>450</v>
      </c>
      <c r="S63" s="141" t="str">
        <f t="shared" si="0"/>
        <v>II</v>
      </c>
      <c r="T63" s="83" t="str">
        <f t="shared" si="7"/>
        <v>No Aceptable o Aceptable con control especifico</v>
      </c>
      <c r="U63" s="89">
        <v>1</v>
      </c>
      <c r="V63" s="89">
        <v>0</v>
      </c>
      <c r="W63" s="89">
        <v>0</v>
      </c>
      <c r="X63" s="89">
        <f t="shared" si="11"/>
        <v>1</v>
      </c>
      <c r="Y63" s="83" t="s">
        <v>40</v>
      </c>
      <c r="Z63" s="83" t="s">
        <v>218</v>
      </c>
      <c r="AA63" s="83"/>
      <c r="AB63" s="83"/>
      <c r="AC63" s="83"/>
      <c r="AD63" s="83" t="s">
        <v>433</v>
      </c>
      <c r="AE63" s="83"/>
    </row>
    <row r="64" spans="1:35" ht="112.5">
      <c r="A64" s="83" t="s">
        <v>51</v>
      </c>
      <c r="B64" s="83" t="s">
        <v>428</v>
      </c>
      <c r="C64" s="83" t="s">
        <v>429</v>
      </c>
      <c r="D64" s="83" t="s">
        <v>430</v>
      </c>
      <c r="E64" s="89" t="s">
        <v>262</v>
      </c>
      <c r="F64" s="83" t="s">
        <v>425</v>
      </c>
      <c r="G64" s="83" t="s">
        <v>47</v>
      </c>
      <c r="H64" s="83" t="s">
        <v>426</v>
      </c>
      <c r="I64" s="83" t="s">
        <v>427</v>
      </c>
      <c r="J64" s="83" t="s">
        <v>39</v>
      </c>
      <c r="K64" s="83" t="s">
        <v>39</v>
      </c>
      <c r="L64" s="83" t="s">
        <v>39</v>
      </c>
      <c r="M64" s="89">
        <v>6</v>
      </c>
      <c r="N64" s="89">
        <v>3</v>
      </c>
      <c r="O64" s="89">
        <f t="shared" si="9"/>
        <v>18</v>
      </c>
      <c r="P64" s="89" t="str">
        <f t="shared" si="12"/>
        <v>Alto (A)</v>
      </c>
      <c r="Q64" s="89">
        <v>25</v>
      </c>
      <c r="R64" s="89">
        <f t="shared" si="10"/>
        <v>450</v>
      </c>
      <c r="S64" s="141" t="str">
        <f t="shared" si="0"/>
        <v>II</v>
      </c>
      <c r="T64" s="83" t="str">
        <f t="shared" si="7"/>
        <v>No Aceptable o Aceptable con control especifico</v>
      </c>
      <c r="U64" s="89">
        <v>1</v>
      </c>
      <c r="V64" s="89">
        <v>0</v>
      </c>
      <c r="W64" s="89">
        <v>0</v>
      </c>
      <c r="X64" s="89">
        <f t="shared" si="11"/>
        <v>1</v>
      </c>
      <c r="Y64" s="83" t="s">
        <v>40</v>
      </c>
      <c r="Z64" s="83"/>
      <c r="AA64" s="83"/>
      <c r="AB64" s="83"/>
      <c r="AC64" s="83"/>
      <c r="AD64" s="83" t="s">
        <v>434</v>
      </c>
      <c r="AE64" s="83"/>
      <c r="AF64" s="79"/>
      <c r="AG64" s="79"/>
      <c r="AH64" s="79"/>
      <c r="AI64" s="79"/>
    </row>
    <row r="65" spans="1:31" ht="126.75" customHeight="1">
      <c r="A65" s="83" t="s">
        <v>51</v>
      </c>
      <c r="B65" s="83" t="s">
        <v>436</v>
      </c>
      <c r="C65" s="83" t="s">
        <v>234</v>
      </c>
      <c r="D65" s="83" t="s">
        <v>437</v>
      </c>
      <c r="E65" s="89" t="s">
        <v>262</v>
      </c>
      <c r="F65" s="83" t="s">
        <v>389</v>
      </c>
      <c r="G65" s="83" t="s">
        <v>38</v>
      </c>
      <c r="H65" s="83" t="s">
        <v>293</v>
      </c>
      <c r="I65" s="83" t="s">
        <v>294</v>
      </c>
      <c r="J65" s="83" t="s">
        <v>39</v>
      </c>
      <c r="K65" s="83" t="s">
        <v>39</v>
      </c>
      <c r="L65" s="83" t="s">
        <v>39</v>
      </c>
      <c r="M65" s="89">
        <v>2</v>
      </c>
      <c r="N65" s="89">
        <v>3</v>
      </c>
      <c r="O65" s="89">
        <f t="shared" si="9"/>
        <v>6</v>
      </c>
      <c r="P65" s="89" t="str">
        <f t="shared" si="12"/>
        <v>Medio (M)</v>
      </c>
      <c r="Q65" s="89">
        <v>25</v>
      </c>
      <c r="R65" s="89">
        <f t="shared" si="10"/>
        <v>150</v>
      </c>
      <c r="S65" s="141" t="str">
        <f t="shared" si="0"/>
        <v>II</v>
      </c>
      <c r="T65" s="83" t="str">
        <f t="shared" si="7"/>
        <v>No Aceptable o Aceptable con control especifico</v>
      </c>
      <c r="U65" s="89">
        <v>1</v>
      </c>
      <c r="V65" s="89">
        <v>0</v>
      </c>
      <c r="W65" s="89">
        <v>0</v>
      </c>
      <c r="X65" s="89">
        <f t="shared" si="11"/>
        <v>1</v>
      </c>
      <c r="Y65" s="83" t="s">
        <v>40</v>
      </c>
      <c r="Z65" s="83"/>
      <c r="AA65" s="83"/>
      <c r="AB65" s="83"/>
      <c r="AC65" s="83"/>
      <c r="AD65" s="83" t="s">
        <v>390</v>
      </c>
      <c r="AE65" s="83"/>
    </row>
    <row r="66" spans="1:31" ht="117.75" customHeight="1">
      <c r="A66" s="83" t="s">
        <v>51</v>
      </c>
      <c r="B66" s="83" t="s">
        <v>436</v>
      </c>
      <c r="C66" s="83" t="s">
        <v>240</v>
      </c>
      <c r="D66" s="83" t="s">
        <v>440</v>
      </c>
      <c r="E66" s="89" t="s">
        <v>213</v>
      </c>
      <c r="F66" s="83" t="s">
        <v>438</v>
      </c>
      <c r="G66" s="83" t="s">
        <v>38</v>
      </c>
      <c r="H66" s="83" t="s">
        <v>350</v>
      </c>
      <c r="I66" s="83" t="s">
        <v>351</v>
      </c>
      <c r="J66" s="83" t="s">
        <v>39</v>
      </c>
      <c r="K66" s="83" t="s">
        <v>39</v>
      </c>
      <c r="L66" s="83" t="s">
        <v>39</v>
      </c>
      <c r="M66" s="89">
        <v>2</v>
      </c>
      <c r="N66" s="89">
        <v>3</v>
      </c>
      <c r="O66" s="89">
        <f t="shared" si="9"/>
        <v>6</v>
      </c>
      <c r="P66" s="89" t="str">
        <f t="shared" si="12"/>
        <v>Medio (M)</v>
      </c>
      <c r="Q66" s="89">
        <v>25</v>
      </c>
      <c r="R66" s="89">
        <f t="shared" si="10"/>
        <v>150</v>
      </c>
      <c r="S66" s="141" t="str">
        <f t="shared" si="0"/>
        <v>II</v>
      </c>
      <c r="T66" s="83" t="str">
        <f t="shared" si="7"/>
        <v>No Aceptable o Aceptable con control especifico</v>
      </c>
      <c r="U66" s="89">
        <v>1</v>
      </c>
      <c r="V66" s="89">
        <v>0</v>
      </c>
      <c r="W66" s="89">
        <v>0</v>
      </c>
      <c r="X66" s="89">
        <f t="shared" si="11"/>
        <v>1</v>
      </c>
      <c r="Y66" s="83" t="s">
        <v>40</v>
      </c>
      <c r="Z66" s="83"/>
      <c r="AA66" s="83"/>
      <c r="AB66" s="83"/>
      <c r="AC66" s="83"/>
      <c r="AD66" s="83" t="s">
        <v>439</v>
      </c>
      <c r="AE66" s="83"/>
    </row>
    <row r="67" spans="1:31" ht="147.75">
      <c r="A67" s="83" t="s">
        <v>51</v>
      </c>
      <c r="B67" s="83" t="s">
        <v>436</v>
      </c>
      <c r="C67" s="83" t="s">
        <v>240</v>
      </c>
      <c r="D67" s="83" t="s">
        <v>440</v>
      </c>
      <c r="E67" s="89" t="s">
        <v>262</v>
      </c>
      <c r="F67" s="83" t="s">
        <v>435</v>
      </c>
      <c r="G67" s="83" t="s">
        <v>216</v>
      </c>
      <c r="H67" s="83" t="s">
        <v>224</v>
      </c>
      <c r="I67" s="83" t="s">
        <v>43</v>
      </c>
      <c r="J67" s="83" t="s">
        <v>39</v>
      </c>
      <c r="K67" s="83" t="s">
        <v>39</v>
      </c>
      <c r="L67" s="83" t="s">
        <v>39</v>
      </c>
      <c r="M67" s="89">
        <v>6</v>
      </c>
      <c r="N67" s="89">
        <v>3</v>
      </c>
      <c r="O67" s="89">
        <f t="shared" si="9"/>
        <v>18</v>
      </c>
      <c r="P67" s="89" t="str">
        <f t="shared" si="12"/>
        <v>Alto (A)</v>
      </c>
      <c r="Q67" s="89">
        <v>100</v>
      </c>
      <c r="R67" s="89">
        <f t="shared" si="10"/>
        <v>1800</v>
      </c>
      <c r="S67" s="141" t="str">
        <f t="shared" si="0"/>
        <v>I</v>
      </c>
      <c r="T67" s="83" t="str">
        <f t="shared" si="7"/>
        <v>No Aceptable</v>
      </c>
      <c r="U67" s="89">
        <v>1</v>
      </c>
      <c r="V67" s="89">
        <v>0</v>
      </c>
      <c r="W67" s="89">
        <v>0</v>
      </c>
      <c r="X67" s="89">
        <f t="shared" si="11"/>
        <v>1</v>
      </c>
      <c r="Y67" s="83" t="s">
        <v>46</v>
      </c>
      <c r="Z67" s="83"/>
      <c r="AA67" s="83"/>
      <c r="AB67" s="83"/>
      <c r="AC67" s="83"/>
      <c r="AD67" s="83" t="s">
        <v>280</v>
      </c>
      <c r="AE67" s="83"/>
    </row>
    <row r="68" spans="1:31" ht="119.25">
      <c r="A68" s="83" t="s">
        <v>51</v>
      </c>
      <c r="B68" s="83" t="s">
        <v>237</v>
      </c>
      <c r="C68" s="83" t="s">
        <v>234</v>
      </c>
      <c r="D68" s="83" t="s">
        <v>445</v>
      </c>
      <c r="E68" s="89" t="s">
        <v>262</v>
      </c>
      <c r="F68" s="83" t="s">
        <v>441</v>
      </c>
      <c r="G68" s="83" t="s">
        <v>38</v>
      </c>
      <c r="H68" s="83" t="s">
        <v>442</v>
      </c>
      <c r="I68" s="83" t="s">
        <v>294</v>
      </c>
      <c r="J68" s="83" t="s">
        <v>39</v>
      </c>
      <c r="K68" s="83" t="s">
        <v>453</v>
      </c>
      <c r="L68" s="83" t="s">
        <v>39</v>
      </c>
      <c r="M68" s="89">
        <v>2</v>
      </c>
      <c r="N68" s="89">
        <v>3</v>
      </c>
      <c r="O68" s="89">
        <f t="shared" si="9"/>
        <v>6</v>
      </c>
      <c r="P68" s="89" t="str">
        <f>+IF(O68&gt;=24,"Muy Alto (MA)",IF(O68&gt;=10,"Alto (A)",IF(O68&gt;=6,"Medio (M)",IF(O68&gt;=2,"Bajo (B)"))))</f>
        <v>Medio (M)</v>
      </c>
      <c r="Q68" s="89">
        <v>25</v>
      </c>
      <c r="R68" s="89">
        <f t="shared" si="10"/>
        <v>150</v>
      </c>
      <c r="S68" s="141" t="str">
        <f t="shared" si="0"/>
        <v>II</v>
      </c>
      <c r="T68" s="83" t="str">
        <f t="shared" si="7"/>
        <v>No Aceptable o Aceptable con control especifico</v>
      </c>
      <c r="U68" s="89">
        <v>1</v>
      </c>
      <c r="V68" s="89">
        <v>1</v>
      </c>
      <c r="W68" s="89">
        <v>0</v>
      </c>
      <c r="X68" s="89">
        <f t="shared" si="11"/>
        <v>2</v>
      </c>
      <c r="Y68" s="83" t="s">
        <v>40</v>
      </c>
      <c r="Z68" s="83"/>
      <c r="AA68" s="83"/>
      <c r="AB68" s="83"/>
      <c r="AC68" s="83"/>
      <c r="AD68" s="83" t="s">
        <v>443</v>
      </c>
      <c r="AE68" s="83"/>
    </row>
    <row r="69" spans="1:31" ht="123" customHeight="1">
      <c r="A69" s="83" t="s">
        <v>51</v>
      </c>
      <c r="B69" s="83" t="s">
        <v>237</v>
      </c>
      <c r="C69" s="83" t="s">
        <v>240</v>
      </c>
      <c r="D69" s="83" t="s">
        <v>444</v>
      </c>
      <c r="E69" s="89" t="s">
        <v>485</v>
      </c>
      <c r="F69" s="83" t="s">
        <v>435</v>
      </c>
      <c r="G69" s="83" t="s">
        <v>216</v>
      </c>
      <c r="H69" s="83" t="s">
        <v>224</v>
      </c>
      <c r="I69" s="83" t="s">
        <v>43</v>
      </c>
      <c r="J69" s="83" t="s">
        <v>39</v>
      </c>
      <c r="K69" s="83" t="s">
        <v>39</v>
      </c>
      <c r="L69" s="83" t="s">
        <v>39</v>
      </c>
      <c r="M69" s="89">
        <v>2</v>
      </c>
      <c r="N69" s="89">
        <v>2</v>
      </c>
      <c r="O69" s="89">
        <f>+M69*N69</f>
        <v>4</v>
      </c>
      <c r="P69" s="89" t="str">
        <f>+IF(O69&gt;=24,"Muy Alto (MA)",IF(O69&gt;=10,"Alto (A)",IF(O69&gt;=6,"Medio (M)",IF(O69&gt;=2,"Bajo (B)"))))</f>
        <v>Bajo (B)</v>
      </c>
      <c r="Q69" s="89">
        <v>100</v>
      </c>
      <c r="R69" s="89">
        <f>+O69*Q69</f>
        <v>400</v>
      </c>
      <c r="S69" s="141" t="str">
        <f t="shared" si="0"/>
        <v>II</v>
      </c>
      <c r="T69" s="83" t="str">
        <f t="shared" si="7"/>
        <v>No Aceptable o Aceptable con control especifico</v>
      </c>
      <c r="U69" s="89">
        <v>0</v>
      </c>
      <c r="V69" s="89">
        <v>1</v>
      </c>
      <c r="W69" s="89">
        <v>0</v>
      </c>
      <c r="X69" s="89">
        <f>SUM(U69:W69)</f>
        <v>1</v>
      </c>
      <c r="Y69" s="83" t="s">
        <v>46</v>
      </c>
      <c r="Z69" s="83"/>
      <c r="AA69" s="83"/>
      <c r="AB69" s="83"/>
      <c r="AC69" s="83"/>
      <c r="AD69" s="83" t="s">
        <v>280</v>
      </c>
      <c r="AE69" s="83"/>
    </row>
    <row r="70" spans="1:31" ht="123" customHeight="1">
      <c r="A70" s="83" t="s">
        <v>51</v>
      </c>
      <c r="B70" s="142" t="s">
        <v>688</v>
      </c>
      <c r="C70" s="142" t="s">
        <v>234</v>
      </c>
      <c r="D70" s="142" t="s">
        <v>45</v>
      </c>
      <c r="E70" s="143" t="s">
        <v>213</v>
      </c>
      <c r="F70" s="142" t="s">
        <v>389</v>
      </c>
      <c r="G70" s="142" t="s">
        <v>38</v>
      </c>
      <c r="H70" s="142" t="s">
        <v>293</v>
      </c>
      <c r="I70" s="142" t="s">
        <v>294</v>
      </c>
      <c r="J70" s="142" t="s">
        <v>39</v>
      </c>
      <c r="K70" s="142" t="s">
        <v>39</v>
      </c>
      <c r="L70" s="142" t="s">
        <v>39</v>
      </c>
      <c r="M70" s="143">
        <v>6</v>
      </c>
      <c r="N70" s="143">
        <v>3</v>
      </c>
      <c r="O70" s="143">
        <f>+M70*N70</f>
        <v>18</v>
      </c>
      <c r="P70" s="143" t="str">
        <f>+IF(O70&gt;=24,"Muy Alto (MA)",IF(O70&gt;=10,"Alto (A)",IF(O70&gt;=6,"Medio (M)",IF(O70&gt;=2,"Bajo (B)"))))</f>
        <v>Alto (A)</v>
      </c>
      <c r="Q70" s="89">
        <v>25</v>
      </c>
      <c r="R70" s="143">
        <f>+O70*Q70</f>
        <v>450</v>
      </c>
      <c r="S70" s="145" t="str">
        <f t="shared" si="0"/>
        <v>II</v>
      </c>
      <c r="T70" s="142" t="str">
        <f t="shared" si="7"/>
        <v>No Aceptable o Aceptable con control especifico</v>
      </c>
      <c r="U70" s="143">
        <v>20</v>
      </c>
      <c r="V70" s="143">
        <v>3</v>
      </c>
      <c r="W70" s="143">
        <v>0</v>
      </c>
      <c r="X70" s="143">
        <f>SUM(U70:W70)</f>
        <v>23</v>
      </c>
      <c r="Y70" s="142" t="s">
        <v>40</v>
      </c>
      <c r="Z70" s="142"/>
      <c r="AA70" s="142"/>
      <c r="AB70" s="142"/>
      <c r="AC70" s="142"/>
      <c r="AD70" s="142" t="s">
        <v>678</v>
      </c>
      <c r="AE70" s="142"/>
    </row>
    <row r="71" spans="1:31" ht="123" customHeight="1">
      <c r="A71" s="83" t="s">
        <v>51</v>
      </c>
      <c r="B71" s="142" t="s">
        <v>688</v>
      </c>
      <c r="C71" s="142" t="s">
        <v>240</v>
      </c>
      <c r="D71" s="142" t="s">
        <v>679</v>
      </c>
      <c r="E71" s="143" t="s">
        <v>487</v>
      </c>
      <c r="F71" s="142" t="s">
        <v>680</v>
      </c>
      <c r="G71" s="142" t="s">
        <v>505</v>
      </c>
      <c r="H71" s="142" t="s">
        <v>681</v>
      </c>
      <c r="I71" s="142" t="s">
        <v>43</v>
      </c>
      <c r="J71" s="142" t="s">
        <v>39</v>
      </c>
      <c r="K71" s="142" t="s">
        <v>39</v>
      </c>
      <c r="L71" s="142" t="s">
        <v>39</v>
      </c>
      <c r="M71" s="143">
        <v>6</v>
      </c>
      <c r="N71" s="143">
        <v>2</v>
      </c>
      <c r="O71" s="143">
        <f>+M71*N71</f>
        <v>12</v>
      </c>
      <c r="P71" s="143" t="str">
        <f>+IF(O71&gt;=24,"Muy Alto (MA)",IF(O71&gt;=10,"Alto (A)",IF(O71&gt;=6,"Medio(M)",IF(O71&gt;=2,"Bajo(B)"))))</f>
        <v>Alto (A)</v>
      </c>
      <c r="Q71" s="89">
        <v>100</v>
      </c>
      <c r="R71" s="143">
        <f>+O71*Q71</f>
        <v>1200</v>
      </c>
      <c r="S71" s="145" t="str">
        <f t="shared" si="0"/>
        <v>I</v>
      </c>
      <c r="T71" s="142" t="str">
        <f t="shared" si="7"/>
        <v>No Aceptable</v>
      </c>
      <c r="U71" s="143">
        <v>3</v>
      </c>
      <c r="V71" s="143">
        <v>3</v>
      </c>
      <c r="W71" s="143">
        <v>0</v>
      </c>
      <c r="X71" s="143">
        <f>SUM(U71:W71)</f>
        <v>6</v>
      </c>
      <c r="Y71" s="142" t="s">
        <v>46</v>
      </c>
      <c r="Z71" s="142"/>
      <c r="AA71" s="142"/>
      <c r="AB71" s="142"/>
      <c r="AC71" s="142"/>
      <c r="AD71" s="142" t="s">
        <v>682</v>
      </c>
      <c r="AE71" s="142"/>
    </row>
    <row r="72" spans="1:31" ht="123" customHeight="1">
      <c r="A72" s="83" t="s">
        <v>51</v>
      </c>
      <c r="B72" s="142" t="s">
        <v>688</v>
      </c>
      <c r="C72" s="142" t="s">
        <v>234</v>
      </c>
      <c r="D72" s="142" t="s">
        <v>683</v>
      </c>
      <c r="E72" s="143" t="s">
        <v>213</v>
      </c>
      <c r="F72" s="142" t="s">
        <v>684</v>
      </c>
      <c r="G72" s="142" t="s">
        <v>44</v>
      </c>
      <c r="H72" s="142" t="s">
        <v>685</v>
      </c>
      <c r="I72" s="142" t="s">
        <v>249</v>
      </c>
      <c r="J72" s="142" t="s">
        <v>39</v>
      </c>
      <c r="K72" s="142" t="s">
        <v>39</v>
      </c>
      <c r="L72" s="142" t="s">
        <v>39</v>
      </c>
      <c r="M72" s="143">
        <v>6</v>
      </c>
      <c r="N72" s="143">
        <v>3</v>
      </c>
      <c r="O72" s="143">
        <f>+M72*N72</f>
        <v>18</v>
      </c>
      <c r="P72" s="143" t="str">
        <f>+IF(O72&gt;=24,"Muy Alto (MA)",IF(O72&gt;=10,"Alto (A)",IF(O72&gt;=6,"Medio(M)",IF(O72&gt;=2,"Bajo(B)"))))</f>
        <v>Alto (A)</v>
      </c>
      <c r="Q72" s="89">
        <v>25</v>
      </c>
      <c r="R72" s="143">
        <f>+O72*Q72</f>
        <v>450</v>
      </c>
      <c r="S72" s="145" t="str">
        <f t="shared" si="0"/>
        <v>II</v>
      </c>
      <c r="T72" s="142" t="str">
        <f t="shared" si="7"/>
        <v>No Aceptable o Aceptable con control especifico</v>
      </c>
      <c r="U72" s="143">
        <v>20</v>
      </c>
      <c r="V72" s="143">
        <v>3</v>
      </c>
      <c r="W72" s="143">
        <v>0</v>
      </c>
      <c r="X72" s="143">
        <f>SUM(U72:W72)</f>
        <v>23</v>
      </c>
      <c r="Y72" s="142" t="s">
        <v>40</v>
      </c>
      <c r="Z72" s="142"/>
      <c r="AA72" s="142"/>
      <c r="AB72" s="142"/>
      <c r="AC72" s="142"/>
      <c r="AD72" s="142" t="s">
        <v>686</v>
      </c>
      <c r="AE72" s="142"/>
    </row>
    <row r="73" spans="1:31" ht="123" customHeight="1">
      <c r="A73" s="83" t="s">
        <v>51</v>
      </c>
      <c r="B73" s="142" t="s">
        <v>688</v>
      </c>
      <c r="C73" s="142" t="s">
        <v>234</v>
      </c>
      <c r="D73" s="142" t="s">
        <v>45</v>
      </c>
      <c r="E73" s="143" t="s">
        <v>213</v>
      </c>
      <c r="F73" s="142" t="s">
        <v>689</v>
      </c>
      <c r="G73" s="142" t="s">
        <v>47</v>
      </c>
      <c r="H73" s="142" t="s">
        <v>690</v>
      </c>
      <c r="I73" s="142" t="s">
        <v>245</v>
      </c>
      <c r="J73" s="142" t="s">
        <v>39</v>
      </c>
      <c r="K73" s="142" t="s">
        <v>39</v>
      </c>
      <c r="L73" s="142" t="s">
        <v>39</v>
      </c>
      <c r="M73" s="143">
        <v>6</v>
      </c>
      <c r="N73" s="143">
        <v>4</v>
      </c>
      <c r="O73" s="143">
        <f>+M73*N73</f>
        <v>24</v>
      </c>
      <c r="P73" s="143" t="str">
        <f>+IF(O73&gt;=24,"Muy Alto (MA)",IF(O73&gt;=10,"Alto (A)",IF(O73&gt;=6,"Medio(M)",IF(O73&gt;=2,"Bajo(B)"))))</f>
        <v>Muy Alto (MA)</v>
      </c>
      <c r="Q73" s="89">
        <v>25</v>
      </c>
      <c r="R73" s="143">
        <f>+O73*Q73</f>
        <v>600</v>
      </c>
      <c r="S73" s="141" t="str">
        <f t="shared" si="0"/>
        <v>I</v>
      </c>
      <c r="T73" s="142" t="str">
        <f>+IF(S73="I","No Aceptable",IF(S73="II","No Aceptable o Aceptable con control especifico",IF(S73="III","Mejorable",IF(S73="IV","Aceptable"))))</f>
        <v>No Aceptable</v>
      </c>
      <c r="U73" s="143">
        <v>20</v>
      </c>
      <c r="V73" s="143">
        <v>3</v>
      </c>
      <c r="W73" s="143">
        <v>0</v>
      </c>
      <c r="X73" s="143">
        <f>SUM(U73:W73)</f>
        <v>23</v>
      </c>
      <c r="Y73" s="142" t="s">
        <v>40</v>
      </c>
      <c r="Z73" s="142" t="s">
        <v>221</v>
      </c>
      <c r="AA73" s="142"/>
      <c r="AB73" s="142"/>
      <c r="AC73" s="142"/>
      <c r="AD73" s="142" t="s">
        <v>247</v>
      </c>
      <c r="AE73" s="142" t="s">
        <v>687</v>
      </c>
    </row>
    <row r="74" spans="1:31" ht="123" customHeight="1">
      <c r="A74" s="83" t="s">
        <v>51</v>
      </c>
      <c r="B74" s="142" t="s">
        <v>250</v>
      </c>
      <c r="C74" s="142" t="s">
        <v>234</v>
      </c>
      <c r="D74" s="142" t="s">
        <v>668</v>
      </c>
      <c r="E74" s="143" t="s">
        <v>262</v>
      </c>
      <c r="F74" s="142" t="s">
        <v>669</v>
      </c>
      <c r="G74" s="142" t="s">
        <v>41</v>
      </c>
      <c r="H74" s="142" t="s">
        <v>223</v>
      </c>
      <c r="I74" s="142" t="s">
        <v>670</v>
      </c>
      <c r="J74" s="142" t="s">
        <v>39</v>
      </c>
      <c r="K74" s="142" t="s">
        <v>39</v>
      </c>
      <c r="L74" s="142" t="s">
        <v>39</v>
      </c>
      <c r="M74" s="143">
        <v>2</v>
      </c>
      <c r="N74" s="143">
        <v>3</v>
      </c>
      <c r="O74" s="143">
        <f>+M74*N74</f>
        <v>6</v>
      </c>
      <c r="P74" s="143" t="str">
        <f>+IF(O74&gt;=24,"Muy Alto (MA)",IF(O74&gt;=10,"Alto (A)",IF(O74&gt;=6,"Medio (M)",IF(O74&gt;=2,"Bajo (B)"))))</f>
        <v>Medio (M)</v>
      </c>
      <c r="Q74" s="89">
        <v>10</v>
      </c>
      <c r="R74" s="143">
        <f>+O74*Q74</f>
        <v>60</v>
      </c>
      <c r="S74" s="141" t="str">
        <f t="shared" si="0"/>
        <v>III</v>
      </c>
      <c r="T74" s="142" t="str">
        <f t="shared" si="7"/>
        <v>Mejorable</v>
      </c>
      <c r="U74" s="143">
        <v>5</v>
      </c>
      <c r="V74" s="143">
        <v>0</v>
      </c>
      <c r="W74" s="143">
        <v>0</v>
      </c>
      <c r="X74" s="143">
        <f>SUM(U74:W74)</f>
        <v>5</v>
      </c>
      <c r="Y74" s="142" t="s">
        <v>42</v>
      </c>
      <c r="Z74" s="142" t="s">
        <v>671</v>
      </c>
      <c r="AA74" s="142"/>
      <c r="AB74" s="142"/>
      <c r="AC74" s="142"/>
      <c r="AD74" s="142" t="s">
        <v>672</v>
      </c>
      <c r="AE74" s="142"/>
    </row>
    <row r="75" spans="1:31" ht="123" customHeight="1">
      <c r="A75" s="83" t="s">
        <v>51</v>
      </c>
      <c r="B75" s="142" t="s">
        <v>250</v>
      </c>
      <c r="C75" s="142" t="s">
        <v>240</v>
      </c>
      <c r="D75" s="142" t="s">
        <v>673</v>
      </c>
      <c r="E75" s="143" t="s">
        <v>485</v>
      </c>
      <c r="F75" s="142" t="s">
        <v>674</v>
      </c>
      <c r="G75" s="142" t="s">
        <v>47</v>
      </c>
      <c r="H75" s="142" t="s">
        <v>100</v>
      </c>
      <c r="I75" s="142" t="s">
        <v>675</v>
      </c>
      <c r="J75" s="142" t="s">
        <v>39</v>
      </c>
      <c r="K75" s="142" t="s">
        <v>39</v>
      </c>
      <c r="L75" s="142" t="s">
        <v>39</v>
      </c>
      <c r="M75" s="143">
        <v>6</v>
      </c>
      <c r="N75" s="143">
        <v>2</v>
      </c>
      <c r="O75" s="143">
        <f>+M75*N75</f>
        <v>12</v>
      </c>
      <c r="P75" s="143" t="str">
        <f>+IF(O75&gt;=24,"Muy Alto (MA)",IF(O75&gt;=10,"Alto (A)",IF(O75&gt;=6,"Medio (M)",IF(O75&gt;=2,"Bajo (B)"))))</f>
        <v>Alto (A)</v>
      </c>
      <c r="Q75" s="89">
        <v>25</v>
      </c>
      <c r="R75" s="143">
        <f>+O75*Q75</f>
        <v>300</v>
      </c>
      <c r="S75" s="141" t="str">
        <f t="shared" si="0"/>
        <v>II</v>
      </c>
      <c r="T75" s="142" t="str">
        <f>+IF(S75="I","No Aceptable",IF(S75="II","No Aceptable o Aceptable con control especifico",IF(S75="III","Mejorable",IF(S75="IV","Aceptable"))))</f>
        <v>No Aceptable o Aceptable con control especifico</v>
      </c>
      <c r="U75" s="143">
        <v>23</v>
      </c>
      <c r="V75" s="143">
        <v>0</v>
      </c>
      <c r="W75" s="143">
        <v>0</v>
      </c>
      <c r="X75" s="143">
        <f>SUM(U75:W75)</f>
        <v>23</v>
      </c>
      <c r="Y75" s="142" t="s">
        <v>676</v>
      </c>
      <c r="Z75" s="142"/>
      <c r="AA75" s="142"/>
      <c r="AB75" s="142"/>
      <c r="AC75" s="142"/>
      <c r="AD75" s="142" t="s">
        <v>677</v>
      </c>
      <c r="AE75" s="142"/>
    </row>
    <row r="76" spans="1:31" s="91" customFormat="1" ht="123.75">
      <c r="A76" s="83" t="s">
        <v>51</v>
      </c>
      <c r="B76" s="83" t="s">
        <v>250</v>
      </c>
      <c r="C76" s="83" t="s">
        <v>234</v>
      </c>
      <c r="D76" s="83" t="s">
        <v>446</v>
      </c>
      <c r="E76" s="89" t="s">
        <v>262</v>
      </c>
      <c r="F76" s="83" t="s">
        <v>304</v>
      </c>
      <c r="G76" s="83" t="s">
        <v>38</v>
      </c>
      <c r="H76" s="83" t="s">
        <v>293</v>
      </c>
      <c r="I76" s="83" t="s">
        <v>294</v>
      </c>
      <c r="J76" s="83" t="s">
        <v>39</v>
      </c>
      <c r="K76" s="83" t="s">
        <v>39</v>
      </c>
      <c r="L76" s="83" t="s">
        <v>39</v>
      </c>
      <c r="M76" s="89">
        <v>2</v>
      </c>
      <c r="N76" s="89">
        <v>3</v>
      </c>
      <c r="O76" s="89">
        <f>+M76*N76</f>
        <v>6</v>
      </c>
      <c r="P76" s="89" t="str">
        <f>+IF(O76&gt;=24,"Muy Alto (MA)",IF(O76&gt;=10,"Alto (A)",IF(O76&gt;=6,"Medio (M)",IF(O76&gt;=2,"Bajo (B)"))))</f>
        <v>Medio (M)</v>
      </c>
      <c r="Q76" s="89">
        <v>25</v>
      </c>
      <c r="R76" s="89">
        <f>+O76*Q76</f>
        <v>150</v>
      </c>
      <c r="S76" s="141" t="str">
        <f t="shared" si="0"/>
        <v>II</v>
      </c>
      <c r="T76" s="83" t="str">
        <f t="shared" si="7"/>
        <v>No Aceptable o Aceptable con control especifico</v>
      </c>
      <c r="U76" s="89">
        <v>5</v>
      </c>
      <c r="V76" s="89">
        <v>0</v>
      </c>
      <c r="W76" s="89">
        <v>0</v>
      </c>
      <c r="X76" s="89">
        <f>SUM(U76:W76)</f>
        <v>5</v>
      </c>
      <c r="Y76" s="83" t="s">
        <v>40</v>
      </c>
      <c r="Z76" s="83"/>
      <c r="AA76" s="83"/>
      <c r="AB76" s="83"/>
      <c r="AC76" s="83" t="s">
        <v>251</v>
      </c>
      <c r="AD76" s="83" t="s">
        <v>447</v>
      </c>
      <c r="AE76" s="83"/>
    </row>
    <row r="77" spans="1:31" s="91" customFormat="1" ht="147.75">
      <c r="A77" s="83" t="s">
        <v>51</v>
      </c>
      <c r="B77" s="83" t="s">
        <v>250</v>
      </c>
      <c r="C77" s="83" t="s">
        <v>240</v>
      </c>
      <c r="D77" s="83" t="s">
        <v>301</v>
      </c>
      <c r="E77" s="89" t="s">
        <v>262</v>
      </c>
      <c r="F77" s="83" t="s">
        <v>302</v>
      </c>
      <c r="G77" s="83" t="s">
        <v>216</v>
      </c>
      <c r="H77" s="83" t="s">
        <v>224</v>
      </c>
      <c r="I77" s="83" t="s">
        <v>43</v>
      </c>
      <c r="J77" s="83" t="s">
        <v>39</v>
      </c>
      <c r="K77" s="83" t="s">
        <v>39</v>
      </c>
      <c r="L77" s="83" t="s">
        <v>452</v>
      </c>
      <c r="M77" s="89">
        <v>6</v>
      </c>
      <c r="N77" s="89">
        <v>1</v>
      </c>
      <c r="O77" s="89">
        <f>+M77*N77</f>
        <v>6</v>
      </c>
      <c r="P77" s="89" t="str">
        <f>+IF(O77&gt;=24,"Muy Alto (MA)",IF(O77&gt;=10,"Alto (A)",IF(O77&gt;=6,"Medio (M)",IF(O77&gt;=2,"Bajo (B)"))))</f>
        <v>Medio (M)</v>
      </c>
      <c r="Q77" s="89">
        <v>100</v>
      </c>
      <c r="R77" s="89">
        <f>+O77*Q77</f>
        <v>600</v>
      </c>
      <c r="S77" s="141" t="str">
        <f t="shared" si="0"/>
        <v>I</v>
      </c>
      <c r="T77" s="83" t="str">
        <f t="shared" si="7"/>
        <v>No Aceptable</v>
      </c>
      <c r="U77" s="89">
        <v>23</v>
      </c>
      <c r="V77" s="89">
        <v>0</v>
      </c>
      <c r="W77" s="89">
        <v>0</v>
      </c>
      <c r="X77" s="89">
        <f>SUM(U77:W77)</f>
        <v>23</v>
      </c>
      <c r="Y77" s="83" t="s">
        <v>46</v>
      </c>
      <c r="Z77" s="83"/>
      <c r="AA77" s="83"/>
      <c r="AB77" s="83"/>
      <c r="AC77" s="83"/>
      <c r="AD77" s="83" t="s">
        <v>303</v>
      </c>
      <c r="AE77" s="83"/>
    </row>
    <row r="78" spans="1:31" ht="128.25">
      <c r="A78" s="83" t="s">
        <v>51</v>
      </c>
      <c r="B78" s="83" t="s">
        <v>272</v>
      </c>
      <c r="C78" s="83" t="s">
        <v>273</v>
      </c>
      <c r="D78" s="83" t="s">
        <v>277</v>
      </c>
      <c r="E78" s="89" t="s">
        <v>262</v>
      </c>
      <c r="F78" s="83" t="s">
        <v>274</v>
      </c>
      <c r="G78" s="83" t="s">
        <v>233</v>
      </c>
      <c r="H78" s="83" t="s">
        <v>275</v>
      </c>
      <c r="I78" s="83" t="s">
        <v>43</v>
      </c>
      <c r="J78" s="83" t="s">
        <v>39</v>
      </c>
      <c r="K78" s="83" t="s">
        <v>276</v>
      </c>
      <c r="L78" s="83" t="s">
        <v>39</v>
      </c>
      <c r="M78" s="89">
        <v>6</v>
      </c>
      <c r="N78" s="89">
        <v>3</v>
      </c>
      <c r="O78" s="89">
        <f t="shared" si="9"/>
        <v>18</v>
      </c>
      <c r="P78" s="89" t="str">
        <f>+IF(O78&gt;=24,"Muy Alto (MA)",IF(O78&gt;=10,"Alto (A)",IF(O78&gt;=6,"Medio (M)",IF(O78&gt;=2,"Bajo (B)"))))</f>
        <v>Alto (A)</v>
      </c>
      <c r="Q78" s="89">
        <v>25</v>
      </c>
      <c r="R78" s="89">
        <f t="shared" si="10"/>
        <v>450</v>
      </c>
      <c r="S78" s="141" t="str">
        <f t="shared" si="0"/>
        <v>II</v>
      </c>
      <c r="T78" s="83" t="str">
        <f t="shared" si="7"/>
        <v>No Aceptable o Aceptable con control especifico</v>
      </c>
      <c r="U78" s="89">
        <v>3</v>
      </c>
      <c r="V78" s="89">
        <v>0</v>
      </c>
      <c r="W78" s="89">
        <v>0</v>
      </c>
      <c r="X78" s="89">
        <f t="shared" si="11"/>
        <v>3</v>
      </c>
      <c r="Y78" s="83" t="s">
        <v>40</v>
      </c>
      <c r="Z78" s="83"/>
      <c r="AA78" s="83"/>
      <c r="AB78" s="83"/>
      <c r="AC78" s="83" t="s">
        <v>450</v>
      </c>
      <c r="AD78" s="83" t="s">
        <v>449</v>
      </c>
      <c r="AE78" s="83"/>
    </row>
    <row r="79" spans="1:31" ht="111" customHeight="1">
      <c r="A79" s="83" t="s">
        <v>51</v>
      </c>
      <c r="B79" s="142" t="s">
        <v>488</v>
      </c>
      <c r="C79" s="140" t="s">
        <v>49</v>
      </c>
      <c r="D79" s="140" t="s">
        <v>49</v>
      </c>
      <c r="E79" s="89" t="s">
        <v>262</v>
      </c>
      <c r="F79" s="140" t="s">
        <v>489</v>
      </c>
      <c r="G79" s="140" t="s">
        <v>41</v>
      </c>
      <c r="H79" s="140" t="s">
        <v>82</v>
      </c>
      <c r="I79" s="140" t="s">
        <v>490</v>
      </c>
      <c r="J79" s="140" t="s">
        <v>39</v>
      </c>
      <c r="K79" s="140" t="s">
        <v>39</v>
      </c>
      <c r="L79" s="140" t="s">
        <v>39</v>
      </c>
      <c r="M79" s="143">
        <v>6</v>
      </c>
      <c r="N79" s="143">
        <v>3</v>
      </c>
      <c r="O79" s="143">
        <f>+M79*N79</f>
        <v>18</v>
      </c>
      <c r="P79" s="143" t="str">
        <f>+IF(O79&gt;=24,"Muy Alto (MA)",IF(O79&gt;=10,"Alto (A)",IF(O79&gt;=6,"Medio(M)",IF(O79&gt;=2,"Bajo(B)"))))</f>
        <v>Alto (A)</v>
      </c>
      <c r="Q79" s="89">
        <v>25</v>
      </c>
      <c r="R79" s="143">
        <f>+O79*Q79</f>
        <v>450</v>
      </c>
      <c r="S79" s="141" t="str">
        <f t="shared" si="0"/>
        <v>II</v>
      </c>
      <c r="T79" s="140" t="str">
        <f>+IF(S79="I","No Aceptable",IF(S79="II","No Aceptable o Aceptable con control especifico",IF(S79="III","Mejorable",IF(S79="IV","Aceptable"))))</f>
        <v>No Aceptable o Aceptable con control especifico</v>
      </c>
      <c r="U79" s="143">
        <v>0</v>
      </c>
      <c r="V79" s="143">
        <v>0</v>
      </c>
      <c r="W79" s="143">
        <v>13</v>
      </c>
      <c r="X79" s="143">
        <f>SUM(U79:W79)</f>
        <v>13</v>
      </c>
      <c r="Y79" s="140" t="s">
        <v>491</v>
      </c>
      <c r="Z79" s="140"/>
      <c r="AA79" s="140" t="s">
        <v>492</v>
      </c>
      <c r="AB79" s="140" t="s">
        <v>492</v>
      </c>
      <c r="AC79" s="140" t="s">
        <v>492</v>
      </c>
      <c r="AD79" s="140" t="s">
        <v>493</v>
      </c>
      <c r="AE79" s="140" t="s">
        <v>492</v>
      </c>
    </row>
    <row r="80" spans="1:31" ht="111" customHeight="1">
      <c r="A80" s="83" t="s">
        <v>51</v>
      </c>
      <c r="B80" s="142" t="s">
        <v>488</v>
      </c>
      <c r="C80" s="142" t="s">
        <v>494</v>
      </c>
      <c r="D80" s="142" t="s">
        <v>495</v>
      </c>
      <c r="E80" s="143" t="s">
        <v>400</v>
      </c>
      <c r="F80" s="142" t="s">
        <v>496</v>
      </c>
      <c r="G80" s="142" t="s">
        <v>50</v>
      </c>
      <c r="H80" s="142" t="s">
        <v>76</v>
      </c>
      <c r="I80" s="142" t="s">
        <v>497</v>
      </c>
      <c r="J80" s="142" t="s">
        <v>39</v>
      </c>
      <c r="K80" s="142" t="s">
        <v>39</v>
      </c>
      <c r="L80" s="142" t="s">
        <v>39</v>
      </c>
      <c r="M80" s="143">
        <v>2</v>
      </c>
      <c r="N80" s="143">
        <v>3</v>
      </c>
      <c r="O80" s="143">
        <f>+M80*N80</f>
        <v>6</v>
      </c>
      <c r="P80" s="143" t="str">
        <f>+IF(O80&gt;=24,"Muy Alto (MA)",IF(O80&gt;=10,"Alto (A)",IF(O80&gt;=6,"Medio(M)",IF(O80&gt;=2,"Bajo(B)"))))</f>
        <v>Medio(M)</v>
      </c>
      <c r="Q80" s="89">
        <v>25</v>
      </c>
      <c r="R80" s="143">
        <f>+O80*Q80</f>
        <v>150</v>
      </c>
      <c r="S80" s="141" t="str">
        <f t="shared" si="0"/>
        <v>II</v>
      </c>
      <c r="T80" s="142" t="str">
        <f>+IF(S80="I","No Aceptable",IF(S80="II","No Aceptable o Aceptable con control especifico",IF(S80="III","Mejorable",IF(S80="IV","Aceptable"))))</f>
        <v>No Aceptable o Aceptable con control especifico</v>
      </c>
      <c r="U80" s="143">
        <v>0</v>
      </c>
      <c r="V80" s="143">
        <v>0</v>
      </c>
      <c r="W80" s="143">
        <v>13</v>
      </c>
      <c r="X80" s="143">
        <f>SUM(U80:W80)</f>
        <v>13</v>
      </c>
      <c r="Y80" s="142" t="s">
        <v>498</v>
      </c>
      <c r="Z80" s="142" t="s">
        <v>499</v>
      </c>
      <c r="AA80" s="140" t="s">
        <v>492</v>
      </c>
      <c r="AB80" s="140" t="s">
        <v>492</v>
      </c>
      <c r="AC80" s="140" t="s">
        <v>492</v>
      </c>
      <c r="AD80" s="142" t="s">
        <v>500</v>
      </c>
      <c r="AE80" s="142" t="s">
        <v>501</v>
      </c>
    </row>
    <row r="81" spans="1:31" ht="120.75">
      <c r="A81" s="83" t="s">
        <v>51</v>
      </c>
      <c r="B81" s="83" t="s">
        <v>238</v>
      </c>
      <c r="C81" s="83" t="s">
        <v>49</v>
      </c>
      <c r="D81" s="83" t="s">
        <v>49</v>
      </c>
      <c r="E81" s="89" t="s">
        <v>213</v>
      </c>
      <c r="F81" s="83" t="s">
        <v>448</v>
      </c>
      <c r="G81" s="83" t="s">
        <v>315</v>
      </c>
      <c r="H81" s="83" t="s">
        <v>315</v>
      </c>
      <c r="I81" s="83" t="s">
        <v>316</v>
      </c>
      <c r="J81" s="83" t="s">
        <v>39</v>
      </c>
      <c r="K81" s="83" t="s">
        <v>39</v>
      </c>
      <c r="L81" s="83" t="s">
        <v>39</v>
      </c>
      <c r="M81" s="89">
        <v>6</v>
      </c>
      <c r="N81" s="89">
        <v>3</v>
      </c>
      <c r="O81" s="89">
        <f>+M81*N81</f>
        <v>18</v>
      </c>
      <c r="P81" s="89" t="str">
        <f>+IF(O81&gt;=24,"Muy Alto (MA)",IF(O81&gt;=10,"Alto (A)",IF(O81&gt;=6,"Medio (M)",IF(O81&gt;=2,"Bajo (B)"))))</f>
        <v>Alto (A)</v>
      </c>
      <c r="Q81" s="89">
        <v>100</v>
      </c>
      <c r="R81" s="89">
        <f>+O81*Q81</f>
        <v>1800</v>
      </c>
      <c r="S81" s="141" t="str">
        <f t="shared" si="0"/>
        <v>I</v>
      </c>
      <c r="T81" s="83" t="str">
        <f t="shared" si="7"/>
        <v>No Aceptable</v>
      </c>
      <c r="U81" s="89">
        <v>270</v>
      </c>
      <c r="V81" s="89">
        <v>31</v>
      </c>
      <c r="W81" s="89">
        <v>0</v>
      </c>
      <c r="X81" s="89">
        <f>SUM(U81:W81)</f>
        <v>301</v>
      </c>
      <c r="Y81" s="83" t="s">
        <v>46</v>
      </c>
      <c r="Z81" s="83" t="s">
        <v>317</v>
      </c>
      <c r="AA81" s="83"/>
      <c r="AB81" s="83"/>
      <c r="AC81" s="83" t="s">
        <v>318</v>
      </c>
      <c r="AD81" s="83" t="s">
        <v>319</v>
      </c>
      <c r="AE81" s="83"/>
    </row>
    <row r="82" spans="1:31" ht="126" customHeight="1">
      <c r="A82" s="83" t="s">
        <v>51</v>
      </c>
      <c r="B82" s="83" t="s">
        <v>238</v>
      </c>
      <c r="C82" s="83" t="s">
        <v>49</v>
      </c>
      <c r="D82" s="83" t="s">
        <v>49</v>
      </c>
      <c r="E82" s="89" t="s">
        <v>213</v>
      </c>
      <c r="F82" s="83" t="s">
        <v>320</v>
      </c>
      <c r="G82" s="83" t="s">
        <v>47</v>
      </c>
      <c r="H82" s="83" t="s">
        <v>321</v>
      </c>
      <c r="I82" s="83" t="s">
        <v>322</v>
      </c>
      <c r="J82" s="83" t="s">
        <v>39</v>
      </c>
      <c r="K82" s="83" t="s">
        <v>39</v>
      </c>
      <c r="L82" s="83" t="s">
        <v>39</v>
      </c>
      <c r="M82" s="89">
        <v>2</v>
      </c>
      <c r="N82" s="89">
        <v>3</v>
      </c>
      <c r="O82" s="89">
        <f>+M82*N82</f>
        <v>6</v>
      </c>
      <c r="P82" s="89" t="str">
        <f>+IF(O82&gt;=24,"Muy Alto (MA)",IF(O82&gt;=10,"Alto (A)",IF(O82&gt;=6,"Medio (M)",IF(O82&gt;=2,"Bajo (B)"))))</f>
        <v>Medio (M)</v>
      </c>
      <c r="Q82" s="89">
        <v>25</v>
      </c>
      <c r="R82" s="89">
        <f>+O82*Q82</f>
        <v>150</v>
      </c>
      <c r="S82" s="141" t="str">
        <f t="shared" si="0"/>
        <v>II</v>
      </c>
      <c r="T82" s="83" t="str">
        <f t="shared" si="7"/>
        <v>No Aceptable o Aceptable con control especifico</v>
      </c>
      <c r="U82" s="89">
        <v>270</v>
      </c>
      <c r="V82" s="89">
        <v>31</v>
      </c>
      <c r="W82" s="89">
        <v>0</v>
      </c>
      <c r="X82" s="89">
        <f aca="true" t="shared" si="13" ref="X82:X132">SUM(U82:W82)</f>
        <v>301</v>
      </c>
      <c r="Y82" s="83" t="s">
        <v>323</v>
      </c>
      <c r="Z82" s="83" t="s">
        <v>324</v>
      </c>
      <c r="AA82" s="83"/>
      <c r="AB82" s="83"/>
      <c r="AC82" s="83"/>
      <c r="AD82" s="83" t="s">
        <v>325</v>
      </c>
      <c r="AE82" s="83" t="s">
        <v>326</v>
      </c>
    </row>
    <row r="83" spans="1:31" ht="126">
      <c r="A83" s="83" t="s">
        <v>51</v>
      </c>
      <c r="B83" s="83" t="s">
        <v>238</v>
      </c>
      <c r="C83" s="83" t="s">
        <v>238</v>
      </c>
      <c r="D83" s="83" t="s">
        <v>238</v>
      </c>
      <c r="E83" s="89" t="s">
        <v>400</v>
      </c>
      <c r="F83" s="83" t="s">
        <v>401</v>
      </c>
      <c r="G83" s="83" t="s">
        <v>47</v>
      </c>
      <c r="H83" s="83" t="s">
        <v>402</v>
      </c>
      <c r="I83" s="83" t="s">
        <v>403</v>
      </c>
      <c r="J83" s="83" t="s">
        <v>39</v>
      </c>
      <c r="K83" s="83" t="s">
        <v>404</v>
      </c>
      <c r="L83" s="83" t="s">
        <v>405</v>
      </c>
      <c r="M83" s="89">
        <v>6</v>
      </c>
      <c r="N83" s="89">
        <v>3</v>
      </c>
      <c r="O83" s="89">
        <f>+M83*N83</f>
        <v>18</v>
      </c>
      <c r="P83" s="89" t="str">
        <f>+IF(O83&gt;=24,"Muy Alto (MA)",IF(O83&gt;=10,"Alto (A)",IF(O83&gt;=6,"Medio (M)",IF(O83&gt;=2,"Bajo (B)"))))</f>
        <v>Alto (A)</v>
      </c>
      <c r="Q83" s="89">
        <v>100</v>
      </c>
      <c r="R83" s="89">
        <f>+O83*Q83</f>
        <v>1800</v>
      </c>
      <c r="S83" s="141" t="str">
        <f t="shared" si="0"/>
        <v>I</v>
      </c>
      <c r="T83" s="83" t="str">
        <f t="shared" si="7"/>
        <v>No Aceptable</v>
      </c>
      <c r="U83" s="89">
        <v>270</v>
      </c>
      <c r="V83" s="89">
        <v>31</v>
      </c>
      <c r="W83" s="89">
        <v>0</v>
      </c>
      <c r="X83" s="89">
        <f t="shared" si="13"/>
        <v>301</v>
      </c>
      <c r="Y83" s="83" t="s">
        <v>46</v>
      </c>
      <c r="Z83" s="83" t="s">
        <v>406</v>
      </c>
      <c r="AA83" s="83"/>
      <c r="AB83" s="83"/>
      <c r="AC83" s="83"/>
      <c r="AD83" s="83" t="s">
        <v>407</v>
      </c>
      <c r="AE83" s="83"/>
    </row>
    <row r="84" spans="1:31" ht="119.25" customHeight="1">
      <c r="A84" s="83" t="s">
        <v>51</v>
      </c>
      <c r="B84" s="83" t="s">
        <v>238</v>
      </c>
      <c r="C84" s="83" t="s">
        <v>238</v>
      </c>
      <c r="D84" s="83" t="s">
        <v>238</v>
      </c>
      <c r="E84" s="89" t="s">
        <v>400</v>
      </c>
      <c r="F84" s="83" t="s">
        <v>401</v>
      </c>
      <c r="G84" s="83" t="s">
        <v>44</v>
      </c>
      <c r="H84" s="83" t="s">
        <v>44</v>
      </c>
      <c r="I84" s="83" t="s">
        <v>408</v>
      </c>
      <c r="J84" s="83" t="s">
        <v>39</v>
      </c>
      <c r="K84" s="83" t="s">
        <v>39</v>
      </c>
      <c r="L84" s="83" t="s">
        <v>451</v>
      </c>
      <c r="M84" s="89">
        <v>6</v>
      </c>
      <c r="N84" s="89">
        <v>3</v>
      </c>
      <c r="O84" s="89">
        <f>+M84*N84</f>
        <v>18</v>
      </c>
      <c r="P84" s="89" t="str">
        <f>+IF(O84&gt;=24,"Muy Alto (MA)",IF(O84&gt;=10,"Alto (A)",IF(O84&gt;=6,"Medio (M)",IF(O84&gt;=2,"Bajo (B)"))))</f>
        <v>Alto (A)</v>
      </c>
      <c r="Q84" s="89">
        <v>25</v>
      </c>
      <c r="R84" s="89">
        <f>+O84*Q84</f>
        <v>450</v>
      </c>
      <c r="S84" s="141" t="str">
        <f t="shared" si="0"/>
        <v>II</v>
      </c>
      <c r="T84" s="83" t="str">
        <f t="shared" si="7"/>
        <v>No Aceptable o Aceptable con control especifico</v>
      </c>
      <c r="U84" s="89">
        <v>270</v>
      </c>
      <c r="V84" s="89">
        <v>31</v>
      </c>
      <c r="W84" s="89">
        <v>0</v>
      </c>
      <c r="X84" s="89">
        <f t="shared" si="13"/>
        <v>301</v>
      </c>
      <c r="Y84" s="83" t="s">
        <v>40</v>
      </c>
      <c r="Z84" s="83"/>
      <c r="AA84" s="83"/>
      <c r="AB84" s="83"/>
      <c r="AC84" s="83"/>
      <c r="AD84" s="83" t="s">
        <v>409</v>
      </c>
      <c r="AE84" s="83"/>
    </row>
    <row r="85" spans="1:31" ht="111" customHeight="1">
      <c r="A85" s="83" t="s">
        <v>51</v>
      </c>
      <c r="B85" s="140" t="s">
        <v>516</v>
      </c>
      <c r="C85" s="140" t="s">
        <v>517</v>
      </c>
      <c r="D85" s="140" t="s">
        <v>518</v>
      </c>
      <c r="E85" s="140" t="s">
        <v>213</v>
      </c>
      <c r="F85" s="140" t="s">
        <v>519</v>
      </c>
      <c r="G85" s="140" t="s">
        <v>38</v>
      </c>
      <c r="H85" s="140" t="s">
        <v>214</v>
      </c>
      <c r="I85" s="140" t="s">
        <v>215</v>
      </c>
      <c r="J85" s="140" t="s">
        <v>39</v>
      </c>
      <c r="K85" s="140" t="s">
        <v>520</v>
      </c>
      <c r="L85" s="140" t="s">
        <v>521</v>
      </c>
      <c r="M85" s="140">
        <v>6</v>
      </c>
      <c r="N85" s="140">
        <v>3</v>
      </c>
      <c r="O85" s="140">
        <v>18</v>
      </c>
      <c r="P85" s="140" t="s">
        <v>113</v>
      </c>
      <c r="Q85" s="89">
        <v>25</v>
      </c>
      <c r="R85" s="140">
        <v>450</v>
      </c>
      <c r="S85" s="140" t="s">
        <v>48</v>
      </c>
      <c r="T85" s="140" t="s">
        <v>522</v>
      </c>
      <c r="U85" s="89">
        <v>8</v>
      </c>
      <c r="V85" s="89">
        <v>0</v>
      </c>
      <c r="W85" s="89">
        <v>0</v>
      </c>
      <c r="X85" s="89">
        <f t="shared" si="13"/>
        <v>8</v>
      </c>
      <c r="Y85" s="140" t="s">
        <v>40</v>
      </c>
      <c r="Z85" s="140"/>
      <c r="AA85" s="140" t="s">
        <v>523</v>
      </c>
      <c r="AB85" s="140" t="s">
        <v>523</v>
      </c>
      <c r="AC85" s="140" t="s">
        <v>524</v>
      </c>
      <c r="AD85" s="140" t="s">
        <v>525</v>
      </c>
      <c r="AE85" s="140" t="s">
        <v>523</v>
      </c>
    </row>
    <row r="86" spans="1:31" ht="111" customHeight="1">
      <c r="A86" s="83" t="s">
        <v>51</v>
      </c>
      <c r="B86" s="140" t="s">
        <v>516</v>
      </c>
      <c r="C86" s="140" t="s">
        <v>526</v>
      </c>
      <c r="D86" s="140" t="s">
        <v>518</v>
      </c>
      <c r="E86" s="140" t="s">
        <v>213</v>
      </c>
      <c r="F86" s="140" t="s">
        <v>527</v>
      </c>
      <c r="G86" s="140" t="s">
        <v>38</v>
      </c>
      <c r="H86" s="140" t="s">
        <v>458</v>
      </c>
      <c r="I86" s="140" t="s">
        <v>462</v>
      </c>
      <c r="J86" s="140" t="s">
        <v>39</v>
      </c>
      <c r="K86" s="140" t="s">
        <v>39</v>
      </c>
      <c r="L86" s="140" t="s">
        <v>521</v>
      </c>
      <c r="M86" s="140">
        <v>6</v>
      </c>
      <c r="N86" s="140">
        <v>3</v>
      </c>
      <c r="O86" s="140">
        <v>18</v>
      </c>
      <c r="P86" s="140" t="s">
        <v>113</v>
      </c>
      <c r="Q86" s="89">
        <v>25</v>
      </c>
      <c r="R86" s="140">
        <v>450</v>
      </c>
      <c r="S86" s="140" t="s">
        <v>48</v>
      </c>
      <c r="T86" s="140" t="s">
        <v>522</v>
      </c>
      <c r="U86" s="89">
        <v>8</v>
      </c>
      <c r="V86" s="89">
        <v>0</v>
      </c>
      <c r="W86" s="89">
        <v>0</v>
      </c>
      <c r="X86" s="89">
        <f aca="true" t="shared" si="14" ref="X86:X114">SUM(U86:W86)</f>
        <v>8</v>
      </c>
      <c r="Y86" s="140" t="s">
        <v>40</v>
      </c>
      <c r="Z86" s="140" t="s">
        <v>528</v>
      </c>
      <c r="AA86" s="140" t="s">
        <v>492</v>
      </c>
      <c r="AB86" s="140" t="s">
        <v>492</v>
      </c>
      <c r="AC86" s="140" t="s">
        <v>492</v>
      </c>
      <c r="AD86" s="140" t="s">
        <v>529</v>
      </c>
      <c r="AE86" s="140" t="s">
        <v>492</v>
      </c>
    </row>
    <row r="87" spans="1:31" ht="111" customHeight="1">
      <c r="A87" s="83" t="s">
        <v>51</v>
      </c>
      <c r="B87" s="140" t="s">
        <v>516</v>
      </c>
      <c r="C87" s="140" t="s">
        <v>526</v>
      </c>
      <c r="D87" s="140" t="s">
        <v>518</v>
      </c>
      <c r="E87" s="140" t="s">
        <v>213</v>
      </c>
      <c r="F87" s="140" t="s">
        <v>530</v>
      </c>
      <c r="G87" s="140" t="s">
        <v>44</v>
      </c>
      <c r="H87" s="140" t="s">
        <v>44</v>
      </c>
      <c r="I87" s="140" t="s">
        <v>476</v>
      </c>
      <c r="J87" s="140" t="s">
        <v>39</v>
      </c>
      <c r="K87" s="140" t="s">
        <v>39</v>
      </c>
      <c r="L87" s="140" t="s">
        <v>531</v>
      </c>
      <c r="M87" s="143">
        <v>6</v>
      </c>
      <c r="N87" s="143">
        <v>3</v>
      </c>
      <c r="O87" s="143">
        <v>18</v>
      </c>
      <c r="P87" s="143" t="s">
        <v>113</v>
      </c>
      <c r="Q87" s="89">
        <v>25</v>
      </c>
      <c r="R87" s="140">
        <v>450</v>
      </c>
      <c r="S87" s="140" t="s">
        <v>48</v>
      </c>
      <c r="T87" s="140" t="s">
        <v>522</v>
      </c>
      <c r="U87" s="89">
        <v>8</v>
      </c>
      <c r="V87" s="89">
        <v>0</v>
      </c>
      <c r="W87" s="89">
        <v>0</v>
      </c>
      <c r="X87" s="89">
        <f t="shared" si="14"/>
        <v>8</v>
      </c>
      <c r="Y87" s="140"/>
      <c r="Z87" s="140"/>
      <c r="AA87" s="140" t="s">
        <v>523</v>
      </c>
      <c r="AB87" s="140"/>
      <c r="AC87" s="140" t="s">
        <v>523</v>
      </c>
      <c r="AD87" s="140" t="s">
        <v>532</v>
      </c>
      <c r="AE87" s="140" t="s">
        <v>523</v>
      </c>
    </row>
    <row r="88" spans="1:31" ht="111" customHeight="1">
      <c r="A88" s="83" t="s">
        <v>51</v>
      </c>
      <c r="B88" s="140" t="s">
        <v>516</v>
      </c>
      <c r="C88" s="140" t="s">
        <v>526</v>
      </c>
      <c r="D88" s="140" t="s">
        <v>518</v>
      </c>
      <c r="E88" s="140" t="s">
        <v>213</v>
      </c>
      <c r="F88" s="140" t="s">
        <v>533</v>
      </c>
      <c r="G88" s="142" t="s">
        <v>505</v>
      </c>
      <c r="H88" s="140" t="s">
        <v>224</v>
      </c>
      <c r="I88" s="140" t="s">
        <v>43</v>
      </c>
      <c r="J88" s="140" t="s">
        <v>39</v>
      </c>
      <c r="K88" s="140" t="s">
        <v>39</v>
      </c>
      <c r="L88" s="140" t="s">
        <v>534</v>
      </c>
      <c r="M88" s="89">
        <v>6</v>
      </c>
      <c r="N88" s="89">
        <v>4</v>
      </c>
      <c r="O88" s="89">
        <v>24</v>
      </c>
      <c r="P88" s="89" t="s">
        <v>111</v>
      </c>
      <c r="Q88" s="89">
        <v>100</v>
      </c>
      <c r="R88" s="89">
        <v>2400</v>
      </c>
      <c r="S88" s="140" t="s">
        <v>194</v>
      </c>
      <c r="T88" s="140" t="s">
        <v>205</v>
      </c>
      <c r="U88" s="89">
        <v>8</v>
      </c>
      <c r="V88" s="89">
        <v>0</v>
      </c>
      <c r="W88" s="89">
        <v>0</v>
      </c>
      <c r="X88" s="89">
        <f t="shared" si="14"/>
        <v>8</v>
      </c>
      <c r="Y88" s="140" t="s">
        <v>46</v>
      </c>
      <c r="Z88" s="140" t="s">
        <v>535</v>
      </c>
      <c r="AA88" s="140" t="s">
        <v>492</v>
      </c>
      <c r="AB88" s="140" t="s">
        <v>492</v>
      </c>
      <c r="AC88" s="140" t="s">
        <v>536</v>
      </c>
      <c r="AD88" s="140" t="s">
        <v>537</v>
      </c>
      <c r="AE88" s="140" t="s">
        <v>492</v>
      </c>
    </row>
    <row r="89" spans="1:31" ht="111" customHeight="1">
      <c r="A89" s="83" t="s">
        <v>51</v>
      </c>
      <c r="B89" s="140" t="s">
        <v>516</v>
      </c>
      <c r="C89" s="140" t="s">
        <v>526</v>
      </c>
      <c r="D89" s="140" t="s">
        <v>518</v>
      </c>
      <c r="E89" s="140" t="s">
        <v>213</v>
      </c>
      <c r="F89" s="140" t="s">
        <v>538</v>
      </c>
      <c r="G89" s="142" t="s">
        <v>505</v>
      </c>
      <c r="H89" s="140" t="s">
        <v>539</v>
      </c>
      <c r="I89" s="140" t="s">
        <v>540</v>
      </c>
      <c r="J89" s="140" t="s">
        <v>39</v>
      </c>
      <c r="K89" s="140" t="s">
        <v>39</v>
      </c>
      <c r="L89" s="140" t="s">
        <v>39</v>
      </c>
      <c r="M89" s="89">
        <v>6</v>
      </c>
      <c r="N89" s="89">
        <v>3</v>
      </c>
      <c r="O89" s="89">
        <v>18</v>
      </c>
      <c r="P89" s="89" t="s">
        <v>113</v>
      </c>
      <c r="Q89" s="89">
        <v>25</v>
      </c>
      <c r="R89" s="89">
        <v>450</v>
      </c>
      <c r="S89" s="140" t="s">
        <v>48</v>
      </c>
      <c r="T89" s="140" t="s">
        <v>522</v>
      </c>
      <c r="U89" s="89">
        <v>8</v>
      </c>
      <c r="V89" s="89">
        <v>0</v>
      </c>
      <c r="W89" s="89">
        <v>0</v>
      </c>
      <c r="X89" s="89">
        <f t="shared" si="14"/>
        <v>8</v>
      </c>
      <c r="Y89" s="140" t="s">
        <v>541</v>
      </c>
      <c r="Z89" s="140" t="s">
        <v>542</v>
      </c>
      <c r="AA89" s="140" t="s">
        <v>492</v>
      </c>
      <c r="AB89" s="140" t="s">
        <v>492</v>
      </c>
      <c r="AC89" s="140" t="s">
        <v>492</v>
      </c>
      <c r="AD89" s="140" t="s">
        <v>543</v>
      </c>
      <c r="AE89" s="140" t="s">
        <v>544</v>
      </c>
    </row>
    <row r="90" spans="1:31" ht="111" customHeight="1">
      <c r="A90" s="83" t="s">
        <v>51</v>
      </c>
      <c r="B90" s="140" t="s">
        <v>516</v>
      </c>
      <c r="C90" s="140" t="s">
        <v>526</v>
      </c>
      <c r="D90" s="140" t="s">
        <v>518</v>
      </c>
      <c r="E90" s="140" t="s">
        <v>213</v>
      </c>
      <c r="F90" s="140" t="s">
        <v>545</v>
      </c>
      <c r="G90" s="140" t="s">
        <v>47</v>
      </c>
      <c r="H90" s="140" t="s">
        <v>217</v>
      </c>
      <c r="I90" s="140" t="s">
        <v>546</v>
      </c>
      <c r="J90" s="140" t="s">
        <v>39</v>
      </c>
      <c r="K90" s="140" t="s">
        <v>547</v>
      </c>
      <c r="L90" s="140" t="s">
        <v>39</v>
      </c>
      <c r="M90" s="89">
        <v>6</v>
      </c>
      <c r="N90" s="89">
        <v>3</v>
      </c>
      <c r="O90" s="89">
        <v>18</v>
      </c>
      <c r="P90" s="89" t="s">
        <v>113</v>
      </c>
      <c r="Q90" s="89">
        <v>25</v>
      </c>
      <c r="R90" s="89">
        <v>450</v>
      </c>
      <c r="S90" s="140" t="s">
        <v>48</v>
      </c>
      <c r="T90" s="140" t="s">
        <v>522</v>
      </c>
      <c r="U90" s="89">
        <v>8</v>
      </c>
      <c r="V90" s="89">
        <v>0</v>
      </c>
      <c r="W90" s="89">
        <v>0</v>
      </c>
      <c r="X90" s="89">
        <f t="shared" si="14"/>
        <v>8</v>
      </c>
      <c r="Y90" s="140" t="s">
        <v>40</v>
      </c>
      <c r="Z90" s="140" t="s">
        <v>548</v>
      </c>
      <c r="AA90" s="140" t="s">
        <v>492</v>
      </c>
      <c r="AB90" s="140" t="s">
        <v>492</v>
      </c>
      <c r="AC90" s="140" t="s">
        <v>549</v>
      </c>
      <c r="AD90" s="140" t="s">
        <v>550</v>
      </c>
      <c r="AE90" s="140" t="s">
        <v>551</v>
      </c>
    </row>
    <row r="91" spans="1:31" ht="111" customHeight="1">
      <c r="A91" s="83" t="s">
        <v>51</v>
      </c>
      <c r="B91" s="140" t="s">
        <v>516</v>
      </c>
      <c r="C91" s="140" t="s">
        <v>526</v>
      </c>
      <c r="D91" s="140" t="s">
        <v>518</v>
      </c>
      <c r="E91" s="140" t="s">
        <v>213</v>
      </c>
      <c r="F91" s="140" t="s">
        <v>552</v>
      </c>
      <c r="G91" s="142" t="s">
        <v>505</v>
      </c>
      <c r="H91" s="140" t="s">
        <v>315</v>
      </c>
      <c r="I91" s="140" t="s">
        <v>553</v>
      </c>
      <c r="J91" s="140" t="s">
        <v>39</v>
      </c>
      <c r="K91" s="140" t="s">
        <v>39</v>
      </c>
      <c r="L91" s="140" t="s">
        <v>39</v>
      </c>
      <c r="M91" s="89">
        <v>6</v>
      </c>
      <c r="N91" s="89">
        <v>3</v>
      </c>
      <c r="O91" s="89">
        <v>18</v>
      </c>
      <c r="P91" s="89" t="s">
        <v>113</v>
      </c>
      <c r="Q91" s="89">
        <v>100</v>
      </c>
      <c r="R91" s="89">
        <v>1080</v>
      </c>
      <c r="S91" s="140" t="s">
        <v>194</v>
      </c>
      <c r="T91" s="140" t="s">
        <v>205</v>
      </c>
      <c r="U91" s="89">
        <v>8</v>
      </c>
      <c r="V91" s="89">
        <v>0</v>
      </c>
      <c r="W91" s="89">
        <v>0</v>
      </c>
      <c r="X91" s="89">
        <f t="shared" si="14"/>
        <v>8</v>
      </c>
      <c r="Y91" s="140" t="s">
        <v>46</v>
      </c>
      <c r="Z91" s="140" t="s">
        <v>554</v>
      </c>
      <c r="AA91" s="140" t="s">
        <v>492</v>
      </c>
      <c r="AB91" s="140" t="s">
        <v>492</v>
      </c>
      <c r="AC91" s="140" t="s">
        <v>555</v>
      </c>
      <c r="AD91" s="140" t="s">
        <v>556</v>
      </c>
      <c r="AE91" s="140" t="s">
        <v>492</v>
      </c>
    </row>
    <row r="92" spans="1:31" ht="111" customHeight="1">
      <c r="A92" s="83" t="s">
        <v>51</v>
      </c>
      <c r="B92" s="140" t="s">
        <v>516</v>
      </c>
      <c r="C92" s="140" t="s">
        <v>526</v>
      </c>
      <c r="D92" s="140" t="s">
        <v>518</v>
      </c>
      <c r="E92" s="140" t="s">
        <v>213</v>
      </c>
      <c r="F92" s="140" t="s">
        <v>557</v>
      </c>
      <c r="G92" s="142" t="s">
        <v>505</v>
      </c>
      <c r="H92" s="140" t="s">
        <v>558</v>
      </c>
      <c r="I92" s="140" t="s">
        <v>559</v>
      </c>
      <c r="J92" s="140" t="s">
        <v>39</v>
      </c>
      <c r="K92" s="140" t="s">
        <v>560</v>
      </c>
      <c r="L92" s="140" t="s">
        <v>39</v>
      </c>
      <c r="M92" s="89">
        <v>6</v>
      </c>
      <c r="N92" s="89">
        <v>3</v>
      </c>
      <c r="O92" s="89">
        <v>18</v>
      </c>
      <c r="P92" s="89" t="s">
        <v>113</v>
      </c>
      <c r="Q92" s="89">
        <v>100</v>
      </c>
      <c r="R92" s="89">
        <v>450</v>
      </c>
      <c r="S92" s="140" t="s">
        <v>48</v>
      </c>
      <c r="T92" s="140" t="s">
        <v>522</v>
      </c>
      <c r="U92" s="89">
        <v>8</v>
      </c>
      <c r="V92" s="89">
        <v>0</v>
      </c>
      <c r="W92" s="89">
        <v>0</v>
      </c>
      <c r="X92" s="89">
        <f t="shared" si="14"/>
        <v>8</v>
      </c>
      <c r="Y92" s="140" t="s">
        <v>46</v>
      </c>
      <c r="Z92" s="146" t="s">
        <v>561</v>
      </c>
      <c r="AA92" s="140" t="s">
        <v>492</v>
      </c>
      <c r="AB92" s="140" t="s">
        <v>492</v>
      </c>
      <c r="AC92" s="140" t="s">
        <v>562</v>
      </c>
      <c r="AD92" s="140" t="s">
        <v>563</v>
      </c>
      <c r="AE92" s="140" t="s">
        <v>492</v>
      </c>
    </row>
    <row r="93" spans="1:31" ht="111" customHeight="1">
      <c r="A93" s="83" t="s">
        <v>51</v>
      </c>
      <c r="B93" s="164" t="s">
        <v>564</v>
      </c>
      <c r="C93" s="149" t="s">
        <v>565</v>
      </c>
      <c r="D93" s="164" t="s">
        <v>566</v>
      </c>
      <c r="E93" s="165" t="s">
        <v>262</v>
      </c>
      <c r="F93" s="147" t="s">
        <v>567</v>
      </c>
      <c r="G93" s="142" t="s">
        <v>505</v>
      </c>
      <c r="H93" s="148" t="s">
        <v>568</v>
      </c>
      <c r="I93" s="149" t="s">
        <v>569</v>
      </c>
      <c r="J93" s="149"/>
      <c r="K93" s="149" t="s">
        <v>570</v>
      </c>
      <c r="L93" s="149" t="s">
        <v>571</v>
      </c>
      <c r="M93" s="150">
        <v>2</v>
      </c>
      <c r="N93" s="150">
        <v>3</v>
      </c>
      <c r="O93" s="141">
        <v>6</v>
      </c>
      <c r="P93" s="141" t="s">
        <v>115</v>
      </c>
      <c r="Q93" s="150">
        <v>60</v>
      </c>
      <c r="R93" s="141">
        <v>360</v>
      </c>
      <c r="S93" s="141" t="s">
        <v>48</v>
      </c>
      <c r="T93" s="149" t="s">
        <v>522</v>
      </c>
      <c r="U93" s="89">
        <v>8</v>
      </c>
      <c r="V93" s="89">
        <v>0</v>
      </c>
      <c r="W93" s="89">
        <v>0</v>
      </c>
      <c r="X93" s="89">
        <f t="shared" si="14"/>
        <v>8</v>
      </c>
      <c r="Y93" s="149" t="s">
        <v>572</v>
      </c>
      <c r="Z93" s="149" t="s">
        <v>573</v>
      </c>
      <c r="AA93" s="149"/>
      <c r="AB93" s="149"/>
      <c r="AC93" s="149"/>
      <c r="AD93" s="149" t="s">
        <v>574</v>
      </c>
      <c r="AE93" s="149" t="s">
        <v>575</v>
      </c>
    </row>
    <row r="94" spans="1:31" ht="111" customHeight="1">
      <c r="A94" s="83" t="s">
        <v>51</v>
      </c>
      <c r="B94" s="164" t="s">
        <v>564</v>
      </c>
      <c r="C94" s="149" t="s">
        <v>565</v>
      </c>
      <c r="D94" s="164" t="s">
        <v>566</v>
      </c>
      <c r="E94" s="165" t="s">
        <v>262</v>
      </c>
      <c r="F94" s="151" t="s">
        <v>576</v>
      </c>
      <c r="G94" s="142" t="s">
        <v>505</v>
      </c>
      <c r="H94" s="151" t="s">
        <v>577</v>
      </c>
      <c r="I94" s="149" t="s">
        <v>578</v>
      </c>
      <c r="J94" s="149"/>
      <c r="K94" s="149"/>
      <c r="L94" s="149" t="s">
        <v>579</v>
      </c>
      <c r="M94" s="150">
        <v>2</v>
      </c>
      <c r="N94" s="150">
        <v>4</v>
      </c>
      <c r="O94" s="141">
        <v>8</v>
      </c>
      <c r="P94" s="141" t="s">
        <v>115</v>
      </c>
      <c r="Q94" s="150">
        <v>60</v>
      </c>
      <c r="R94" s="141">
        <v>480</v>
      </c>
      <c r="S94" s="141" t="s">
        <v>48</v>
      </c>
      <c r="T94" s="149" t="s">
        <v>522</v>
      </c>
      <c r="U94" s="89">
        <v>8</v>
      </c>
      <c r="V94" s="89">
        <v>0</v>
      </c>
      <c r="W94" s="89">
        <v>0</v>
      </c>
      <c r="X94" s="89">
        <f t="shared" si="14"/>
        <v>8</v>
      </c>
      <c r="Y94" s="149" t="s">
        <v>572</v>
      </c>
      <c r="Z94" s="149" t="s">
        <v>573</v>
      </c>
      <c r="AA94" s="152"/>
      <c r="AB94" s="152"/>
      <c r="AC94" s="149"/>
      <c r="AD94" s="149" t="s">
        <v>579</v>
      </c>
      <c r="AE94" s="149" t="s">
        <v>575</v>
      </c>
    </row>
    <row r="95" spans="1:31" ht="111" customHeight="1">
      <c r="A95" s="83" t="s">
        <v>51</v>
      </c>
      <c r="B95" s="164" t="s">
        <v>564</v>
      </c>
      <c r="C95" s="149" t="s">
        <v>565</v>
      </c>
      <c r="D95" s="164" t="s">
        <v>566</v>
      </c>
      <c r="E95" s="165" t="s">
        <v>262</v>
      </c>
      <c r="F95" s="147" t="s">
        <v>580</v>
      </c>
      <c r="G95" s="142" t="s">
        <v>505</v>
      </c>
      <c r="H95" s="148" t="s">
        <v>581</v>
      </c>
      <c r="I95" s="149" t="s">
        <v>578</v>
      </c>
      <c r="J95" s="149"/>
      <c r="K95" s="149"/>
      <c r="L95" s="149" t="s">
        <v>579</v>
      </c>
      <c r="M95" s="150">
        <v>2</v>
      </c>
      <c r="N95" s="150">
        <v>3</v>
      </c>
      <c r="O95" s="141">
        <v>6</v>
      </c>
      <c r="P95" s="141" t="s">
        <v>115</v>
      </c>
      <c r="Q95" s="150">
        <v>60</v>
      </c>
      <c r="R95" s="141">
        <v>360</v>
      </c>
      <c r="S95" s="141" t="s">
        <v>48</v>
      </c>
      <c r="T95" s="149" t="s">
        <v>522</v>
      </c>
      <c r="U95" s="89">
        <v>8</v>
      </c>
      <c r="V95" s="89">
        <v>0</v>
      </c>
      <c r="W95" s="89">
        <v>0</v>
      </c>
      <c r="X95" s="89">
        <f t="shared" si="14"/>
        <v>8</v>
      </c>
      <c r="Y95" s="149" t="s">
        <v>572</v>
      </c>
      <c r="Z95" s="149" t="s">
        <v>573</v>
      </c>
      <c r="AA95" s="152"/>
      <c r="AB95" s="152"/>
      <c r="AC95" s="149"/>
      <c r="AD95" s="149" t="s">
        <v>582</v>
      </c>
      <c r="AE95" s="149" t="s">
        <v>575</v>
      </c>
    </row>
    <row r="96" spans="1:31" ht="111" customHeight="1">
      <c r="A96" s="83" t="s">
        <v>51</v>
      </c>
      <c r="B96" s="164" t="s">
        <v>564</v>
      </c>
      <c r="C96" s="149" t="s">
        <v>565</v>
      </c>
      <c r="D96" s="164" t="s">
        <v>566</v>
      </c>
      <c r="E96" s="165" t="s">
        <v>262</v>
      </c>
      <c r="F96" s="147" t="s">
        <v>583</v>
      </c>
      <c r="G96" s="142" t="s">
        <v>505</v>
      </c>
      <c r="H96" s="148" t="s">
        <v>584</v>
      </c>
      <c r="I96" s="147" t="s">
        <v>585</v>
      </c>
      <c r="J96" s="149"/>
      <c r="K96" s="149"/>
      <c r="L96" s="149" t="s">
        <v>579</v>
      </c>
      <c r="M96" s="150">
        <v>2</v>
      </c>
      <c r="N96" s="150">
        <v>3</v>
      </c>
      <c r="O96" s="141">
        <v>6</v>
      </c>
      <c r="P96" s="141" t="s">
        <v>115</v>
      </c>
      <c r="Q96" s="150">
        <v>60</v>
      </c>
      <c r="R96" s="141">
        <v>360</v>
      </c>
      <c r="S96" s="141" t="s">
        <v>48</v>
      </c>
      <c r="T96" s="149" t="s">
        <v>522</v>
      </c>
      <c r="U96" s="89">
        <v>8</v>
      </c>
      <c r="V96" s="89">
        <v>0</v>
      </c>
      <c r="W96" s="89">
        <v>0</v>
      </c>
      <c r="X96" s="89">
        <f t="shared" si="14"/>
        <v>8</v>
      </c>
      <c r="Y96" s="149" t="s">
        <v>572</v>
      </c>
      <c r="Z96" s="149" t="s">
        <v>573</v>
      </c>
      <c r="AA96" s="152"/>
      <c r="AB96" s="152"/>
      <c r="AC96" s="149"/>
      <c r="AD96" s="149" t="s">
        <v>586</v>
      </c>
      <c r="AE96" s="149" t="s">
        <v>575</v>
      </c>
    </row>
    <row r="97" spans="1:31" ht="111" customHeight="1">
      <c r="A97" s="83" t="s">
        <v>51</v>
      </c>
      <c r="B97" s="164" t="s">
        <v>564</v>
      </c>
      <c r="C97" s="149" t="s">
        <v>565</v>
      </c>
      <c r="D97" s="164" t="s">
        <v>566</v>
      </c>
      <c r="E97" s="165" t="s">
        <v>262</v>
      </c>
      <c r="F97" s="147" t="s">
        <v>587</v>
      </c>
      <c r="G97" s="142" t="s">
        <v>505</v>
      </c>
      <c r="H97" s="148" t="s">
        <v>588</v>
      </c>
      <c r="I97" s="149" t="s">
        <v>589</v>
      </c>
      <c r="J97" s="149"/>
      <c r="K97" s="149"/>
      <c r="L97" s="149" t="s">
        <v>579</v>
      </c>
      <c r="M97" s="150">
        <v>2</v>
      </c>
      <c r="N97" s="150">
        <v>3</v>
      </c>
      <c r="O97" s="141">
        <v>6</v>
      </c>
      <c r="P97" s="141" t="s">
        <v>115</v>
      </c>
      <c r="Q97" s="150">
        <v>60</v>
      </c>
      <c r="R97" s="141">
        <v>360</v>
      </c>
      <c r="S97" s="141" t="s">
        <v>48</v>
      </c>
      <c r="T97" s="149" t="s">
        <v>522</v>
      </c>
      <c r="U97" s="89">
        <v>8</v>
      </c>
      <c r="V97" s="89">
        <v>0</v>
      </c>
      <c r="W97" s="89">
        <v>0</v>
      </c>
      <c r="X97" s="89">
        <f t="shared" si="14"/>
        <v>8</v>
      </c>
      <c r="Y97" s="149" t="s">
        <v>572</v>
      </c>
      <c r="Z97" s="149" t="s">
        <v>573</v>
      </c>
      <c r="AA97" s="152"/>
      <c r="AB97" s="152"/>
      <c r="AC97" s="149"/>
      <c r="AD97" s="149" t="s">
        <v>590</v>
      </c>
      <c r="AE97" s="149" t="s">
        <v>575</v>
      </c>
    </row>
    <row r="98" spans="1:31" ht="111" customHeight="1">
      <c r="A98" s="83" t="s">
        <v>51</v>
      </c>
      <c r="B98" s="164" t="s">
        <v>564</v>
      </c>
      <c r="C98" s="149" t="s">
        <v>565</v>
      </c>
      <c r="D98" s="164" t="s">
        <v>566</v>
      </c>
      <c r="E98" s="165" t="s">
        <v>262</v>
      </c>
      <c r="F98" s="147" t="s">
        <v>591</v>
      </c>
      <c r="G98" s="142" t="s">
        <v>505</v>
      </c>
      <c r="H98" s="148" t="s">
        <v>592</v>
      </c>
      <c r="I98" s="149" t="s">
        <v>593</v>
      </c>
      <c r="J98" s="149"/>
      <c r="K98" s="149"/>
      <c r="L98" s="149" t="s">
        <v>579</v>
      </c>
      <c r="M98" s="150">
        <v>2</v>
      </c>
      <c r="N98" s="150">
        <v>3</v>
      </c>
      <c r="O98" s="141">
        <v>6</v>
      </c>
      <c r="P98" s="141" t="s">
        <v>115</v>
      </c>
      <c r="Q98" s="150">
        <v>60</v>
      </c>
      <c r="R98" s="141">
        <v>360</v>
      </c>
      <c r="S98" s="141" t="s">
        <v>48</v>
      </c>
      <c r="T98" s="149" t="s">
        <v>522</v>
      </c>
      <c r="U98" s="89">
        <v>8</v>
      </c>
      <c r="V98" s="89">
        <v>0</v>
      </c>
      <c r="W98" s="89">
        <v>0</v>
      </c>
      <c r="X98" s="89">
        <f t="shared" si="14"/>
        <v>8</v>
      </c>
      <c r="Y98" s="149" t="s">
        <v>572</v>
      </c>
      <c r="Z98" s="149" t="s">
        <v>573</v>
      </c>
      <c r="AA98" s="152"/>
      <c r="AB98" s="152"/>
      <c r="AC98" s="149"/>
      <c r="AD98" s="149" t="s">
        <v>590</v>
      </c>
      <c r="AE98" s="149" t="s">
        <v>575</v>
      </c>
    </row>
    <row r="99" spans="1:31" ht="111" customHeight="1">
      <c r="A99" s="83" t="s">
        <v>51</v>
      </c>
      <c r="B99" s="164" t="s">
        <v>564</v>
      </c>
      <c r="C99" s="149" t="s">
        <v>565</v>
      </c>
      <c r="D99" s="164" t="s">
        <v>566</v>
      </c>
      <c r="E99" s="165" t="s">
        <v>262</v>
      </c>
      <c r="F99" s="148" t="s">
        <v>594</v>
      </c>
      <c r="G99" s="142" t="s">
        <v>505</v>
      </c>
      <c r="H99" s="148" t="s">
        <v>595</v>
      </c>
      <c r="I99" s="149" t="s">
        <v>578</v>
      </c>
      <c r="J99" s="147"/>
      <c r="K99" s="147"/>
      <c r="L99" s="149"/>
      <c r="M99" s="150">
        <v>2</v>
      </c>
      <c r="N99" s="153">
        <v>2</v>
      </c>
      <c r="O99" s="141">
        <v>4</v>
      </c>
      <c r="P99" s="141" t="s">
        <v>117</v>
      </c>
      <c r="Q99" s="153">
        <v>60</v>
      </c>
      <c r="R99" s="141">
        <v>240</v>
      </c>
      <c r="S99" s="141" t="s">
        <v>48</v>
      </c>
      <c r="T99" s="149" t="s">
        <v>522</v>
      </c>
      <c r="U99" s="89">
        <v>8</v>
      </c>
      <c r="V99" s="89">
        <v>0</v>
      </c>
      <c r="W99" s="89">
        <v>0</v>
      </c>
      <c r="X99" s="89">
        <f t="shared" si="14"/>
        <v>8</v>
      </c>
      <c r="Y99" s="149" t="s">
        <v>572</v>
      </c>
      <c r="Z99" s="149" t="s">
        <v>573</v>
      </c>
      <c r="AA99" s="152"/>
      <c r="AB99" s="152"/>
      <c r="AC99" s="147"/>
      <c r="AD99" s="149" t="s">
        <v>596</v>
      </c>
      <c r="AE99" s="149" t="s">
        <v>575</v>
      </c>
    </row>
    <row r="100" spans="1:31" ht="111" customHeight="1">
      <c r="A100" s="83" t="s">
        <v>51</v>
      </c>
      <c r="B100" s="164" t="s">
        <v>564</v>
      </c>
      <c r="C100" s="149" t="s">
        <v>565</v>
      </c>
      <c r="D100" s="164" t="s">
        <v>566</v>
      </c>
      <c r="E100" s="165" t="s">
        <v>262</v>
      </c>
      <c r="F100" s="147" t="s">
        <v>597</v>
      </c>
      <c r="G100" s="142" t="s">
        <v>505</v>
      </c>
      <c r="H100" s="147" t="s">
        <v>598</v>
      </c>
      <c r="I100" s="147" t="s">
        <v>599</v>
      </c>
      <c r="J100" s="147"/>
      <c r="K100" s="147"/>
      <c r="L100" s="149"/>
      <c r="M100" s="150">
        <v>2</v>
      </c>
      <c r="N100" s="150">
        <v>2</v>
      </c>
      <c r="O100" s="141">
        <v>4</v>
      </c>
      <c r="P100" s="141" t="s">
        <v>117</v>
      </c>
      <c r="Q100" s="150">
        <v>60</v>
      </c>
      <c r="R100" s="141">
        <v>240</v>
      </c>
      <c r="S100" s="141" t="s">
        <v>48</v>
      </c>
      <c r="T100" s="149" t="s">
        <v>522</v>
      </c>
      <c r="U100" s="89">
        <v>8</v>
      </c>
      <c r="V100" s="89">
        <v>0</v>
      </c>
      <c r="W100" s="89">
        <v>0</v>
      </c>
      <c r="X100" s="89">
        <f t="shared" si="14"/>
        <v>8</v>
      </c>
      <c r="Y100" s="149" t="s">
        <v>572</v>
      </c>
      <c r="Z100" s="149" t="s">
        <v>573</v>
      </c>
      <c r="AA100" s="152"/>
      <c r="AB100" s="152"/>
      <c r="AC100" s="147"/>
      <c r="AD100" s="149" t="s">
        <v>600</v>
      </c>
      <c r="AE100" s="149" t="s">
        <v>575</v>
      </c>
    </row>
    <row r="101" spans="1:31" ht="111" customHeight="1">
      <c r="A101" s="83" t="s">
        <v>51</v>
      </c>
      <c r="B101" s="164" t="s">
        <v>564</v>
      </c>
      <c r="C101" s="149" t="s">
        <v>565</v>
      </c>
      <c r="D101" s="164" t="s">
        <v>566</v>
      </c>
      <c r="E101" s="165" t="s">
        <v>262</v>
      </c>
      <c r="F101" s="147" t="s">
        <v>601</v>
      </c>
      <c r="G101" s="142" t="s">
        <v>505</v>
      </c>
      <c r="H101" s="148" t="s">
        <v>602</v>
      </c>
      <c r="I101" s="147" t="s">
        <v>599</v>
      </c>
      <c r="J101" s="147"/>
      <c r="K101" s="147"/>
      <c r="L101" s="149"/>
      <c r="M101" s="150">
        <v>2</v>
      </c>
      <c r="N101" s="150">
        <v>2</v>
      </c>
      <c r="O101" s="141">
        <v>4</v>
      </c>
      <c r="P101" s="141" t="s">
        <v>117</v>
      </c>
      <c r="Q101" s="150">
        <v>60</v>
      </c>
      <c r="R101" s="141">
        <v>240</v>
      </c>
      <c r="S101" s="141" t="s">
        <v>48</v>
      </c>
      <c r="T101" s="149" t="s">
        <v>522</v>
      </c>
      <c r="U101" s="89">
        <v>8</v>
      </c>
      <c r="V101" s="89">
        <v>0</v>
      </c>
      <c r="W101" s="89">
        <v>0</v>
      </c>
      <c r="X101" s="89">
        <f t="shared" si="14"/>
        <v>8</v>
      </c>
      <c r="Y101" s="149" t="s">
        <v>572</v>
      </c>
      <c r="Z101" s="149" t="s">
        <v>573</v>
      </c>
      <c r="AA101" s="152"/>
      <c r="AB101" s="152"/>
      <c r="AC101" s="147"/>
      <c r="AD101" s="149" t="s">
        <v>603</v>
      </c>
      <c r="AE101" s="149" t="s">
        <v>575</v>
      </c>
    </row>
    <row r="102" spans="1:31" ht="111" customHeight="1">
      <c r="A102" s="83" t="s">
        <v>51</v>
      </c>
      <c r="B102" s="164" t="s">
        <v>564</v>
      </c>
      <c r="C102" s="149" t="s">
        <v>565</v>
      </c>
      <c r="D102" s="164" t="s">
        <v>566</v>
      </c>
      <c r="E102" s="165" t="s">
        <v>262</v>
      </c>
      <c r="F102" s="147" t="s">
        <v>604</v>
      </c>
      <c r="G102" s="142" t="s">
        <v>505</v>
      </c>
      <c r="H102" s="151" t="s">
        <v>605</v>
      </c>
      <c r="I102" s="149" t="s">
        <v>578</v>
      </c>
      <c r="J102" s="147"/>
      <c r="K102" s="147"/>
      <c r="L102" s="149" t="s">
        <v>579</v>
      </c>
      <c r="M102" s="150">
        <v>2</v>
      </c>
      <c r="N102" s="150">
        <v>2</v>
      </c>
      <c r="O102" s="141">
        <v>4</v>
      </c>
      <c r="P102" s="141" t="s">
        <v>117</v>
      </c>
      <c r="Q102" s="150">
        <v>60</v>
      </c>
      <c r="R102" s="141">
        <v>240</v>
      </c>
      <c r="S102" s="141" t="s">
        <v>48</v>
      </c>
      <c r="T102" s="149" t="s">
        <v>522</v>
      </c>
      <c r="U102" s="89">
        <v>8</v>
      </c>
      <c r="V102" s="89">
        <v>0</v>
      </c>
      <c r="W102" s="89">
        <v>0</v>
      </c>
      <c r="X102" s="89">
        <f t="shared" si="14"/>
        <v>8</v>
      </c>
      <c r="Y102" s="149" t="s">
        <v>572</v>
      </c>
      <c r="Z102" s="149" t="s">
        <v>573</v>
      </c>
      <c r="AA102" s="152"/>
      <c r="AB102" s="152"/>
      <c r="AC102" s="147"/>
      <c r="AD102" s="149" t="s">
        <v>606</v>
      </c>
      <c r="AE102" s="149" t="s">
        <v>575</v>
      </c>
    </row>
    <row r="103" spans="1:31" ht="111" customHeight="1">
      <c r="A103" s="83" t="s">
        <v>51</v>
      </c>
      <c r="B103" s="164" t="s">
        <v>564</v>
      </c>
      <c r="C103" s="149" t="s">
        <v>565</v>
      </c>
      <c r="D103" s="164" t="s">
        <v>566</v>
      </c>
      <c r="E103" s="165" t="s">
        <v>262</v>
      </c>
      <c r="F103" s="147" t="s">
        <v>607</v>
      </c>
      <c r="G103" s="142" t="s">
        <v>505</v>
      </c>
      <c r="H103" s="147" t="s">
        <v>608</v>
      </c>
      <c r="I103" s="149" t="s">
        <v>578</v>
      </c>
      <c r="J103" s="147"/>
      <c r="K103" s="147"/>
      <c r="L103" s="149" t="s">
        <v>579</v>
      </c>
      <c r="M103" s="150">
        <v>2</v>
      </c>
      <c r="N103" s="150">
        <v>2</v>
      </c>
      <c r="O103" s="141">
        <v>4</v>
      </c>
      <c r="P103" s="141" t="s">
        <v>117</v>
      </c>
      <c r="Q103" s="150">
        <v>60</v>
      </c>
      <c r="R103" s="141">
        <v>240</v>
      </c>
      <c r="S103" s="141" t="s">
        <v>48</v>
      </c>
      <c r="T103" s="149" t="s">
        <v>522</v>
      </c>
      <c r="U103" s="89">
        <v>8</v>
      </c>
      <c r="V103" s="89">
        <v>0</v>
      </c>
      <c r="W103" s="89">
        <v>0</v>
      </c>
      <c r="X103" s="89">
        <f t="shared" si="14"/>
        <v>8</v>
      </c>
      <c r="Y103" s="149" t="s">
        <v>572</v>
      </c>
      <c r="Z103" s="149" t="s">
        <v>573</v>
      </c>
      <c r="AA103" s="152"/>
      <c r="AB103" s="152"/>
      <c r="AC103" s="147"/>
      <c r="AD103" s="149" t="s">
        <v>606</v>
      </c>
      <c r="AE103" s="149" t="s">
        <v>575</v>
      </c>
    </row>
    <row r="104" spans="1:31" ht="111" customHeight="1">
      <c r="A104" s="83" t="s">
        <v>51</v>
      </c>
      <c r="B104" s="164" t="s">
        <v>564</v>
      </c>
      <c r="C104" s="149" t="s">
        <v>565</v>
      </c>
      <c r="D104" s="164" t="s">
        <v>566</v>
      </c>
      <c r="E104" s="165" t="s">
        <v>262</v>
      </c>
      <c r="F104" s="147" t="s">
        <v>609</v>
      </c>
      <c r="G104" s="142" t="s">
        <v>505</v>
      </c>
      <c r="H104" s="148" t="s">
        <v>610</v>
      </c>
      <c r="I104" s="149" t="s">
        <v>578</v>
      </c>
      <c r="J104" s="147" t="s">
        <v>611</v>
      </c>
      <c r="K104" s="147"/>
      <c r="L104" s="149"/>
      <c r="M104" s="150">
        <v>2</v>
      </c>
      <c r="N104" s="154">
        <v>2</v>
      </c>
      <c r="O104" s="141">
        <v>4</v>
      </c>
      <c r="P104" s="141" t="s">
        <v>117</v>
      </c>
      <c r="Q104" s="153">
        <v>60</v>
      </c>
      <c r="R104" s="141">
        <v>240</v>
      </c>
      <c r="S104" s="141" t="s">
        <v>48</v>
      </c>
      <c r="T104" s="149" t="s">
        <v>522</v>
      </c>
      <c r="U104" s="89">
        <v>8</v>
      </c>
      <c r="V104" s="89">
        <v>0</v>
      </c>
      <c r="W104" s="89">
        <v>0</v>
      </c>
      <c r="X104" s="89">
        <f t="shared" si="14"/>
        <v>8</v>
      </c>
      <c r="Y104" s="149" t="s">
        <v>572</v>
      </c>
      <c r="Z104" s="149" t="s">
        <v>573</v>
      </c>
      <c r="AA104" s="152"/>
      <c r="AB104" s="152"/>
      <c r="AC104" s="147" t="s">
        <v>611</v>
      </c>
      <c r="AD104" s="149" t="s">
        <v>612</v>
      </c>
      <c r="AE104" s="149" t="s">
        <v>575</v>
      </c>
    </row>
    <row r="105" spans="1:31" ht="111" customHeight="1">
      <c r="A105" s="83" t="s">
        <v>51</v>
      </c>
      <c r="B105" s="164" t="s">
        <v>564</v>
      </c>
      <c r="C105" s="149" t="s">
        <v>565</v>
      </c>
      <c r="D105" s="164" t="s">
        <v>566</v>
      </c>
      <c r="E105" s="165" t="s">
        <v>262</v>
      </c>
      <c r="F105" s="147" t="s">
        <v>613</v>
      </c>
      <c r="G105" s="142" t="s">
        <v>505</v>
      </c>
      <c r="H105" s="148" t="s">
        <v>614</v>
      </c>
      <c r="I105" s="149" t="s">
        <v>615</v>
      </c>
      <c r="J105" s="147" t="s">
        <v>611</v>
      </c>
      <c r="K105" s="147"/>
      <c r="L105" s="149"/>
      <c r="M105" s="150">
        <v>2</v>
      </c>
      <c r="N105" s="150">
        <v>2</v>
      </c>
      <c r="O105" s="141">
        <v>4</v>
      </c>
      <c r="P105" s="141" t="s">
        <v>117</v>
      </c>
      <c r="Q105" s="150">
        <v>60</v>
      </c>
      <c r="R105" s="141">
        <v>240</v>
      </c>
      <c r="S105" s="141" t="s">
        <v>48</v>
      </c>
      <c r="T105" s="149" t="s">
        <v>522</v>
      </c>
      <c r="U105" s="89">
        <v>8</v>
      </c>
      <c r="V105" s="89">
        <v>0</v>
      </c>
      <c r="W105" s="89">
        <v>0</v>
      </c>
      <c r="X105" s="89">
        <f t="shared" si="14"/>
        <v>8</v>
      </c>
      <c r="Y105" s="149" t="s">
        <v>572</v>
      </c>
      <c r="Z105" s="149" t="s">
        <v>573</v>
      </c>
      <c r="AA105" s="152"/>
      <c r="AB105" s="152"/>
      <c r="AC105" s="147" t="s">
        <v>611</v>
      </c>
      <c r="AD105" s="147" t="s">
        <v>616</v>
      </c>
      <c r="AE105" s="149" t="s">
        <v>575</v>
      </c>
    </row>
    <row r="106" spans="1:31" ht="111" customHeight="1">
      <c r="A106" s="83" t="s">
        <v>51</v>
      </c>
      <c r="B106" s="164" t="s">
        <v>564</v>
      </c>
      <c r="C106" s="149" t="s">
        <v>565</v>
      </c>
      <c r="D106" s="164" t="s">
        <v>566</v>
      </c>
      <c r="E106" s="165" t="s">
        <v>262</v>
      </c>
      <c r="F106" s="147" t="s">
        <v>617</v>
      </c>
      <c r="G106" s="142" t="s">
        <v>505</v>
      </c>
      <c r="H106" s="148" t="s">
        <v>618</v>
      </c>
      <c r="I106" s="149" t="s">
        <v>619</v>
      </c>
      <c r="J106" s="147" t="s">
        <v>611</v>
      </c>
      <c r="K106" s="149"/>
      <c r="L106" s="149"/>
      <c r="M106" s="150">
        <v>2</v>
      </c>
      <c r="N106" s="150">
        <v>2</v>
      </c>
      <c r="O106" s="141">
        <v>4</v>
      </c>
      <c r="P106" s="141" t="s">
        <v>117</v>
      </c>
      <c r="Q106" s="150">
        <v>60</v>
      </c>
      <c r="R106" s="141">
        <v>240</v>
      </c>
      <c r="S106" s="141" t="s">
        <v>48</v>
      </c>
      <c r="T106" s="149" t="s">
        <v>522</v>
      </c>
      <c r="U106" s="89">
        <v>8</v>
      </c>
      <c r="V106" s="89">
        <v>0</v>
      </c>
      <c r="W106" s="89">
        <v>0</v>
      </c>
      <c r="X106" s="89">
        <f t="shared" si="14"/>
        <v>8</v>
      </c>
      <c r="Y106" s="149" t="s">
        <v>572</v>
      </c>
      <c r="Z106" s="149" t="s">
        <v>573</v>
      </c>
      <c r="AA106" s="152"/>
      <c r="AB106" s="152"/>
      <c r="AC106" s="147" t="s">
        <v>611</v>
      </c>
      <c r="AD106" s="147" t="s">
        <v>616</v>
      </c>
      <c r="AE106" s="149" t="s">
        <v>575</v>
      </c>
    </row>
    <row r="107" spans="1:31" ht="111" customHeight="1">
      <c r="A107" s="83" t="s">
        <v>51</v>
      </c>
      <c r="B107" s="164" t="s">
        <v>564</v>
      </c>
      <c r="C107" s="149" t="s">
        <v>565</v>
      </c>
      <c r="D107" s="164" t="s">
        <v>566</v>
      </c>
      <c r="E107" s="165" t="s">
        <v>262</v>
      </c>
      <c r="F107" s="147" t="s">
        <v>620</v>
      </c>
      <c r="G107" s="142" t="s">
        <v>505</v>
      </c>
      <c r="H107" s="147" t="s">
        <v>621</v>
      </c>
      <c r="I107" s="149" t="s">
        <v>578</v>
      </c>
      <c r="J107" s="149"/>
      <c r="K107" s="149"/>
      <c r="L107" s="149" t="s">
        <v>579</v>
      </c>
      <c r="M107" s="150">
        <v>2</v>
      </c>
      <c r="N107" s="150">
        <v>3</v>
      </c>
      <c r="O107" s="141">
        <v>6</v>
      </c>
      <c r="P107" s="141" t="s">
        <v>115</v>
      </c>
      <c r="Q107" s="150">
        <v>60</v>
      </c>
      <c r="R107" s="141">
        <v>360</v>
      </c>
      <c r="S107" s="141" t="s">
        <v>48</v>
      </c>
      <c r="T107" s="149" t="s">
        <v>522</v>
      </c>
      <c r="U107" s="89">
        <v>8</v>
      </c>
      <c r="V107" s="89">
        <v>0</v>
      </c>
      <c r="W107" s="89">
        <v>0</v>
      </c>
      <c r="X107" s="89">
        <f t="shared" si="14"/>
        <v>8</v>
      </c>
      <c r="Y107" s="149" t="s">
        <v>572</v>
      </c>
      <c r="Z107" s="149" t="s">
        <v>573</v>
      </c>
      <c r="AA107" s="152"/>
      <c r="AB107" s="152"/>
      <c r="AC107" s="149"/>
      <c r="AD107" s="149" t="s">
        <v>622</v>
      </c>
      <c r="AE107" s="149" t="s">
        <v>575</v>
      </c>
    </row>
    <row r="108" spans="1:31" ht="111" customHeight="1">
      <c r="A108" s="83" t="s">
        <v>51</v>
      </c>
      <c r="B108" s="164" t="s">
        <v>564</v>
      </c>
      <c r="C108" s="149" t="s">
        <v>565</v>
      </c>
      <c r="D108" s="164" t="s">
        <v>566</v>
      </c>
      <c r="E108" s="165" t="s">
        <v>262</v>
      </c>
      <c r="F108" s="147" t="s">
        <v>623</v>
      </c>
      <c r="G108" s="142" t="s">
        <v>505</v>
      </c>
      <c r="H108" s="147" t="s">
        <v>624</v>
      </c>
      <c r="I108" s="149" t="s">
        <v>578</v>
      </c>
      <c r="J108" s="149"/>
      <c r="K108" s="149"/>
      <c r="L108" s="149" t="s">
        <v>579</v>
      </c>
      <c r="M108" s="150">
        <v>2</v>
      </c>
      <c r="N108" s="150">
        <v>3</v>
      </c>
      <c r="O108" s="141">
        <v>6</v>
      </c>
      <c r="P108" s="141" t="s">
        <v>115</v>
      </c>
      <c r="Q108" s="150">
        <v>60</v>
      </c>
      <c r="R108" s="141">
        <v>360</v>
      </c>
      <c r="S108" s="141" t="s">
        <v>48</v>
      </c>
      <c r="T108" s="149" t="s">
        <v>522</v>
      </c>
      <c r="U108" s="89">
        <v>8</v>
      </c>
      <c r="V108" s="89">
        <v>0</v>
      </c>
      <c r="W108" s="89">
        <v>0</v>
      </c>
      <c r="X108" s="89">
        <f t="shared" si="14"/>
        <v>8</v>
      </c>
      <c r="Y108" s="149" t="s">
        <v>572</v>
      </c>
      <c r="Z108" s="149" t="s">
        <v>573</v>
      </c>
      <c r="AA108" s="152"/>
      <c r="AB108" s="152"/>
      <c r="AC108" s="149"/>
      <c r="AD108" s="149" t="s">
        <v>622</v>
      </c>
      <c r="AE108" s="149" t="s">
        <v>575</v>
      </c>
    </row>
    <row r="109" spans="1:31" ht="111" customHeight="1">
      <c r="A109" s="83" t="s">
        <v>51</v>
      </c>
      <c r="B109" s="164" t="s">
        <v>564</v>
      </c>
      <c r="C109" s="149" t="s">
        <v>565</v>
      </c>
      <c r="D109" s="164" t="s">
        <v>566</v>
      </c>
      <c r="E109" s="165" t="s">
        <v>262</v>
      </c>
      <c r="F109" s="147" t="s">
        <v>625</v>
      </c>
      <c r="G109" s="142" t="s">
        <v>505</v>
      </c>
      <c r="H109" s="147" t="s">
        <v>626</v>
      </c>
      <c r="I109" s="149" t="s">
        <v>578</v>
      </c>
      <c r="J109" s="149"/>
      <c r="K109" s="149"/>
      <c r="L109" s="149" t="s">
        <v>579</v>
      </c>
      <c r="M109" s="150">
        <v>2</v>
      </c>
      <c r="N109" s="150">
        <v>3</v>
      </c>
      <c r="O109" s="141">
        <v>6</v>
      </c>
      <c r="P109" s="141" t="s">
        <v>115</v>
      </c>
      <c r="Q109" s="150">
        <v>25</v>
      </c>
      <c r="R109" s="141">
        <v>150</v>
      </c>
      <c r="S109" s="141" t="s">
        <v>48</v>
      </c>
      <c r="T109" s="149" t="s">
        <v>522</v>
      </c>
      <c r="U109" s="89">
        <v>8</v>
      </c>
      <c r="V109" s="89">
        <v>0</v>
      </c>
      <c r="W109" s="89">
        <v>0</v>
      </c>
      <c r="X109" s="89">
        <f t="shared" si="14"/>
        <v>8</v>
      </c>
      <c r="Y109" s="149" t="s">
        <v>572</v>
      </c>
      <c r="Z109" s="149" t="s">
        <v>573</v>
      </c>
      <c r="AA109" s="152"/>
      <c r="AB109" s="152"/>
      <c r="AC109" s="149"/>
      <c r="AD109" s="149" t="s">
        <v>622</v>
      </c>
      <c r="AE109" s="149" t="s">
        <v>575</v>
      </c>
    </row>
    <row r="110" spans="1:31" ht="111" customHeight="1">
      <c r="A110" s="83" t="s">
        <v>51</v>
      </c>
      <c r="B110" s="164" t="s">
        <v>564</v>
      </c>
      <c r="C110" s="149" t="s">
        <v>565</v>
      </c>
      <c r="D110" s="164" t="s">
        <v>566</v>
      </c>
      <c r="E110" s="165" t="s">
        <v>262</v>
      </c>
      <c r="F110" s="147" t="s">
        <v>627</v>
      </c>
      <c r="G110" s="142" t="s">
        <v>505</v>
      </c>
      <c r="H110" s="147" t="s">
        <v>628</v>
      </c>
      <c r="I110" s="149" t="s">
        <v>578</v>
      </c>
      <c r="J110" s="149"/>
      <c r="K110" s="149"/>
      <c r="L110" s="149" t="s">
        <v>579</v>
      </c>
      <c r="M110" s="150">
        <v>2</v>
      </c>
      <c r="N110" s="150">
        <v>2</v>
      </c>
      <c r="O110" s="141">
        <v>4</v>
      </c>
      <c r="P110" s="141" t="s">
        <v>117</v>
      </c>
      <c r="Q110" s="150">
        <v>60</v>
      </c>
      <c r="R110" s="141">
        <v>240</v>
      </c>
      <c r="S110" s="141" t="s">
        <v>48</v>
      </c>
      <c r="T110" s="149" t="s">
        <v>522</v>
      </c>
      <c r="U110" s="89">
        <v>8</v>
      </c>
      <c r="V110" s="89">
        <v>0</v>
      </c>
      <c r="W110" s="89">
        <v>0</v>
      </c>
      <c r="X110" s="89">
        <f t="shared" si="14"/>
        <v>8</v>
      </c>
      <c r="Y110" s="149" t="s">
        <v>572</v>
      </c>
      <c r="Z110" s="149" t="s">
        <v>573</v>
      </c>
      <c r="AA110" s="152"/>
      <c r="AB110" s="152"/>
      <c r="AC110" s="149"/>
      <c r="AD110" s="149" t="s">
        <v>622</v>
      </c>
      <c r="AE110" s="149" t="s">
        <v>575</v>
      </c>
    </row>
    <row r="111" spans="1:31" ht="111" customHeight="1">
      <c r="A111" s="83" t="s">
        <v>51</v>
      </c>
      <c r="B111" s="164" t="s">
        <v>564</v>
      </c>
      <c r="C111" s="149" t="s">
        <v>565</v>
      </c>
      <c r="D111" s="164" t="s">
        <v>566</v>
      </c>
      <c r="E111" s="165" t="s">
        <v>262</v>
      </c>
      <c r="F111" s="147" t="s">
        <v>629</v>
      </c>
      <c r="G111" s="142" t="s">
        <v>505</v>
      </c>
      <c r="H111" s="147" t="s">
        <v>630</v>
      </c>
      <c r="I111" s="149" t="s">
        <v>578</v>
      </c>
      <c r="J111" s="147"/>
      <c r="K111" s="147"/>
      <c r="L111" s="149" t="s">
        <v>579</v>
      </c>
      <c r="M111" s="150">
        <v>4</v>
      </c>
      <c r="N111" s="150">
        <v>2</v>
      </c>
      <c r="O111" s="141">
        <v>8</v>
      </c>
      <c r="P111" s="141" t="s">
        <v>115</v>
      </c>
      <c r="Q111" s="150">
        <v>60</v>
      </c>
      <c r="R111" s="141">
        <v>480</v>
      </c>
      <c r="S111" s="141" t="s">
        <v>48</v>
      </c>
      <c r="T111" s="149" t="s">
        <v>522</v>
      </c>
      <c r="U111" s="89">
        <v>8</v>
      </c>
      <c r="V111" s="89">
        <v>0</v>
      </c>
      <c r="W111" s="89">
        <v>0</v>
      </c>
      <c r="X111" s="89">
        <f t="shared" si="14"/>
        <v>8</v>
      </c>
      <c r="Y111" s="149" t="s">
        <v>572</v>
      </c>
      <c r="Z111" s="149" t="s">
        <v>573</v>
      </c>
      <c r="AA111" s="152"/>
      <c r="AB111" s="152"/>
      <c r="AC111" s="147"/>
      <c r="AD111" s="149" t="s">
        <v>622</v>
      </c>
      <c r="AE111" s="149" t="s">
        <v>575</v>
      </c>
    </row>
    <row r="112" spans="1:31" ht="111" customHeight="1">
      <c r="A112" s="83" t="s">
        <v>51</v>
      </c>
      <c r="B112" s="164" t="s">
        <v>564</v>
      </c>
      <c r="C112" s="149" t="s">
        <v>565</v>
      </c>
      <c r="D112" s="164" t="s">
        <v>566</v>
      </c>
      <c r="E112" s="165" t="s">
        <v>262</v>
      </c>
      <c r="F112" s="147" t="s">
        <v>631</v>
      </c>
      <c r="G112" s="142" t="s">
        <v>505</v>
      </c>
      <c r="H112" s="147" t="s">
        <v>632</v>
      </c>
      <c r="I112" s="149" t="s">
        <v>578</v>
      </c>
      <c r="J112" s="147"/>
      <c r="K112" s="147"/>
      <c r="L112" s="149" t="s">
        <v>633</v>
      </c>
      <c r="M112" s="150">
        <v>2</v>
      </c>
      <c r="N112" s="150">
        <v>2</v>
      </c>
      <c r="O112" s="141">
        <v>4</v>
      </c>
      <c r="P112" s="141" t="s">
        <v>117</v>
      </c>
      <c r="Q112" s="150">
        <v>25</v>
      </c>
      <c r="R112" s="141">
        <v>100</v>
      </c>
      <c r="S112" s="141" t="s">
        <v>199</v>
      </c>
      <c r="T112" s="149" t="s">
        <v>208</v>
      </c>
      <c r="U112" s="89">
        <v>8</v>
      </c>
      <c r="V112" s="89">
        <v>0</v>
      </c>
      <c r="W112" s="89">
        <v>0</v>
      </c>
      <c r="X112" s="89">
        <f t="shared" si="14"/>
        <v>8</v>
      </c>
      <c r="Y112" s="149" t="s">
        <v>572</v>
      </c>
      <c r="Z112" s="149" t="s">
        <v>573</v>
      </c>
      <c r="AA112" s="152"/>
      <c r="AB112" s="152"/>
      <c r="AC112" s="147"/>
      <c r="AD112" s="149" t="s">
        <v>633</v>
      </c>
      <c r="AE112" s="149" t="s">
        <v>575</v>
      </c>
    </row>
    <row r="113" spans="1:31" ht="111" customHeight="1">
      <c r="A113" s="83" t="s">
        <v>51</v>
      </c>
      <c r="B113" s="164" t="s">
        <v>564</v>
      </c>
      <c r="C113" s="149" t="s">
        <v>565</v>
      </c>
      <c r="D113" s="164" t="s">
        <v>566</v>
      </c>
      <c r="E113" s="165" t="s">
        <v>262</v>
      </c>
      <c r="F113" s="147" t="s">
        <v>634</v>
      </c>
      <c r="G113" s="142" t="s">
        <v>505</v>
      </c>
      <c r="H113" s="147" t="s">
        <v>635</v>
      </c>
      <c r="I113" s="149" t="s">
        <v>578</v>
      </c>
      <c r="J113" s="149"/>
      <c r="K113" s="149"/>
      <c r="L113" s="149" t="s">
        <v>579</v>
      </c>
      <c r="M113" s="153">
        <v>2</v>
      </c>
      <c r="N113" s="153">
        <v>4</v>
      </c>
      <c r="O113" s="141">
        <v>8</v>
      </c>
      <c r="P113" s="141" t="s">
        <v>115</v>
      </c>
      <c r="Q113" s="150">
        <v>60</v>
      </c>
      <c r="R113" s="141">
        <v>480</v>
      </c>
      <c r="S113" s="141" t="s">
        <v>48</v>
      </c>
      <c r="T113" s="149" t="s">
        <v>522</v>
      </c>
      <c r="U113" s="89">
        <v>8</v>
      </c>
      <c r="V113" s="89">
        <v>0</v>
      </c>
      <c r="W113" s="89">
        <v>0</v>
      </c>
      <c r="X113" s="89">
        <f t="shared" si="14"/>
        <v>8</v>
      </c>
      <c r="Y113" s="149" t="s">
        <v>572</v>
      </c>
      <c r="Z113" s="149" t="s">
        <v>573</v>
      </c>
      <c r="AA113" s="152"/>
      <c r="AB113" s="152"/>
      <c r="AC113" s="149"/>
      <c r="AD113" s="149" t="s">
        <v>636</v>
      </c>
      <c r="AE113" s="149" t="s">
        <v>575</v>
      </c>
    </row>
    <row r="114" spans="1:31" ht="111" customHeight="1">
      <c r="A114" s="83" t="s">
        <v>51</v>
      </c>
      <c r="B114" s="155" t="s">
        <v>637</v>
      </c>
      <c r="C114" s="156" t="s">
        <v>638</v>
      </c>
      <c r="D114" s="155" t="s">
        <v>639</v>
      </c>
      <c r="E114" s="152" t="s">
        <v>400</v>
      </c>
      <c r="F114" s="147" t="s">
        <v>640</v>
      </c>
      <c r="G114" s="142" t="s">
        <v>505</v>
      </c>
      <c r="H114" s="147" t="s">
        <v>641</v>
      </c>
      <c r="I114" s="149" t="s">
        <v>578</v>
      </c>
      <c r="J114" s="156"/>
      <c r="K114" s="147" t="s">
        <v>642</v>
      </c>
      <c r="L114" s="149" t="s">
        <v>643</v>
      </c>
      <c r="M114" s="157">
        <v>2</v>
      </c>
      <c r="N114" s="157">
        <v>2</v>
      </c>
      <c r="O114" s="141">
        <v>4</v>
      </c>
      <c r="P114" s="141" t="s">
        <v>117</v>
      </c>
      <c r="Q114" s="157">
        <v>25</v>
      </c>
      <c r="R114" s="141">
        <v>100</v>
      </c>
      <c r="S114" s="141" t="s">
        <v>199</v>
      </c>
      <c r="T114" s="149" t="s">
        <v>208</v>
      </c>
      <c r="U114" s="89">
        <v>270</v>
      </c>
      <c r="V114" s="89">
        <v>31</v>
      </c>
      <c r="W114" s="89">
        <v>0</v>
      </c>
      <c r="X114" s="89">
        <f t="shared" si="14"/>
        <v>301</v>
      </c>
      <c r="Y114" s="149" t="s">
        <v>572</v>
      </c>
      <c r="Z114" s="149" t="s">
        <v>573</v>
      </c>
      <c r="AA114" s="156"/>
      <c r="AB114" s="156"/>
      <c r="AC114" s="147" t="s">
        <v>642</v>
      </c>
      <c r="AD114" s="149" t="s">
        <v>643</v>
      </c>
      <c r="AE114" s="147"/>
    </row>
    <row r="115" spans="1:31" ht="111" customHeight="1">
      <c r="A115" s="83" t="s">
        <v>51</v>
      </c>
      <c r="B115" s="155" t="s">
        <v>637</v>
      </c>
      <c r="C115" s="156" t="s">
        <v>638</v>
      </c>
      <c r="D115" s="155" t="s">
        <v>639</v>
      </c>
      <c r="E115" s="152" t="s">
        <v>400</v>
      </c>
      <c r="F115" s="147" t="s">
        <v>644</v>
      </c>
      <c r="G115" s="142" t="s">
        <v>505</v>
      </c>
      <c r="H115" s="147" t="s">
        <v>645</v>
      </c>
      <c r="I115" s="149" t="s">
        <v>578</v>
      </c>
      <c r="J115" s="156"/>
      <c r="K115" s="147"/>
      <c r="L115" s="149" t="s">
        <v>643</v>
      </c>
      <c r="M115" s="157">
        <v>2</v>
      </c>
      <c r="N115" s="157">
        <v>2</v>
      </c>
      <c r="O115" s="141">
        <v>4</v>
      </c>
      <c r="P115" s="141" t="s">
        <v>117</v>
      </c>
      <c r="Q115" s="157">
        <v>60</v>
      </c>
      <c r="R115" s="141">
        <v>240</v>
      </c>
      <c r="S115" s="141" t="s">
        <v>48</v>
      </c>
      <c r="T115" s="149" t="s">
        <v>522</v>
      </c>
      <c r="U115" s="89">
        <v>270</v>
      </c>
      <c r="V115" s="89">
        <v>31</v>
      </c>
      <c r="W115" s="89">
        <v>0</v>
      </c>
      <c r="X115" s="89">
        <f aca="true" t="shared" si="15" ref="X115:X132">SUM(U115:W115)</f>
        <v>301</v>
      </c>
      <c r="Y115" s="149" t="s">
        <v>572</v>
      </c>
      <c r="Z115" s="149" t="s">
        <v>573</v>
      </c>
      <c r="AA115" s="156"/>
      <c r="AB115" s="156"/>
      <c r="AC115" s="147"/>
      <c r="AD115" s="149" t="s">
        <v>643</v>
      </c>
      <c r="AE115" s="147"/>
    </row>
    <row r="116" spans="1:31" ht="111" customHeight="1">
      <c r="A116" s="83" t="s">
        <v>51</v>
      </c>
      <c r="B116" s="155" t="s">
        <v>637</v>
      </c>
      <c r="C116" s="156" t="s">
        <v>638</v>
      </c>
      <c r="D116" s="155" t="s">
        <v>639</v>
      </c>
      <c r="E116" s="152" t="s">
        <v>400</v>
      </c>
      <c r="F116" s="147" t="s">
        <v>646</v>
      </c>
      <c r="G116" s="142" t="s">
        <v>505</v>
      </c>
      <c r="H116" s="148" t="s">
        <v>581</v>
      </c>
      <c r="I116" s="149" t="s">
        <v>578</v>
      </c>
      <c r="J116" s="156"/>
      <c r="K116" s="147"/>
      <c r="L116" s="149"/>
      <c r="M116" s="158">
        <v>2</v>
      </c>
      <c r="N116" s="158">
        <v>2</v>
      </c>
      <c r="O116" s="141">
        <v>4</v>
      </c>
      <c r="P116" s="141" t="s">
        <v>117</v>
      </c>
      <c r="Q116" s="158">
        <v>60</v>
      </c>
      <c r="R116" s="141">
        <v>240</v>
      </c>
      <c r="S116" s="141" t="s">
        <v>48</v>
      </c>
      <c r="T116" s="149" t="s">
        <v>522</v>
      </c>
      <c r="U116" s="89">
        <v>270</v>
      </c>
      <c r="V116" s="89">
        <v>31</v>
      </c>
      <c r="W116" s="89">
        <v>0</v>
      </c>
      <c r="X116" s="89">
        <f t="shared" si="15"/>
        <v>301</v>
      </c>
      <c r="Y116" s="149" t="s">
        <v>572</v>
      </c>
      <c r="Z116" s="149" t="s">
        <v>573</v>
      </c>
      <c r="AA116" s="156"/>
      <c r="AB116" s="156"/>
      <c r="AC116" s="147"/>
      <c r="AD116" s="147" t="s">
        <v>647</v>
      </c>
      <c r="AE116" s="147"/>
    </row>
    <row r="117" spans="1:31" ht="111" customHeight="1">
      <c r="A117" s="83" t="s">
        <v>51</v>
      </c>
      <c r="B117" s="155" t="s">
        <v>637</v>
      </c>
      <c r="C117" s="156" t="s">
        <v>638</v>
      </c>
      <c r="D117" s="155" t="s">
        <v>639</v>
      </c>
      <c r="E117" s="152" t="s">
        <v>400</v>
      </c>
      <c r="F117" s="147" t="s">
        <v>648</v>
      </c>
      <c r="G117" s="142" t="s">
        <v>505</v>
      </c>
      <c r="H117" s="147" t="s">
        <v>649</v>
      </c>
      <c r="I117" s="149" t="s">
        <v>578</v>
      </c>
      <c r="J117" s="156"/>
      <c r="K117" s="147" t="s">
        <v>642</v>
      </c>
      <c r="L117" s="149"/>
      <c r="M117" s="157">
        <v>2</v>
      </c>
      <c r="N117" s="157">
        <v>2</v>
      </c>
      <c r="O117" s="141">
        <v>4</v>
      </c>
      <c r="P117" s="141" t="s">
        <v>117</v>
      </c>
      <c r="Q117" s="157">
        <v>60</v>
      </c>
      <c r="R117" s="141">
        <v>240</v>
      </c>
      <c r="S117" s="141" t="s">
        <v>48</v>
      </c>
      <c r="T117" s="149" t="s">
        <v>522</v>
      </c>
      <c r="U117" s="89">
        <v>270</v>
      </c>
      <c r="V117" s="89">
        <v>31</v>
      </c>
      <c r="W117" s="89">
        <v>0</v>
      </c>
      <c r="X117" s="89">
        <f t="shared" si="15"/>
        <v>301</v>
      </c>
      <c r="Y117" s="149" t="s">
        <v>572</v>
      </c>
      <c r="Z117" s="149" t="s">
        <v>573</v>
      </c>
      <c r="AA117" s="156"/>
      <c r="AB117" s="156"/>
      <c r="AC117" s="147" t="s">
        <v>642</v>
      </c>
      <c r="AD117" s="147" t="s">
        <v>650</v>
      </c>
      <c r="AE117" s="147"/>
    </row>
    <row r="118" spans="1:31" ht="111" customHeight="1">
      <c r="A118" s="83" t="s">
        <v>51</v>
      </c>
      <c r="B118" s="155" t="s">
        <v>637</v>
      </c>
      <c r="C118" s="156" t="s">
        <v>638</v>
      </c>
      <c r="D118" s="155" t="s">
        <v>639</v>
      </c>
      <c r="E118" s="152" t="s">
        <v>400</v>
      </c>
      <c r="F118" s="147" t="s">
        <v>651</v>
      </c>
      <c r="G118" s="142" t="s">
        <v>505</v>
      </c>
      <c r="H118" s="147" t="s">
        <v>652</v>
      </c>
      <c r="I118" s="149" t="s">
        <v>578</v>
      </c>
      <c r="J118" s="156"/>
      <c r="K118" s="147" t="s">
        <v>653</v>
      </c>
      <c r="L118" s="149"/>
      <c r="M118" s="157">
        <v>6</v>
      </c>
      <c r="N118" s="157">
        <v>3</v>
      </c>
      <c r="O118" s="141">
        <v>18</v>
      </c>
      <c r="P118" s="141" t="s">
        <v>113</v>
      </c>
      <c r="Q118" s="157">
        <v>25</v>
      </c>
      <c r="R118" s="141">
        <v>450</v>
      </c>
      <c r="S118" s="141" t="s">
        <v>48</v>
      </c>
      <c r="T118" s="149" t="s">
        <v>522</v>
      </c>
      <c r="U118" s="89">
        <v>270</v>
      </c>
      <c r="V118" s="89">
        <v>31</v>
      </c>
      <c r="W118" s="89">
        <v>0</v>
      </c>
      <c r="X118" s="89">
        <f t="shared" si="15"/>
        <v>301</v>
      </c>
      <c r="Y118" s="149" t="s">
        <v>572</v>
      </c>
      <c r="Z118" s="149" t="s">
        <v>573</v>
      </c>
      <c r="AA118" s="156"/>
      <c r="AB118" s="156"/>
      <c r="AC118" s="147" t="s">
        <v>653</v>
      </c>
      <c r="AD118" s="147" t="s">
        <v>650</v>
      </c>
      <c r="AE118" s="147"/>
    </row>
    <row r="119" spans="1:31" ht="111" customHeight="1">
      <c r="A119" s="83" t="s">
        <v>51</v>
      </c>
      <c r="B119" s="155" t="s">
        <v>637</v>
      </c>
      <c r="C119" s="156" t="s">
        <v>638</v>
      </c>
      <c r="D119" s="155" t="s">
        <v>639</v>
      </c>
      <c r="E119" s="152" t="s">
        <v>400</v>
      </c>
      <c r="F119" s="147" t="s">
        <v>648</v>
      </c>
      <c r="G119" s="142" t="s">
        <v>505</v>
      </c>
      <c r="H119" s="147" t="s">
        <v>654</v>
      </c>
      <c r="I119" s="149" t="s">
        <v>578</v>
      </c>
      <c r="J119" s="156"/>
      <c r="K119" s="147"/>
      <c r="L119" s="149" t="s">
        <v>643</v>
      </c>
      <c r="M119" s="157">
        <v>2</v>
      </c>
      <c r="N119" s="157">
        <v>2</v>
      </c>
      <c r="O119" s="141">
        <v>4</v>
      </c>
      <c r="P119" s="141" t="s">
        <v>117</v>
      </c>
      <c r="Q119" s="157">
        <v>60</v>
      </c>
      <c r="R119" s="141">
        <v>240</v>
      </c>
      <c r="S119" s="141" t="s">
        <v>48</v>
      </c>
      <c r="T119" s="149" t="s">
        <v>522</v>
      </c>
      <c r="U119" s="89">
        <v>270</v>
      </c>
      <c r="V119" s="89">
        <v>31</v>
      </c>
      <c r="W119" s="89">
        <v>0</v>
      </c>
      <c r="X119" s="89">
        <f t="shared" si="15"/>
        <v>301</v>
      </c>
      <c r="Y119" s="149" t="s">
        <v>572</v>
      </c>
      <c r="Z119" s="149" t="s">
        <v>573</v>
      </c>
      <c r="AA119" s="156"/>
      <c r="AB119" s="156"/>
      <c r="AC119" s="147"/>
      <c r="AD119" s="149" t="s">
        <v>655</v>
      </c>
      <c r="AE119" s="147"/>
    </row>
    <row r="120" spans="1:31" ht="111" customHeight="1">
      <c r="A120" s="83" t="s">
        <v>51</v>
      </c>
      <c r="B120" s="155" t="s">
        <v>637</v>
      </c>
      <c r="C120" s="156" t="s">
        <v>638</v>
      </c>
      <c r="D120" s="155" t="s">
        <v>639</v>
      </c>
      <c r="E120" s="152" t="s">
        <v>400</v>
      </c>
      <c r="F120" s="147" t="s">
        <v>648</v>
      </c>
      <c r="G120" s="142" t="s">
        <v>505</v>
      </c>
      <c r="H120" s="159" t="s">
        <v>656</v>
      </c>
      <c r="I120" s="149" t="s">
        <v>578</v>
      </c>
      <c r="J120" s="156"/>
      <c r="K120" s="147" t="s">
        <v>653</v>
      </c>
      <c r="L120" s="149"/>
      <c r="M120" s="157">
        <v>2</v>
      </c>
      <c r="N120" s="157">
        <v>2</v>
      </c>
      <c r="O120" s="141">
        <v>4</v>
      </c>
      <c r="P120" s="141" t="s">
        <v>117</v>
      </c>
      <c r="Q120" s="157">
        <v>25</v>
      </c>
      <c r="R120" s="141">
        <v>100</v>
      </c>
      <c r="S120" s="141" t="s">
        <v>199</v>
      </c>
      <c r="T120" s="149" t="s">
        <v>208</v>
      </c>
      <c r="U120" s="89">
        <v>270</v>
      </c>
      <c r="V120" s="89">
        <v>31</v>
      </c>
      <c r="W120" s="89">
        <v>0</v>
      </c>
      <c r="X120" s="89">
        <f t="shared" si="15"/>
        <v>301</v>
      </c>
      <c r="Y120" s="149" t="s">
        <v>572</v>
      </c>
      <c r="Z120" s="149" t="s">
        <v>573</v>
      </c>
      <c r="AA120" s="156"/>
      <c r="AB120" s="156"/>
      <c r="AC120" s="147" t="s">
        <v>653</v>
      </c>
      <c r="AD120" s="147" t="s">
        <v>650</v>
      </c>
      <c r="AE120" s="147"/>
    </row>
    <row r="121" spans="1:31" ht="111" customHeight="1">
      <c r="A121" s="83" t="s">
        <v>51</v>
      </c>
      <c r="B121" s="155" t="s">
        <v>657</v>
      </c>
      <c r="C121" s="156" t="s">
        <v>658</v>
      </c>
      <c r="D121" s="155" t="s">
        <v>639</v>
      </c>
      <c r="E121" s="152" t="s">
        <v>400</v>
      </c>
      <c r="F121" s="147" t="s">
        <v>607</v>
      </c>
      <c r="G121" s="142" t="s">
        <v>505</v>
      </c>
      <c r="H121" s="147" t="s">
        <v>608</v>
      </c>
      <c r="I121" s="149" t="s">
        <v>578</v>
      </c>
      <c r="J121" s="147"/>
      <c r="K121" s="160"/>
      <c r="L121" s="149" t="s">
        <v>579</v>
      </c>
      <c r="M121" s="157">
        <v>2</v>
      </c>
      <c r="N121" s="157">
        <v>2</v>
      </c>
      <c r="O121" s="141">
        <v>4</v>
      </c>
      <c r="P121" s="141" t="s">
        <v>117</v>
      </c>
      <c r="Q121" s="157">
        <v>60</v>
      </c>
      <c r="R121" s="141">
        <v>240</v>
      </c>
      <c r="S121" s="141" t="s">
        <v>48</v>
      </c>
      <c r="T121" s="149" t="s">
        <v>522</v>
      </c>
      <c r="U121" s="89">
        <v>270</v>
      </c>
      <c r="V121" s="89">
        <v>31</v>
      </c>
      <c r="W121" s="89">
        <v>0</v>
      </c>
      <c r="X121" s="89">
        <f t="shared" si="15"/>
        <v>301</v>
      </c>
      <c r="Y121" s="149" t="s">
        <v>572</v>
      </c>
      <c r="Z121" s="149" t="s">
        <v>573</v>
      </c>
      <c r="AA121" s="160"/>
      <c r="AB121" s="160"/>
      <c r="AC121" s="147"/>
      <c r="AD121" s="149" t="s">
        <v>659</v>
      </c>
      <c r="AE121" s="149"/>
    </row>
    <row r="122" spans="1:31" ht="111" customHeight="1">
      <c r="A122" s="83" t="s">
        <v>51</v>
      </c>
      <c r="B122" s="155" t="s">
        <v>657</v>
      </c>
      <c r="C122" s="156" t="s">
        <v>658</v>
      </c>
      <c r="D122" s="155" t="s">
        <v>639</v>
      </c>
      <c r="E122" s="152" t="s">
        <v>400</v>
      </c>
      <c r="F122" s="147" t="s">
        <v>609</v>
      </c>
      <c r="G122" s="142" t="s">
        <v>505</v>
      </c>
      <c r="H122" s="148" t="s">
        <v>610</v>
      </c>
      <c r="I122" s="149" t="s">
        <v>578</v>
      </c>
      <c r="J122" s="147" t="s">
        <v>611</v>
      </c>
      <c r="K122" s="160"/>
      <c r="L122" s="149"/>
      <c r="M122" s="157">
        <v>2</v>
      </c>
      <c r="N122" s="158">
        <v>2</v>
      </c>
      <c r="O122" s="141">
        <v>4</v>
      </c>
      <c r="P122" s="141" t="s">
        <v>117</v>
      </c>
      <c r="Q122" s="158">
        <v>60</v>
      </c>
      <c r="R122" s="141">
        <v>240</v>
      </c>
      <c r="S122" s="141" t="s">
        <v>48</v>
      </c>
      <c r="T122" s="149" t="s">
        <v>522</v>
      </c>
      <c r="U122" s="89">
        <v>270</v>
      </c>
      <c r="V122" s="89">
        <v>31</v>
      </c>
      <c r="W122" s="89">
        <v>0</v>
      </c>
      <c r="X122" s="89">
        <f t="shared" si="15"/>
        <v>301</v>
      </c>
      <c r="Y122" s="149" t="s">
        <v>572</v>
      </c>
      <c r="Z122" s="149" t="s">
        <v>573</v>
      </c>
      <c r="AA122" s="160"/>
      <c r="AB122" s="160"/>
      <c r="AC122" s="147" t="s">
        <v>611</v>
      </c>
      <c r="AD122" s="147" t="s">
        <v>612</v>
      </c>
      <c r="AE122" s="149"/>
    </row>
    <row r="123" spans="1:31" ht="111" customHeight="1">
      <c r="A123" s="83" t="s">
        <v>51</v>
      </c>
      <c r="B123" s="155" t="s">
        <v>657</v>
      </c>
      <c r="C123" s="156" t="s">
        <v>658</v>
      </c>
      <c r="D123" s="155" t="s">
        <v>639</v>
      </c>
      <c r="E123" s="152" t="s">
        <v>400</v>
      </c>
      <c r="F123" s="147" t="s">
        <v>613</v>
      </c>
      <c r="G123" s="142" t="s">
        <v>505</v>
      </c>
      <c r="H123" s="148" t="s">
        <v>614</v>
      </c>
      <c r="I123" s="149" t="s">
        <v>615</v>
      </c>
      <c r="J123" s="147" t="s">
        <v>611</v>
      </c>
      <c r="K123" s="160"/>
      <c r="L123" s="149"/>
      <c r="M123" s="157">
        <v>2</v>
      </c>
      <c r="N123" s="157">
        <v>2</v>
      </c>
      <c r="O123" s="141">
        <v>4</v>
      </c>
      <c r="P123" s="141" t="s">
        <v>117</v>
      </c>
      <c r="Q123" s="157">
        <v>60</v>
      </c>
      <c r="R123" s="141">
        <v>240</v>
      </c>
      <c r="S123" s="141" t="s">
        <v>48</v>
      </c>
      <c r="T123" s="149" t="s">
        <v>522</v>
      </c>
      <c r="U123" s="89">
        <v>270</v>
      </c>
      <c r="V123" s="89">
        <v>31</v>
      </c>
      <c r="W123" s="89">
        <v>0</v>
      </c>
      <c r="X123" s="89">
        <f t="shared" si="15"/>
        <v>301</v>
      </c>
      <c r="Y123" s="149" t="s">
        <v>572</v>
      </c>
      <c r="Z123" s="149" t="s">
        <v>573</v>
      </c>
      <c r="AA123" s="160"/>
      <c r="AB123" s="160"/>
      <c r="AC123" s="147" t="s">
        <v>611</v>
      </c>
      <c r="AD123" s="147" t="s">
        <v>612</v>
      </c>
      <c r="AE123" s="149"/>
    </row>
    <row r="124" spans="1:31" ht="111" customHeight="1">
      <c r="A124" s="83" t="s">
        <v>51</v>
      </c>
      <c r="B124" s="155" t="s">
        <v>657</v>
      </c>
      <c r="C124" s="156" t="s">
        <v>658</v>
      </c>
      <c r="D124" s="155" t="s">
        <v>639</v>
      </c>
      <c r="E124" s="152" t="s">
        <v>400</v>
      </c>
      <c r="F124" s="147" t="s">
        <v>620</v>
      </c>
      <c r="G124" s="142" t="s">
        <v>505</v>
      </c>
      <c r="H124" s="147" t="s">
        <v>621</v>
      </c>
      <c r="I124" s="149" t="s">
        <v>578</v>
      </c>
      <c r="J124" s="149"/>
      <c r="K124" s="160"/>
      <c r="L124" s="149" t="s">
        <v>579</v>
      </c>
      <c r="M124" s="157">
        <v>2</v>
      </c>
      <c r="N124" s="157">
        <v>3</v>
      </c>
      <c r="O124" s="141">
        <v>6</v>
      </c>
      <c r="P124" s="141" t="s">
        <v>115</v>
      </c>
      <c r="Q124" s="157">
        <v>60</v>
      </c>
      <c r="R124" s="141">
        <v>360</v>
      </c>
      <c r="S124" s="141" t="s">
        <v>48</v>
      </c>
      <c r="T124" s="149" t="s">
        <v>522</v>
      </c>
      <c r="U124" s="89">
        <v>270</v>
      </c>
      <c r="V124" s="89">
        <v>31</v>
      </c>
      <c r="W124" s="89">
        <v>0</v>
      </c>
      <c r="X124" s="89">
        <f t="shared" si="15"/>
        <v>301</v>
      </c>
      <c r="Y124" s="149" t="s">
        <v>572</v>
      </c>
      <c r="Z124" s="149" t="s">
        <v>573</v>
      </c>
      <c r="AA124" s="160"/>
      <c r="AB124" s="160"/>
      <c r="AC124" s="149"/>
      <c r="AD124" s="149" t="s">
        <v>660</v>
      </c>
      <c r="AE124" s="149"/>
    </row>
    <row r="125" spans="1:31" ht="111" customHeight="1">
      <c r="A125" s="83" t="s">
        <v>51</v>
      </c>
      <c r="B125" s="155" t="s">
        <v>657</v>
      </c>
      <c r="C125" s="156" t="s">
        <v>658</v>
      </c>
      <c r="D125" s="155" t="s">
        <v>639</v>
      </c>
      <c r="E125" s="152" t="s">
        <v>400</v>
      </c>
      <c r="F125" s="147" t="s">
        <v>623</v>
      </c>
      <c r="G125" s="142" t="s">
        <v>505</v>
      </c>
      <c r="H125" s="147" t="s">
        <v>624</v>
      </c>
      <c r="I125" s="149" t="s">
        <v>578</v>
      </c>
      <c r="J125" s="149"/>
      <c r="K125" s="160"/>
      <c r="L125" s="149" t="s">
        <v>579</v>
      </c>
      <c r="M125" s="157">
        <v>2</v>
      </c>
      <c r="N125" s="157">
        <v>3</v>
      </c>
      <c r="O125" s="141">
        <v>6</v>
      </c>
      <c r="P125" s="141" t="s">
        <v>115</v>
      </c>
      <c r="Q125" s="157">
        <v>60</v>
      </c>
      <c r="R125" s="141">
        <v>360</v>
      </c>
      <c r="S125" s="141" t="s">
        <v>48</v>
      </c>
      <c r="T125" s="149" t="s">
        <v>522</v>
      </c>
      <c r="U125" s="89">
        <v>270</v>
      </c>
      <c r="V125" s="89">
        <v>31</v>
      </c>
      <c r="W125" s="89">
        <v>0</v>
      </c>
      <c r="X125" s="89">
        <f t="shared" si="15"/>
        <v>301</v>
      </c>
      <c r="Y125" s="149" t="s">
        <v>572</v>
      </c>
      <c r="Z125" s="149" t="s">
        <v>573</v>
      </c>
      <c r="AA125" s="160"/>
      <c r="AB125" s="160"/>
      <c r="AC125" s="149"/>
      <c r="AD125" s="149" t="s">
        <v>660</v>
      </c>
      <c r="AE125" s="149"/>
    </row>
    <row r="126" spans="1:31" ht="111" customHeight="1">
      <c r="A126" s="83" t="s">
        <v>51</v>
      </c>
      <c r="B126" s="155" t="s">
        <v>657</v>
      </c>
      <c r="C126" s="156" t="s">
        <v>658</v>
      </c>
      <c r="D126" s="155" t="s">
        <v>639</v>
      </c>
      <c r="E126" s="152" t="s">
        <v>400</v>
      </c>
      <c r="F126" s="147" t="s">
        <v>627</v>
      </c>
      <c r="G126" s="142" t="s">
        <v>505</v>
      </c>
      <c r="H126" s="147" t="s">
        <v>628</v>
      </c>
      <c r="I126" s="149" t="s">
        <v>578</v>
      </c>
      <c r="J126" s="149"/>
      <c r="K126" s="160"/>
      <c r="L126" s="149" t="s">
        <v>579</v>
      </c>
      <c r="M126" s="157">
        <v>2</v>
      </c>
      <c r="N126" s="157">
        <v>2</v>
      </c>
      <c r="O126" s="141">
        <v>4</v>
      </c>
      <c r="P126" s="141" t="s">
        <v>117</v>
      </c>
      <c r="Q126" s="157">
        <v>60</v>
      </c>
      <c r="R126" s="141">
        <v>240</v>
      </c>
      <c r="S126" s="141" t="s">
        <v>48</v>
      </c>
      <c r="T126" s="149" t="s">
        <v>522</v>
      </c>
      <c r="U126" s="89">
        <v>270</v>
      </c>
      <c r="V126" s="89">
        <v>31</v>
      </c>
      <c r="W126" s="89">
        <v>0</v>
      </c>
      <c r="X126" s="89">
        <f t="shared" si="15"/>
        <v>301</v>
      </c>
      <c r="Y126" s="149" t="s">
        <v>572</v>
      </c>
      <c r="Z126" s="149" t="s">
        <v>573</v>
      </c>
      <c r="AA126" s="160"/>
      <c r="AB126" s="160"/>
      <c r="AC126" s="149"/>
      <c r="AD126" s="149" t="s">
        <v>660</v>
      </c>
      <c r="AE126" s="149"/>
    </row>
    <row r="127" spans="1:31" ht="111" customHeight="1">
      <c r="A127" s="83" t="s">
        <v>51</v>
      </c>
      <c r="B127" s="155" t="s">
        <v>657</v>
      </c>
      <c r="C127" s="156" t="s">
        <v>658</v>
      </c>
      <c r="D127" s="155" t="s">
        <v>639</v>
      </c>
      <c r="E127" s="152" t="s">
        <v>400</v>
      </c>
      <c r="F127" s="147" t="s">
        <v>629</v>
      </c>
      <c r="G127" s="142" t="s">
        <v>505</v>
      </c>
      <c r="H127" s="147" t="s">
        <v>630</v>
      </c>
      <c r="I127" s="149" t="s">
        <v>578</v>
      </c>
      <c r="J127" s="147"/>
      <c r="K127" s="160"/>
      <c r="L127" s="149" t="s">
        <v>579</v>
      </c>
      <c r="M127" s="157">
        <v>4</v>
      </c>
      <c r="N127" s="157">
        <v>2</v>
      </c>
      <c r="O127" s="141">
        <v>8</v>
      </c>
      <c r="P127" s="141" t="s">
        <v>115</v>
      </c>
      <c r="Q127" s="157">
        <v>60</v>
      </c>
      <c r="R127" s="141">
        <v>480</v>
      </c>
      <c r="S127" s="141" t="s">
        <v>48</v>
      </c>
      <c r="T127" s="149" t="s">
        <v>522</v>
      </c>
      <c r="U127" s="89">
        <v>270</v>
      </c>
      <c r="V127" s="89">
        <v>31</v>
      </c>
      <c r="W127" s="89">
        <v>0</v>
      </c>
      <c r="X127" s="89">
        <f t="shared" si="15"/>
        <v>301</v>
      </c>
      <c r="Y127" s="149" t="s">
        <v>572</v>
      </c>
      <c r="Z127" s="149" t="s">
        <v>573</v>
      </c>
      <c r="AA127" s="160"/>
      <c r="AB127" s="160"/>
      <c r="AC127" s="147"/>
      <c r="AD127" s="149" t="s">
        <v>660</v>
      </c>
      <c r="AE127" s="149"/>
    </row>
    <row r="128" spans="1:31" ht="111" customHeight="1">
      <c r="A128" s="83" t="s">
        <v>51</v>
      </c>
      <c r="B128" s="155" t="s">
        <v>657</v>
      </c>
      <c r="C128" s="156" t="s">
        <v>658</v>
      </c>
      <c r="D128" s="155" t="s">
        <v>639</v>
      </c>
      <c r="E128" s="152" t="s">
        <v>400</v>
      </c>
      <c r="F128" s="147" t="s">
        <v>631</v>
      </c>
      <c r="G128" s="142" t="s">
        <v>505</v>
      </c>
      <c r="H128" s="147" t="s">
        <v>632</v>
      </c>
      <c r="I128" s="149" t="s">
        <v>578</v>
      </c>
      <c r="J128" s="147"/>
      <c r="K128" s="160"/>
      <c r="L128" s="149" t="s">
        <v>633</v>
      </c>
      <c r="M128" s="157">
        <v>2</v>
      </c>
      <c r="N128" s="157">
        <v>2</v>
      </c>
      <c r="O128" s="141">
        <v>4</v>
      </c>
      <c r="P128" s="141" t="s">
        <v>117</v>
      </c>
      <c r="Q128" s="157">
        <v>25</v>
      </c>
      <c r="R128" s="141">
        <v>100</v>
      </c>
      <c r="S128" s="141" t="s">
        <v>199</v>
      </c>
      <c r="T128" s="149" t="s">
        <v>208</v>
      </c>
      <c r="U128" s="89">
        <v>270</v>
      </c>
      <c r="V128" s="89">
        <v>31</v>
      </c>
      <c r="W128" s="89">
        <v>0</v>
      </c>
      <c r="X128" s="89">
        <f t="shared" si="15"/>
        <v>301</v>
      </c>
      <c r="Y128" s="149" t="s">
        <v>572</v>
      </c>
      <c r="Z128" s="149" t="s">
        <v>573</v>
      </c>
      <c r="AA128" s="160"/>
      <c r="AB128" s="160"/>
      <c r="AC128" s="147"/>
      <c r="AD128" s="149" t="s">
        <v>633</v>
      </c>
      <c r="AE128" s="149"/>
    </row>
    <row r="129" spans="1:31" ht="111" customHeight="1">
      <c r="A129" s="83" t="s">
        <v>51</v>
      </c>
      <c r="B129" s="155" t="s">
        <v>657</v>
      </c>
      <c r="C129" s="156" t="s">
        <v>658</v>
      </c>
      <c r="D129" s="155" t="s">
        <v>639</v>
      </c>
      <c r="E129" s="152" t="s">
        <v>400</v>
      </c>
      <c r="F129" s="147" t="s">
        <v>634</v>
      </c>
      <c r="G129" s="142" t="s">
        <v>505</v>
      </c>
      <c r="H129" s="147" t="s">
        <v>635</v>
      </c>
      <c r="I129" s="149" t="s">
        <v>578</v>
      </c>
      <c r="J129" s="149"/>
      <c r="K129" s="160"/>
      <c r="L129" s="149" t="s">
        <v>579</v>
      </c>
      <c r="M129" s="158">
        <v>2</v>
      </c>
      <c r="N129" s="158">
        <v>4</v>
      </c>
      <c r="O129" s="141">
        <v>8</v>
      </c>
      <c r="P129" s="141" t="s">
        <v>115</v>
      </c>
      <c r="Q129" s="157">
        <v>60</v>
      </c>
      <c r="R129" s="141">
        <v>480</v>
      </c>
      <c r="S129" s="141" t="s">
        <v>48</v>
      </c>
      <c r="T129" s="149" t="s">
        <v>522</v>
      </c>
      <c r="U129" s="89">
        <v>270</v>
      </c>
      <c r="V129" s="89">
        <v>31</v>
      </c>
      <c r="W129" s="89">
        <v>0</v>
      </c>
      <c r="X129" s="89">
        <f t="shared" si="15"/>
        <v>301</v>
      </c>
      <c r="Y129" s="149" t="s">
        <v>572</v>
      </c>
      <c r="Z129" s="149" t="s">
        <v>573</v>
      </c>
      <c r="AA129" s="160"/>
      <c r="AB129" s="160"/>
      <c r="AC129" s="149"/>
      <c r="AD129" s="149" t="s">
        <v>660</v>
      </c>
      <c r="AE129" s="149"/>
    </row>
    <row r="130" spans="1:31" ht="111" customHeight="1">
      <c r="A130" s="83" t="s">
        <v>51</v>
      </c>
      <c r="B130" s="155" t="s">
        <v>657</v>
      </c>
      <c r="C130" s="156" t="s">
        <v>658</v>
      </c>
      <c r="D130" s="155" t="s">
        <v>639</v>
      </c>
      <c r="E130" s="152" t="s">
        <v>400</v>
      </c>
      <c r="F130" s="161" t="s">
        <v>661</v>
      </c>
      <c r="G130" s="142" t="s">
        <v>505</v>
      </c>
      <c r="H130" s="162" t="s">
        <v>662</v>
      </c>
      <c r="I130" s="161" t="s">
        <v>663</v>
      </c>
      <c r="J130" s="161"/>
      <c r="K130" s="163"/>
      <c r="L130" s="164" t="s">
        <v>664</v>
      </c>
      <c r="M130" s="157">
        <v>6</v>
      </c>
      <c r="N130" s="157">
        <v>1</v>
      </c>
      <c r="O130" s="141">
        <v>6</v>
      </c>
      <c r="P130" s="141" t="s">
        <v>115</v>
      </c>
      <c r="Q130" s="157">
        <v>60</v>
      </c>
      <c r="R130" s="141">
        <v>360</v>
      </c>
      <c r="S130" s="141" t="s">
        <v>48</v>
      </c>
      <c r="T130" s="149" t="s">
        <v>522</v>
      </c>
      <c r="U130" s="89">
        <v>270</v>
      </c>
      <c r="V130" s="89">
        <v>31</v>
      </c>
      <c r="W130" s="89">
        <v>0</v>
      </c>
      <c r="X130" s="89">
        <f t="shared" si="15"/>
        <v>301</v>
      </c>
      <c r="Y130" s="149" t="s">
        <v>572</v>
      </c>
      <c r="Z130" s="149" t="s">
        <v>573</v>
      </c>
      <c r="AA130" s="160"/>
      <c r="AB130" s="160"/>
      <c r="AC130" s="161"/>
      <c r="AD130" s="161" t="s">
        <v>665</v>
      </c>
      <c r="AE130" s="164"/>
    </row>
    <row r="131" spans="1:31" ht="111" customHeight="1">
      <c r="A131" s="83" t="s">
        <v>51</v>
      </c>
      <c r="B131" s="155" t="s">
        <v>657</v>
      </c>
      <c r="C131" s="156" t="s">
        <v>658</v>
      </c>
      <c r="D131" s="155" t="s">
        <v>639</v>
      </c>
      <c r="E131" s="152" t="s">
        <v>400</v>
      </c>
      <c r="F131" s="161" t="s">
        <v>661</v>
      </c>
      <c r="G131" s="142" t="s">
        <v>505</v>
      </c>
      <c r="H131" s="162" t="s">
        <v>666</v>
      </c>
      <c r="I131" s="161" t="s">
        <v>663</v>
      </c>
      <c r="J131" s="161"/>
      <c r="K131" s="163"/>
      <c r="L131" s="164" t="s">
        <v>664</v>
      </c>
      <c r="M131" s="157">
        <v>6</v>
      </c>
      <c r="N131" s="157">
        <v>1</v>
      </c>
      <c r="O131" s="141">
        <v>6</v>
      </c>
      <c r="P131" s="141" t="s">
        <v>115</v>
      </c>
      <c r="Q131" s="157">
        <v>60</v>
      </c>
      <c r="R131" s="141">
        <v>360</v>
      </c>
      <c r="S131" s="141" t="s">
        <v>48</v>
      </c>
      <c r="T131" s="149" t="s">
        <v>522</v>
      </c>
      <c r="U131" s="89">
        <v>270</v>
      </c>
      <c r="V131" s="89">
        <v>31</v>
      </c>
      <c r="W131" s="89">
        <v>0</v>
      </c>
      <c r="X131" s="89">
        <f t="shared" si="15"/>
        <v>301</v>
      </c>
      <c r="Y131" s="149" t="s">
        <v>572</v>
      </c>
      <c r="Z131" s="149" t="s">
        <v>573</v>
      </c>
      <c r="AA131" s="160"/>
      <c r="AB131" s="160"/>
      <c r="AC131" s="161"/>
      <c r="AD131" s="161" t="s">
        <v>665</v>
      </c>
      <c r="AE131" s="164"/>
    </row>
    <row r="132" spans="1:31" ht="111" customHeight="1">
      <c r="A132" s="83" t="s">
        <v>51</v>
      </c>
      <c r="B132" s="155" t="s">
        <v>657</v>
      </c>
      <c r="C132" s="156" t="s">
        <v>658</v>
      </c>
      <c r="D132" s="155" t="s">
        <v>639</v>
      </c>
      <c r="E132" s="152" t="s">
        <v>400</v>
      </c>
      <c r="F132" s="161" t="s">
        <v>661</v>
      </c>
      <c r="G132" s="142" t="s">
        <v>505</v>
      </c>
      <c r="H132" s="162" t="s">
        <v>667</v>
      </c>
      <c r="I132" s="161" t="s">
        <v>663</v>
      </c>
      <c r="J132" s="161"/>
      <c r="K132" s="163"/>
      <c r="L132" s="164" t="s">
        <v>664</v>
      </c>
      <c r="M132" s="157">
        <v>6</v>
      </c>
      <c r="N132" s="158">
        <v>1</v>
      </c>
      <c r="O132" s="141">
        <v>6</v>
      </c>
      <c r="P132" s="141" t="s">
        <v>115</v>
      </c>
      <c r="Q132" s="158">
        <v>60</v>
      </c>
      <c r="R132" s="141">
        <v>360</v>
      </c>
      <c r="S132" s="141" t="s">
        <v>48</v>
      </c>
      <c r="T132" s="149" t="s">
        <v>522</v>
      </c>
      <c r="U132" s="89">
        <v>270</v>
      </c>
      <c r="V132" s="89">
        <v>31</v>
      </c>
      <c r="W132" s="89">
        <v>0</v>
      </c>
      <c r="X132" s="89">
        <f t="shared" si="15"/>
        <v>301</v>
      </c>
      <c r="Y132" s="149" t="s">
        <v>572</v>
      </c>
      <c r="Z132" s="149" t="s">
        <v>573</v>
      </c>
      <c r="AA132" s="160"/>
      <c r="AB132" s="160"/>
      <c r="AC132" s="161"/>
      <c r="AD132" s="161" t="s">
        <v>665</v>
      </c>
      <c r="AE132" s="164"/>
    </row>
    <row r="133" ht="111" customHeight="1"/>
    <row r="134" ht="111" customHeight="1"/>
  </sheetData>
  <sheetProtection selectLockedCells="1" selectUnlockedCells="1"/>
  <autoFilter ref="A9:AE132"/>
  <mergeCells count="37">
    <mergeCell ref="AA8:AA9"/>
    <mergeCell ref="AB8:AB9"/>
    <mergeCell ref="AC8:AC9"/>
    <mergeCell ref="AD8:AD9"/>
    <mergeCell ref="AE8:AE9"/>
    <mergeCell ref="R8:R9"/>
    <mergeCell ref="S8:S9"/>
    <mergeCell ref="T8:T9"/>
    <mergeCell ref="U8:X8"/>
    <mergeCell ref="Y8:Y9"/>
    <mergeCell ref="AA7:AE7"/>
    <mergeCell ref="F8:F9"/>
    <mergeCell ref="G8:G9"/>
    <mergeCell ref="J8:J9"/>
    <mergeCell ref="K8:K9"/>
    <mergeCell ref="Z8:Z9"/>
    <mergeCell ref="M8:M9"/>
    <mergeCell ref="N8:N9"/>
    <mergeCell ref="O8:O9"/>
    <mergeCell ref="P8:P9"/>
    <mergeCell ref="F7:H7"/>
    <mergeCell ref="I7:I9"/>
    <mergeCell ref="H8:H9"/>
    <mergeCell ref="J7:L7"/>
    <mergeCell ref="M7:S7"/>
    <mergeCell ref="U7:Z7"/>
    <mergeCell ref="Q8:Q9"/>
    <mergeCell ref="A1:AE1"/>
    <mergeCell ref="A2:AE2"/>
    <mergeCell ref="A3:AE3"/>
    <mergeCell ref="A4:AE4"/>
    <mergeCell ref="A7:A9"/>
    <mergeCell ref="L8:L9"/>
    <mergeCell ref="B7:B9"/>
    <mergeCell ref="C7:C9"/>
    <mergeCell ref="D7:D9"/>
    <mergeCell ref="E7:E9"/>
  </mergeCells>
  <conditionalFormatting sqref="S10:S14 S20:S44 S46:S84">
    <cfRule type="expression" priority="34" dxfId="3" stopIfTrue="1">
      <formula>$S10="IV"</formula>
    </cfRule>
    <cfRule type="expression" priority="35" dxfId="3" stopIfTrue="1">
      <formula>$S10="III"</formula>
    </cfRule>
    <cfRule type="expression" priority="36" dxfId="0" stopIfTrue="1">
      <formula>$S10="I"</formula>
    </cfRule>
    <cfRule type="expression" priority="37" dxfId="1" stopIfTrue="1">
      <formula>$S10="II"</formula>
    </cfRule>
  </conditionalFormatting>
  <conditionalFormatting sqref="S15:S19">
    <cfRule type="expression" priority="30" dxfId="3" stopIfTrue="1">
      <formula>$S15="IV"</formula>
    </cfRule>
    <cfRule type="expression" priority="31" dxfId="3" stopIfTrue="1">
      <formula>$S15="III"</formula>
    </cfRule>
    <cfRule type="expression" priority="32" dxfId="0" stopIfTrue="1">
      <formula>$S15="I"</formula>
    </cfRule>
    <cfRule type="expression" priority="33" dxfId="1" stopIfTrue="1">
      <formula>$S15="II"</formula>
    </cfRule>
  </conditionalFormatting>
  <conditionalFormatting sqref="S45">
    <cfRule type="expression" priority="18" dxfId="3" stopIfTrue="1">
      <formula>$S45="IV"</formula>
    </cfRule>
    <cfRule type="expression" priority="19" dxfId="3" stopIfTrue="1">
      <formula>$S45="III"</formula>
    </cfRule>
    <cfRule type="expression" priority="20" dxfId="0" stopIfTrue="1">
      <formula>$S45="I"</formula>
    </cfRule>
    <cfRule type="expression" priority="21" dxfId="1" stopIfTrue="1">
      <formula>$S45="II"</formula>
    </cfRule>
  </conditionalFormatting>
  <conditionalFormatting sqref="S85:S132">
    <cfRule type="expression" priority="9" dxfId="3" stopIfTrue="1">
      <formula>$S85="IV"</formula>
    </cfRule>
    <cfRule type="expression" priority="10" dxfId="3" stopIfTrue="1">
      <formula>$S85="III"</formula>
    </cfRule>
    <cfRule type="expression" priority="11" dxfId="0" stopIfTrue="1">
      <formula>$S85="I"</formula>
    </cfRule>
    <cfRule type="expression" priority="12" dxfId="1" stopIfTrue="1">
      <formula>$S85="II"</formula>
    </cfRule>
  </conditionalFormatting>
  <conditionalFormatting sqref="P85:P86">
    <cfRule type="expression" priority="13" dxfId="0" stopIfTrue="1">
      <formula>$P16="Alto(A)"</formula>
    </cfRule>
  </conditionalFormatting>
  <dataValidations count="6">
    <dataValidation operator="equal" allowBlank="1" showErrorMessage="1" sqref="Z86 Z22 Z28 Z30 Z38 Z42 Z47 Z52 Z55 Z62 Z64 Z67 Z32 Z17 Z19 Z15 Z76:Z77 Z69">
      <formula1>'Rafael Uribe'!#REF!</formula1>
    </dataValidation>
    <dataValidation type="list" allowBlank="1" showInputMessage="1" showErrorMessage="1" errorTitle="TENGA EN CUENTA:" error="Sólo marque &quot;SI&quot; o &quot;NO&quot; según corresponda." sqref="H96:H99 H101">
      <formula1>$AT$329:$AT$550</formula1>
    </dataValidation>
    <dataValidation allowBlank="1" showInputMessage="1" showErrorMessage="1" errorTitle="TENGA EN CUENTA:" error="Sólo marque &quot;SI&quot; o &quot;NO&quot; según corresponda." sqref="H93:H95 H100 H102:H109 H112:H115 F94 H117:H125 F116 H128:H132"/>
    <dataValidation type="whole" allowBlank="1" showInputMessage="1" showErrorMessage="1" promptTitle="IMPORTANTE:" prompt="Ingrese un valor numérico entre 1 y 4" errorTitle="TENGA EN CUENTA:" error="Debe ingresar un valor numérico entre 1 y 4" sqref="N93:N132">
      <formula1>1</formula1>
      <formula2>4</formula2>
    </dataValidation>
    <dataValidation type="whole" allowBlank="1" showInputMessage="1" showErrorMessage="1" promptTitle="IMPORTANTE:" prompt="Ingrese un valor numérico entre 1 y 10" errorTitle="TENGA EN CUENTA:" error="Debe ingresar un valor numérico entre 1 y 10" sqref="M93:M132">
      <formula1>1</formula1>
      <formula2>10</formula2>
    </dataValidation>
    <dataValidation allowBlank="1" showInputMessage="1" showErrorMessage="1" sqref="T10:T132"/>
  </dataValidations>
  <printOptions/>
  <pageMargins left="0.12" right="0.15748031496062992" top="0.4330708661417323" bottom="0.3937007874015748" header="0.35433070866141736" footer="0.1968503937007874"/>
  <pageSetup horizontalDpi="300" verticalDpi="300" orientation="landscape" scale="75" r:id="rId2"/>
  <headerFooter alignWithMargins="0">
    <oddFooter>&amp;R&amp;"Times New Roman,Normal"&amp;12Página &amp;P</oddFooter>
  </headerFooter>
  <drawing r:id="rId1"/>
</worksheet>
</file>

<file path=xl/worksheets/sheet2.xml><?xml version="1.0" encoding="utf-8"?>
<worksheet xmlns="http://schemas.openxmlformats.org/spreadsheetml/2006/main" xmlns:r="http://schemas.openxmlformats.org/officeDocument/2006/relationships">
  <dimension ref="A1:J52"/>
  <sheetViews>
    <sheetView zoomScale="84" zoomScaleNormal="84" zoomScalePageLayoutView="0" workbookViewId="0" topLeftCell="A4">
      <selection activeCell="A38" sqref="A38:C38"/>
    </sheetView>
  </sheetViews>
  <sheetFormatPr defaultColWidth="11.421875" defaultRowHeight="12.75"/>
  <cols>
    <col min="1" max="1" width="21.00390625" style="0" customWidth="1"/>
    <col min="3" max="3" width="74.57421875" style="0" customWidth="1"/>
    <col min="8" max="8" width="12.57421875" style="0" customWidth="1"/>
    <col min="9" max="9" width="13.140625" style="0" customWidth="1"/>
    <col min="10" max="10" width="15.00390625" style="0" customWidth="1"/>
  </cols>
  <sheetData>
    <row r="1" spans="1:10" ht="12.75">
      <c r="A1" s="125" t="s">
        <v>106</v>
      </c>
      <c r="B1" s="126"/>
      <c r="C1" s="126"/>
      <c r="D1" s="126"/>
      <c r="E1" s="126"/>
      <c r="F1" s="126"/>
      <c r="G1" s="126"/>
      <c r="H1" s="126"/>
      <c r="I1" s="126"/>
      <c r="J1" s="127"/>
    </row>
    <row r="2" spans="1:10" ht="12.75">
      <c r="A2" s="128"/>
      <c r="B2" s="129"/>
      <c r="C2" s="129"/>
      <c r="D2" s="129"/>
      <c r="E2" s="129"/>
      <c r="F2" s="129"/>
      <c r="G2" s="129"/>
      <c r="H2" s="129"/>
      <c r="I2" s="129"/>
      <c r="J2" s="130"/>
    </row>
    <row r="3" spans="1:10" ht="13.5" thickBot="1">
      <c r="A3" s="131"/>
      <c r="B3" s="132"/>
      <c r="C3" s="132"/>
      <c r="D3" s="132"/>
      <c r="E3" s="132"/>
      <c r="F3" s="132"/>
      <c r="G3" s="132"/>
      <c r="H3" s="132"/>
      <c r="I3" s="132"/>
      <c r="J3" s="133"/>
    </row>
    <row r="4" spans="1:10" ht="12.75">
      <c r="A4" s="7"/>
      <c r="B4" s="8"/>
      <c r="C4" s="9"/>
      <c r="D4" s="9"/>
      <c r="E4" s="7"/>
      <c r="F4" s="7"/>
      <c r="G4" s="7"/>
      <c r="H4" s="7"/>
      <c r="I4" s="7"/>
      <c r="J4" s="7"/>
    </row>
    <row r="5" spans="1:10" ht="12.75">
      <c r="A5" s="113" t="s">
        <v>107</v>
      </c>
      <c r="B5" s="113"/>
      <c r="C5" s="113"/>
      <c r="D5" s="9"/>
      <c r="E5" s="7"/>
      <c r="F5" s="7"/>
      <c r="G5" s="7"/>
      <c r="H5" s="7"/>
      <c r="I5" s="7"/>
      <c r="J5" s="7"/>
    </row>
    <row r="6" spans="1:10" ht="13.5" thickBot="1">
      <c r="A6" s="9"/>
      <c r="B6" s="9"/>
      <c r="C6" s="9"/>
      <c r="D6" s="9"/>
      <c r="E6" s="7"/>
      <c r="F6" s="7"/>
      <c r="G6" s="7"/>
      <c r="H6" s="7"/>
      <c r="I6" s="7"/>
      <c r="J6" s="7"/>
    </row>
    <row r="7" spans="1:10" ht="13.5" thickBot="1">
      <c r="A7" s="10" t="s">
        <v>108</v>
      </c>
      <c r="B7" s="11" t="s">
        <v>109</v>
      </c>
      <c r="C7" s="12" t="s">
        <v>110</v>
      </c>
      <c r="D7" s="13"/>
      <c r="E7" s="7"/>
      <c r="F7" s="7"/>
      <c r="G7" s="7"/>
      <c r="H7" s="7"/>
      <c r="I7" s="7"/>
      <c r="J7" s="7"/>
    </row>
    <row r="8" spans="1:10" ht="45.75" customHeight="1">
      <c r="A8" s="14" t="s">
        <v>111</v>
      </c>
      <c r="B8" s="15">
        <v>10</v>
      </c>
      <c r="C8" s="16" t="s">
        <v>112</v>
      </c>
      <c r="D8" s="17"/>
      <c r="E8" s="7"/>
      <c r="F8" s="7"/>
      <c r="G8" s="7"/>
      <c r="H8" s="7"/>
      <c r="I8" s="7"/>
      <c r="J8" s="7"/>
    </row>
    <row r="9" spans="1:10" ht="30.75" customHeight="1">
      <c r="A9" s="18" t="s">
        <v>113</v>
      </c>
      <c r="B9" s="19">
        <v>6</v>
      </c>
      <c r="C9" s="20" t="s">
        <v>114</v>
      </c>
      <c r="D9" s="17"/>
      <c r="E9" s="7"/>
      <c r="F9" s="7"/>
      <c r="G9" s="7"/>
      <c r="H9" s="7"/>
      <c r="I9" s="7"/>
      <c r="J9" s="7"/>
    </row>
    <row r="10" spans="1:10" ht="41.25" customHeight="1">
      <c r="A10" s="18" t="s">
        <v>115</v>
      </c>
      <c r="B10" s="19">
        <v>2</v>
      </c>
      <c r="C10" s="20" t="s">
        <v>116</v>
      </c>
      <c r="D10" s="17"/>
      <c r="E10" s="7"/>
      <c r="F10" s="7"/>
      <c r="G10" s="7"/>
      <c r="H10" s="7"/>
      <c r="I10" s="7"/>
      <c r="J10" s="7"/>
    </row>
    <row r="11" spans="1:10" ht="31.5" customHeight="1" thickBot="1">
      <c r="A11" s="21" t="s">
        <v>117</v>
      </c>
      <c r="B11" s="22"/>
      <c r="C11" s="23" t="s">
        <v>118</v>
      </c>
      <c r="D11" s="17"/>
      <c r="E11" s="7"/>
      <c r="F11" s="7"/>
      <c r="G11" s="7"/>
      <c r="H11" s="7"/>
      <c r="I11" s="7"/>
      <c r="J11" s="7"/>
    </row>
    <row r="12" spans="1:10" ht="12.75">
      <c r="A12" s="24"/>
      <c r="B12" s="25"/>
      <c r="C12" s="26"/>
      <c r="D12" s="17"/>
      <c r="E12" s="7"/>
      <c r="F12" s="7"/>
      <c r="G12" s="7"/>
      <c r="H12" s="7"/>
      <c r="I12" s="7"/>
      <c r="J12" s="7"/>
    </row>
    <row r="13" spans="1:10" ht="12.75">
      <c r="A13" s="113" t="s">
        <v>119</v>
      </c>
      <c r="B13" s="113"/>
      <c r="C13" s="113"/>
      <c r="D13" s="7"/>
      <c r="E13" s="113" t="s">
        <v>120</v>
      </c>
      <c r="F13" s="113"/>
      <c r="G13" s="113"/>
      <c r="H13" s="113"/>
      <c r="I13" s="113"/>
      <c r="J13" s="113"/>
    </row>
    <row r="14" spans="1:10" ht="13.5" thickBot="1">
      <c r="A14" s="7"/>
      <c r="B14" s="7"/>
      <c r="C14" s="7"/>
      <c r="D14" s="7"/>
      <c r="E14" s="7"/>
      <c r="F14" s="7"/>
      <c r="G14" s="7"/>
      <c r="H14" s="7"/>
      <c r="I14" s="7"/>
      <c r="J14" s="7"/>
    </row>
    <row r="15" spans="1:10" ht="13.5" thickBot="1">
      <c r="A15" s="10" t="s">
        <v>121</v>
      </c>
      <c r="B15" s="11" t="s">
        <v>122</v>
      </c>
      <c r="C15" s="12" t="s">
        <v>110</v>
      </c>
      <c r="D15" s="7"/>
      <c r="E15" s="116" t="s">
        <v>123</v>
      </c>
      <c r="F15" s="134"/>
      <c r="G15" s="116" t="s">
        <v>124</v>
      </c>
      <c r="H15" s="136"/>
      <c r="I15" s="136"/>
      <c r="J15" s="137"/>
    </row>
    <row r="16" spans="1:10" ht="26.25" customHeight="1" thickBot="1">
      <c r="A16" s="27" t="s">
        <v>125</v>
      </c>
      <c r="B16" s="28">
        <v>4</v>
      </c>
      <c r="C16" s="29" t="s">
        <v>126</v>
      </c>
      <c r="D16" s="7"/>
      <c r="E16" s="118"/>
      <c r="F16" s="135"/>
      <c r="G16" s="30">
        <v>4</v>
      </c>
      <c r="H16" s="31">
        <v>3</v>
      </c>
      <c r="I16" s="31">
        <v>2</v>
      </c>
      <c r="J16" s="32">
        <v>1</v>
      </c>
    </row>
    <row r="17" spans="1:10" ht="25.5" customHeight="1">
      <c r="A17" s="33" t="s">
        <v>127</v>
      </c>
      <c r="B17" s="34">
        <v>3</v>
      </c>
      <c r="C17" s="35" t="s">
        <v>128</v>
      </c>
      <c r="D17" s="7"/>
      <c r="E17" s="116" t="s">
        <v>108</v>
      </c>
      <c r="F17" s="36">
        <v>10</v>
      </c>
      <c r="G17" s="37" t="s">
        <v>129</v>
      </c>
      <c r="H17" s="38" t="s">
        <v>130</v>
      </c>
      <c r="I17" s="39" t="s">
        <v>131</v>
      </c>
      <c r="J17" s="40" t="s">
        <v>132</v>
      </c>
    </row>
    <row r="18" spans="1:10" ht="34.5" customHeight="1">
      <c r="A18" s="33" t="s">
        <v>133</v>
      </c>
      <c r="B18" s="34">
        <v>2</v>
      </c>
      <c r="C18" s="35" t="s">
        <v>134</v>
      </c>
      <c r="D18" s="7"/>
      <c r="E18" s="117"/>
      <c r="F18" s="41">
        <v>6</v>
      </c>
      <c r="G18" s="42" t="s">
        <v>135</v>
      </c>
      <c r="H18" s="43" t="s">
        <v>136</v>
      </c>
      <c r="I18" s="43" t="s">
        <v>137</v>
      </c>
      <c r="J18" s="44" t="s">
        <v>138</v>
      </c>
    </row>
    <row r="19" spans="1:10" ht="26.25" customHeight="1" thickBot="1">
      <c r="A19" s="45" t="s">
        <v>139</v>
      </c>
      <c r="B19" s="46">
        <v>1</v>
      </c>
      <c r="C19" s="47" t="s">
        <v>140</v>
      </c>
      <c r="D19" s="7"/>
      <c r="E19" s="118"/>
      <c r="F19" s="32">
        <v>2</v>
      </c>
      <c r="G19" s="48" t="s">
        <v>141</v>
      </c>
      <c r="H19" s="49" t="s">
        <v>138</v>
      </c>
      <c r="I19" s="50" t="s">
        <v>142</v>
      </c>
      <c r="J19" s="51" t="s">
        <v>143</v>
      </c>
    </row>
    <row r="20" spans="1:10" ht="13.5" thickBot="1">
      <c r="A20" s="7"/>
      <c r="B20" s="7"/>
      <c r="C20" s="7"/>
      <c r="D20" s="7"/>
      <c r="E20" s="107" t="s">
        <v>144</v>
      </c>
      <c r="F20" s="108"/>
      <c r="G20" s="108"/>
      <c r="H20" s="108"/>
      <c r="I20" s="108"/>
      <c r="J20" s="109"/>
    </row>
    <row r="21" spans="1:10" ht="12.75">
      <c r="A21" s="113" t="s">
        <v>145</v>
      </c>
      <c r="B21" s="113"/>
      <c r="C21" s="113"/>
      <c r="D21" s="7"/>
      <c r="E21" s="7"/>
      <c r="F21" s="7"/>
      <c r="G21" s="7"/>
      <c r="H21" s="7"/>
      <c r="I21" s="7"/>
      <c r="J21" s="7"/>
    </row>
    <row r="22" spans="1:10" ht="13.5" thickBot="1">
      <c r="A22" s="7"/>
      <c r="B22" s="7"/>
      <c r="C22" s="7"/>
      <c r="D22" s="7"/>
      <c r="E22" s="7"/>
      <c r="F22" s="7"/>
      <c r="G22" s="7"/>
      <c r="H22" s="7"/>
      <c r="I22" s="7"/>
      <c r="J22" s="7"/>
    </row>
    <row r="23" spans="1:10" ht="13.5" thickBot="1">
      <c r="A23" s="52" t="s">
        <v>146</v>
      </c>
      <c r="B23" s="53" t="s">
        <v>147</v>
      </c>
      <c r="C23" s="54" t="s">
        <v>110</v>
      </c>
      <c r="D23" s="7"/>
      <c r="E23" s="7"/>
      <c r="F23" s="7"/>
      <c r="G23" s="7"/>
      <c r="H23" s="7"/>
      <c r="I23" s="7"/>
      <c r="J23" s="7"/>
    </row>
    <row r="24" spans="1:10" ht="33.75" customHeight="1">
      <c r="A24" s="14" t="s">
        <v>111</v>
      </c>
      <c r="B24" s="15" t="s">
        <v>148</v>
      </c>
      <c r="C24" s="16" t="s">
        <v>149</v>
      </c>
      <c r="D24" s="7"/>
      <c r="E24" s="7"/>
      <c r="F24" s="7"/>
      <c r="G24" s="7"/>
      <c r="H24" s="7"/>
      <c r="I24" s="7"/>
      <c r="J24" s="7"/>
    </row>
    <row r="25" spans="1:10" ht="42.75" customHeight="1">
      <c r="A25" s="18" t="s">
        <v>113</v>
      </c>
      <c r="B25" s="19" t="s">
        <v>150</v>
      </c>
      <c r="C25" s="20" t="s">
        <v>151</v>
      </c>
      <c r="D25" s="7"/>
      <c r="E25" s="7"/>
      <c r="F25" s="7"/>
      <c r="G25" s="7"/>
      <c r="H25" s="7"/>
      <c r="I25" s="7"/>
      <c r="J25" s="7"/>
    </row>
    <row r="26" spans="1:10" ht="35.25" customHeight="1">
      <c r="A26" s="18" t="s">
        <v>115</v>
      </c>
      <c r="B26" s="19" t="s">
        <v>152</v>
      </c>
      <c r="C26" s="20" t="s">
        <v>153</v>
      </c>
      <c r="D26" s="7"/>
      <c r="E26" s="7"/>
      <c r="F26" s="7"/>
      <c r="G26" s="7"/>
      <c r="H26" s="7"/>
      <c r="I26" s="7"/>
      <c r="J26" s="7"/>
    </row>
    <row r="27" spans="1:10" ht="37.5" customHeight="1" thickBot="1">
      <c r="A27" s="21" t="s">
        <v>117</v>
      </c>
      <c r="B27" s="22" t="s">
        <v>154</v>
      </c>
      <c r="C27" s="23" t="s">
        <v>155</v>
      </c>
      <c r="D27" s="7"/>
      <c r="E27" s="7"/>
      <c r="F27" s="7"/>
      <c r="G27" s="7"/>
      <c r="H27" s="7"/>
      <c r="I27" s="7"/>
      <c r="J27" s="7"/>
    </row>
    <row r="28" spans="1:10" ht="12.75">
      <c r="A28" s="7"/>
      <c r="B28" s="7"/>
      <c r="C28" s="7"/>
      <c r="D28" s="7"/>
      <c r="E28" s="113" t="s">
        <v>156</v>
      </c>
      <c r="F28" s="113"/>
      <c r="G28" s="113"/>
      <c r="H28" s="113"/>
      <c r="I28" s="113"/>
      <c r="J28" s="113"/>
    </row>
    <row r="29" spans="1:10" ht="13.5" thickBot="1">
      <c r="A29" s="113" t="s">
        <v>157</v>
      </c>
      <c r="B29" s="113"/>
      <c r="C29" s="113"/>
      <c r="D29" s="7"/>
      <c r="E29" s="7"/>
      <c r="F29" s="7"/>
      <c r="G29" s="7"/>
      <c r="H29" s="7"/>
      <c r="I29" s="7"/>
      <c r="J29" s="7"/>
    </row>
    <row r="30" spans="1:10" ht="13.5" thickBot="1">
      <c r="A30" s="7"/>
      <c r="B30" s="7"/>
      <c r="C30" s="7"/>
      <c r="D30" s="7"/>
      <c r="E30" s="119" t="s">
        <v>158</v>
      </c>
      <c r="F30" s="120"/>
      <c r="G30" s="119" t="s">
        <v>146</v>
      </c>
      <c r="H30" s="123"/>
      <c r="I30" s="123"/>
      <c r="J30" s="124"/>
    </row>
    <row r="31" spans="1:10" ht="13.5" thickBot="1">
      <c r="A31" s="52" t="s">
        <v>159</v>
      </c>
      <c r="B31" s="53" t="s">
        <v>160</v>
      </c>
      <c r="C31" s="54" t="s">
        <v>110</v>
      </c>
      <c r="D31" s="7"/>
      <c r="E31" s="121"/>
      <c r="F31" s="122"/>
      <c r="G31" s="55" t="s">
        <v>161</v>
      </c>
      <c r="H31" s="56" t="s">
        <v>162</v>
      </c>
      <c r="I31" s="56" t="s">
        <v>163</v>
      </c>
      <c r="J31" s="57" t="s">
        <v>164</v>
      </c>
    </row>
    <row r="32" spans="1:10" ht="22.5">
      <c r="A32" s="27" t="s">
        <v>165</v>
      </c>
      <c r="B32" s="28">
        <v>100</v>
      </c>
      <c r="C32" s="29" t="s">
        <v>166</v>
      </c>
      <c r="D32" s="7"/>
      <c r="E32" s="104" t="s">
        <v>159</v>
      </c>
      <c r="F32" s="58">
        <v>100</v>
      </c>
      <c r="G32" s="59" t="s">
        <v>167</v>
      </c>
      <c r="H32" s="60" t="s">
        <v>168</v>
      </c>
      <c r="I32" s="60" t="s">
        <v>169</v>
      </c>
      <c r="J32" s="61" t="s">
        <v>170</v>
      </c>
    </row>
    <row r="33" spans="1:10" ht="34.5" customHeight="1">
      <c r="A33" s="18" t="s">
        <v>171</v>
      </c>
      <c r="B33" s="19">
        <v>60</v>
      </c>
      <c r="C33" s="20" t="s">
        <v>172</v>
      </c>
      <c r="D33" s="7"/>
      <c r="E33" s="105"/>
      <c r="F33" s="62">
        <v>60</v>
      </c>
      <c r="G33" s="63" t="s">
        <v>173</v>
      </c>
      <c r="H33" s="64" t="s">
        <v>174</v>
      </c>
      <c r="I33" s="65" t="s">
        <v>175</v>
      </c>
      <c r="J33" s="66" t="s">
        <v>176</v>
      </c>
    </row>
    <row r="34" spans="1:10" ht="33.75" customHeight="1">
      <c r="A34" s="18" t="s">
        <v>177</v>
      </c>
      <c r="B34" s="19">
        <v>25</v>
      </c>
      <c r="C34" s="20" t="s">
        <v>178</v>
      </c>
      <c r="D34" s="7"/>
      <c r="E34" s="105"/>
      <c r="F34" s="67">
        <v>25</v>
      </c>
      <c r="G34" s="68" t="s">
        <v>179</v>
      </c>
      <c r="H34" s="65" t="s">
        <v>180</v>
      </c>
      <c r="I34" s="65" t="s">
        <v>181</v>
      </c>
      <c r="J34" s="69" t="s">
        <v>182</v>
      </c>
    </row>
    <row r="35" spans="1:10" ht="33" customHeight="1" thickBot="1">
      <c r="A35" s="21" t="s">
        <v>183</v>
      </c>
      <c r="B35" s="22">
        <v>10</v>
      </c>
      <c r="C35" s="23" t="s">
        <v>184</v>
      </c>
      <c r="D35" s="7"/>
      <c r="E35" s="106"/>
      <c r="F35" s="70">
        <v>10</v>
      </c>
      <c r="G35" s="71" t="s">
        <v>185</v>
      </c>
      <c r="H35" s="72" t="s">
        <v>186</v>
      </c>
      <c r="I35" s="73" t="s">
        <v>187</v>
      </c>
      <c r="J35" s="74" t="s">
        <v>188</v>
      </c>
    </row>
    <row r="36" spans="1:10" ht="13.5" thickBot="1">
      <c r="A36" s="107" t="s">
        <v>189</v>
      </c>
      <c r="B36" s="108"/>
      <c r="C36" s="109"/>
      <c r="D36" s="7"/>
      <c r="E36" s="110" t="s">
        <v>190</v>
      </c>
      <c r="F36" s="111"/>
      <c r="G36" s="111"/>
      <c r="H36" s="111"/>
      <c r="I36" s="111"/>
      <c r="J36" s="112"/>
    </row>
    <row r="37" spans="1:10" ht="12.75">
      <c r="A37" s="7"/>
      <c r="B37" s="7"/>
      <c r="C37" s="7"/>
      <c r="D37" s="7"/>
      <c r="E37" s="7"/>
      <c r="F37" s="7"/>
      <c r="G37" s="7"/>
      <c r="H37" s="7"/>
      <c r="I37" s="7"/>
      <c r="J37" s="7"/>
    </row>
    <row r="38" spans="1:10" ht="12.75">
      <c r="A38" s="113" t="s">
        <v>191</v>
      </c>
      <c r="B38" s="113"/>
      <c r="C38" s="113"/>
      <c r="D38" s="7"/>
      <c r="E38" s="7"/>
      <c r="F38" s="7"/>
      <c r="G38" s="7"/>
      <c r="H38" s="7"/>
      <c r="I38" s="7"/>
      <c r="J38" s="7"/>
    </row>
    <row r="39" spans="1:10" ht="13.5" thickBot="1">
      <c r="A39" s="7"/>
      <c r="B39" s="7"/>
      <c r="C39" s="7"/>
      <c r="D39" s="7"/>
      <c r="E39" s="7"/>
      <c r="F39" s="7"/>
      <c r="G39" s="7"/>
      <c r="H39" s="7"/>
      <c r="I39" s="7"/>
      <c r="J39" s="7"/>
    </row>
    <row r="40" spans="1:10" ht="13.5" thickBot="1">
      <c r="A40" s="52" t="s">
        <v>192</v>
      </c>
      <c r="B40" s="53" t="s">
        <v>193</v>
      </c>
      <c r="C40" s="54" t="s">
        <v>110</v>
      </c>
      <c r="D40" s="7"/>
      <c r="E40" s="7"/>
      <c r="F40" s="7"/>
      <c r="G40" s="7"/>
      <c r="H40" s="7"/>
      <c r="I40" s="7"/>
      <c r="J40" s="7"/>
    </row>
    <row r="41" spans="1:10" ht="36" customHeight="1">
      <c r="A41" s="75" t="s">
        <v>194</v>
      </c>
      <c r="B41" s="15" t="s">
        <v>195</v>
      </c>
      <c r="C41" s="16" t="s">
        <v>196</v>
      </c>
      <c r="D41" s="7"/>
      <c r="E41" s="7"/>
      <c r="F41" s="7"/>
      <c r="G41" s="7"/>
      <c r="H41" s="7"/>
      <c r="I41" s="7"/>
      <c r="J41" s="7"/>
    </row>
    <row r="42" spans="1:10" ht="24.75" customHeight="1">
      <c r="A42" s="76" t="s">
        <v>48</v>
      </c>
      <c r="B42" s="19" t="s">
        <v>197</v>
      </c>
      <c r="C42" s="20" t="s">
        <v>198</v>
      </c>
      <c r="D42" s="7"/>
      <c r="E42" s="7"/>
      <c r="F42" s="7"/>
      <c r="G42" s="7"/>
      <c r="H42" s="7"/>
      <c r="I42" s="7"/>
      <c r="J42" s="7"/>
    </row>
    <row r="43" spans="1:10" ht="30.75" customHeight="1">
      <c r="A43" s="76" t="s">
        <v>199</v>
      </c>
      <c r="B43" s="19" t="s">
        <v>200</v>
      </c>
      <c r="C43" s="20" t="s">
        <v>201</v>
      </c>
      <c r="D43" s="7"/>
      <c r="E43" s="7"/>
      <c r="F43" s="7"/>
      <c r="G43" s="7"/>
      <c r="H43" s="7"/>
      <c r="I43" s="7"/>
      <c r="J43" s="7"/>
    </row>
    <row r="44" spans="1:10" ht="35.25" customHeight="1" thickBot="1">
      <c r="A44" s="77" t="s">
        <v>202</v>
      </c>
      <c r="B44" s="22">
        <v>20</v>
      </c>
      <c r="C44" s="23" t="s">
        <v>203</v>
      </c>
      <c r="D44" s="7"/>
      <c r="E44" s="7"/>
      <c r="F44" s="7"/>
      <c r="G44" s="7"/>
      <c r="H44" s="7"/>
      <c r="I44" s="7"/>
      <c r="J44" s="7"/>
    </row>
    <row r="45" spans="1:10" ht="12.75">
      <c r="A45" s="7"/>
      <c r="B45" s="7"/>
      <c r="C45" s="7"/>
      <c r="D45" s="7"/>
      <c r="E45" s="7"/>
      <c r="F45" s="7"/>
      <c r="G45" s="7"/>
      <c r="H45" s="7"/>
      <c r="I45" s="7"/>
      <c r="J45" s="7"/>
    </row>
    <row r="46" spans="1:10" ht="12.75">
      <c r="A46" s="113" t="s">
        <v>204</v>
      </c>
      <c r="B46" s="113"/>
      <c r="C46" s="113"/>
      <c r="D46" s="7"/>
      <c r="E46" s="7"/>
      <c r="F46" s="7"/>
      <c r="G46" s="7"/>
      <c r="H46" s="7"/>
      <c r="I46" s="7"/>
      <c r="J46" s="7"/>
    </row>
    <row r="47" spans="1:10" ht="13.5" thickBot="1">
      <c r="A47" s="7"/>
      <c r="B47" s="7"/>
      <c r="C47" s="7"/>
      <c r="D47" s="7"/>
      <c r="E47" s="7"/>
      <c r="F47" s="7"/>
      <c r="G47" s="7"/>
      <c r="H47" s="7"/>
      <c r="I47" s="7"/>
      <c r="J47" s="7"/>
    </row>
    <row r="48" spans="1:10" ht="13.5" thickBot="1">
      <c r="A48" s="52" t="s">
        <v>192</v>
      </c>
      <c r="B48" s="114" t="s">
        <v>110</v>
      </c>
      <c r="C48" s="115"/>
      <c r="D48" s="7"/>
      <c r="E48" s="7"/>
      <c r="F48" s="7"/>
      <c r="G48" s="7"/>
      <c r="H48" s="7"/>
      <c r="I48" s="7"/>
      <c r="J48" s="7"/>
    </row>
    <row r="49" spans="1:10" ht="27.75" customHeight="1">
      <c r="A49" s="75" t="s">
        <v>194</v>
      </c>
      <c r="B49" s="28" t="s">
        <v>205</v>
      </c>
      <c r="C49" s="29" t="s">
        <v>206</v>
      </c>
      <c r="D49" s="7"/>
      <c r="E49" s="7"/>
      <c r="F49" s="7"/>
      <c r="G49" s="7"/>
      <c r="H49" s="7"/>
      <c r="I49" s="7"/>
      <c r="J49" s="7"/>
    </row>
    <row r="50" spans="1:10" ht="48" customHeight="1">
      <c r="A50" s="76" t="s">
        <v>48</v>
      </c>
      <c r="B50" s="78" t="s">
        <v>220</v>
      </c>
      <c r="C50" s="35" t="s">
        <v>207</v>
      </c>
      <c r="D50" s="7"/>
      <c r="E50" s="7"/>
      <c r="F50" s="7"/>
      <c r="G50" s="7"/>
      <c r="H50" s="7"/>
      <c r="I50" s="7"/>
      <c r="J50" s="7"/>
    </row>
    <row r="51" spans="1:10" ht="24" customHeight="1">
      <c r="A51" s="76" t="s">
        <v>199</v>
      </c>
      <c r="B51" s="34" t="s">
        <v>208</v>
      </c>
      <c r="C51" s="35" t="s">
        <v>209</v>
      </c>
      <c r="D51" s="7"/>
      <c r="E51" s="7"/>
      <c r="F51" s="7"/>
      <c r="G51" s="7"/>
      <c r="H51" s="7"/>
      <c r="I51" s="7"/>
      <c r="J51" s="7"/>
    </row>
    <row r="52" spans="1:10" ht="27.75" customHeight="1" thickBot="1">
      <c r="A52" s="77" t="s">
        <v>202</v>
      </c>
      <c r="B52" s="46" t="s">
        <v>210</v>
      </c>
      <c r="C52" s="47" t="s">
        <v>211</v>
      </c>
      <c r="D52" s="7"/>
      <c r="E52" s="7"/>
      <c r="F52" s="7"/>
      <c r="G52" s="7"/>
      <c r="H52" s="7"/>
      <c r="I52" s="7"/>
      <c r="J52" s="7"/>
    </row>
  </sheetData>
  <sheetProtection/>
  <mergeCells count="19">
    <mergeCell ref="A1:J3"/>
    <mergeCell ref="A5:C5"/>
    <mergeCell ref="A13:C13"/>
    <mergeCell ref="E13:J13"/>
    <mergeCell ref="E15:F16"/>
    <mergeCell ref="G15:J15"/>
    <mergeCell ref="E17:E19"/>
    <mergeCell ref="E20:J20"/>
    <mergeCell ref="A21:C21"/>
    <mergeCell ref="E28:J28"/>
    <mergeCell ref="A29:C29"/>
    <mergeCell ref="E30:F31"/>
    <mergeCell ref="G30:J30"/>
    <mergeCell ref="E32:E35"/>
    <mergeCell ref="A36:C36"/>
    <mergeCell ref="E36:J36"/>
    <mergeCell ref="A38:C38"/>
    <mergeCell ref="A46:C46"/>
    <mergeCell ref="B48:C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2"/>
  <sheetViews>
    <sheetView zoomScale="80" zoomScaleNormal="80" zoomScalePageLayoutView="0" workbookViewId="0" topLeftCell="A6">
      <selection activeCell="G15" sqref="G15"/>
    </sheetView>
  </sheetViews>
  <sheetFormatPr defaultColWidth="30.57421875" defaultRowHeight="12.75"/>
  <cols>
    <col min="1" max="1" width="4.421875" style="0" customWidth="1"/>
    <col min="2" max="2" width="15.28125" style="0" customWidth="1"/>
    <col min="3" max="3" width="23.140625" style="0" customWidth="1"/>
    <col min="4" max="4" width="17.8515625" style="0" customWidth="1"/>
    <col min="5" max="5" width="35.00390625" style="0" customWidth="1"/>
    <col min="6" max="6" width="21.7109375" style="0" customWidth="1"/>
    <col min="7" max="7" width="31.7109375" style="0" customWidth="1"/>
    <col min="8" max="8" width="18.7109375" style="0" customWidth="1"/>
  </cols>
  <sheetData>
    <row r="1" spans="1:8" ht="14.25" thickBot="1" thickTop="1">
      <c r="A1" s="138" t="s">
        <v>54</v>
      </c>
      <c r="B1" s="139" t="s">
        <v>55</v>
      </c>
      <c r="C1" s="139"/>
      <c r="D1" s="139"/>
      <c r="E1" s="139"/>
      <c r="F1" s="139"/>
      <c r="G1" s="139"/>
      <c r="H1" s="139"/>
    </row>
    <row r="2" spans="1:8" ht="14.25" thickBot="1" thickTop="1">
      <c r="A2" s="138"/>
      <c r="B2" s="139" t="s">
        <v>56</v>
      </c>
      <c r="C2" s="139"/>
      <c r="D2" s="139"/>
      <c r="E2" s="139"/>
      <c r="F2" s="139"/>
      <c r="G2" s="139"/>
      <c r="H2" s="139"/>
    </row>
    <row r="3" spans="1:8" ht="14.25" thickBot="1" thickTop="1">
      <c r="A3" s="138"/>
      <c r="B3" s="3" t="s">
        <v>47</v>
      </c>
      <c r="C3" s="3" t="s">
        <v>41</v>
      </c>
      <c r="D3" s="3" t="s">
        <v>50</v>
      </c>
      <c r="E3" s="3" t="s">
        <v>44</v>
      </c>
      <c r="F3" s="3" t="s">
        <v>57</v>
      </c>
      <c r="G3" s="3" t="s">
        <v>58</v>
      </c>
      <c r="H3" s="3" t="s">
        <v>59</v>
      </c>
    </row>
    <row r="4" spans="1:8" ht="77.25" customHeight="1" thickBot="1" thickTop="1">
      <c r="A4" s="138"/>
      <c r="B4" s="6" t="s">
        <v>60</v>
      </c>
      <c r="C4" s="4" t="s">
        <v>61</v>
      </c>
      <c r="D4" s="4" t="s">
        <v>62</v>
      </c>
      <c r="E4" s="4" t="s">
        <v>63</v>
      </c>
      <c r="F4" s="4" t="s">
        <v>64</v>
      </c>
      <c r="G4" s="4" t="s">
        <v>65</v>
      </c>
      <c r="H4" s="4" t="s">
        <v>66</v>
      </c>
    </row>
    <row r="5" spans="1:8" ht="57.75" customHeight="1" thickBot="1" thickTop="1">
      <c r="A5" s="138"/>
      <c r="B5" s="6" t="s">
        <v>67</v>
      </c>
      <c r="C5" s="4" t="s">
        <v>68</v>
      </c>
      <c r="D5" s="4" t="s">
        <v>69</v>
      </c>
      <c r="E5" s="4" t="s">
        <v>70</v>
      </c>
      <c r="F5" s="4" t="s">
        <v>71</v>
      </c>
      <c r="G5" s="4" t="s">
        <v>72</v>
      </c>
      <c r="H5" s="4" t="s">
        <v>73</v>
      </c>
    </row>
    <row r="6" spans="1:8" ht="78" customHeight="1" thickBot="1" thickTop="1">
      <c r="A6" s="138"/>
      <c r="B6" s="6" t="s">
        <v>74</v>
      </c>
      <c r="C6" s="4" t="s">
        <v>75</v>
      </c>
      <c r="D6" s="4" t="s">
        <v>76</v>
      </c>
      <c r="E6" s="4" t="s">
        <v>77</v>
      </c>
      <c r="F6" s="4" t="s">
        <v>78</v>
      </c>
      <c r="G6" s="4" t="s">
        <v>79</v>
      </c>
      <c r="H6" s="4" t="s">
        <v>80</v>
      </c>
    </row>
    <row r="7" spans="1:8" ht="62.25" customHeight="1" thickBot="1" thickTop="1">
      <c r="A7" s="138"/>
      <c r="B7" s="6" t="s">
        <v>81</v>
      </c>
      <c r="C7" s="4" t="s">
        <v>82</v>
      </c>
      <c r="D7" s="4" t="s">
        <v>83</v>
      </c>
      <c r="E7" s="4" t="s">
        <v>84</v>
      </c>
      <c r="F7" s="4" t="s">
        <v>85</v>
      </c>
      <c r="G7" s="4" t="s">
        <v>86</v>
      </c>
      <c r="H7" s="4" t="s">
        <v>87</v>
      </c>
    </row>
    <row r="8" spans="1:8" ht="91.5" customHeight="1" thickBot="1" thickTop="1">
      <c r="A8" s="138"/>
      <c r="B8" s="6" t="s">
        <v>88</v>
      </c>
      <c r="C8" s="4" t="s">
        <v>89</v>
      </c>
      <c r="D8" s="4" t="s">
        <v>90</v>
      </c>
      <c r="E8" s="4" t="s">
        <v>91</v>
      </c>
      <c r="F8" s="4"/>
      <c r="G8" s="4" t="s">
        <v>92</v>
      </c>
      <c r="H8" s="4" t="s">
        <v>93</v>
      </c>
    </row>
    <row r="9" spans="1:8" ht="47.25" customHeight="1" thickBot="1" thickTop="1">
      <c r="A9" s="138"/>
      <c r="B9" s="6" t="s">
        <v>94</v>
      </c>
      <c r="C9" s="4" t="s">
        <v>95</v>
      </c>
      <c r="D9" s="4" t="s">
        <v>96</v>
      </c>
      <c r="E9" s="4" t="s">
        <v>97</v>
      </c>
      <c r="F9" s="4"/>
      <c r="G9" s="4" t="s">
        <v>98</v>
      </c>
      <c r="H9" s="4" t="s">
        <v>99</v>
      </c>
    </row>
    <row r="10" spans="1:8" ht="72" customHeight="1" thickBot="1" thickTop="1">
      <c r="A10" s="138"/>
      <c r="B10" s="6" t="s">
        <v>100</v>
      </c>
      <c r="C10" s="4" t="s">
        <v>105</v>
      </c>
      <c r="D10" s="4"/>
      <c r="E10" s="4"/>
      <c r="F10" s="4"/>
      <c r="G10" s="4" t="s">
        <v>101</v>
      </c>
      <c r="H10" s="5"/>
    </row>
    <row r="11" spans="1:8" ht="27" thickBot="1" thickTop="1">
      <c r="A11" s="138"/>
      <c r="B11" s="6" t="s">
        <v>102</v>
      </c>
      <c r="C11" s="4"/>
      <c r="D11" s="4"/>
      <c r="E11" s="4"/>
      <c r="F11" s="4"/>
      <c r="G11" s="4" t="s">
        <v>103</v>
      </c>
      <c r="H11" s="5"/>
    </row>
    <row r="12" spans="1:8" ht="38.25" customHeight="1" thickBot="1" thickTop="1">
      <c r="A12" s="139" t="s">
        <v>104</v>
      </c>
      <c r="B12" s="139"/>
      <c r="C12" s="139"/>
      <c r="D12" s="139"/>
      <c r="E12" s="139"/>
      <c r="F12" s="139"/>
      <c r="G12" s="139"/>
      <c r="H12" s="139"/>
    </row>
    <row r="13" ht="13.5" thickTop="1"/>
  </sheetData>
  <sheetProtection/>
  <mergeCells count="4">
    <mergeCell ref="A1:A11"/>
    <mergeCell ref="B1:H1"/>
    <mergeCell ref="B2:H2"/>
    <mergeCell ref="A12:H1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3:E4"/>
  <sheetViews>
    <sheetView zoomScalePageLayoutView="0" workbookViewId="0" topLeftCell="A1">
      <selection activeCell="D5" sqref="D5"/>
    </sheetView>
  </sheetViews>
  <sheetFormatPr defaultColWidth="11.421875" defaultRowHeight="12.75"/>
  <sheetData>
    <row r="3" spans="3:5" ht="51">
      <c r="C3" s="80" t="s">
        <v>229</v>
      </c>
      <c r="D3">
        <v>2</v>
      </c>
      <c r="E3" s="80" t="s">
        <v>230</v>
      </c>
    </row>
    <row r="4" spans="3:5" ht="12.75">
      <c r="C4" t="s">
        <v>228</v>
      </c>
      <c r="E4" t="s">
        <v>231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APTO</dc:creator>
  <cp:keywords/>
  <dc:description/>
  <cp:lastModifiedBy>Carlos Andrés Báez González</cp:lastModifiedBy>
  <cp:lastPrinted>2020-12-02T22:32:05Z</cp:lastPrinted>
  <dcterms:created xsi:type="dcterms:W3CDTF">2017-02-13T21:45:29Z</dcterms:created>
  <dcterms:modified xsi:type="dcterms:W3CDTF">2023-02-06T01:17:51Z</dcterms:modified>
  <cp:category/>
  <cp:version/>
  <cp:contentType/>
  <cp:contentStatus/>
</cp:coreProperties>
</file>