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5385" tabRatio="499" activeTab="0"/>
  </bookViews>
  <sheets>
    <sheet name="Alcaldia Fontibon" sheetId="1" r:id="rId1"/>
    <sheet name="T - Calificacion" sheetId="2" r:id="rId2"/>
    <sheet name="Tabla de peligros" sheetId="3" r:id="rId3"/>
    <sheet name="inventario recurso emerg" sheetId="4" state="hidden" r:id="rId4"/>
  </sheets>
  <definedNames>
    <definedName name="_xlnm._FilterDatabase" localSheetId="0" hidden="1">'Alcaldia Fontibon'!$A$9:$AE$260</definedName>
    <definedName name="_xlnm_Print_Titles" localSheetId="0">'Alcaldia Fontibon'!$7:$9</definedName>
    <definedName name="_xlnm_Print_Titles_0" localSheetId="0">'Alcaldia Fontibon'!$7:$9</definedName>
    <definedName name="_xlnm_Print_Titles_0_0" localSheetId="0">'Alcaldia Fontibon'!$7:$9</definedName>
    <definedName name="_xlnm_Print_Titles_0_0_0" localSheetId="0">'Alcaldia Fontibon'!$7:$9</definedName>
    <definedName name="_xlnm_Print_Titles_0_0_0_0" localSheetId="0">'Alcaldia Fontibon'!$7:$9</definedName>
    <definedName name="_xlnm_Print_Titles_0_0_0_0_0" localSheetId="0">'Alcaldia Fontibon'!$7:$9</definedName>
    <definedName name="_xlnm_Print_Titles_0_0_0_0_0_0" localSheetId="0">'Alcaldia Fontibon'!$7:$9</definedName>
    <definedName name="_xlnm_Print_Titles_0_0_0_0_0_0_0" localSheetId="0">'Alcaldia Fontibon'!$7:$9</definedName>
    <definedName name="_xlnm_Print_Titles_0_0_0_0_0_0_0_0" localSheetId="0">'Alcaldia Fontibon'!$7:$9</definedName>
    <definedName name="_xlnm_Print_Titles_0_0_0_0_0_0_0_0_0" localSheetId="0">'Alcaldia Fontibon'!$7:$9</definedName>
    <definedName name="_xlnm_Print_Titles_0_0_0_0_0_0_0_0_0_0" localSheetId="0">'Alcaldia Fontibon'!$7:$9</definedName>
    <definedName name="_xlnm_Print_Titles_0_0_0_0_0_0_0_0_0_0_0" localSheetId="0">'Alcaldia Fontibon'!$7:$9</definedName>
    <definedName name="_xlnm_Print_Titles_0_0_0_0_0_0_0_0_0_0_0_0" localSheetId="0">'Alcaldia Fontibon'!$7:$9</definedName>
    <definedName name="_xlnm_Print_Titles_0_0_0_0_0_0_0_0_0_0_0_0_0" localSheetId="0">'Alcaldia Fontibon'!$7:$9</definedName>
    <definedName name="_xlnm_Print_Titles_0_0_0_0_0_0_0_0_0_0_0_0_0_0" localSheetId="0">'Alcaldia Fontibon'!$7:$9</definedName>
    <definedName name="_xlnm_Print_Titles_0_0_0_0_0_0_0_0_0_0_0_0_0_0_0" localSheetId="0">'Alcaldia Fontibon'!$7:$9</definedName>
    <definedName name="_xlnm_Print_Titles_0_0_0_0_0_0_0_0_0_0_0_0_0_0_0_0" localSheetId="0">'Alcaldia Fontibon'!$7:$9</definedName>
    <definedName name="_xlnm_Print_Titles_0_0_0_0_0_0_0_0_0_0_0_0_0_0_0_0_0" localSheetId="0">'Alcaldia Fontibon'!$7:$9</definedName>
    <definedName name="_xlnm_Print_Titles_0_0_0_0_0_0_0_0_0_0_0_0_0_0_0_0_0_0" localSheetId="0">'Alcaldia Fontibon'!$7:$9</definedName>
    <definedName name="_xlnm_Print_Titles_0_0_0_0_0_0_0_0_0_0_0_0_0_0_0_0_0_0_0" localSheetId="0">'Alcaldia Fontibon'!$7:$9</definedName>
    <definedName name="_xlnm_Print_Titles_0_0_0_0_0_0_0_0_0_0_0_0_0_0_0_0_0_0_0_0" localSheetId="0">'Alcaldia Fontibon'!$7:$9</definedName>
    <definedName name="_xlnm_Print_Titles_0_0_0_0_0_0_0_0_0_0_0_0_0_0_0_0_0_0_0_0_0" localSheetId="0">'Alcaldia Fontibon'!$7:$9</definedName>
    <definedName name="_xlnm_Print_Titles_0_0_0_0_0_0_0_0_0_0_0_0_0_0_0_0_0_0_0_0_0_0" localSheetId="0">'Alcaldia Fontibon'!$7:$9</definedName>
    <definedName name="_xlnm_Print_Titles_0_0_0_0_0_0_0_0_0_0_0_0_0_0_0_0_0_0_0_0_0_0_0" localSheetId="0">'Alcaldia Fontibon'!$7:$9</definedName>
    <definedName name="_xlnm.Print_Area" localSheetId="0">'Alcaldia Fontibon'!$A$1:$AE$262</definedName>
    <definedName name="Print_Titles_0" localSheetId="0">'Alcaldia Fontibon'!$7:$9</definedName>
    <definedName name="Print_Titles_0_0" localSheetId="0">'Alcaldia Fontibon'!$7:$9</definedName>
    <definedName name="Print_Titles_0_0_0" localSheetId="0">'Alcaldia Fontibon'!$7:$9</definedName>
    <definedName name="_xlnm.Print_Titles" localSheetId="0">'Alcaldia Fontibon'!$7:$9</definedName>
  </definedNames>
  <calcPr fullCalcOnLoad="1"/>
</workbook>
</file>

<file path=xl/comments1.xml><?xml version="1.0" encoding="utf-8"?>
<comments xmlns="http://schemas.openxmlformats.org/spreadsheetml/2006/main">
  <authors>
    <author>MENDOZA NI?O DIANA MARCELA</author>
  </authors>
  <commentList>
    <comment ref="X10" authorId="0">
      <text>
        <r>
          <rPr>
            <b/>
            <sz val="9"/>
            <rFont val="Tahoma"/>
            <family val="2"/>
          </rPr>
          <t>Líder Técnico SST:</t>
        </r>
        <r>
          <rPr>
            <sz val="9"/>
            <rFont val="Tahoma"/>
            <family val="2"/>
          </rPr>
          <t xml:space="preserve">
Usted me indicó que 3 expuestos, pero no indicó a quien hace referencia</t>
        </r>
      </text>
    </comment>
    <comment ref="X12" authorId="0">
      <text>
        <r>
          <rPr>
            <b/>
            <sz val="9"/>
            <rFont val="Tahoma"/>
            <family val="2"/>
          </rPr>
          <t>Líder Técnico SST:</t>
        </r>
        <r>
          <rPr>
            <sz val="9"/>
            <rFont val="Tahoma"/>
            <family val="2"/>
          </rPr>
          <t xml:space="preserve">
Usted me indicó que 3 expuestos, pero no indicó a quien hace referencia</t>
        </r>
      </text>
    </comment>
    <comment ref="X16" authorId="0">
      <text>
        <r>
          <rPr>
            <b/>
            <sz val="9"/>
            <rFont val="Tahoma"/>
            <family val="2"/>
          </rPr>
          <t>Líder Técnico SST:</t>
        </r>
        <r>
          <rPr>
            <sz val="9"/>
            <rFont val="Tahoma"/>
            <family val="2"/>
          </rPr>
          <t xml:space="preserve">
Usted me indicó que 3 expuestos, pero no indicó a quien hace referencia</t>
        </r>
      </text>
    </comment>
    <comment ref="X11" authorId="0">
      <text>
        <r>
          <rPr>
            <b/>
            <sz val="9"/>
            <rFont val="Tahoma"/>
            <family val="2"/>
          </rPr>
          <t>Líder Técnico SST:</t>
        </r>
        <r>
          <rPr>
            <sz val="9"/>
            <rFont val="Tahoma"/>
            <family val="2"/>
          </rPr>
          <t xml:space="preserve">
Usted me indicó que 3 expuestos, pero no indicó a quien hace referencia</t>
        </r>
      </text>
    </comment>
    <comment ref="X13" authorId="0">
      <text>
        <r>
          <rPr>
            <b/>
            <sz val="9"/>
            <rFont val="Tahoma"/>
            <family val="2"/>
          </rPr>
          <t>Líder Técnico SST:</t>
        </r>
        <r>
          <rPr>
            <sz val="9"/>
            <rFont val="Tahoma"/>
            <family val="2"/>
          </rPr>
          <t xml:space="preserve">
Usted me indicó que 3 expuestos, pero no indicó a quien hace referencia</t>
        </r>
      </text>
    </comment>
    <comment ref="X15" authorId="0">
      <text>
        <r>
          <rPr>
            <b/>
            <sz val="9"/>
            <rFont val="Tahoma"/>
            <family val="2"/>
          </rPr>
          <t>Líder Técnico SST:</t>
        </r>
        <r>
          <rPr>
            <sz val="9"/>
            <rFont val="Tahoma"/>
            <family val="2"/>
          </rPr>
          <t xml:space="preserve">
Usted me indicó que 3 expuestos, pero no indicó a quien hace referencia</t>
        </r>
      </text>
    </comment>
    <comment ref="X14" authorId="0">
      <text>
        <r>
          <rPr>
            <b/>
            <sz val="9"/>
            <rFont val="Tahoma"/>
            <family val="2"/>
          </rPr>
          <t>Líder Técnico SST:</t>
        </r>
        <r>
          <rPr>
            <sz val="9"/>
            <rFont val="Tahoma"/>
            <family val="2"/>
          </rPr>
          <t xml:space="preserve">
Usted me indicó que 3 expuestos, pero no indicó a quien hace referencia</t>
        </r>
      </text>
    </comment>
  </commentList>
</comments>
</file>

<file path=xl/sharedStrings.xml><?xml version="1.0" encoding="utf-8"?>
<sst xmlns="http://schemas.openxmlformats.org/spreadsheetml/2006/main" count="4936" uniqueCount="927">
  <si>
    <t>SECRETARÍA DISTRITAL DE GOBIERNO</t>
  </si>
  <si>
    <t>Sede</t>
  </si>
  <si>
    <t>Zona/Lugar</t>
  </si>
  <si>
    <t>Actividades</t>
  </si>
  <si>
    <t>Tareas</t>
  </si>
  <si>
    <t>Rutinario (Sí o No)</t>
  </si>
  <si>
    <t>Peligro</t>
  </si>
  <si>
    <t>Efectos posibles</t>
  </si>
  <si>
    <t>Controles existentes</t>
  </si>
  <si>
    <t>Evaluación del riesgo</t>
  </si>
  <si>
    <t>Valoración del riesgo</t>
  </si>
  <si>
    <t>Criterios para establecer controles</t>
  </si>
  <si>
    <t>Medidas de intervención</t>
  </si>
  <si>
    <t>Descripción</t>
  </si>
  <si>
    <t>Clasificación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</si>
  <si>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</si>
  <si>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</si>
  <si>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</si>
  <si>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</si>
  <si>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</si>
  <si>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</si>
  <si>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</si>
  <si>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</si>
  <si>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</si>
  <si>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del NR</t>
  </si>
  <si>
    <t>Peor consecuencia</t>
  </si>
  <si>
    <t>Existe requisito legal específico (Sí o No)</t>
  </si>
  <si>
    <t>Eliminación</t>
  </si>
  <si>
    <t>Sustitución</t>
  </si>
  <si>
    <t>Contratistas</t>
  </si>
  <si>
    <t>Planta</t>
  </si>
  <si>
    <t>Outsourcing</t>
  </si>
  <si>
    <t>Total expuestos</t>
  </si>
  <si>
    <t>SI</t>
  </si>
  <si>
    <t>Biomecánico</t>
  </si>
  <si>
    <t>Lesión incapacitante</t>
  </si>
  <si>
    <t>Físico</t>
  </si>
  <si>
    <t>Heridas, lesiones, traumatismos</t>
  </si>
  <si>
    <t>Psicosocial</t>
  </si>
  <si>
    <t>Muerte</t>
  </si>
  <si>
    <t>Biológico</t>
  </si>
  <si>
    <t>II</t>
  </si>
  <si>
    <t>Químico</t>
  </si>
  <si>
    <t>Todos</t>
  </si>
  <si>
    <t>Alcaldía</t>
  </si>
  <si>
    <t>MATRIZ DE PELIGROS Y VALORACIÓN DE RIESGOS</t>
  </si>
  <si>
    <t>Clasificación (especifica)</t>
  </si>
  <si>
    <t xml:space="preserve">DESCRIPCIÓN </t>
  </si>
  <si>
    <t>Tabla de Peligros</t>
  </si>
  <si>
    <t>Clasificacion</t>
  </si>
  <si>
    <t>Biomecánicos</t>
  </si>
  <si>
    <t>Condiciones de Seguridad</t>
  </si>
  <si>
    <t>Fenómenos Naturales</t>
  </si>
  <si>
    <t>Virus</t>
  </si>
  <si>
    <t>Ruido (de impacto, intermitente y continuo)</t>
  </si>
  <si>
    <t>Polvos orgánicos inorgánicos</t>
  </si>
  <si>
    <t>Gestión organizacional (estilo de mando, pago, contratación, participación, inducción y capacitación, bienestar social, evaluación del desempeño, manejo de cambios.</t>
  </si>
  <si>
    <t>Posturas (prolongada, mantenida, forzada, antigravitacional).</t>
  </si>
  <si>
    <t>Mecánico (elementos o partes de máquinas, herramientas, equipos, piezas a trabajar, materiales proyectados sólidos o fluídos).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</si>
  <si>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</si>
  <si>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</si>
  <si>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</si>
  <si>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</si>
  <si>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</si>
  <si>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</si>
  <si>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</si>
  <si>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</si>
  <si>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</si>
  <si>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Vibración (cuerpo entero, segmentada)</t>
  </si>
  <si>
    <t>Líquidos (nieblas y rocíos)</t>
  </si>
  <si>
    <t>Características del grupo social de trabajo (relaciones, cohesión, calidad de interacciones, trabajo en equipo).</t>
  </si>
  <si>
    <t>Movimiento repetitivo.</t>
  </si>
  <si>
    <t xml:space="preserve">Locativo (sistemas y medios de almacenamiento), superficies de trabajo (irregulares, deslizantes con diferencia del nivel), condiciones de orden  y aseo, ( caídas de objeto). </t>
  </si>
  <si>
    <t>Vendaval</t>
  </si>
  <si>
    <t>Ricketsias</t>
  </si>
  <si>
    <t>Temperaturas extremas (calor y frio)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</si>
  <si>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</si>
  <si>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</si>
  <si>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</si>
  <si>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</si>
  <si>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</si>
  <si>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</si>
  <si>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</si>
  <si>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</si>
  <si>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Interfase persona - tarea (conocimientos, habilidades en relación con la demanda de la tarea, iniciativa, autonomía y reconocimiento, identificación de la persona con la tarea y la organización).</t>
  </si>
  <si>
    <t>Accidentes de tránsito.</t>
  </si>
  <si>
    <t>Derrumbe</t>
  </si>
  <si>
    <t>Picaduras</t>
  </si>
  <si>
    <t>Radiaciones ionizantes (rayos x, gama, beta y alfa)</t>
  </si>
  <si>
    <t>Material partículado</t>
  </si>
  <si>
    <t>Jornada de trabajo (pausas, trabajo nocturno, rotación, horas extras, descansos).</t>
  </si>
  <si>
    <t>Públicos (robos, atracos, asaltos, atentados, de orden público, etc).</t>
  </si>
  <si>
    <t>Precipitaciones, (lluvias, granizadas, heladas)</t>
  </si>
  <si>
    <t>Mordeduras</t>
  </si>
  <si>
    <t>Trabajo en alturas.</t>
  </si>
  <si>
    <t>Fluidos o Excrementos</t>
  </si>
  <si>
    <t>Espacios confinados.</t>
  </si>
  <si>
    <t>* Tener en cuenta únicamente los peligros de fenómenos naturales que afectan  la seguridad y bienestar de las personas en el desarrollo de una actividad. En el Plan de Emergencia de cada empresa, se considerarán todos los fenómenos naturales que pudieran afectarla.</t>
  </si>
  <si>
    <t>Radiaciones  no ionizantes (laser, ultravioleta infrarroja, radiofrecuencia, microondas)</t>
  </si>
  <si>
    <t>Tablas de Calificación del Riesgo (GTC 45 Vs. 2012)</t>
  </si>
  <si>
    <t>Tabla 1. Determinación de nivel de deficiencia</t>
  </si>
  <si>
    <t>Nivel de Deficiencia (ND)</t>
  </si>
  <si>
    <t>Valor de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</si>
  <si>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</si>
  <si>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</si>
  <si>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</si>
  <si>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</si>
  <si>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</si>
  <si>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</si>
  <si>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</si>
  <si>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</si>
  <si>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detecta consecuencia alguna, o la eficacia del conjunto de medidas preventivas existentes es alta, o ambos. El riesgo está controlado.</t>
  </si>
  <si>
    <t>Tabla 2. Determinación de nivel de exposición</t>
  </si>
  <si>
    <t>Tabla 3. Determinación de nivel de probabilidad</t>
  </si>
  <si>
    <t>Nivel de Exposición  (NE)</t>
  </si>
  <si>
    <t>Valor de NE</t>
  </si>
  <si>
    <t>Niveles de Probabilidad (NP)
NP = ND x NE</t>
  </si>
  <si>
    <t>Nivel de Exposición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</si>
  <si>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</si>
  <si>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</si>
  <si>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</si>
  <si>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</si>
  <si>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MA - 40</t>
  </si>
  <si>
    <t>MA - 30</t>
  </si>
  <si>
    <t>A - 20</t>
  </si>
  <si>
    <t>A - 10</t>
  </si>
  <si>
    <t>Ocasional (EO)</t>
  </si>
  <si>
    <t>La situación de exposición se presenta alguna vez durante la jornada laboral y por un periodo de tiempo corto.</t>
  </si>
  <si>
    <t>MA - 24</t>
  </si>
  <si>
    <t>A - 18</t>
  </si>
  <si>
    <t>A - 12</t>
  </si>
  <si>
    <t>M - 6</t>
  </si>
  <si>
    <t>Esporádica (EE)</t>
  </si>
  <si>
    <t>La situación de exposición se presenta de manera eventual.</t>
  </si>
  <si>
    <t>M - 8</t>
  </si>
  <si>
    <t>B - 4</t>
  </si>
  <si>
    <t>B - 2</t>
  </si>
  <si>
    <t>Ver interpretación en Tabla 4</t>
  </si>
  <si>
    <t>Tabla 4. Significado de los diferentes niveles de probabilidad</t>
  </si>
  <si>
    <t>Nivel de Probabilidad (NP)</t>
  </si>
  <si>
    <t>Valor de NP</t>
  </si>
  <si>
    <t>Entre 40 y 24</t>
  </si>
  <si>
    <t>Situacion deficiente con exposicion continua, o muy deficiente con exposicion frecuente. Normalmente la materializacion del riesgo ocurre con frecuencia.</t>
  </si>
  <si>
    <t>Entre 20 y 10</t>
  </si>
  <si>
    <t>Situacion deficiente con exposicion frecuente u ocasional, o bien situacion muy deficiente con exposicion ocasional o esporadica. La materializacion del riesgo es posible que suceda varias veces en la vida laboral.</t>
  </si>
  <si>
    <t>Entre 8 y 6</t>
  </si>
  <si>
    <t>Situacion deficiente con exposicion esporadica, o bien situacion mejorable con exposicion continuada o frecuente. Es posible que suceda el daño alguna vez.</t>
  </si>
  <si>
    <t>Entre 4 y 2</t>
  </si>
  <si>
    <t>Situacion mejorable con exposicion ocasional o esporadica, o situacion sin anomalia destacable con cualquier nivel de exposicion. No es esperable que se materialice el riesgo, aunque puede ser concebible.</t>
  </si>
  <si>
    <t>Tabla 6. Determinación de nivel de Riesgo</t>
  </si>
  <si>
    <t>Tabla 5. Determinacion de Nivel de Consecuencias</t>
  </si>
  <si>
    <t>Niveles de Riesgo (NR)
NR = NP x NC</t>
  </si>
  <si>
    <t>Nivel de Consecuencias (NC)</t>
  </si>
  <si>
    <t>Valor de NC</t>
  </si>
  <si>
    <t>40-24</t>
  </si>
  <si>
    <t>20-10</t>
  </si>
  <si>
    <t>8-6</t>
  </si>
  <si>
    <t>4-2</t>
  </si>
  <si>
    <t>Mortal o Catastrofico (M)</t>
  </si>
  <si>
    <t>Muerte(s)</t>
  </si>
  <si>
    <t>I
4000-2400</t>
  </si>
  <si>
    <t>I
2000-1000</t>
  </si>
  <si>
    <t>I
800-600</t>
  </si>
  <si>
    <t>II
400-200</t>
  </si>
  <si>
    <t>Muy grave (MG)</t>
  </si>
  <si>
    <t>Lesiones o enfermedades graves irreparables (Incapacidad permamente parcial o invalidez).</t>
  </si>
  <si>
    <t>I
2400-1440</t>
  </si>
  <si>
    <t>I
1200-600</t>
  </si>
  <si>
    <t>II
480-360</t>
  </si>
  <si>
    <t>II 240
                       III120</t>
  </si>
  <si>
    <t>Grave (G)</t>
  </si>
  <si>
    <t>Lesiones o enfermedades con incapacidad laboral temporal (ILT).</t>
  </si>
  <si>
    <t>I
1000-600</t>
  </si>
  <si>
    <t>II
500-250</t>
  </si>
  <si>
    <t>II
200-150</t>
  </si>
  <si>
    <t>III
100-50</t>
  </si>
  <si>
    <t>Leve (L)</t>
  </si>
  <si>
    <t>Lesiones o enfermedades que no requieren incapacidad.</t>
  </si>
  <si>
    <t>I
400-240</t>
  </si>
  <si>
    <t>II 200
                      III 100</t>
  </si>
  <si>
    <t>III
80-60</t>
  </si>
  <si>
    <t>III 40
                        IV 20</t>
  </si>
  <si>
    <t>Para valorar la consecuencia, tenga en cuenta la consecuencia directa mas grave que se puede presentar en la actividad valorada.</t>
  </si>
  <si>
    <t>Ver interpretación en Tabla 7</t>
  </si>
  <si>
    <t>Tabla 7. Significado del nivel del Riesgo (NR)</t>
  </si>
  <si>
    <t>Nivel de Riesgo (NR)</t>
  </si>
  <si>
    <t>Valor de NR</t>
  </si>
  <si>
    <t>I</t>
  </si>
  <si>
    <t>4000 - 600</t>
  </si>
  <si>
    <t>Situacion critica. Suspender actividades hasta que el riesgo este bajo control. Intervencion urgente.</t>
  </si>
  <si>
    <t>500 - 150</t>
  </si>
  <si>
    <t>Corregir y adoptar medidas de control inmediato</t>
  </si>
  <si>
    <t>III</t>
  </si>
  <si>
    <t>120 - 40</t>
  </si>
  <si>
    <t>Mejorar si es posible. Seria conveniente justificar la intervencion y su rentabilidad.</t>
  </si>
  <si>
    <t>IV</t>
  </si>
  <si>
    <t>Mantener las medidas de control existentes, pero se deberian considerar soluciones o mejoras y se deben hacer comprobaciones periodicas para asegurar que el riesgo aun es aceptable.</t>
  </si>
  <si>
    <t>Tabla 8. Aceptabilidad del Riesgo</t>
  </si>
  <si>
    <t>No Aceptable</t>
  </si>
  <si>
    <t>Situación critica, correción urgente</t>
  </si>
  <si>
    <t>Corregir o adoptar medidas de control</t>
  </si>
  <si>
    <t>Mejorable</t>
  </si>
  <si>
    <t>Mejorar el control existente</t>
  </si>
  <si>
    <t>Aceptable</t>
  </si>
  <si>
    <t>No intervenir, salvo que un analisis mas preciso lo justifique</t>
  </si>
  <si>
    <t>Trabajo en oficina</t>
  </si>
  <si>
    <t>Si</t>
  </si>
  <si>
    <t>Tendinitis, síndrome de túnel del carpo (STC), otros DME.</t>
  </si>
  <si>
    <t>Público (violencia en el puesto de trabajo)</t>
  </si>
  <si>
    <t>No Aplica</t>
  </si>
  <si>
    <t xml:space="preserve">Resolución 2646 de 2008 </t>
  </si>
  <si>
    <t>No Aceptable o  Aceptable con control especifico</t>
  </si>
  <si>
    <t>Eléctrico</t>
  </si>
  <si>
    <t>Estrés, desmotivación, fatiga, efectos adversos en la condición de salud.</t>
  </si>
  <si>
    <t>No</t>
  </si>
  <si>
    <t>Lesión incapacitante hasta la muerte</t>
  </si>
  <si>
    <t>Locativo (superficies de trabajo)</t>
  </si>
  <si>
    <t>Actividades propias de la labor, revisión y entrega de resultados en tiempos determinado.</t>
  </si>
  <si>
    <t>Actividades propias en la sede 
Desplazamiento fuera de las instalaciones de la sede</t>
  </si>
  <si>
    <t>Trabajo en oficina y trabajo en campo</t>
  </si>
  <si>
    <t>Trabajo de escritorio y computador ,entablar conversaciones</t>
  </si>
  <si>
    <t xml:space="preserve">Actividades propias de la labor, revisión y entrega de resultados en tiempos determinados.
</t>
  </si>
  <si>
    <t xml:space="preserve">Lesión incapacitante hasta muertes </t>
  </si>
  <si>
    <t>Uso de chaqueta con distintivos de la Entidad</t>
  </si>
  <si>
    <t>1.Realizar la implementación y seguimiento del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e integración entre compañeros. 
4,Realizar  actividades de bienestar. 
5.Definir estrategias de apoyo para fortalecimiento de autoestima y afrontamiento de diversas  situaciones.</t>
  </si>
  <si>
    <t xml:space="preserve">Agresiones dentro de las instalaciones de la sede 
</t>
  </si>
  <si>
    <t>camillas</t>
  </si>
  <si>
    <t>Gabinete con paleta,casco, otros</t>
  </si>
  <si>
    <t>1 en 3er piso
1 en 5to piso</t>
  </si>
  <si>
    <t>2 camillas de madera 5to piso</t>
  </si>
  <si>
    <t>Exposición a agresiones por parte de ciudadanos  inconformes.</t>
  </si>
  <si>
    <t>Movimientos repetitivos</t>
  </si>
  <si>
    <t xml:space="preserve">No aplica </t>
  </si>
  <si>
    <t>Uso de chaqueta con distintivos de la Entidad.</t>
  </si>
  <si>
    <t>Fatiga visual. Cefalea. Falta de concentración en la labor. Irritabilidad</t>
  </si>
  <si>
    <t>Mecánico (herramientas)</t>
  </si>
  <si>
    <t>Heridas en manos</t>
  </si>
  <si>
    <t>Público (violencia, robos, atracos, asaltos, atentados, de orden público)</t>
  </si>
  <si>
    <t>Servicio de personal de vigilancia, cámaras de seguridad</t>
  </si>
  <si>
    <t xml:space="preserve">Manejo de vehículo institucional </t>
  </si>
  <si>
    <t>Medidas Propias de autoprotección.</t>
  </si>
  <si>
    <t>Actividades propias de la labor, revisión y entrega de resultados en tiempos determinado. Interacción con colaboradores y ciudadanos.</t>
  </si>
  <si>
    <t>Alcaldía sede principal</t>
  </si>
  <si>
    <t xml:space="preserve">Uso de destornilladores y otras herramientas manuales </t>
  </si>
  <si>
    <t>Uso de tijeras, regla plástica, cosedora, perforadora para organizar y foliar documentos</t>
  </si>
  <si>
    <t xml:space="preserve">Alcaldía sede principal </t>
  </si>
  <si>
    <t>Uso de  distintivos de la Entidad.</t>
  </si>
  <si>
    <t>Uso de distintivos de la Entidad</t>
  </si>
  <si>
    <t>Trabajo en oficina o en campo. Atención al usuario. Asistencia a diferentes  diligencias fuera de la oficina.</t>
  </si>
  <si>
    <t>Uso de distintivos de la Entidad.</t>
  </si>
  <si>
    <t xml:space="preserve">Recepción - Piso 1 </t>
  </si>
  <si>
    <t>Ingreso al sistema de la identificación del ciudadano, a quien visita ,llamada de notificación al área para autorizar ingreso</t>
  </si>
  <si>
    <t xml:space="preserve"> Lesiones varias, caída de objetos, de personas, golpes, otros.</t>
  </si>
  <si>
    <t>Actividades propias de la labor, revisión y entrega de resultados en tiempos determinados.
Llegar a acuerdos, supervisión de procesos .</t>
  </si>
  <si>
    <t>Tecnológico (explosión, derrame, incendio).</t>
  </si>
  <si>
    <t xml:space="preserve">Orientar y habilitar ingreso de la ciudadanía a la alcaldía </t>
  </si>
  <si>
    <t>1.Realizar la implementación y seguimiento del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
4.Realizar  actividades de bienestar. 
5.Definir estrategias de apoyo para fortalecimiento de autoestima y afrontamiento de diversas  situaciones.</t>
  </si>
  <si>
    <t>1.Realizar la implementación y seguimiento del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e integración entre compañeros. 
4.Realizar  actividades de bienestar. 
5.Definir estrategias de apoyo para fortalecimiento de autoestima y afrontamiento de diversas  situaciones.</t>
  </si>
  <si>
    <t>1.Realizar la implementación y seguimiento del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
4,Realizar  actividades de bienestar. 
5.Definir estrategias de apoyo para fortalecimiento de autoestima y afrontamiento de diversas  situaciones.</t>
  </si>
  <si>
    <t>1.Realizar la implementación y seguimiento del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4.Realizar  actividades de bienestar. 
5.Definir estrategias de apoyo para fortalecimiento de autoestima y afrontamiento de diversas  situaciones.</t>
  </si>
  <si>
    <t xml:space="preserve">Caminar por diferentes espacios de la sede o localidad en cumplimiento de sus funciones.
 </t>
  </si>
  <si>
    <t>Llegar a acuerdos con ciudadanos o demás personas dentro y fuera de la sede.
Desplazamiento  fuera de las instalaciones de la sede dentro de la localidad.</t>
  </si>
  <si>
    <t xml:space="preserve">Manipulación de productos como alcohol, limpiador de equipos </t>
  </si>
  <si>
    <t>Actividades propias de la tarea, demandas emocionales, comunicación, tecnología, organización del trabajo, demandas cualitativas y cuantitativas de la labor</t>
  </si>
  <si>
    <t>Atención al ciudadano piso 1</t>
  </si>
  <si>
    <t>Público (violencia en el puesto de trabajo o a los  notificadores)</t>
  </si>
  <si>
    <t>Locativo (orden y aseo)</t>
  </si>
  <si>
    <t>Gestión del riesgo - piso 3</t>
  </si>
  <si>
    <t xml:space="preserve">1.Caminar por diferentes espacios de la sede o localidad en cumplimiento de sus funciones.
</t>
  </si>
  <si>
    <t xml:space="preserve">Caminar, transitar por toda la sede y otros lugares cuando asiste a reuniones, otros…
</t>
  </si>
  <si>
    <t>Prensa - piso  3</t>
  </si>
  <si>
    <t>Espacio para la toma de alimentos</t>
  </si>
  <si>
    <t>Calientan y almuerzan  los colaboradores en el sitio</t>
  </si>
  <si>
    <t>Llegar a acuerdos con ciudadanos o demás personas al realizar audiencias y demás diligencias.
Desplazamiento  fuera de las instalaciones de la sede dentro de la localidad.
Agresiones verbales y/o físicas por parte de usuarios (dentro y fuera de las instalaciones)</t>
  </si>
  <si>
    <t>Trabajo en Altura</t>
  </si>
  <si>
    <t>Hacer uso de equipo de protección personal y EEP como casco con barbuquejo, eslingas, arnés, entre otros</t>
  </si>
  <si>
    <t xml:space="preserve">Realizar mantenimientos preventivos, correctivos al ascensor en pro de garantizar su buen funcionamiento </t>
  </si>
  <si>
    <t>Actividades propias de la labor, revisión y entrega de resultados en tiempos determinado. Interacción con ciudadanos, alcaldía, otras entidades</t>
  </si>
  <si>
    <t xml:space="preserve">Las personas que salen o sus oficinas están cerca de ventanas que dan a  calles transitadas pueden estar expuestas a ruido intermitente </t>
  </si>
  <si>
    <t>ALCALDÍA LOCAL DE FONTIBON</t>
  </si>
  <si>
    <t xml:space="preserve">Gestión Documental -Archivo - piso 1 </t>
  </si>
  <si>
    <t>Almacén - piso 1</t>
  </si>
  <si>
    <t>Locativo   (orden y aseo)</t>
  </si>
  <si>
    <t xml:space="preserve">1.Realizar mantenimiento a  cuarto eléctrico incluido  el  aire acondicionado con optimo funcionamiento ,así como a UPS, cuartos eléctricos teniendo en cuenta normas de SST.
</t>
  </si>
  <si>
    <t>JAL -Ediles, secretarias, otros colaboradores, auditorio  - piso 2 y 1</t>
  </si>
  <si>
    <t>Oficina de seguridad  - piso  3</t>
  </si>
  <si>
    <t xml:space="preserve">Locativo (superficies de trabajo) </t>
  </si>
  <si>
    <t xml:space="preserve">Actividades propias de la labor, revisión y entrega de resultados . 
</t>
  </si>
  <si>
    <t>Manipulación de carga de elementos para  eventos (carpas, sonido, luces, otros)trasladarlos  al lugar de montaje de escenarios.</t>
  </si>
  <si>
    <t>Al realizar montajes grandes, pueden instalar elementos a mas de 1-50 Mts</t>
  </si>
  <si>
    <t>Desplazamiento  fuera de las instalaciones de la sede.</t>
  </si>
  <si>
    <t>Al caminar, al encontrase en el sitio de montaje superficies irregulares</t>
  </si>
  <si>
    <t>Actividades propias en la sede 
Desplazamiento fuera de las instalaciones</t>
  </si>
  <si>
    <t>Uso de  distintivos de la Entidad</t>
  </si>
  <si>
    <t>Oficina participación  - piso 3</t>
  </si>
  <si>
    <t xml:space="preserve">1.Caminar por diferentes espacios de la sede o localidad en cumplimiento de sus funciones.
 </t>
  </si>
  <si>
    <t>Antigua sede</t>
  </si>
  <si>
    <t xml:space="preserve">Inspección de Policía - 9B - piso 2 </t>
  </si>
  <si>
    <t xml:space="preserve">Disconfort térmico por aumento de temperatura. Ausencia de ventilación y en ocasiones malos olores </t>
  </si>
  <si>
    <t xml:space="preserve">Inspección de Policía - 9A - piso 2 </t>
  </si>
  <si>
    <t xml:space="preserve">Inspección de Policía - 9C - piso 2 </t>
  </si>
  <si>
    <t xml:space="preserve">Inspección de Policía - 9D- piso 2 </t>
  </si>
  <si>
    <t>Alcaldía (sede principal y antigua sede)</t>
  </si>
  <si>
    <t xml:space="preserve">cafetería </t>
  </si>
  <si>
    <t>Cocina</t>
  </si>
  <si>
    <t>Posturas prolongadas, en una de los puestos de trabajo ubican una mesa adicional.</t>
  </si>
  <si>
    <t>Planeación Infraestructura y Obras- piso  3</t>
  </si>
  <si>
    <t xml:space="preserve">Movimientos repetitivos miembros superiores.
Manejo de 80 a 100 expedientes al día donde se maneja cosedora, perforadora, foliar documentos </t>
  </si>
  <si>
    <t xml:space="preserve">Movimientos repetitivos miembros superiores.
Manejo de expedientes durante el día donde se maneja cosedora, perforadora, foliar documentos </t>
  </si>
  <si>
    <t xml:space="preserve">Movimientos repetitivos miembros superiores.
Manejo de varios expedientes al día donde se maneja cosedora, perforadora, foliar documentos </t>
  </si>
  <si>
    <t xml:space="preserve">Movimientos repetitivos miembros superiores.
Manejo de varios  expedientes al día donde se maneja cosedora, perforadora, foliar documentos </t>
  </si>
  <si>
    <t>Iluminación artificial deficiente</t>
  </si>
  <si>
    <t xml:space="preserve">Preparación de alimentos </t>
  </si>
  <si>
    <t>1.Uso de cosedora, tijeras u otros elementos  en oficina
2. Ascensor en sede principal</t>
  </si>
  <si>
    <t>Contratación, liquidaciones ,contabilidad y presupuesto - piso  3</t>
  </si>
  <si>
    <t>Trabajo en oficina, Atención a la ciudadanía.</t>
  </si>
  <si>
    <t xml:space="preserve">Trabajo de escritorio y computador, Manipulación de documentos. Atención a la ciudadanía, Recepción de solicitudes de la ciudadanía u orientación en diferentes tramites. </t>
  </si>
  <si>
    <t xml:space="preserve">Trabajo de escritorio y computador, foliar, organizar documentos, digitalizar, Organización física de archivo, Foliación de documentos, verificación y organización de carpetas, </t>
  </si>
  <si>
    <t xml:space="preserve">Trabajo de escritorio y computador, Cuando se requiere mover cajas u otros elementos de un lugar a otro, Coordinan recepción y entrega de insumos u otros elementos, Mover cajas u otros elementos de un lugar a otro, 1.Desplazamiento dentro de las instalaciones y traslado de equipos, Llegar al puesto de trabajo del colaborador ,requisiciones puntuales que pidan en la sede, garantizar el funcionamiento de plataformas digitales, Mantenimiento de equipos.
</t>
  </si>
  <si>
    <t>Trabajo en oficina y en  trabajo en campo.</t>
  </si>
  <si>
    <t>Despacho (secretaria, otros colaboradores, asesores, alcalde) - piso  3</t>
  </si>
  <si>
    <t xml:space="preserve">Trabajo en oficina y en campo. Apoyar en la gestión de los asuntos relacionados con seguridad ciudadana, convivencia y prevención de conflictividades, violencias y delitos en la localidad, </t>
  </si>
  <si>
    <t xml:space="preserve">Trabajo de escritorio y computador, entablar conversaciones, interacción  con la comunidad de la localidad. Participación en operativos, consejo de seguridad    </t>
  </si>
  <si>
    <t>Trabajo de escritorio y computador, Manipular carpas, sonido profesional, luces de escena, entre otros, trabajo en campo</t>
  </si>
  <si>
    <t>Trabajo de escritorio y computador, Apoyo a supervisión de proyectos (cultura, deportes, salud, recreación, ayudas tecnicas,social) Asistencia a reuniones , realizar visitas.</t>
  </si>
  <si>
    <t xml:space="preserve">Trabajo de escritorio y computador, Revisión de variedad de documentación. Atención a la ciudadanía, entablar conversaciones, supervisar procesos, supervisar procesos-verificación de la información documentada, Organización diferentes actividades dentro de la localidad,  desplazamiento por diferentes lugares de la sede y de la localidad.                        </t>
  </si>
  <si>
    <t xml:space="preserve">Trabajo de escritorio y computador, entablar conversaciones, interacción con personas.
Coordinación de respuesta a emergencias a nivel local, con las entidades del sistema distrital ,asistencia a reuniones con el comité local, actividades de prevención, </t>
  </si>
  <si>
    <t xml:space="preserve">Atención al cliente externo e interno. </t>
  </si>
  <si>
    <t xml:space="preserve">Trabajo en oficina o en campo. Atención al usuario. Asistencia a diferentes  diligencias fuera de la oficina. </t>
  </si>
  <si>
    <t xml:space="preserve">Trabajo de escritorio, computador o en campo, Diligencias de orden judicial (lanzamientos, embargos, inspecciones oculares), entablar conversaciones, orientar al ciudadano, llegar a acuerdos, cumplimiento de requisitos legales, audiencias, revision,organización de expedientes,  
                                                      </t>
  </si>
  <si>
    <t xml:space="preserve">Trabajo de escritorio y computador, Diligencias de orden judicial (lanzamientos, embargos, inspecciones oculares), Trabajo  en campo  ,entablar conversaciones, orientar al ciudadano, llegar a acuerdos, cumplimiento de requisitos legales, audiencias, revision,organización de expedientes.                    </t>
  </si>
  <si>
    <t xml:space="preserve">Trabajo de escritorio y computador, Diligencias de orden judicial (lanzamientos, embargos, inspecciones oculares), Trabajo  en campo  ,entablar conversaciones, orientar al ciudadano, llegar a acuerdos, cumplimiento de requisitos legales, audiencias, revision,organización de expedientes.                          </t>
  </si>
  <si>
    <t>Varias, Atención requerimientos de la alcaldía, Todos</t>
  </si>
  <si>
    <t xml:space="preserve">Trabajo de escritorio y computador, manipulación de cámaras y demás elementos para toma de diferentes eventos, reuniones que requieran publicación, registrar, editar  eventos, entregar de producto final, Acompañamiento actividades del despacho y la localidad para su registro y comunicación, </t>
  </si>
  <si>
    <t>Ingreso al sistema de la identificación del ciudadano, a quien visita, llamada de notificación al área para autorizar ingreso</t>
  </si>
  <si>
    <t>N° 
expuestos</t>
  </si>
  <si>
    <t>Equipos
/
Elementos de Protección Personal</t>
  </si>
  <si>
    <t>Controles admon.. señalización, advertencia</t>
  </si>
  <si>
    <t>Controles 
de 
ingeniería</t>
  </si>
  <si>
    <t>Temperatura</t>
  </si>
  <si>
    <t>Radiaciones no ionizantes</t>
  </si>
  <si>
    <t>Disminución visual, fatiga, cansancio visual, Dolor de cabeza</t>
  </si>
  <si>
    <t>Fatiga visual, Miopía, hipermetropía, presbicia.</t>
  </si>
  <si>
    <t>Mantenimiento de equipos</t>
  </si>
  <si>
    <t>Exposición a radiaciones no ionizantes (uso de computador)</t>
  </si>
  <si>
    <t>Posturas prolongadas</t>
  </si>
  <si>
    <t>Desordenes de trauma acumulativo,
lesiones del sistema músculo
esquelético, fatiga, alteraciones del
sistema vascular.</t>
  </si>
  <si>
    <t>Enfermedades musculo esqueléticas: espasmos musculares, lumbalgia, varices, distención muscular.</t>
  </si>
  <si>
    <t xml:space="preserve">
Psicosocial</t>
  </si>
  <si>
    <t xml:space="preserve">1.Realizar mantenimientos preventivos  a sillas
2. Dar cumplimiento de parámetros de ergonomía y dimensión según norma para los puestos de trabajo.
</t>
  </si>
  <si>
    <t>Aceptabilidad 
del Riesgo</t>
  </si>
  <si>
    <t>Traumatismos de tejidos desde leves hasta severos, Síndrome Postraumático, Secuelas Psicológicas , muerte, Heridas y Golpes</t>
  </si>
  <si>
    <t>Condiciones de la tarea</t>
  </si>
  <si>
    <t>Gestión Organizacional</t>
  </si>
  <si>
    <t>1. Validar que el vidrio instalado en el puesto de trabajo sea de seguridad en pro que si este es golpeado no se rompa sino se quiebre.
2. Mantener  cámaras de seguridad y vigilancia en optimas condiciones con cobertura en toda la sede  y el personal de vigilancia las pueda monitorear en un lugar adecuado</t>
  </si>
  <si>
    <t>Fisico</t>
  </si>
  <si>
    <t>Ninguno  ¿No existen?</t>
  </si>
  <si>
    <t>Postura sedente prolongada para el personal que maniobra moto también adopción de posturas y traslado de documentos voluminosos.</t>
  </si>
  <si>
    <t xml:space="preserve">1.Realizar mantenimientos   preventivo  a los elementos de los puestos de trabajo
2. Ajustes ergonómicos de puestos de trabajo
</t>
  </si>
  <si>
    <t>¿Aplica rotación de turnos para esta área?
Pausas Activas
Examenes ocupacionales</t>
  </si>
  <si>
    <t>Se cuenta con zona de cafetería para tomar recesos en caso de ser necesario</t>
  </si>
  <si>
    <t>Garantizar la dotación de sillas, mouse y teclados ergonómicos a todos los Puestos de Trabajo de la entidad</t>
  </si>
  <si>
    <t>1. Trabajar conjuntamente con el personal de seguridad de la sede y cuadrante de policía.
2. Realizar el diseño, implementación y seguimiento del programa de riesgo público, incluyendo un protocolo de seguridad física.
3. Actividades de sensibilización y capacitación asociadas a este Factor de Riesgo.
4.Reforzar control de ingreso del personal y visitantes con la empresa de servicio de vigilancia</t>
  </si>
  <si>
    <t>1. Analizar e implementar soluciones de  ventilación en el área
2.Realizar mantenimiento preventivo - correctivo a los sistemas de apertura de las ventanas</t>
  </si>
  <si>
    <t>Postura Sedente
Trabajo de escritorio
Recepciòn de documentos, actividades de archivo.</t>
  </si>
  <si>
    <t>1.Realizar mantenimientos preventivos  a sillas
2. Dar cumplimiento de parámetros de ergonomía y dimensión según norma para los puestos de trabajo.</t>
  </si>
  <si>
    <t>Ruido</t>
  </si>
  <si>
    <t>Iluminación</t>
  </si>
  <si>
    <t>2.Mantenimiento preventivo, correctivo del sistema de audio</t>
  </si>
  <si>
    <t xml:space="preserve">1.Realizar medición ambiental de ruido en el área.
</t>
  </si>
  <si>
    <t xml:space="preserve">1.Contar con un espacio externo a oficinas para las audiencias
2.Realizar medición ambiental de ruido en el área.
</t>
  </si>
  <si>
    <t>Disconfort térmico por sensación de frío.</t>
  </si>
  <si>
    <t xml:space="preserve">Hipotermia, escalofrío, tensión baja. 
</t>
  </si>
  <si>
    <t xml:space="preserve">Disconfort térmico por sensación de frío. </t>
  </si>
  <si>
    <t>Disconfort térmico por aumento de temperatura. Ausencia de ventilación y en ocasiones malos olores.</t>
  </si>
  <si>
    <t xml:space="preserve">Cansancio y somnolencia, Desorientación, estado de desasosiego. </t>
  </si>
  <si>
    <t>Suministro frecuente de bebidas calientes
Rotación de turnos
y Relevo al momento  alimentación durante la  jornada de trabajo
Examenes Ocupacionales</t>
  </si>
  <si>
    <t>Ninguno</t>
  </si>
  <si>
    <t xml:space="preserve">Vidrio de seguridad para atención del público </t>
  </si>
  <si>
    <t>Disconfort térmico por sensación de frío,  la puerta de entrada a la sede permanece abierta en todo momento.</t>
  </si>
  <si>
    <t xml:space="preserve">Ninguno </t>
  </si>
  <si>
    <t xml:space="preserve">
Relevo al momento  alimentación durante la  jornada de trabajo por parte de la empresa de vigilancia. 
</t>
  </si>
  <si>
    <t>Suministro frecuente de bebidas calientes
Rotación de turnos
Examenes Ocupacionales</t>
  </si>
  <si>
    <t>Suministro frecuente de bebidas frias 
Rotación de turnos
Examenes Ocupacionales</t>
  </si>
  <si>
    <t xml:space="preserve">Dolor de cabeza, escalofrios e inicio de Infecciones Respiratorias, Hipotermia </t>
  </si>
  <si>
    <t>Golpe de calor, Agotamiento por calor</t>
  </si>
  <si>
    <t>Resolución 2400 de 1979 Art. 64.
Decreto 1072 de 2015 articulo 2.2.4.6.8 , numeral 8.
ACGIH De 19 a 22°C</t>
  </si>
  <si>
    <t xml:space="preserve">1, Automatizar la apertura de la puerta para ingreso y salida de personas
2, Climatizar el área de la recepción
3. Medición de Higiene Industrial.
</t>
  </si>
  <si>
    <t>1. Suministro frecuente de bebidas calientes.
2. Uso de ropa abrigada.
3. Actividades de sensibilización y capacitación asociadas a este Factor de Riesgo.</t>
  </si>
  <si>
    <t>1. Suministro diario de agua para consumo a voluntad, especialmente en horas de la tarde.
2. Actividades de sensibilización y capacitación asociadas a este Factor de Riesgo.</t>
  </si>
  <si>
    <t>Rotación de turnos 
Pausas Activas programanadas por computador
Examenes ocupacionales</t>
  </si>
  <si>
    <t xml:space="preserve">Rotación de turnos por parte de la empresa de vigilancia. 
</t>
  </si>
  <si>
    <t>Decreto 1072 de 2015 articulo 2.2.4.6.8 obligaciones de los empleadores, numeral 8.</t>
  </si>
  <si>
    <t>1. Inspecciones de Seguridad
2.  Actividades de sensibilización y capacitación asociadas a este Factor de Riesgo</t>
  </si>
  <si>
    <t xml:space="preserve">Movimientos repetitivos 
</t>
  </si>
  <si>
    <t xml:space="preserve">Molestias cervicales, abdominales, trastornos en la zona lumbar de la espalda y alteraciones del sistema circulatorio y nervioso </t>
  </si>
  <si>
    <t xml:space="preserve">Presencia de silla ergonómica. </t>
  </si>
  <si>
    <t xml:space="preserve">Rotación de turnos por parte de la empresa de vigilancia. 
Examenes ocupacionales por parte de la empresa de vigilancia. </t>
  </si>
  <si>
    <t>Rotación de turnos
Pausas Activas por computador. 
Examenes ocupacionales</t>
  </si>
  <si>
    <t xml:space="preserve">Presencia de cafeteria para tomar receso. </t>
  </si>
  <si>
    <t xml:space="preserve">Manipulacion de cargas </t>
  </si>
  <si>
    <t>Rotación de turnos
Examenes ocupacionales</t>
  </si>
  <si>
    <t xml:space="preserve">Postura sedente prolongada. Trabajo de escritorio
</t>
  </si>
  <si>
    <t xml:space="preserve">Postura sedente prolongada.
Trabajo de escritorio, manipulación de documentos. </t>
  </si>
  <si>
    <t xml:space="preserve">Postura sedente prolongada, Trabajo de escritorio, manipulación de documentos. </t>
  </si>
  <si>
    <t xml:space="preserve">Postura sedente prolongada. Trabajo de escritorio, manipulacion de documentos.
</t>
  </si>
  <si>
    <t>Lesiones osteomusculares múltiples.  Adormecimiento miembros inferiores, Dolor de espalda (zona lumbar y cervical)</t>
  </si>
  <si>
    <t>Decreto 1072 de 2015 articulo 2.2.4.6.8 , numeral 8,  Guía de Atención Integral Basada en la Evidencia para Desórdenes Musculo esqueléticos (DME) - 2006</t>
  </si>
  <si>
    <t xml:space="preserve">Sustituir las sillas normales por sillas ergonómicas. </t>
  </si>
  <si>
    <t xml:space="preserve">1.Generar el programa DME
2.Capacitación en higiene postural y autocuidado
3.Programar y realizar  pausas activas  de forma presencial. 
4 Realizar formación de lideres de pausas activas 
5.Realizar inspección de puestos de trabajo .
7.Realizar Exámenes Médicos Ocupacionales periódicamente.   </t>
  </si>
  <si>
    <t xml:space="preserve">1.Realizar mantenimientos preventivos  a silla de la moto.
2. Dar cumplimiento de parámetros de ergonomía y dimensión según norma para los puestos de trabajo.
</t>
  </si>
  <si>
    <t xml:space="preserve">1.Generar el programa DME
2.Capacitación en higiene postural y autocuidado
3.Programar y realizar  pausas activas  de forma presencial. 
4 Realizar formación de lideres de pausas activas 
5.Realizar inspección de seguridad a la motocicleta.
7.Realizar Exámenes Médicos Ocupacionales periódicamente.   </t>
  </si>
  <si>
    <t>No aplica</t>
  </si>
  <si>
    <t xml:space="preserve">Movimientos repetitivos miembros superiores. Proceso de digitación </t>
  </si>
  <si>
    <t>Movimientos repetitivos miembros superiores . Se tiene en cuenta notificadores que por su labor maneja moto ( acciona clutch y freno delantero)</t>
  </si>
  <si>
    <t>Movimientos repetitivos. Proceso de digitación</t>
  </si>
  <si>
    <t>Movimientos repetitivos miembros superiores. . Proceso de digitación</t>
  </si>
  <si>
    <t xml:space="preserve">Movimientos repetitivos miembros superiores. . Proceso de digitación </t>
  </si>
  <si>
    <t>Movimientos repetitivos miembros superiores.  Proceso de digitación</t>
  </si>
  <si>
    <t>Movimientos repetitivos miembros superiores. Proceso de digitación</t>
  </si>
  <si>
    <t>Movimientos repetitivos miembros superiores y posturas. Proceso de digitación</t>
  </si>
  <si>
    <t xml:space="preserve">Ninguno  </t>
  </si>
  <si>
    <t>Rotacion de turnos por parte de la empresa de vigilancia</t>
  </si>
  <si>
    <t>Rotación de turnos y programa de pausas activas por PC</t>
  </si>
  <si>
    <t xml:space="preserve">Ninguno
</t>
  </si>
  <si>
    <t xml:space="preserve">Rotación de turnos </t>
  </si>
  <si>
    <t xml:space="preserve">Síndrome del túnel carpiano, Epicondilitis lateral y tenosinovitis. </t>
  </si>
  <si>
    <t xml:space="preserve">1. Generar el programa DME
2. Capacitación en higiene postural y autocuidado
3. Programar y realizar  pausas activas  de forma presencial. 
4. Realizar formación de lideres de pausas activas 
5. Realizar inspección de puestos de trabajo .
6. Realizar Exámenes Médicos Ocupacionales periódicamente.   </t>
  </si>
  <si>
    <t>2. Capacitación en higiene postural y autocuidado</t>
  </si>
  <si>
    <t xml:space="preserve">1.Realizar mantenimientos preventivos  a la motocicleta
</t>
  </si>
  <si>
    <t xml:space="preserve">1. Generar el programa DME
2. Capacitación en higiene postural y autocuidado
3. Programar y realizar  pausas activas  de forma presencial. 
4. Realizar formación de lideres de pausas activas 
5. Realizar Exámenes Médicos Ocupacionales periódicamente.   </t>
  </si>
  <si>
    <t xml:space="preserve">Atención personalizada, cumplimiento de expectativas del ciudadano. Apremio de tiempo cuando acuden varias personas de manera simultánea. Dificultades con los usuarios. </t>
  </si>
  <si>
    <t>Atención personalizada, cumplimiento de expectativas del ciudadano. Dificultades con los usuarios. Cumplimiento de la labor.</t>
  </si>
  <si>
    <t xml:space="preserve">Actividades propias de la labor, revisión y entrega de resultados en tiempos determinados.
Llegar a acuerdos, hacer cumplir requisitos legales.
</t>
  </si>
  <si>
    <t>Actividades propias de la labor.
Agresiones verbales y/o físicas ocasionales (dentro y fuera de las instalaciones)</t>
  </si>
  <si>
    <t xml:space="preserve">Actividades propias de la labor.
Cubrimiento de problematicas sociales de la comunidad. </t>
  </si>
  <si>
    <t xml:space="preserve">Codiciones de la tarea. </t>
  </si>
  <si>
    <t xml:space="preserve">Actividades propias de la labor. Entablar conversaciones y llegar a acuerdos
</t>
  </si>
  <si>
    <t xml:space="preserve">Actividades propias de la labor, revisión y entrega de resultados en tiempos determinados.
Interacción con ciudadanos, dando resultado a  inconvenientes y acuerdos.  (dentro y fuera de las instalaciones)
</t>
  </si>
  <si>
    <t xml:space="preserve">Contenido de la tarea. </t>
  </si>
  <si>
    <t xml:space="preserve">Actividades propias de la labor, revisión y entrega de resultados en tiempos determinados.
Llegar a acuerdos, hacer cumplir requisitos legales.
Agresiones verbales y/o físicas por parte de usuarios (dentro y fuera de las instalaciones)
Realización de diligencias de acuerdo al código de policía.
</t>
  </si>
  <si>
    <t xml:space="preserve">Actividades propias de la labor, revisión y entrega de resultados en tiempos determinados.
Llegar a acuerdos, hacer cumplir requisitos legales.
Agresiones verbales y/o físicas por parte de usuarios (dentro y fuera de las instalaciones)
Realización de diligencias de acuerdo al código de policía.
Realización de audiencias interacción con la ciudadanía. </t>
  </si>
  <si>
    <t xml:space="preserve">Condiciones de la tarea. </t>
  </si>
  <si>
    <t>Estrés, trastornos de atención, cambios de comportamiento, tensión muscular, fatiga, sudoración, pérdida o aumento del apetito, irritabilidad, insomnio.</t>
  </si>
  <si>
    <t>Caraterísticas de la organización del trabajo</t>
  </si>
  <si>
    <t>Comité de convivencia laboral desde la SDG.</t>
  </si>
  <si>
    <t>Presencia de personal del servicio de vigilancia y camaras de seguridad. Comité de convivencia laboral desde la SDG.</t>
  </si>
  <si>
    <t xml:space="preserve">Actividades propias de la labor, revisión y entrega de resultados en tiempos determinados. discusiones con la comunidad
</t>
  </si>
  <si>
    <t xml:space="preserve">Presencia de personal del servicio de vigilancia y camaras de seguridad. Comité de convivencia laboral desde la SDG. </t>
  </si>
  <si>
    <t xml:space="preserve">Alto nivel de responsabilidad, actividades propias de la labor, revisión y entrega de resultados en tiempos determinados. Dificultades y altercados exporadicos con  la comunidad
</t>
  </si>
  <si>
    <t xml:space="preserve">Comité de convivencia laboral desde la SDG. </t>
  </si>
  <si>
    <t xml:space="preserve">Acompañamiento ocasional  de la policia de trabajo en campo, Comité de convivencia laboral desde la SDG. </t>
  </si>
  <si>
    <t xml:space="preserve"> Comité de convivencia laboral desde la SDG. </t>
  </si>
  <si>
    <t xml:space="preserve">Presencia de personal del servicio de vigilancia y camaras de seguridad. Comité de convivencia laboral desde la SDG, acompañamiento de la policia durante las diligencias judiciales fuera de la oficina. </t>
  </si>
  <si>
    <t xml:space="preserve">Aplicación de Batería Psicosocial a población muestra de la Secretaria Distrital de Gobierno, generación de pausas por tu bienestar desde nivel central a todas las sedes,  Rotacion de turnos, talleres virtuales de riesgo psicosocial ( salud mental, entre otros), actividades de bienestar,  pausas activas implementadas desde el computador.
</t>
  </si>
  <si>
    <t xml:space="preserve">Actividades propias de la labor, revisión y entrega de resultados en tiempos determinados.
Llegar a acuerdos, hacer cumplir requisitos legales.
Agresiones verbales y/o físicas por parte de usuarios (dentro y fuera de las instalaciones)
Realización de diligencias de acuerdo al código de policía. Interacción con la ciudadanía. 
</t>
  </si>
  <si>
    <t>Trastorno mental, presión sanguínea alta, dolores en el pecho.  Deterioro de las relaciones laborales y personales.</t>
  </si>
  <si>
    <t xml:space="preserve">Resolución 2646 de 2008, Circular 064 de 2020 </t>
  </si>
  <si>
    <t>Resolución 2646 de 2008, Circular 064 de 2020</t>
  </si>
  <si>
    <t xml:space="preserve">1. Seguir  implementando el  programa de riesgo Psicosocial
2. Actividades de sensibilización y capacitación asociadas a este Factor de Riesgo
3.Realizar actividades de bienestar.
</t>
  </si>
  <si>
    <t xml:space="preserve">1.Realizar la implementación y seguimiento del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e integración entre compañeros. 
4,Realizar  actividades de bienestar. 
5.Definir estrategias de apoyo para fortalecimiento de autoestima y afrontamiento de diversas  situaciones.
</t>
  </si>
  <si>
    <t>Presencia de personal del servicio de vigilancia y camaras de seguridad. Comité de convivencia laboral de la empresa de Vigilancia</t>
  </si>
  <si>
    <t>Rotacion de turnos,  actividades de bienestar de la empresa de vigilancia</t>
  </si>
  <si>
    <t>1.Realizar la implementación y seguimiento del programa de riesgo Psicosocial - Empresa de vigilancia
2. Realizar actividades de bienestar.  Empresa de vigilancia
4. Definir estrategias para fortalecimiento de la cohesión de grupo y de apoyo para fortalecimiento de autoestima y afrontamiento de diversas situaciones -  Empresa de vigilancia</t>
  </si>
  <si>
    <t>Atención personalizada, cumplimiento de expectativas del ciudadano. Apremio de tiempo cuando acuden varias personas de manera simultánea. Agresiones verbales  por parte de usuarios.</t>
  </si>
  <si>
    <t>Públicos (robos, atracos, asaltos, atentados, etc.)</t>
  </si>
  <si>
    <t xml:space="preserve">Atención a la comunidad en general, presencia de gente disgusta y alterada por decisiones administrativas de la Alcaldía. </t>
  </si>
  <si>
    <t xml:space="preserve">Desplazamiento fuera  de las instalaciones de la sede.
Agresiones ocasionales  por parte de ciudadanos dentro o fuera de la alcaldía
</t>
  </si>
  <si>
    <t xml:space="preserve">Desplazamiento fuera  de las instalaciones de la sede.
Agresiones por parte de ciudadanos  fuera de la alcaldía
</t>
  </si>
  <si>
    <t>Desplazamiento  fuera de las instalaciones de la sede dentro de la localidad.
Agresiones verbales y/o físicas de manera eventual   (dentro y fuera de las instalaciones)</t>
  </si>
  <si>
    <t>Desplazamiento  fuera de las instalaciones de la sede dentro de la localidad.
Agresiones verbales y/o físicas  (fuera de las instalaciones)</t>
  </si>
  <si>
    <t>Desplazamiento  fuera de las instalaciones de la sede dentro de la localidad. Exposición a sufrir lesiones por robos, atracos, caídas, Agresiones verbales y/o físicas  ( fuera de las instalaciones).</t>
  </si>
  <si>
    <t>Llegar a acuerdos con ciudadanos o demás personas dentro y fuera de la sede. Desplazamiento  fuera de las instalaciones de la sede dentro de la localidad.</t>
  </si>
  <si>
    <t>Público (violencia, robos, atracos, asaltos, atentados, de orden público,)</t>
  </si>
  <si>
    <t>Desplazamiento  fuera de las instalaciones de la sede dentro de la localidad.
Agresiones verbales y/o físicas por parte de usuarios ( fuera de las instalaciones)</t>
  </si>
  <si>
    <t>Circuito de Camaras de Seguridad
Servicio de personal de vigilancia en la sede</t>
  </si>
  <si>
    <t xml:space="preserve">Ninguno 
</t>
  </si>
  <si>
    <t xml:space="preserve">Ninguno 
</t>
  </si>
  <si>
    <t>Instalación de vidrio de seguridad entre el puesto de trabajo y los ciudadanos</t>
  </si>
  <si>
    <t xml:space="preserve">Acompañamiento ocasional  de la policia. </t>
  </si>
  <si>
    <t xml:space="preserve">Servicio de personal de vigilancia en la sede, para traslados uso de carro  institucional, camaras de seguridad. </t>
  </si>
  <si>
    <t>Servicio de personal de vigilancia en la sede, camaras de seguridad</t>
  </si>
  <si>
    <t xml:space="preserve">Acompañamiento ocasional de la policia. </t>
  </si>
  <si>
    <t>Servicio de personal de vigilancia en cada  sede</t>
  </si>
  <si>
    <t xml:space="preserve">Servicio de personal de vigilancia en la sede, actividades alcalde transporte en vehículo alcaldía, acompañamiento de la policia. </t>
  </si>
  <si>
    <t xml:space="preserve">Servicio de personal de vigilancia en cada sede. Vehículo de la alcaldía Ocasionalmente. </t>
  </si>
  <si>
    <t xml:space="preserve">Desplazamiento en vehículo de la alcaldía. </t>
  </si>
  <si>
    <t xml:space="preserve">Servicio de personal de vigilancia en cada sede de la alcaldía. </t>
  </si>
  <si>
    <t xml:space="preserve">Servicio de personal de vigilancia en la sede, para traslados en ocasiones uso de carro  institucional, camaras de seguridad. </t>
  </si>
  <si>
    <t xml:space="preserve">Servicio de personal de vigilancia en cada sede de la Alcaldia. </t>
  </si>
  <si>
    <t xml:space="preserve">Servicio de personal de vigilancia en la sede, camaras de seguridad. </t>
  </si>
  <si>
    <t>Servicio de personal de vigilancia en la sede, cámaras de seguridad, acompañamiento por parte de la policia en los operativos</t>
  </si>
  <si>
    <t>Heridas graves, golpes múltiples severos, muerte</t>
  </si>
  <si>
    <t xml:space="preserve"> Mantener  cámaras de seguridad y vigilancia en optimas condiciones con cobertura en toda la sede.</t>
  </si>
  <si>
    <t xml:space="preserve">Archivo de expedientes, Suministro de documentos  para consulta y archivo de los mismos. Archivo de gestión, Actualización unidades internas de conservación para Gestión documental, apoyo a contratación y juridica en el manejo de carpetas. </t>
  </si>
  <si>
    <t xml:space="preserve">Trabajo en oficina, recepción y  radicación de documentos externos, facturas, quejas, derecho de petición, contratos, solicitudes de vendedores informales, seguimiento a respuetas en fisico o por correo electronico, solicitudes,  Atención al ciudadano, Notificación -Distribución de correspondencia en moto, </t>
  </si>
  <si>
    <t xml:space="preserve">Trabajo en oficina y en campo Coordina  recepción y entrega de insumos u otros elementos, Atención requerimientos de la alcaldía, 
Atención requerimientos de la alcaldía como  coordinación , recepción y entrega de insumos u otros elementos,, revisión de  contratos. </t>
  </si>
  <si>
    <t>Preparación de bebidas calientes; distribución de bebidas calientes y frías</t>
  </si>
  <si>
    <t>Condiciones de seguridad</t>
  </si>
  <si>
    <t>Mecánico (contacto térmico)</t>
  </si>
  <si>
    <t>Quemaduras de primer y segundo grado</t>
  </si>
  <si>
    <t>Experiencia en el oficio</t>
  </si>
  <si>
    <t>Quemaduras graves de segundo y tercer grado,  lesiones irreversibles en piel y tejidos.</t>
  </si>
  <si>
    <t>Decreto 1072 de 2015 articulo 2.2.4.6.8 , numeral 8,</t>
  </si>
  <si>
    <t>1. Capacitar a las personas de cafetería en prevención de accidentes asociados a su labor
2.Usar dentro de las instalaciones termos para el traslado de las bebidas calientes
3.Anclar la greca a la pared, con abrazadera que le impida caer y ocasionar quemaduras por derrame</t>
  </si>
  <si>
    <t>Interacción del trabajador con los compañeros de trabajo, usuarios. intercambio de virus aerobicos y del COVID - 19</t>
  </si>
  <si>
    <t>Muerte por COVID - 19.</t>
  </si>
  <si>
    <t xml:space="preserve">Seguir implementando las Zonas de desinfección </t>
  </si>
  <si>
    <t xml:space="preserve">1. Capacitaciones sobre medidas de prevención, Protocolo de Bioseguridad, Seguimiento a condiciones de salud.
2. Inspecciones al cumplimiento de medidas de Bioseguridad
3. Verificar el cumplimiento del esquema de vacunación
 4.Implementar programa de orden y aseo en sitio de trabajo.
 5. Implementar la Gestión Integral de Residuos.
6. Actividades de sensibilización y capacitación asociadas a este Factor de Riesgo
</t>
  </si>
  <si>
    <t xml:space="preserve">Preparación y distribución de bebidas, aseo de oficinas, aseo general, gestión de residuos, manejo de productos quimicos, brigadas de aseo. </t>
  </si>
  <si>
    <t xml:space="preserve">Sistemas - piso 1 </t>
  </si>
  <si>
    <t xml:space="preserve">Desplazamiento dentro de las instalaciones y traslado de equipos, Llegar al puesto de trabajo del colaborador ,requisiciones puntuales que pidan en la sede, garantizar el funcionamiento de plataformas digitales, Mantenimiento de equipos, manejador de limpiador de equipo espumoso. </t>
  </si>
  <si>
    <t>Alteraciones osteomusculares, lesiones de columna</t>
  </si>
  <si>
    <t xml:space="preserve">1. Contar con ayudas mecánicas adecuadas, en buen estado para el traslado de cajas y demás elementos que manejan en almacén.
2. Dotar y hacer uso  de vehículos rodantes  para ubicación y traslado de elementos.
</t>
  </si>
  <si>
    <t xml:space="preserve">1. Ejercicios de estiramiento y pausas activas
2. Exámenes médicos ingreso, periódicos y de egreso.
3. Capacitación en manipulación adecuada de cargas e higiene postural.
4. Trabajar en equipo, utilizar ayudas mecánicas.
5. Durante la manipulación de cargas no utilizar accesorios en manos y brazos.
6. Identificar y verificar peso del material a manipular.
7. Capacitación al personal en identificación y control de peligros y riesgos.
8. Aplicación de procedimientos seguros
9. Actividades de sensibilización y capacitación asociadas a este Factor de Riesgo
</t>
  </si>
  <si>
    <t>Implementar el uso de botas de seguridad, guantes de buenas manipulación y agarre (de Nylon recubiertos con Nitrilo)</t>
  </si>
  <si>
    <t xml:space="preserve">Demandas cualitativas y cuantitativas de la labor. </t>
  </si>
  <si>
    <t>1.Realizar la implementación y seguimiento del programa de riesgo Psicosocial
2.Realizar actividades de capacitación sobre resolución de conflictos y desarrollo de habilidades sociales para la concertación y la negociación, talleres en diferentes temáticas.
3.Definir estrategias para fortalecimiento de la cohesión de grupo que conduzcan al apoyo social e integración entre compañeros. 
4,Realizar  actividades de bienestar. 
5.Definir estrategias de apoyo para fortalecimiento de autoestima y afrontamiento de diversas  situaciones.
6. Actividades educativas y formativas con los trabajadores con el objeto de modificar actitudes o respuestas.
7. Garantizar la seguridad proporcionando estabilidad en el empleo y en todas las condiciones de trabajo.</t>
  </si>
  <si>
    <t xml:space="preserve">Almacenamiento en superficies de trabajo (cajas, documentos, carpetas, etc)
</t>
  </si>
  <si>
    <t>Luxación, Contusión</t>
  </si>
  <si>
    <t>Alteraciones cutáneas, episodios alérgicos a nivel respiratorio, tos, dolor de garganta</t>
  </si>
  <si>
    <t>Enfermedades respiratorias, afectación pulmonar,  irritación de fosas nasales y vias respiratorias. Ahogo, intoxicación, pérdida de consciencia.</t>
  </si>
  <si>
    <t>Ley 55 de 1993, Decreto 1973 de 1995, Decreto 1496 de 2018, Resolución 773 de 2021.</t>
  </si>
  <si>
    <t xml:space="preserve">1. Cumplir indicaciones de hojas de seguridad de productos químicos. 
2. Comprar insumos de menor afectación a la salud. 
3. Actividades de sensibilización y capacitación asociadas a este Factor de Riesgo.
4. Contar con el listado de sustancias químicas que maneja el área.
5. Rotular y sellar bien  los diferentes frascos  de productos químicos. </t>
  </si>
  <si>
    <t>Contusiones, heridas</t>
  </si>
  <si>
    <t xml:space="preserve">1.Capacitar en el uso adecuado de herramientas manuales 
2.Contar con norma de seguridad en manejo de herramientas manuales.
3. Mantener en un solo lugar el almacenaje de herramientas manuales.
4, Capacitación en cuidado de manos y cuerpo.
5. Autoreporte de condiciones inseguras.
</t>
  </si>
  <si>
    <t xml:space="preserve">Utilización de guantes de pinza fina. </t>
  </si>
  <si>
    <t xml:space="preserve">Soporte de red y técnico. Mantenimiento de equipos. Enlace entre Alcaldía y Secretaría Distrital de Gobierno, creación de usuarios, supervisión de contratos. </t>
  </si>
  <si>
    <t>Trabajo en oficina, Asistencia a reuniones ,validan cumplimiento de requisitos legales  en la localidad, trabajo en campo, responsabilidad en Toma de decisiones, apoyar operativos, visitas tecnicas, seguimiento de establecimientos de comercio ley 232, obras espacio público</t>
  </si>
  <si>
    <t>Trabajo en oficina y en campo, Recopilación de imágenes en todos los temas de la Alcaldía. Cubrimiento periodístico de actividades, realizar campañas, manejo de paginas WEB, redes sociales</t>
  </si>
  <si>
    <t>Trabajo en oficina,  trabajo en campo; contratación: proyectos de inversión social, funcionamiento de la Alcaldía; Planeación: Formaular proyectos, verificar la ejecución, inversión, supervisión de contratos.</t>
  </si>
  <si>
    <t xml:space="preserve">Trabajo de escritorio y computador, digitación y consultas en dispositivos electrónicos ( celular),aprobación y firma de documentos, entablar  conversaciones, asistir a reuniones, actividades, aprobación y firma de documentos, gestión documental. </t>
  </si>
  <si>
    <t>Funcionamiento  piso 3</t>
  </si>
  <si>
    <t>Trabajo en campo y en oficina, Montaje de escenarios y otros eventos, traslado de equipos.</t>
  </si>
  <si>
    <t xml:space="preserve">Trabajo en oficina, asistencia a reuniones , recorrido por vías, parques,  visitas en la localidad, supervisión a contratos de la malla vial, jardines, espacio público, parques, formulación de proyectos. </t>
  </si>
  <si>
    <t xml:space="preserve"> Trabajo en oficina y en campo - formulación y seguimiento a proyectos de plan de inversión social local. Participación en comités, mesas, reuniones (comunidad e instituciones), análisis de instrumentos de medición.</t>
  </si>
  <si>
    <t>Trabajo en oficina,  visitas en la localidad, coordinación de actividades internas y externas a la sede. 
Ambiental Externo: participa en jornadas de recuperación ambiental, formulación de proyectos, realiza acompañamiento en operativos, Participación en actividades dentro de la localidad, inspecciones ambientales, siembra de arboles. 
PIGA: brinda  lineamientos a cumplir en la parte ambiental interna de la sede, coordinar  la gestión integral  de residuos, manejo de centro de acopio, implementa programas dentro de la alcaldía como uso eficiente de la energía, practicas sostenibles y de consumo.</t>
  </si>
  <si>
    <t xml:space="preserve">Trabajo de escritorio y computador o en campo, entablar conversaciones. Reuniones eventos ,                  </t>
  </si>
  <si>
    <t xml:space="preserve">Trabajo en oficina, o en campo, formular proyectos, reunión con la comunidad, instancias de participación para lacominidad Afro, LGBTI, rendicion de cuentas. </t>
  </si>
  <si>
    <t>Trabajo de escritorio y computador ,entablar conversaciones, ingreso de datos a bases de sistemas, manejo de impresoras, entre otras actividades.</t>
  </si>
  <si>
    <t>Trabajo en oficina o en campo. Asistencia a diferentes  diligencias de embargos, secuestro de inmuebles, vehículos y restitución, Diligencias de orden judicial (lanzamientos, inspecciones oculares), entablar conversaciones, orientar al ciudadano, llegar a acuerdos, cumplimiento de requisitos legales, audiencias.</t>
  </si>
  <si>
    <t xml:space="preserve">Fiebre, tos, dificultad para respirar, perdida sensacion del olfato y del gusto, sensacion de debilidad, sintomas gripales, mareos y demas relacionados con el COVID - 19 y sus mutaciones o variantes. 
</t>
  </si>
  <si>
    <t>Existencia de vidrio en el puesto de trabajo para atender público</t>
  </si>
  <si>
    <t xml:space="preserve">Utilizacion del tapabocas,  rotación de turnos, trabajo en casa,
</t>
  </si>
  <si>
    <t xml:space="preserve">Presencia de estaciones de desinfección con alcohol etilico o glicerinado  al 70%  a la entrada de las sede,  presencia de personal de servicios generales - limpieza de puestos y areas comunes. Ventilación en las areas. 
</t>
  </si>
  <si>
    <t xml:space="preserve">Mantener el suministro de Alcohol Antiséptico al 70% de concentración  y Gel Antibacterial
Suministro de tapabocas
</t>
  </si>
  <si>
    <t xml:space="preserve">Manipulación de cargas (cajas de archivo con folios), esfuerzos. </t>
  </si>
  <si>
    <t xml:space="preserve">Manipulación de  cargas manuales al trasladar cajas u otros elementos del alamacen a otras areas dentro y fuera de la Alcaldia. </t>
  </si>
  <si>
    <t>Molestias cervicales, abdominales, Alteraciones osteomusculares, lesiones de columna (Zona lumbar)</t>
  </si>
  <si>
    <t xml:space="preserve"> Implementar el uso de ayudas mecánicas (vehículos rodantes) para  traslado equipos y de mobiliario para eventos. </t>
  </si>
  <si>
    <t xml:space="preserve"> Implementar el uso de ayudas mecánicas  (vehículos rodantes) para  traslado de mobiliario, equipos e implementos para eventos dentro y fuera  de la Alcaldia. 
</t>
  </si>
  <si>
    <t xml:space="preserve">1.Generar el programa DME.
2.Capacitación en higiene postural ,autocuidado, manipulación de carga.
3.Contar con ayudas mecánicas adecuadas, en buen estado.
4.Programar y realizar  pausas activas  con mayor continuidad por parte de los colaboradores , 
5. realizar formación de lideres de pausas activas 
6.Realizar Exámenes Médicos Ocupacionales periódicamente.                                          </t>
  </si>
  <si>
    <t xml:space="preserve">1.Generar el programa DME
2.Capacitación en higiene postural y autocuidado
3.Programar y realizar  pausas activas  de forma presencial. 
4 Realizar formación de lideres de pausas activas 
5.Realizar inspección de puestos de trabajo .
6.Realizar Exámenes Médicos Ocupacionales periódicamente.   </t>
  </si>
  <si>
    <t xml:space="preserve">1. Dotar de escalerilla de tres pasos para minimizar esfuerzo en brazos cuando organizan cajas de archivo. Así como dotar y hacer uso  de vehículos rodantes  para ubicación y traslado de cajas, carpetas.
2.Mantenimiento periódico a todos los archivadores,
</t>
  </si>
  <si>
    <t xml:space="preserve">Presencia de cajas de archivo e insumos de archivo
</t>
  </si>
  <si>
    <t xml:space="preserve">Presencia de insumos y elementos de oficina. 
 </t>
  </si>
  <si>
    <t xml:space="preserve">Presencia de personal de servicios generales - Casa Limpia. Implementación del programa SOL a nivel general de la Alcaldía. </t>
  </si>
  <si>
    <t xml:space="preserve">
1. Seguir implementando el programa SOL dentro de la Alcaldía. 
2.Realizar inspecciones a los puestos de trabajo con enfasis en orden y aseo.
</t>
  </si>
  <si>
    <t xml:space="preserve">
1. Seguir implementando el programa SOL dentro de la Alcaldía. 
2.Realizar inspecciones a los puestos de trabajo con enfasis en orden y aseo.
</t>
  </si>
  <si>
    <t xml:space="preserve"> Decreto 1072 de 2015 articulo 2.2.4.6.8 obligaciones de los empleadores, numeral 8. Resolución 2400 de 1979, Art 355 y 356 </t>
  </si>
  <si>
    <t xml:space="preserve">1.Capacitar en el uso adecuado de los elementos y herramientas para foliar
2.Contar con norma de seguridad en manejo de elementos cortantes y divulgar al personal.
3. Mantener en un solo lugar el almacenaje de herramientas manuales.
4, Capacitación en cuidado de manos y cuerpo.
5. Autoreporte de condiciones inseguras.
</t>
  </si>
  <si>
    <t xml:space="preserve">1.Contar con listado de herramientas que maneja el área.
2.Capacitar en el uso adecuado de herramientas manuales 
3.Contar con norma de seguridad en manejo de herramientas manuales.
4, Capacitación en cuidado de manos y cuerpo.
5. Autoreporte de condiciones inseguras.
</t>
  </si>
  <si>
    <t xml:space="preserve">1 Generar instructivos de manejo seguro de elementos de oficina (cosedora, bisturí, tijeras, entre otros).
2.Capacitar en el uso adecuado de los elementos de oficina y herramientas manuales
3, Capacitación en cuidado de manos y cuerpo.
4. Autoreporte de condiciones inseguras.
5. Realizar capacitación de inducción, periódica técnica y de seguridad.
</t>
  </si>
  <si>
    <t>Guantes de pinza fina, tapabocas y bata</t>
  </si>
  <si>
    <t>Uso de Guantes de pinza fina</t>
  </si>
  <si>
    <t>Alteración del sistema musculo esquelético, alteración del sistema cardiaco, renal, nervioso.</t>
  </si>
  <si>
    <t xml:space="preserve">Presencia de canaletas eléctricas. </t>
  </si>
  <si>
    <t xml:space="preserve">Mantenimiento preventivo y correctivo a las instalaciones electricas. Edificio en garantía. Funcionamiento 2018. </t>
  </si>
  <si>
    <t xml:space="preserve">Cables de baja tensión en puestos de trabajo, areas de circulación y demás. </t>
  </si>
  <si>
    <t>Paro cardiaco - Muerte</t>
  </si>
  <si>
    <t xml:space="preserve">NTC 2050: 2020 y las Resoluciones  40157 de 2017 y 40259 de 2017 modificaciones al Retie del 2013 y demas normativa vigente para el caso. </t>
  </si>
  <si>
    <t xml:space="preserve">
Mejorar la canalización de cableado en puestos administrativos de JAL
Utilización de cable espiral flexilble en el cableado eléctrico de los puestos de trabajo. </t>
  </si>
  <si>
    <t xml:space="preserve">Utilización de cable espiral flexilble en el cableado eléctrico de los puestos de trabajo. </t>
  </si>
  <si>
    <t xml:space="preserve">
Utilización de cable espiral flexilble en el cableado eléctrico de los puestos de trabajo. 
</t>
  </si>
  <si>
    <t xml:space="preserve">1.Realizar mantenimiento preventivos a la red eléctrica de la sede.
2.Inspecciones preoperacionales a instalaciones con enfasis en el riesgo Eléctrico. </t>
  </si>
  <si>
    <t>Exposición a accidentes vehiculares - Manejo de Notificaciones a la comunidad (mensajeria)</t>
  </si>
  <si>
    <t xml:space="preserve">Revisión tecnomecánica, SOAT </t>
  </si>
  <si>
    <t>Realizar mantenimientos preventivos y correctivos a vehículos y motos documentación al día</t>
  </si>
  <si>
    <t>Locativo  (superficies de trabajo deslizantes</t>
  </si>
  <si>
    <t xml:space="preserve">Caminar por diferentes espacios de la sede o localidad en cumplimiento de sus funciones. </t>
  </si>
  <si>
    <t xml:space="preserve">Traumatismos, golpes, caídas al mismo nivel. </t>
  </si>
  <si>
    <t xml:space="preserve">Presencia de personal de servicios generales -Casa Limpia. Implementación del programa SOL a nivel general de la Alcaldía. </t>
  </si>
  <si>
    <t xml:space="preserve">Luxación, Contusión, esguince de tobillo. </t>
  </si>
  <si>
    <t>Resolucion 2400 de 1979. Artículo 3. literal B, Artículo 5, entre otros.  Decreto 1072 de 2015 articulo 2.2.4.6.8 obligaciones de los empleadores, numeral 8</t>
  </si>
  <si>
    <t>1. Instalar cintas antideslizantes en escaleras y desniveles. 
2.Asegurar muebles y todo elemento que pueda caer .</t>
  </si>
  <si>
    <t xml:space="preserve">
1. Seguir implementando el programa SOL dentro de la Alcaldía. 
2.Realizar inspecciones a los puestos de trabajo con enfasis en orden y aseo.
3. Realizar estudios de puesto de trabajo.
</t>
  </si>
  <si>
    <t xml:space="preserve">Locativo (superficies de trabajo deslizantes. </t>
  </si>
  <si>
    <t>Locativo (superficies de trabajo deslizantes)</t>
  </si>
  <si>
    <t>Locativo (superficies de trabajo irregulares)</t>
  </si>
  <si>
    <t xml:space="preserve">Resolucion 2400 de 1979. Artículo 3. literal B, Artículo 5, entre otros.  Decreto 1072 de 2015 articulo 2.2.4.6.8 obligaciones de los empleadores, numeral </t>
  </si>
  <si>
    <t xml:space="preserve">Caminar por diferentes espacios de la sede o localidad en cumplimiento de sus funciones.
</t>
  </si>
  <si>
    <t xml:space="preserve">1.Caminar, transitar por toda la sede y/o dentro de la localidad. </t>
  </si>
  <si>
    <t xml:space="preserve">Cafetería - piso 1 - Servicios generales. </t>
  </si>
  <si>
    <t xml:space="preserve">Atención al cliente interno y externo, Preparar y distribuir al interior de las instalaciones las bebidas, barrer, trapear, despapeleo, </t>
  </si>
  <si>
    <t xml:space="preserve">gases y vapores organicos. </t>
  </si>
  <si>
    <t xml:space="preserve">Uso de respiradores libre de mantenimiento, guantes de nitrilo. </t>
  </si>
  <si>
    <t xml:space="preserve">Guantes de nitrilo desechable. </t>
  </si>
  <si>
    <t xml:space="preserve">Sustituir productos químicos peligros para el medio ambiente y la salud de los tarabajadores por productos biodegradables y menos propensos a generar alteraciones. En la salud de trabajadores en la medida que sea posible hacer estas modificaciones. </t>
  </si>
  <si>
    <t xml:space="preserve">Eliminación segura de desechos peligrosos. </t>
  </si>
  <si>
    <t xml:space="preserve">La inspección 9B comparte espacio con la inspección 9A, las separan con muebles para mitigar ruidos que cada inspección genera al tener audiencias. </t>
  </si>
  <si>
    <t xml:space="preserve">Trabajo de escritorio,  computador o en campo, revision,organización de expedientes 
                                 </t>
  </si>
  <si>
    <t>Al realizar audiencias en las mismas oficinas molesta el ruido de las conversaciones.</t>
  </si>
  <si>
    <t xml:space="preserve">Disminución de la agudeza auditiva, Falta de concentración en la labor, Irritabilidad. </t>
  </si>
  <si>
    <t xml:space="preserve">Rotación de turnos. </t>
  </si>
  <si>
    <t xml:space="preserve">Hipoacusia </t>
  </si>
  <si>
    <t xml:space="preserve">Resolución 2844 de2007. Gatiso Hipoacusia neurosensorial inducida por ruido, Resolución 1792 de 1990, Resolución 0627 de 2006. </t>
  </si>
  <si>
    <t xml:space="preserve">1.Pausas activas.
2 Exámenes médicos ocupacionales.
3 Actividades de sensibilización y capacitación asociadas a este Factor de Riesgo.
4. Inspecciones de Seguridad
</t>
  </si>
  <si>
    <t>Resolución 1409 de 2012, Resolución 1248 de 2020,  Decreto 1072 de 2015 articulo 2.2.4.6.8 obligaciones de los empleadores, numeral 8.</t>
  </si>
  <si>
    <t xml:space="preserve">Los elementos, equipos, maquinaria ,andamios, escaleras, otros, que se usa para trabajo en altura deben cumplir con normatividad vigente en TSA, se encuentren certificados y en óptimas condiciones, antes de su uso se debe realizar inspección pre operacional. 
Implementar de sistemas de protección contra caídas en toda la edificación.                                           
 </t>
  </si>
  <si>
    <t xml:space="preserve">1. El personal que realice trabajo en altura deberá contar con certificado de trabajo seguro en alturas- nivel avanzado, así mismo todos los que realicen esta labor tendrán que realizar reentrenamiento anualmente y han de cumplir con normas de seguridad y salud en el trabajo en todo momento, debe hacer   uso adecuado de medios y accesos seguros para realizar la actividad, contando con equipos y elementos de seguridad acordes a la actividad.
2. El profesional a cargo de la actividad logística para eventos debe  tener conocimiento de Trabajo seguro en Alturas y SST, y contar con curso de coordinador de trabajo en altura o asignar quien lo realice, para que  verifique condiciones de SST cada vez que se realice Trabajos en altura-  Ver resolución 1903 junio 2013. 
3. Validar la realización de EMO a los colaboradores que realicen dicha actividad.
4. Revisar e  implementar el programa de protección contra caída.
5, Contar con los procedimientos operativos normalizados para atención y rescate en alturas.
6. Capacitación seguimiento y control a la aplicación de procedimientos seguros.
</t>
  </si>
  <si>
    <t>Accidentes graves, fracturas, traumas craneoencefálicos</t>
  </si>
  <si>
    <t>Biomecánico (esfuerzos)</t>
  </si>
  <si>
    <t xml:space="preserve">Manipulación de cargas y  traslado de equipos. </t>
  </si>
  <si>
    <t xml:space="preserve">Manipulación de cargas traslado de insumos, maquinaria y productos de aseo. </t>
  </si>
  <si>
    <t>Implementar el uso de   guantes de buenas manipulación y agarre (de Nylon recubiertos con Nitrilo)</t>
  </si>
  <si>
    <t xml:space="preserve">Mantenimiento preventivo y correctivo a las luminarias. </t>
  </si>
  <si>
    <t xml:space="preserve">Rotación de turnos, examennes medicos periodicos. </t>
  </si>
  <si>
    <t>Resolución 2400 de 1979. Art 7, 83, 85 y 87
RETILAP Resolución 180540 de 2010 Capítulo 4 Tabla 410.1
Resolución 180540 de 2010 Capítulo 4 Tabla 410.1</t>
  </si>
  <si>
    <t xml:space="preserve">Mantener todas las bombillas en completo funcionamiento y mejorar la iluminación en puestos de trabajo.
Mediciones de niveles de iluminación. 
Mayor iluminación natural que artificial. 
Control de resplandores y reflejos. 
</t>
  </si>
  <si>
    <t>Disminución  de la capacidad visual  o trastorno visual</t>
  </si>
  <si>
    <t xml:space="preserve">1.Capacitación en pausas de higiene visual
2 .Incluir ejercicios visuales durante pausas activas
3. Exámenes médicos ocupacionales. 
4, Aplicación de procedimientos seguros. 
</t>
  </si>
  <si>
    <t>Heridas, lesiones, traumatismos, quemaduras de primer, seguno y tercer grado.</t>
  </si>
  <si>
    <t xml:space="preserve">Presencia de  planta eléctrica, transformador eléctrico, cuartos eléctricos, bombas de agua y gran cantidad de insumos de oficina y mobiliario. 
</t>
  </si>
  <si>
    <t xml:space="preserve">1.Red contraincendios se visualiza en sede principal, Gabinete de elementos de emergencia  con elementos varios en sede principal 
2. Presencia de extintores en la alcaldía  y sedes. </t>
  </si>
  <si>
    <t xml:space="preserve">NTC 2885 de 2009, NSR 10 titulo K Y J, Decreto 1072 de 2015. Art 2.2.4.6.12. Numeral 12, Resolución 0312 de 2019. </t>
  </si>
  <si>
    <t xml:space="preserve">1.Seguimiento de recomendaciones de seguridad durante emergencias, según directrices de entidades que atienden la emergencia.
2.Realizar estudio de carga de combustibles en areas como almacen, archivo, entre otras. 
3. Capacitar la brigada de emergencias y a la pobalción trabajadora de esta alcaldía en manejo de extintores, primeros auxlios, entre otras temas relacionados con las emergencias. 
4. Realizar el Plan de emrgencias de esta Alcaldia y socializarlo a la brigada y poblacion en general. </t>
  </si>
  <si>
    <t>1.Realizar mantenimientos preventivos a la  red contraincendios  en sede principal e instalar en sede antigua, reevaluar cambio de sede inspecciones o intervenir  condiciones de infraestructura , esto bajo estudio de ingeniera de obra con el fin de garantizar el bienestar de los colaboradores que allí laboran.</t>
  </si>
  <si>
    <t xml:space="preserve">1.Garantizar cumplimiento  de normas de sismo resistencia en sede antigua. 
</t>
  </si>
  <si>
    <t xml:space="preserve">Fenomenos naturales </t>
  </si>
  <si>
    <t xml:space="preserve">Sismo </t>
  </si>
  <si>
    <t>Golpes, heridas, fracturas , contusiones en miembros inferiores y superiores</t>
  </si>
  <si>
    <t xml:space="preserve">Decreto 1072 de 2015 Articulo 2.2.4.6.25, NSR Titulos J y K, Resolución 2400 de 1979 Art. 207, Resolución 0312 de 2019, Acuerdo 341 de 2008. </t>
  </si>
  <si>
    <t xml:space="preserve">Realizar reforzamiento estructural  a la sede antigua de la Alcaldía. </t>
  </si>
  <si>
    <t xml:space="preserve">Ausencia de puertas de emergencias </t>
  </si>
  <si>
    <t xml:space="preserve">2 Realizar mantenimientos preventivo y correctivo a  las puertas de salida que conectan  a la calle en caso de emergencia. Con apertura  hacia afuera. 
</t>
  </si>
  <si>
    <t xml:space="preserve">Aplicación de Batería Psicosocial a población muestra de la Secretaria Distrital de Gobierno, generación de pausas  desde nivel central a todas las sedes,  Rotacion de turnos, talleres virtuales de riesgo psicosocial ( salud mental, entre otros), actividades de bienestar,  pausas activas implementadas desde el computador.
</t>
  </si>
  <si>
    <t>Alcaldía (sede principal,  antigua sede)</t>
  </si>
  <si>
    <t xml:space="preserve">1. Participar en las actividades propuestas por la SDG  en cuanto a preparación ante respuestas de emergencia
2. Socializar con el personal los procedimientos para como actuar ante una emergencia y el plan de emergencias de la Alcaldía. 
3.  Validar y adecuar las sedes a cargo de la Alcaldía de Fontibón dando cumplimiento a reglamentación sobre sismo resistencia.- reevaluar cambio de sede inspecciones o intervenir  condiciones de infraestructura , esto bajo estudio de ingeniera de obra con el fin de garantizar el bienestar de los colaboradores que allí laboran.
4. Realizar mantenimiento preventivo y correctivo a nivel locativo de la Alcaldia y sedes.  
5. Conformar y capacitar a la brigada de emergencias. </t>
  </si>
  <si>
    <t xml:space="preserve">- Participar en las actividades propuestas por la SDG  en cuanto a preparación ante respuestas de emergencia
- Socializar con el personal los procedimientos para como actuar ante una emergencia y el plan de emergencias de la Alcaldia. 
- Tener documentado y socializado el Plan de Emergencias de la Alcaldía. 
- Conformar y capacitar a la brigada de emergencias. </t>
  </si>
  <si>
    <t xml:space="preserve"> Decreto 1072 de 2015 articulo 2.2.4.6.8 obligaciones de los empleadores, numeral 8, Ley 1801 de 2016 Código Nacional de Policía y Convivencia.  </t>
  </si>
  <si>
    <t>Vectores - excrementos</t>
  </si>
  <si>
    <t xml:space="preserve">Presencia de palomas y posibles vectores (roedores) en el tejado de la Alcaldia sede antigua. </t>
  </si>
  <si>
    <t xml:space="preserve">Alergias y dolencias respiratorias, dolores de cabeza, fiebre, diarrea, entre otros. </t>
  </si>
  <si>
    <t xml:space="preserve">Presencia de personal de servicios generales - limpieza de puestos y areas comunes, fumigación de la sede, mantenimiento de la sede. 
</t>
  </si>
  <si>
    <t xml:space="preserve">Utilizacion del tapabocas,  rotación de turnos, trabajo en casa, lavado de manos. 
</t>
  </si>
  <si>
    <t>Salmonellosis, Leptospirosis,  hantavirus, Criptococosis</t>
  </si>
  <si>
    <t>Resolución 2400 de 1979. Art 36. Decreto 1072 de 2015 articulo 2.2.4.6.8 , numeral 8</t>
  </si>
  <si>
    <t>1. Evitar depósito de aguas limpias y sucias.
2. Verificar el cumplimiento del esquema de vacunación contra enfermendades respiratorias. 
3. Seguir Implementando el programa SOL en los puestos de trbajo y a nivel general 
4. Implementar programa control de plagas.
5. Implementar medidas de bioseguridad y barreras de protección.
6. Realizar campañas de sensibilización en autocuidado, hábitos de vida saludable, realizar.
7. Limpieza con trapo húmedo, posterior a la fumigación.</t>
  </si>
  <si>
    <t xml:space="preserve">Mantener el suministro de Alcohol Antiséptico al 70% de concentración  y Gel Antibacterial
Suministro de tapabocas
Uso de elementos de protección durante la manipulación de documentos ( tapabocas, guantes de nitrilo desechable, entre otros)
</t>
  </si>
  <si>
    <t xml:space="preserve">Seguir Realizando  fumigaciones en la sede
Puntos ecológicos para la separación en la fuente
Ambientes ventilados.
Seguir realizando mantenimiento a la sede en especial al tejado. 
</t>
  </si>
  <si>
    <t>Accidente vehicular</t>
  </si>
  <si>
    <t>Manipulación y almacenamiento de productos de aseo y limpieza</t>
  </si>
  <si>
    <t xml:space="preserve">Manipulación de productos de aseo y limpieza (hipoclorito de sodio, sellantes, etc) </t>
  </si>
  <si>
    <t>Dotar y hacer uso de EPP adecuados para el riesgo químico ( respiradores media cara  con cartuchos, guantes de nitrilo, etc)</t>
  </si>
  <si>
    <t>Dotar y hacer uso de EPP adecuados para el riesgo químico ( respiradores libres de mantenimiento, guantes de nitrilo, etc)</t>
  </si>
  <si>
    <t>Dotar y hacer uso de EPP adecuados para el riesgo químico ( respiradores media cara  con cartuchos, guantes de nitrilo, respiradores libre de mantenimiento,  etc)</t>
  </si>
  <si>
    <t>Decreto 1072 de 2015 articulo 2.2.4.6.8 , numeral 8,  Guía de Atención Integral Basada en la Evidencia para Desórdenes Musculo esqueléticos (DME) - 2006, Resolución 2400 de 1979. Artículos 388, 389, 392</t>
  </si>
  <si>
    <t xml:space="preserve">Presencia de ventiladores mecánicos </t>
  </si>
  <si>
    <t xml:space="preserve">Presencia de ventiladores. </t>
  </si>
  <si>
    <t>Postura Sedente
Trabajo de escritorio
Recepciòn, redirecciòn y discado de llamadas</t>
  </si>
  <si>
    <t>1.Realizar mantenimientos preventivos  a sillas
2. Dar cumplimiento de parámetros de ergonomía y dimensión según norma para los puestos de trabajo.</t>
  </si>
  <si>
    <t>Uso de videoterminales</t>
  </si>
  <si>
    <t>Uso de computador y telefono en escritorio</t>
  </si>
  <si>
    <t xml:space="preserve">Fiebre, tos, dificultad para respirar, perdida sensacion del olfato y del gusto, sensacion de debilidad, sintomas gripales, mareos y demas relacionados con el COVID - 19 y sus mutaciones o variantes. </t>
  </si>
  <si>
    <t>Resolución 1238 de 2022
Resolución 692 de 2022</t>
  </si>
  <si>
    <t xml:space="preserve">Trabajo de escritorio y computador, Manipulación de documentos. </t>
  </si>
  <si>
    <t xml:space="preserve"> Atención a la ciudadanía, Recepción de solicitudes de la ciudadanía u orientación en diferentes tramites. </t>
  </si>
  <si>
    <t xml:space="preserve">Atención a la ciudadanía, Recepción de solicitudes de la ciudadanía u orientación en diferentes tramites. </t>
  </si>
  <si>
    <t xml:space="preserve">Centro de Información - CDI - piso 1 </t>
  </si>
  <si>
    <t>Trabajo de escritorio y computador en oficina  y radicación de documentos externos, Manipulación de documentos.</t>
  </si>
  <si>
    <t xml:space="preserve"> Atención personal a la ciudadanía solicitar información, correspondencia, radicar documentación, Desplazamiento dentro de la ciudad entregando  correspondencia, Atención al ciudadano.</t>
  </si>
  <si>
    <t xml:space="preserve">Atención al ciudadano, Notificación -Distribución de correspondencia en moto, </t>
  </si>
  <si>
    <t>Desplazamiento dentro de la ciudad entregando  correspondencia en moto propia.</t>
  </si>
  <si>
    <t>Radicación de documentos externos, Atención personal a la ciudadanía solicitar información, Desplazamiento dentro de la ciudad entregando  correspondencia, Manipulación de documentos. Atención al ciudadano.</t>
  </si>
  <si>
    <t>Uso de casco reglamentario para el manejo de motocicletas</t>
  </si>
  <si>
    <t>Uso de casco certificado para motocicleta, guantes, chaqueta con protectores y reflectivos.</t>
  </si>
  <si>
    <t>Estrés laboral, dolores de cabeza, gastritis, falta de concentración,</t>
  </si>
  <si>
    <t xml:space="preserve"> Decreto 1072 de 2015 articulo 2.2.4.6.8 obligaciones de los empleadores, numeral 8, Ley 769 de 2002,resolucion 1565 del 2014</t>
  </si>
  <si>
    <t xml:space="preserve">1.Continuar con la implementación Plan Estratégico de Seguridad Vial .    
2.Ejecucion de  capacitaciones en manejo defensivo
3.Seguimiento al vencimiento de licencias de conducción     
4.Realizacion de exámenes medico ocupacionales   
5.Realizacion de  exámenes teórico prácticos.                                                                                                                                                 </t>
  </si>
  <si>
    <t>Postura Sedente
Trabajo de escritorio
Recepciòn de documentos, actividades de archivo
Recepciòn, redirecciòn y discado de llamadas</t>
  </si>
  <si>
    <t>Postura Sedente
Trabajo de escritorio
Recepciòn de documentos, actividades de archivo.</t>
  </si>
  <si>
    <t>Trabajo de escritorio y computador. Digitación y consultas en dispositivos electrónicos (Tablet, celular ,pc), Transcripción en computador, escuchando a través de audífonos la grabación de cada sesión.</t>
  </si>
  <si>
    <t xml:space="preserve">Trabajo de escritorio y computador, entablar conversaciones, Asistir a reuniones, asistir a actividades, eventos y recorridos por la localidad, entablar conversaciones, asistir a reuniones, Transcripción en computador, escuchando a través de audífonos la grabación de cada sesión, </t>
  </si>
  <si>
    <t>Entablar conversaciones, Asistir a reuniones, asistir a actividades, eventos y recorridos por la localidad, entablar conversaciones, asistir a reuniones</t>
  </si>
  <si>
    <t>Entablar conversaciones, Asistir a reuniones, asistir a actividades, eventos y recorridos por la localidad, entablar conversaciones, asistir a reuniones.</t>
  </si>
  <si>
    <t xml:space="preserve">Transcripción en computador, escuchando a través de audífonos la grabación de cada sesión, </t>
  </si>
  <si>
    <t>Uso de audifonos o auriculares</t>
  </si>
  <si>
    <t xml:space="preserve">Trabajo de escritorio y computador.
</t>
  </si>
  <si>
    <t xml:space="preserve">Trabajo de escritorio y computador, Revisión de documentos,  </t>
  </si>
  <si>
    <t xml:space="preserve">Trabajo de escritorio y computador ,entablar conversaciones, llegar a acuerdos, cumplimiento de requisitos legales. </t>
  </si>
  <si>
    <t>Eentablar conversaciones, llegar a acuerdos, cumplimiento de requisitos legales. Orientar y supervisar el trámite de los asuntos jurídicos relacionados con seguridad, tranquilidad, ambiente y recursos naturales, Orientar la realización de operativos de control y vigilancia Organización diferentes actividades dentro de la localidad, entablar conversaciones, orientar al ciudadano, desplazamiento  por diferentes lugares de la sede y de la localidad.</t>
  </si>
  <si>
    <t>Entablar conversaciones, llegar a acuerdos, cumplimiento de requisitos legales.  (orientar y supervisar el trámite de los asuntos jurídicos relacionados con seguridad, tranquilidad, ambiente y recursos naturales, Orientar la realización de operativos de control y vigilancia , Organización diferentes actividades dentro de la localidad, entablar conversaciones)</t>
  </si>
  <si>
    <t xml:space="preserve">Entablar conversaciones con el público o ciudadanos  </t>
  </si>
  <si>
    <t>Orientar la realización de operativos de control y vigilancia de actividad económica, desarrollo urbano, reforma urbana, construcción de obras y urbanismo, ambiente y espacio público, Organización diferentes actividades dentro de la localidad, entablar conversaciones, orientar al ciudadano, desplazamiento  por diferentes lugares de la sede y de la localidad.</t>
  </si>
  <si>
    <t xml:space="preserve">1.Realizar mantenimiento preventivos a la red eléctrica de la sede.
2.Inspecciones preoperacionales a instalaciones con enfasis en el riesgo Eléctrico. </t>
  </si>
  <si>
    <t>Seguridad y Convivencia</t>
  </si>
  <si>
    <t>Trabajo de campo</t>
  </si>
  <si>
    <t>Actividades de sensibilización a la comunidad. Operativos de restablecimiento de espacio público. Acompañamiento, ayención y gestión a las conflictividades latentes y manifiestas, como protestats y moviliazaciones sociales y/o ecenarios de aglomeración masiva.</t>
  </si>
  <si>
    <t>Desplazamiento fuera de las instalaciones de la sede dentro de la localidad.
Personas enojadas en protesta o movilización</t>
  </si>
  <si>
    <t>Público (violencia, robos, atracos, asaltos, atentados, de orden público, accidentes de transito etc.)</t>
  </si>
  <si>
    <t>Heridas, lesiones, traumatismos, intoxicación con gases lacrimogenos</t>
  </si>
  <si>
    <t>1.Evaluar la opción de contar con acompañamiento policial durante las visitas     
2.Capacitación en medidas preventivas y de manejo del riesgo público   
3.Generar  programa de riesgo publico, incluir  protocolo de seguridad
4.Procurar contar con transporte suministrado por la Alcaldía para los desplazamientos, especialmente en operativos</t>
  </si>
  <si>
    <t>Casco protector para gorra, respirador full face con cartuchos contra vapores organicos y gases acidos, botas de seguridad, chaqueta de identificación de la alcaldía.</t>
  </si>
  <si>
    <t>Acompañamiento de la fuerza pública</t>
  </si>
  <si>
    <t>Trabajo en oficina, trabajo en campo, responsabilidad en Toma de decisiones</t>
  </si>
  <si>
    <t>Trabajo de escritorio y computador, digitación y consultas en dispositivos electrónicos (Tablet, celular ,pc), aprobación y firma de documentos,</t>
  </si>
  <si>
    <t xml:space="preserve">Aprobación y firma de documentos, entablar reuniones, asistir a actividades, eventos y recorridos por la localidad, encargado de la gestión de la alcaldía, entablar conversaciones,  desplazamiento dentro y fuera de las oficinas reuniones, </t>
  </si>
  <si>
    <t xml:space="preserve">trabajo en campo para asesores y alcalde, desplazamiento dentro y fuera de las oficinas reuniones, eventos, recorridos por la localidad,  responsabilidad en Toma de decisiones, reuniones, operativos, toma de decisiones. </t>
  </si>
  <si>
    <t>Trabajo de campo y oficina</t>
  </si>
  <si>
    <t>no</t>
  </si>
  <si>
    <t>si</t>
  </si>
  <si>
    <t xml:space="preserve">Gestión Policiva - piso 2 </t>
  </si>
  <si>
    <t>NO</t>
  </si>
  <si>
    <t>Trabajo de oficina</t>
  </si>
  <si>
    <t>Trabajo de computador y escritorio, Liquidación de contratos, pago a porveedores</t>
  </si>
  <si>
    <t>Actividades propias de la labor, revisión y entrega de resultados en tiempos determinados.</t>
  </si>
  <si>
    <t>Almacenamiento en superficies de trabajo (cajas, documentos, carpetas, etc)</t>
  </si>
  <si>
    <t>Liquidaciones y pagos - piso 2</t>
  </si>
  <si>
    <t>Trabajo en oficina,  visitas en la localidad, coordinación de actividades internas y externas a la sede. 
PIGA: brinda  lineamientos a cumplir en la parte ambiental interna de la sede, coordinar  la gestión integral  de residuos, manejo de centro de acopio, implementa programas dentro de la alcaldía como uso eficiente de la energía, practicas sostenibles y de consumo.</t>
  </si>
  <si>
    <t xml:space="preserve">Trabajo de escritorio y computador, elaboración de informes, manipulación de documentos, manejo de herramientas de oficina, entre otras tareas. </t>
  </si>
  <si>
    <t xml:space="preserve">Ambiente y Convivencia - piso 2  </t>
  </si>
  <si>
    <t xml:space="preserve">Trabajo de escritorio y computador, manipulación de documentos, manejo de herramientas de oficina, entre otras tareas. </t>
  </si>
  <si>
    <t xml:space="preserve">Entablar conversaciones, interacción con personas, elaboración de informes, manipulación de documentos, manejo de herramientas de oficina, entre otras tareas. </t>
  </si>
  <si>
    <t xml:space="preserve">Entablar conversaciones, interacción con personas, elaboración de informes, entre otras tareas. </t>
  </si>
  <si>
    <t>Vistias a la localidad por temas ambientales, Inspección, vigilancia y control en la localidad, temas de tipo ambiental</t>
  </si>
  <si>
    <t>Desplazamiento entre la localida. Contacoto con la comunidad al realizar actividades de IVC</t>
  </si>
  <si>
    <t xml:space="preserve">Entablar conversaciones, interacción con personas, entre otras tareas. </t>
  </si>
  <si>
    <t>trabajo en campo para asesores y alcalde, desplazamiento dentro y fuera de las oficinas reuniones, eventos, recorridos por la localidad,  responsabilidad en Toma de decisiones, reuniones, operativos.</t>
  </si>
  <si>
    <t>trabajo en campo para asesores y alcalde, desplazamiento dentro y fuera de las oficinas reuniones, eventos, recorridos por la localidad,.</t>
  </si>
  <si>
    <t>Planeación (cultura, deportes, salud, Educación, Secretaría Privada, Reactivación económica) - piso 3</t>
  </si>
  <si>
    <t>1. Trabajar conjuntamente con el personal de seguridad de la sede y cuadrante de policía.
2. Realizar el diseño, implementación y seguimiento del programa de riesgo público, incluyendo un protocolo de seguridad física.
3. Actividades de sensibilización y capacitación asociadas a este Factor de Riesgo.
4.Reforzar control de ingreso del personal y visitantes con la empresa de servicio de vigilancia</t>
  </si>
  <si>
    <t xml:space="preserve">Visitas en la localidad, coordinación de actividades internas y externas a la sede, ferias de trabajo, eventos de promoción de salud, asistencia y promoción de eventos deportivos con la comunidad. 
</t>
  </si>
  <si>
    <t>Desplazamiento entre la localida. Contacoto con la comunidad al realizar actividades de salud, deportes, reactivación económica.</t>
  </si>
  <si>
    <t>Gestión para el desarrollo local (Gestión administrativas) Presupuesto, funcionamiento, contabilidad, infraestructura, Espacio público. -piso 3</t>
  </si>
  <si>
    <t xml:space="preserve">Mantener el suministro de Alcohol Antiséptico al 70% de concentración  y Gel Antibacterial
Suministro de tapabocas
</t>
  </si>
  <si>
    <t>Obtener inmunidad de rebaño por vacunación</t>
  </si>
  <si>
    <t>Atención a Victimas Y prevención de Violencia Piso 3</t>
  </si>
  <si>
    <t xml:space="preserve">Trabajo en oficina, atención al público, </t>
  </si>
  <si>
    <t>Locativo  (superficies de trabajo deslizantes por goteras e inundaciones)</t>
  </si>
  <si>
    <t xml:space="preserve">Presencia de personal de servicios generales, Implementación del programa SOL a nivel general de la Alcaldía. </t>
  </si>
  <si>
    <t>Caminar por diferentes espacios de la sede o localidad en cumplimiento de sus funciones, en epocas de invierno hay bastantes goteras (piso humedo)</t>
  </si>
  <si>
    <t>1. Seguir implementando el programa SOL dentro de la Alcaldía. 
2.Realizar inspecciones a los puestos de trabajo con enfasis en orden y aseo.
3. Realizar Mantenimientoa a cubiertas para eliminaciín de goteras y humedades.</t>
  </si>
  <si>
    <t>Sede Punto digital</t>
  </si>
  <si>
    <t>Subsidio C - Piso 1</t>
  </si>
  <si>
    <t>Trabajo de escritorio y computador.
 Atención a usuarios.</t>
  </si>
  <si>
    <t>Sí</t>
  </si>
  <si>
    <t>Movimientos repetitivos miembros superiores. Postura sedente.</t>
  </si>
  <si>
    <t xml:space="preserve">Disconfort térmico por sensación de frío </t>
  </si>
  <si>
    <t>Verificación in situ, de condiciones que definen el derecho o no al subsidio</t>
  </si>
  <si>
    <t>Desplazamientos dentro de la localidad según programación de visitas de verificación, por zonas vulnerables, de díficil acceso y conocidas como peligrosas.</t>
  </si>
  <si>
    <t>Biomecánico (movimientos repetitivos, postura sedente)</t>
  </si>
  <si>
    <t xml:space="preserve">Tendinitis, síndrome de túnel del carpo (STC), otros Desórdenes músculo esqueléticos. </t>
  </si>
  <si>
    <t>1.Realizar pausas activas diarias
2.Capacitación en higiene postural
3.Programar y realizar mantenimiento preventivo de sillas</t>
  </si>
  <si>
    <t>Físico (Temperatura )</t>
  </si>
  <si>
    <t>Distracción; reducción del rendimiento en la realización de las tareas; sintomatología a nivel respiratorio</t>
  </si>
  <si>
    <t>Errores en la labor por ausencia de concentración</t>
  </si>
  <si>
    <t>Resolución 2400 de 1979 Art. 63 y 67 
ACGIH De 19 a 22°C</t>
  </si>
  <si>
    <t>1.Suministro frecuente de bebidas calientes.
2.Uso de ropa abrigada</t>
  </si>
  <si>
    <t>Lesiones, laceraciones</t>
  </si>
  <si>
    <t>Lesiones incapacitantes</t>
  </si>
  <si>
    <t>1. inspeccionar el área
2. Indagar al dueño del predio la existencia de animales en el predio
3. En lo posible solicitar al dueño del predio mantener alejada la mascota.</t>
  </si>
  <si>
    <t>1.Capacitación en medidas preventivas y de manejo del riesgo público   
2.Generar  programa de riesgo publico, incluir  protocolo de seguridad
3.Procurar programar acompañamiento entre el equipo de trabajo para realizar las visitas, es decir por parejas, dadas las condiciones propias de los lugares visitados</t>
  </si>
  <si>
    <t>Trabajo en oficina,  Trabajo de campo, Atención a la ciudadanía.</t>
  </si>
  <si>
    <t>Picaduras, Mordeduras</t>
  </si>
  <si>
    <t>Expocioción a animales domesticos en los predios
Expocición a zancudos en la oficina</t>
  </si>
  <si>
    <t>Trabajo de oficina y campo</t>
  </si>
  <si>
    <t>1, realizar fumuigaciones periodicas en la oficina</t>
  </si>
  <si>
    <t>Conductores maquinaria amarilla</t>
  </si>
  <si>
    <t>Apoyar la ejecución de las obras en las que interviene la Alcaldía</t>
  </si>
  <si>
    <t>Conducción y operación de volquetas y maquinaria amarilla (motoniveladora, retroexcavadora, cama baja) al servicio de la Alcaldía</t>
  </si>
  <si>
    <t>Exposición a golpes, caídas, atrapamientos, entre otros, relacionados con la operación de la maquinaria</t>
  </si>
  <si>
    <t>Mecánico (elementos o partes de maquinas)</t>
  </si>
  <si>
    <t>Mantenimiento de los vehículos</t>
  </si>
  <si>
    <t>Realizar mantenimientos preventivos y correctivos a vehículos y maquinaria</t>
  </si>
  <si>
    <t>1. Capacitaciones en prevención de accidentes y lesiones asociadas al uso de la maquinaria amarilla
2. Desarrollo del Programa de maquinaria amarilla</t>
  </si>
  <si>
    <t>Conductores Y Operadores</t>
  </si>
  <si>
    <t xml:space="preserve">Trasportar a los servidores de la Alcaldía
Manejo de maquina amarilla </t>
  </si>
  <si>
    <t>Posturas que adoptan al manejar  y operar maquina amarilla</t>
  </si>
  <si>
    <t>Biomecánico (posturas)</t>
  </si>
  <si>
    <t>Desórdenes musculo-esqueléticos.</t>
  </si>
  <si>
    <t>Descansos intermedios en la jornada laboral</t>
  </si>
  <si>
    <t>Pausas entre horas laborales, pausa por tu bienestar</t>
  </si>
  <si>
    <t>No Aceptable o Aceptable con control especifico</t>
  </si>
  <si>
    <t xml:space="preserve">Realizar mantenimientos preventivos, correctivos de sillas del vehículo-conductor </t>
  </si>
  <si>
    <t xml:space="preserve">1.Continuar con  descansos dentro de la jornada laboral.
2.Capacitación sobre higiene postural, manipulación de cargas cuando se opere maquinaria amarilla y autocuidado.
3.Efectuar mantenimiento de silla vehicular 
4. Realización de pausas activas por parte de los colaboradores.
5.Continuar  con la realización de exámenes médicos ocupacionales.
6 . Contemplar en el programa DME a conductores.
7. Realización de escuelas terapéuticas miembros superiores y espalda
8.Al manipular carga manual contar con ayudas mecánicas adecuadas, en buen estado 
9.Establecer políticas de orden y aseo.                   
                                                            </t>
  </si>
  <si>
    <t>Trasportar a los servidores de la Alcaldía
Movilización de maquinaria amarilla</t>
  </si>
  <si>
    <t xml:space="preserve">Movimientos repetitivos  miembros superiores e inferiores </t>
  </si>
  <si>
    <t>Biomecánico (movimientos repetitivos)</t>
  </si>
  <si>
    <t>Resolución 2400 de 1979. Artículo 9</t>
  </si>
  <si>
    <t>1.Programar y realizar  pausas activas  con mayor continuidad por parte de los colaboradores , realizar formación de lideres de pausas activas    
2.Contemplar en el programa DME a conductores.
3.Realizar Exámenes Médicos Ocupacionales periódicamente.                                                                                                              
4. Realizar estudio de movimientos repetitivos, con el fin de validar otras medidas de intervención de ser necesario</t>
  </si>
  <si>
    <t>Aplicación de Batería Psicosocial a población muestra de la Secretaria Distrital de Gobierno, generación de pausas por tu bienestar desde nivel central a todas las sedes, generación de talleres</t>
  </si>
  <si>
    <t>1.Continual con el desarrollo y seguimiento del SVE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t>
  </si>
  <si>
    <t>Exposición a violencia, robo. Accidentes de transito al manejar el vehículo y teniendo en cuenta que dentro de la localidad se encuentra terreno hostil.</t>
  </si>
  <si>
    <t>Decreto 1310 del 2016 ,,resolución 1231 DE 2016,resolucion 1565 del 2014</t>
  </si>
  <si>
    <t>Realizar mantenimientos preventivos y correctivos a vehículos y documentación al día</t>
  </si>
  <si>
    <t xml:space="preserve">
1.Contar con agenda del colaborador. 
2.Realizar e implementar Plan Estratégico de Seguridad Vial .    
3.Ejecucion de  capacitaciones en manejo defensivo.
4.Seguimiento al vencimiento de licencias de conducción     
5.Realizacion de exámenes medico ocupacionales   
6.Realizacion de  exámenes teórico prácticos. 
7. Generar  programa de riesgo publico, incluir  protocolo de seguridad. Tener en cuenta la particularidad que van a zona rural de Sumapaz y con antecedentes de ser zona de conflicto armado.                
8. Adicional a lo anterior para el personal de maquinaria amarilla, se debe contar con Normas de SST específicos para la labor y divulgarla al personal .
9.Trabajar conjuntamente con la  policía, en pro del acompañamiento al realizar registro de actividades en la localidad.                                                                                                                            </t>
  </si>
  <si>
    <t xml:space="preserve">1. Caminar por diferentes espacios de la sede o fuera de ella en cumplimiento de sus funciones.
2. Para operar la maquinaria amarilla puede encontrarse en diferentes terrenos con desnivel
3. Elementos que estén dentro del vehículo o alrededor de maquinaria pueden interferir en la labor  </t>
  </si>
  <si>
    <t>Locativo (superficies de trabajo) (orden y seo)</t>
  </si>
  <si>
    <t>Caídas, golpes ,lesiones varias.</t>
  </si>
  <si>
    <t>caídas de objetos y personas ,fracturas.</t>
  </si>
  <si>
    <t xml:space="preserve">Resolución 2400 de 1979. </t>
  </si>
  <si>
    <t xml:space="preserve">
1. Establecer políticas de orden y aseo  contempladas dentro de un programa y divulgadas a todo el personal
2. Retirar elementos del área que no se manejen con regularidad o que ya no se usen.
3. Generar inspecciones en SST, incluidas de orden y aseo
4. Capacitar- sensibilizar  al personal en la identificación de peligros y medidas de prevención
5.  Generar e implementar programa de prevención de caídas al mismo nivel 
6. Validar bajo Análisis de trabajo seguro al realizar tareas con maquinaria amarilla otras medidas de intervención preventivas 
7.  Generar procedimientos y normas de seguridad para obras
8. Realizar reinducción y sensibilización en Riesgos Labores, Auto Cuidado y Seguridad Basada en el Comportamiento
9.Adicional a lo anterior para el personal de maquinaria amarilla, se debe contar con Normas de SST específicos para la labor y divulgarla al personal    
</t>
  </si>
  <si>
    <t>Al validar información mas detalladas tener en cuenta necesidades e uso de EPP en zona rural como botas  con punta de seguridad, otros y dejar contemplado en matriz de EPP</t>
  </si>
  <si>
    <t>1. Contacto indirecto/ directo con el personal a la hora de saludar, estornudar, toser, hablar. 
2. Contacto con vía publica y la localidad en general</t>
  </si>
  <si>
    <t>Biológico (contacto con vectores)</t>
  </si>
  <si>
    <t>Alergias, virus, otros
Por mordeduras :fiebre, escalofríos, debilidad general, desvanecimiento, sudoración, ansiedad, confusión, náuseas, vómitos y diarrea.
Golpes, heridas de animales hacia las personas</t>
  </si>
  <si>
    <t>En la sede - fumigaciones</t>
  </si>
  <si>
    <t>Resolución 2400 de 1979. Artículo 36,otros</t>
  </si>
  <si>
    <t>1.Realizar fumigaciones en la sede</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</si>
  <si>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3. Validar  las tareas mas detalladas cuando están en la zona rural y cuales es la tipología de animales de esta localidad al realizar estas tareas en zona rural, para que así la entidad genere medidas de prevención mas acordes con lo que se evidencia en esta localidad. Contemplar necesidad  de vacunación, otros.
</t>
  </si>
  <si>
    <t xml:space="preserve">
Al validar información mas detalladas tener en cuenta necesidades e uso de EPP en zona rural como botas con punta de seguridad, otros y dejar contemplado en matriz de EPP</t>
  </si>
  <si>
    <t>1.Cableado eléctrico  propio del vehículo</t>
  </si>
  <si>
    <t>Lesiones a las personas. Daños al vehículo</t>
  </si>
  <si>
    <t xml:space="preserve">Resolución 2400 de 1979. Artículo 5, 121, 125
Resolución 90795 DE 2014- RETIE
</t>
  </si>
  <si>
    <t xml:space="preserve">1.Revision  de todos los componentes del vehículo en pro de garantizar su buen funcionamiento-mantenimientos preventivos, correctivos 
</t>
  </si>
  <si>
    <t xml:space="preserve">1.Contar con programa de  mantenimiento vehicular  por personal calificado. Tener en cuenta normas RETIE
</t>
  </si>
  <si>
    <t xml:space="preserve">Posibilidades de materialización de incendio fugas en vehículos
</t>
  </si>
  <si>
    <t>Daño a las personas, al vehículo</t>
  </si>
  <si>
    <t>Extintores</t>
  </si>
  <si>
    <t>Resolución 2400 de 1979 Art. 205, 207</t>
  </si>
  <si>
    <t>1.Revisiónes del vehículo, antes y después  de la labor
2. Realización de  mantenimientos periódicos preventivos correctivos  por parte de personal calificado.</t>
  </si>
  <si>
    <t xml:space="preserve">
1.Mantener extintores vigentes
2. Capacitar a conductores sobre el manejo adecuado de extintores, botiquín y como reaccionar ante una emergencia
3. Realizar inspecciones preventivas a vehículos y elementos de emergencia 
4. Mantener elementos de emergencia de fácil acceso 
</t>
  </si>
  <si>
    <t>Conductores y Operadores de Maquinaria Amarilla</t>
  </si>
  <si>
    <t>Trasportar a los servidores de la Alcaldía
Deplazamientos en la maquinaria amarilla por exigencia de la labor</t>
  </si>
  <si>
    <t>Conducción de vehículos al servicio de la Alcaldía
Operaciones con maquinaria amarilla al servicio de la localidad</t>
  </si>
  <si>
    <t xml:space="preserve">Velocidad inadecuada o excesiva. Circulación por arriba del límite de velocidad permitido, </t>
  </si>
  <si>
    <t>Velocidad</t>
  </si>
  <si>
    <t>Dificultando una reacción defensiva, Incidentes de tránsito, Accidentes de tránsito (choques, atropellamiento, golpes, heridas,  contusiones, fracturas, pérdidas humanas, etc)</t>
  </si>
  <si>
    <t>Instalacion de GPS</t>
  </si>
  <si>
    <t xml:space="preserve">Llave de identificacion par uso de GPS, Capacitacion en manejo defensivo, </t>
  </si>
  <si>
    <t>Accidente grave con lesiones incapacitante, muerte</t>
  </si>
  <si>
    <t>Resolucion 1565 del 2014</t>
  </si>
  <si>
    <t>Capacitacion en manejo defensivo, 
Politica de seguridad vial Politicas de regulaciones, Aseguramiento de viajes, Seguimiento a infracciones de transito</t>
  </si>
  <si>
    <t>Uso obligatorio del cinturon de seguridad</t>
  </si>
  <si>
    <t>Falta de información o formación en seguridad vial</t>
  </si>
  <si>
    <t>Descocimiento de practicas de conduccion</t>
  </si>
  <si>
    <t>Incidentes de tránsito, Accidentes de tránsito (choques, atropellamiento, golpes, heridas,  contusiones, fracturas, pérdidas humanas, etc)</t>
  </si>
  <si>
    <t xml:space="preserve">Capacitacion en manejo defensivo, Programa de capacitacion, Sensibilizacion anual, Manejo comentado </t>
  </si>
  <si>
    <t>El uso de movil (celular),
encender un cigarrillo, la utilización inadecuada de los GPS, consumir alimentos</t>
  </si>
  <si>
    <t>Distracciones</t>
  </si>
  <si>
    <t>Capacitacion en manejo defensivo, Programa de capacitacion, Sensibilizacion anual, Manejo comentado 
Politica de seguridad vial Politicas de regulaciones, Procedimiento de Gerenciamiento de viajes, Seguimiento a infracciones de transito</t>
  </si>
  <si>
    <t>Exceso en horas de conduccion o no cumplimiento de jornada minima de conduccion, no cumplimiento de pausas activas.</t>
  </si>
  <si>
    <t>Sueño y fatiga</t>
  </si>
  <si>
    <t>Repercución negativa en la capacidad
de conducción, incrementando las distracciones y aumentando el tiempo de reacción</t>
  </si>
  <si>
    <t>Capacitacion en manejo defensivo, Programa de capacitacion, Sensibilizacion anual, Manejo comentado 
Politica de seguridad vial Politicas de regulaciones, Aseguramiento de viajes, Seguimiento a infracciones de transito</t>
  </si>
  <si>
    <t>Desacanso insuficiente, horas extras de trabajo, temas personales, etc</t>
  </si>
  <si>
    <t>Estrés</t>
  </si>
  <si>
    <t>Manejo no defensivo, distraccion, Incidentes de tránsito, Accidentes de tránsito (choques, atropellamiento, golpes, heridas,  contusiones, fracturas, pérdidas humanas, etc)</t>
  </si>
  <si>
    <t>Capacitacion en manejo defensivo, Programa de capacitacion, Sensibilizacion anual, Manejo comentado 
Programa de riesgo psicisocial, Control de horas de exposicion laboral</t>
  </si>
  <si>
    <t>Los conductores presentan esta clasificación
cuando presentan:Prisa, Congestión del tráfico, Disfrute de la prioridad.</t>
  </si>
  <si>
    <t>Agresividad</t>
  </si>
  <si>
    <t>Manejo no defensivo,  Incidentes de tránsito, Accidentes de tránsito (choques, atropellamiento, golpes, heridas,  contusiones, fracturas, pérdidas humanas, etc)</t>
  </si>
  <si>
    <t>Impericia al manejar un vehiculo automotor.</t>
  </si>
  <si>
    <t>Edad</t>
  </si>
  <si>
    <t>Procedimiento de seleccion y reclutamiento, Politicas de seguridad vial</t>
  </si>
  <si>
    <t>Alteraciones en el comportamiento del
conductor entre los cuales están: Depresores, Estimulantes, Alucinógenos</t>
  </si>
  <si>
    <t>Consumo de Drogas- Alcohol</t>
  </si>
  <si>
    <t>Alteracion en comportamiento de conduccion, Incidentes de tránsito, Accidentes de tránsito (choques, atropellamiento, golpes, heridas,  contusiones, fracturas, pérdidas humanas, etc</t>
  </si>
  <si>
    <t>Politica de no consumo de sustancias psicoativas, toma de pruebas de alcohol y drogas, monitoereo de infracciones de transito</t>
  </si>
  <si>
    <t>Ingerir medicamentos influye en la capacidad de concentración, reduce los reflejos o si le produce somnolencia o no.</t>
  </si>
  <si>
    <t>Medicamentos</t>
  </si>
  <si>
    <t>Politica de no consumo de sustancias psicoactivas, toma de pruebas de alcohol y drogas, monitoreo de infracciones de transito</t>
  </si>
  <si>
    <t>Comportamiento no seguro</t>
  </si>
  <si>
    <t>Realización de maniobras no defensivas</t>
  </si>
  <si>
    <t>Capacitacion en manejo defensivo, Programa de capacitacion, Sensibilizacion anual, Manejo comentado
Politica de seguridad vial Politicas de regulaciones, Aseguramiento de viajes, Seguimiento a infracciones de transito</t>
  </si>
  <si>
    <t>No uso de cinturon de seguridad, no respeto y seguimiento a todos los lineamientos viales definidos por legislacion y por la organización</t>
  </si>
  <si>
    <t>No cumplimiento de estandares y normas</t>
  </si>
  <si>
    <t>Posibles fallas mecanicas en Sistema de frenos, Acelerador atascado, tambaleo, transmisiòn, motor, etc</t>
  </si>
  <si>
    <t>Falla de Seguridad Activa</t>
  </si>
  <si>
    <t>Compra y alquiler de vehiculos con estandares de seguridad, Ejecucion de mantenimientos preventivos y correctivos</t>
  </si>
  <si>
    <t>Inspecciones de ley y pre operacionales, Planes de mantenimiento de vehiculos, Seleccion de talleres de mantenimientos, Cotrol de hoja de vida de vehiculos</t>
  </si>
  <si>
    <t>Posibles fallas o no uso de equipo de proteccion personal, faro delantero, luces de giro, luz de freno, espejos, bocina, cinturones de seguridad.</t>
  </si>
  <si>
    <t>Falla de Seguridad pasiva</t>
  </si>
  <si>
    <t>Lesiones personales</t>
  </si>
  <si>
    <t>Inspecciones de ley y pre operacionales, Planes de mantenimiento de vehiculos, Seleccion de talleres de mantenimientos, Control de hoja de vida de vehiculos</t>
  </si>
  <si>
    <t>Derrames de líquidos, combustibles, etc</t>
  </si>
  <si>
    <t>Fallas en otros elementos</t>
  </si>
  <si>
    <t>Contaminacion ambiental</t>
  </si>
  <si>
    <t>Presentes en el trayecto o desplazamientos (lluvia, sol, noche, día, etc.)</t>
  </si>
  <si>
    <t>Factores meteorológicos</t>
  </si>
  <si>
    <t>Capacitacion en manejo defensivo, Programa de capacitacion, Sensibilizacion anual, Manejo comentado
Politica de seguridad vial Politicas de regulaciones, Procedimiento de Gerenciamiento de viajes</t>
  </si>
  <si>
    <t xml:space="preserve"> Vías destapadas, derrumbes, hundimientos, falta de tapas de alcantarilla, terrenos irregulares</t>
  </si>
  <si>
    <t>Condiciones de vias</t>
  </si>
  <si>
    <t>Trayectos rutinarios que lleva a tener una sensación de seguridad disminuyendo la concentración y nuestro grado de percepción del riesgo.</t>
  </si>
  <si>
    <t>Trayectos frecuentes</t>
  </si>
  <si>
    <t>Iluminacion publica deficiente</t>
  </si>
  <si>
    <t>Condiciones de iluminación</t>
  </si>
  <si>
    <t>Comportamientos sub estandar al usar las vias publicas</t>
  </si>
  <si>
    <t>Infracciones de otros actores viales</t>
  </si>
  <si>
    <t>Insectos, colillas arrojadas, grava, etc</t>
  </si>
  <si>
    <t>Objetos en el ambiente</t>
  </si>
  <si>
    <t>Capacitacion en manejo defensivo, Programa de capacitacion, Sensibilizacion anual, Manejo comentado, entrega de equipo de proteccion personal</t>
  </si>
  <si>
    <t>Animales presentes en vias de circulacion</t>
  </si>
  <si>
    <t>Ánimales en la vía</t>
  </si>
  <si>
    <t>Capacitacion en manejo defensivo, Programa de capacitacion, Sensibilizacion anual, Manejo comentado 
Politica de seguridad vial Politicas de regulaciones, Aseguramiento de viajes</t>
  </si>
  <si>
    <t>Todos - Rol Peaton</t>
  </si>
  <si>
    <t>Traslados en vias internas</t>
  </si>
  <si>
    <t xml:space="preserve">Desplazamientos  </t>
  </si>
  <si>
    <t>No respeto y seguimiento a todos los lineamientos viales definidos por legislacion y por la organización</t>
  </si>
  <si>
    <t xml:space="preserve">No uso de senderos de circulación Peatonal </t>
  </si>
  <si>
    <t>Senalizacion y demarcacion vial de senderos</t>
  </si>
  <si>
    <t>Capacitacion de uso seguro de vias</t>
  </si>
  <si>
    <t>Estres, Premura</t>
  </si>
  <si>
    <t xml:space="preserve">Prisa
Ràpidez
Velocidad
</t>
  </si>
  <si>
    <t>Uso de dispositivo s móviles portables (Celular, Tablet)</t>
  </si>
  <si>
    <t>Politicas de sgeuridad vial , Politicas de regulaciones viales</t>
  </si>
  <si>
    <t>Escasa infraestructura vial</t>
  </si>
  <si>
    <t xml:space="preserve">Falta de senderos de circulación Peatonal </t>
  </si>
  <si>
    <t>Inspeccion de senalizacion y demarcacion vial</t>
  </si>
  <si>
    <t>Falta de peldaños en escaleras, falta de avisos de reparaciones, caidas al mismo nivel</t>
  </si>
  <si>
    <t xml:space="preserve">Condiciones locativas </t>
  </si>
  <si>
    <t>Mantenimientos preventivos y correctivos de areas</t>
  </si>
  <si>
    <t xml:space="preserve">Vias compartidas con otros actores de la vía (Ciclistas, Motociclistas, conductores) </t>
  </si>
  <si>
    <t>Capacitacion de uso seguro de vias
Politicas de sgeuridad vial , Politicas de resgulaciones viales</t>
  </si>
  <si>
    <t xml:space="preserve">Condiciones de iluminación y señalización de la vía </t>
  </si>
  <si>
    <t>Todos - Rol Pasajero</t>
  </si>
  <si>
    <t>Traslados en vias externas</t>
  </si>
  <si>
    <t xml:space="preserve">Politica de seguridad vial Politicas de regulaciones, Aseguramiento de viajes, Seguimiento a infracciones de transito
Capacitacion en manejo defensivo, Programa de capacitacion, Sensibilizacion anual, Manejo comentado </t>
  </si>
  <si>
    <t xml:space="preserve">Politica de seguridad vial Politicas de regulaciones, Aseguramiento de viajes
Capacitacion en manejo defensivo, Programa de capacitacion, Sensibilizacion anual, Manejo comentado </t>
  </si>
  <si>
    <t>Condiciones de seguridad fisica de zonas a visitar</t>
  </si>
  <si>
    <t>Riesgo publico</t>
  </si>
  <si>
    <t>Secuestros, atracos, hurtos</t>
  </si>
  <si>
    <t>Capacitaciones en riesgos de seguridad fisica y riesgo publico</t>
  </si>
  <si>
    <t>Analisis de riesgos de seguridad fisica, Monitoreo de traslados por seguridad fisica
Capacitaciones en riesgos de seguridad fisica y riesgo publico</t>
  </si>
  <si>
    <t>público - Asonadas</t>
  </si>
  <si>
    <t>público - Ataque terrorista</t>
  </si>
  <si>
    <t>Septiembre 2022</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</si>
</sst>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0.0"/>
    <numFmt numFmtId="185" formatCode="0.0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 &quot;de&quot;\ mmmm\ &quot;de&quot;\ yyyy"/>
    <numFmt numFmtId="191" formatCode="[$-240A]h:mm:ss\ AM/PM"/>
  </numFmts>
  <fonts count="60">
    <font>
      <sz val="10"/>
      <name val="Arial"/>
      <family val="2"/>
    </font>
    <font>
      <b/>
      <sz val="11"/>
      <color indexed="8"/>
      <name val="Calibri"/>
      <family val="2"/>
    </font>
    <font>
      <b/>
      <sz val="10"/>
      <name val="Candara"/>
      <family val="2"/>
    </font>
    <font>
      <sz val="10"/>
      <name val="Candara"/>
      <family val="2"/>
    </font>
    <font>
      <sz val="8"/>
      <color indexed="8"/>
      <name val="Calibri"/>
      <family val="2"/>
    </font>
    <font>
      <b/>
      <sz val="8"/>
      <color indexed="8"/>
      <name val="Calibri"/>
      <family val="2"/>
    </font>
    <font>
      <sz val="8"/>
      <name val="Arial"/>
      <family val="2"/>
    </font>
    <font>
      <b/>
      <sz val="11"/>
      <name val="Arial"/>
      <family val="2"/>
    </font>
    <font>
      <sz val="11"/>
      <name val="Arial"/>
      <family val="2"/>
    </font>
    <font>
      <sz val="9"/>
      <name val="Tahoma"/>
      <family val="2"/>
    </font>
    <font>
      <b/>
      <sz val="9"/>
      <name val="Tahoma"/>
      <family val="2"/>
    </font>
    <font>
      <sz val="6"/>
      <name val="Arial"/>
      <family val="2"/>
    </font>
    <font>
      <b/>
      <sz val="7"/>
      <name val="Arial"/>
      <family val="2"/>
    </font>
    <font>
      <sz val="6"/>
      <color indexed="8"/>
      <name val="Arial"/>
      <family val="2"/>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1"/>
      <color indexed="8"/>
      <name val="Arial"/>
      <family val="2"/>
    </font>
    <font>
      <sz val="8"/>
      <name val="Segoe UI"/>
      <family val="2"/>
    </font>
    <font>
      <b/>
      <sz val="6"/>
      <name val="Arial"/>
      <family val="2"/>
    </font>
    <font>
      <b/>
      <sz val="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sz val="6"/>
      <color rgb="FF000000"/>
      <name val="Arial"/>
      <family val="2"/>
    </font>
    <font>
      <sz val="6"/>
      <color theme="1"/>
      <name val="Arial"/>
      <family val="2"/>
    </font>
    <font>
      <b/>
      <sz val="6"/>
      <color theme="1"/>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26"/>
        <bgColor indexed="64"/>
      </patternFill>
    </fill>
    <fill>
      <patternFill patternType="solid">
        <fgColor indexed="5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style="thin"/>
      <top/>
      <bottom style="thin"/>
    </border>
    <border>
      <left/>
      <right style="thin"/>
      <top style="thin"/>
      <bottom style="thin"/>
    </border>
    <border>
      <left/>
      <right style="thin"/>
      <top style="thin"/>
      <bottom style="medium"/>
    </border>
    <border>
      <left/>
      <right style="medium"/>
      <top style="medium"/>
      <bottom style="thin"/>
    </border>
    <border>
      <left/>
      <right style="medium"/>
      <top style="thin"/>
      <bottom style="thin"/>
    </border>
    <border diagonalUp="1">
      <left style="thin"/>
      <right style="medium"/>
      <top style="thin"/>
      <bottom style="thin"/>
      <diagonal style="thin"/>
    </border>
    <border>
      <left style="medium"/>
      <right style="medium"/>
      <top style="thin"/>
      <bottom style="thin"/>
    </border>
    <border>
      <left/>
      <right style="medium"/>
      <top/>
      <bottom style="medium"/>
    </border>
    <border diagonalUp="1">
      <left style="thin"/>
      <right style="thin"/>
      <top style="thin"/>
      <bottom style="thin"/>
      <diagonal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top style="medium"/>
      <bottom style="thin"/>
    </border>
    <border>
      <left style="thin"/>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thin"/>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6" fillId="0" borderId="0">
      <alignment/>
      <protection/>
    </xf>
    <xf numFmtId="0" fontId="0" fillId="32" borderId="5" applyNumberFormat="0" applyFont="0" applyAlignment="0" applyProtection="0"/>
    <xf numFmtId="9" fontId="0" fillId="0" borderId="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23">
    <xf numFmtId="0" fontId="0" fillId="0" borderId="0" xfId="0" applyAlignment="1">
      <alignment/>
    </xf>
    <xf numFmtId="0" fontId="2" fillId="33"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0" borderId="10" xfId="0" applyFont="1" applyFill="1" applyBorder="1" applyAlignment="1">
      <alignment vertical="center" wrapText="1"/>
    </xf>
    <xf numFmtId="0" fontId="0" fillId="35" borderId="0" xfId="0" applyFill="1" applyAlignment="1">
      <alignment/>
    </xf>
    <xf numFmtId="0" fontId="4" fillId="35" borderId="0" xfId="0" applyFont="1" applyFill="1" applyAlignment="1">
      <alignment vertical="center" wrapText="1"/>
    </xf>
    <xf numFmtId="0" fontId="4" fillId="35" borderId="0" xfId="0" applyFont="1" applyFill="1" applyAlignment="1">
      <alignment/>
    </xf>
    <xf numFmtId="0" fontId="5" fillId="36" borderId="11"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3" xfId="0" applyFont="1" applyFill="1" applyBorder="1" applyAlignment="1">
      <alignment horizontal="center" vertical="center"/>
    </xf>
    <xf numFmtId="0" fontId="5" fillId="35" borderId="0" xfId="0" applyFont="1" applyFill="1" applyAlignment="1">
      <alignment/>
    </xf>
    <xf numFmtId="0" fontId="4" fillId="37" borderId="14" xfId="0" applyFont="1" applyFill="1" applyBorder="1" applyAlignment="1">
      <alignment vertical="center"/>
    </xf>
    <xf numFmtId="0" fontId="4" fillId="37" borderId="15" xfId="0" applyFont="1" applyFill="1" applyBorder="1" applyAlignment="1">
      <alignment horizontal="center" vertical="center"/>
    </xf>
    <xf numFmtId="0" fontId="4" fillId="37" borderId="16" xfId="0" applyFont="1" applyFill="1" applyBorder="1" applyAlignment="1">
      <alignment vertical="center" wrapText="1"/>
    </xf>
    <xf numFmtId="0" fontId="4" fillId="35" borderId="0" xfId="0" applyFont="1" applyFill="1" applyAlignment="1">
      <alignment vertical="center"/>
    </xf>
    <xf numFmtId="0" fontId="4" fillId="37" borderId="17" xfId="0" applyFont="1" applyFill="1" applyBorder="1" applyAlignment="1">
      <alignment vertical="center"/>
    </xf>
    <xf numFmtId="0" fontId="4" fillId="37" borderId="18" xfId="0" applyFont="1" applyFill="1" applyBorder="1" applyAlignment="1">
      <alignment horizontal="center" vertical="center"/>
    </xf>
    <xf numFmtId="0" fontId="4" fillId="37" borderId="19" xfId="0" applyFont="1" applyFill="1" applyBorder="1" applyAlignment="1">
      <alignment vertical="center" wrapText="1"/>
    </xf>
    <xf numFmtId="0" fontId="4" fillId="37" borderId="20" xfId="0" applyFont="1" applyFill="1" applyBorder="1" applyAlignment="1">
      <alignment vertical="center"/>
    </xf>
    <xf numFmtId="0" fontId="4" fillId="37" borderId="21" xfId="0" applyFont="1" applyFill="1" applyBorder="1" applyAlignment="1">
      <alignment horizontal="center" vertical="center"/>
    </xf>
    <xf numFmtId="0" fontId="4" fillId="37" borderId="22" xfId="0" applyFont="1" applyFill="1" applyBorder="1" applyAlignment="1">
      <alignment vertical="center" wrapText="1"/>
    </xf>
    <xf numFmtId="0" fontId="4" fillId="35" borderId="0" xfId="0" applyFont="1" applyFill="1" applyBorder="1" applyAlignment="1">
      <alignment vertical="center"/>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vertical="center" wrapText="1"/>
    </xf>
    <xf numFmtId="0" fontId="5" fillId="0" borderId="23" xfId="0" applyFont="1" applyBorder="1" applyAlignment="1">
      <alignment horizontal="center" vertical="center"/>
    </xf>
    <xf numFmtId="0" fontId="5" fillId="38" borderId="24" xfId="0" applyFont="1" applyFill="1" applyBorder="1" applyAlignment="1">
      <alignment horizontal="center" vertical="center"/>
    </xf>
    <xf numFmtId="0" fontId="5" fillId="38" borderId="15" xfId="0" applyFont="1" applyFill="1" applyBorder="1" applyAlignment="1">
      <alignment horizontal="center" vertical="center"/>
    </xf>
    <xf numFmtId="0" fontId="5" fillId="39" borderId="15" xfId="0" applyFont="1" applyFill="1" applyBorder="1" applyAlignment="1">
      <alignment horizontal="center" vertical="center"/>
    </xf>
    <xf numFmtId="0" fontId="5" fillId="39" borderId="16" xfId="0" applyFont="1" applyFill="1" applyBorder="1" applyAlignment="1">
      <alignment horizontal="center" vertical="center"/>
    </xf>
    <xf numFmtId="0" fontId="5" fillId="0" borderId="19" xfId="0" applyFont="1" applyBorder="1" applyAlignment="1">
      <alignment horizontal="center" vertical="center"/>
    </xf>
    <xf numFmtId="0" fontId="5" fillId="38" borderId="25" xfId="0" applyFont="1" applyFill="1" applyBorder="1" applyAlignment="1">
      <alignment horizontal="center" vertical="center"/>
    </xf>
    <xf numFmtId="0" fontId="5" fillId="39" borderId="18" xfId="0" applyFont="1" applyFill="1" applyBorder="1" applyAlignment="1">
      <alignment horizontal="center" vertical="center"/>
    </xf>
    <xf numFmtId="0" fontId="5" fillId="40" borderId="19" xfId="0" applyFont="1" applyFill="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vertical="center" wrapText="1"/>
    </xf>
    <xf numFmtId="0" fontId="5" fillId="40" borderId="26" xfId="0" applyFont="1" applyFill="1" applyBorder="1" applyAlignment="1">
      <alignment horizontal="center" vertical="center"/>
    </xf>
    <xf numFmtId="0" fontId="5" fillId="40" borderId="21" xfId="0" applyFont="1" applyFill="1" applyBorder="1" applyAlignment="1">
      <alignment horizontal="center" vertical="center"/>
    </xf>
    <xf numFmtId="0" fontId="5" fillId="41" borderId="21" xfId="0" applyFont="1" applyFill="1" applyBorder="1" applyAlignment="1">
      <alignment horizontal="center" vertical="center"/>
    </xf>
    <xf numFmtId="0" fontId="5" fillId="41" borderId="22"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3" xfId="0" applyFont="1" applyFill="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27" xfId="0" applyFont="1" applyBorder="1" applyAlignment="1">
      <alignment horizontal="center" vertical="center"/>
    </xf>
    <xf numFmtId="0" fontId="5" fillId="38" borderId="24" xfId="0" applyFont="1" applyFill="1" applyBorder="1" applyAlignment="1">
      <alignment horizontal="left" vertical="center" wrapText="1"/>
    </xf>
    <xf numFmtId="0" fontId="5" fillId="38" borderId="15" xfId="0" applyFont="1" applyFill="1" applyBorder="1" applyAlignment="1">
      <alignment horizontal="left" vertical="center" wrapText="1"/>
    </xf>
    <xf numFmtId="0" fontId="5" fillId="42" borderId="16" xfId="0" applyFont="1" applyFill="1" applyBorder="1" applyAlignment="1">
      <alignment horizontal="left" vertical="center" wrapText="1"/>
    </xf>
    <xf numFmtId="0" fontId="5" fillId="0" borderId="28" xfId="0" applyFont="1" applyBorder="1" applyAlignment="1">
      <alignment horizontal="center" vertical="center"/>
    </xf>
    <xf numFmtId="0" fontId="5" fillId="38" borderId="25" xfId="0" applyFont="1" applyFill="1" applyBorder="1" applyAlignment="1">
      <alignment horizontal="left" vertical="center" wrapText="1"/>
    </xf>
    <xf numFmtId="0" fontId="5" fillId="38" borderId="18" xfId="0" applyFont="1" applyFill="1" applyBorder="1" applyAlignment="1">
      <alignment horizontal="left" vertical="center" wrapText="1"/>
    </xf>
    <xf numFmtId="0" fontId="5" fillId="42" borderId="1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Border="1" applyAlignment="1">
      <alignment horizontal="center" vertical="center"/>
    </xf>
    <xf numFmtId="0" fontId="5" fillId="38" borderId="17" xfId="0" applyFont="1" applyFill="1" applyBorder="1" applyAlignment="1">
      <alignment horizontal="left" vertical="center" wrapText="1"/>
    </xf>
    <xf numFmtId="0" fontId="5" fillId="41" borderId="19" xfId="0" applyFont="1" applyFill="1" applyBorder="1" applyAlignment="1">
      <alignment horizontal="left" vertical="center" wrapText="1"/>
    </xf>
    <xf numFmtId="0" fontId="5" fillId="0" borderId="31" xfId="0" applyFont="1" applyBorder="1" applyAlignment="1">
      <alignment horizontal="center" vertical="center"/>
    </xf>
    <xf numFmtId="0" fontId="5" fillId="42" borderId="1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41" borderId="18" xfId="0" applyFont="1" applyFill="1" applyBorder="1" applyAlignment="1">
      <alignment horizontal="left" vertical="center" wrapText="1"/>
    </xf>
    <xf numFmtId="0" fontId="5" fillId="41" borderId="29" xfId="0" applyFont="1" applyFill="1" applyBorder="1" applyAlignment="1">
      <alignment horizontal="left" vertical="center" wrapText="1"/>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wrapText="1"/>
    </xf>
    <xf numFmtId="0" fontId="0" fillId="0" borderId="0" xfId="0" applyAlignment="1">
      <alignment wrapText="1"/>
    </xf>
    <xf numFmtId="0" fontId="8" fillId="0" borderId="0" xfId="0" applyFont="1" applyAlignment="1">
      <alignment/>
    </xf>
    <xf numFmtId="0" fontId="8" fillId="0" borderId="33" xfId="0" applyFont="1" applyBorder="1" applyAlignment="1">
      <alignment/>
    </xf>
    <xf numFmtId="0" fontId="8" fillId="0" borderId="0" xfId="0" applyFont="1" applyBorder="1" applyAlignment="1">
      <alignment/>
    </xf>
    <xf numFmtId="0" fontId="8" fillId="0" borderId="34" xfId="0" applyFont="1" applyBorder="1" applyAlignment="1">
      <alignment/>
    </xf>
    <xf numFmtId="0" fontId="8" fillId="0" borderId="35" xfId="0" applyFont="1" applyBorder="1" applyAlignment="1">
      <alignment/>
    </xf>
    <xf numFmtId="0" fontId="7" fillId="0" borderId="0" xfId="0" applyFont="1" applyAlignment="1">
      <alignment/>
    </xf>
    <xf numFmtId="0" fontId="7" fillId="0" borderId="0" xfId="0" applyFont="1" applyAlignment="1">
      <alignment vertical="center"/>
    </xf>
    <xf numFmtId="0" fontId="55" fillId="0" borderId="0" xfId="0" applyFont="1" applyFill="1" applyBorder="1" applyAlignment="1">
      <alignment horizontal="left" vertical="center"/>
    </xf>
    <xf numFmtId="0" fontId="8" fillId="0" borderId="0" xfId="0" applyFont="1" applyFill="1" applyAlignment="1">
      <alignment/>
    </xf>
    <xf numFmtId="0" fontId="8" fillId="34" borderId="0" xfId="0" applyFont="1" applyFill="1" applyAlignment="1">
      <alignment/>
    </xf>
    <xf numFmtId="0" fontId="11" fillId="0" borderId="36" xfId="0" applyFont="1" applyFill="1" applyBorder="1" applyAlignment="1">
      <alignment horizontal="center" vertical="center" textRotation="90" wrapText="1"/>
    </xf>
    <xf numFmtId="0" fontId="11" fillId="0" borderId="37" xfId="0" applyFont="1" applyFill="1" applyBorder="1" applyAlignment="1">
      <alignment horizontal="center" vertical="center" textRotation="90" wrapText="1"/>
    </xf>
    <xf numFmtId="0" fontId="11" fillId="0" borderId="37" xfId="0" applyFont="1" applyFill="1" applyBorder="1" applyAlignment="1">
      <alignment horizontal="center" vertical="center" wrapText="1"/>
    </xf>
    <xf numFmtId="0" fontId="56" fillId="0" borderId="37" xfId="55" applyFont="1" applyFill="1" applyBorder="1" applyAlignment="1">
      <alignment horizontal="center" vertical="center" wrapText="1"/>
      <protection/>
    </xf>
    <xf numFmtId="0" fontId="56" fillId="0" borderId="37" xfId="55" applyFont="1" applyFill="1" applyBorder="1" applyAlignment="1">
      <alignment horizontal="center" vertical="center" textRotation="90" wrapText="1"/>
      <protection/>
    </xf>
    <xf numFmtId="0" fontId="11" fillId="0" borderId="23"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textRotation="90" wrapText="1"/>
    </xf>
    <xf numFmtId="0" fontId="56" fillId="0" borderId="18" xfId="55" applyFont="1" applyFill="1" applyBorder="1" applyAlignment="1">
      <alignment horizontal="center" vertical="center" wrapText="1"/>
      <protection/>
    </xf>
    <xf numFmtId="0" fontId="56" fillId="0" borderId="18" xfId="55" applyFont="1" applyFill="1" applyBorder="1" applyAlignment="1">
      <alignment horizontal="center" vertical="center" textRotation="90" wrapText="1"/>
      <protection/>
    </xf>
    <xf numFmtId="0" fontId="11" fillId="0" borderId="19" xfId="0" applyFont="1" applyFill="1" applyBorder="1" applyAlignment="1">
      <alignment horizontal="center" vertical="center" textRotation="90" wrapText="1"/>
    </xf>
    <xf numFmtId="0" fontId="56" fillId="0" borderId="18" xfId="0" applyFont="1" applyFill="1" applyBorder="1" applyAlignment="1">
      <alignment horizontal="center" vertical="center" textRotation="90"/>
    </xf>
    <xf numFmtId="0" fontId="11" fillId="0" borderId="18" xfId="0" applyFont="1" applyFill="1" applyBorder="1" applyAlignment="1">
      <alignment horizontal="center" vertical="center" textRotation="90"/>
    </xf>
    <xf numFmtId="0" fontId="11" fillId="0" borderId="21" xfId="0" applyFont="1" applyFill="1" applyBorder="1" applyAlignment="1">
      <alignment horizontal="center" vertical="center" textRotation="90" wrapText="1"/>
    </xf>
    <xf numFmtId="0" fontId="11" fillId="0" borderId="21" xfId="0" applyFont="1" applyFill="1" applyBorder="1" applyAlignment="1">
      <alignment horizontal="center" vertical="center" wrapText="1"/>
    </xf>
    <xf numFmtId="0" fontId="56" fillId="0" borderId="21" xfId="55" applyFont="1" applyFill="1" applyBorder="1" applyAlignment="1">
      <alignment horizontal="center" vertical="center" wrapText="1"/>
      <protection/>
    </xf>
    <xf numFmtId="0" fontId="56" fillId="0" borderId="21" xfId="55" applyFont="1" applyFill="1" applyBorder="1" applyAlignment="1">
      <alignment horizontal="center" vertical="center" textRotation="90" wrapText="1"/>
      <protection/>
    </xf>
    <xf numFmtId="0" fontId="11" fillId="0" borderId="22" xfId="0" applyFont="1" applyFill="1" applyBorder="1" applyAlignment="1">
      <alignment horizontal="center" vertical="center" textRotation="90" wrapText="1"/>
    </xf>
    <xf numFmtId="0" fontId="11" fillId="0" borderId="18" xfId="0" applyFont="1" applyFill="1" applyBorder="1" applyAlignment="1">
      <alignment horizontal="center" vertical="top" textRotation="90" wrapText="1"/>
    </xf>
    <xf numFmtId="0" fontId="11" fillId="0" borderId="37"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textRotation="90" wrapText="1"/>
      <protection locked="0"/>
    </xf>
    <xf numFmtId="0" fontId="11" fillId="0" borderId="23" xfId="0" applyFont="1" applyFill="1" applyBorder="1" applyAlignment="1" applyProtection="1">
      <alignment horizontal="center" vertical="center" textRotation="90" wrapText="1"/>
      <protection locked="0"/>
    </xf>
    <xf numFmtId="0" fontId="11" fillId="0" borderId="18" xfId="0" applyFont="1" applyBorder="1" applyAlignment="1">
      <alignment horizontal="center" vertical="center" textRotation="90" wrapText="1"/>
    </xf>
    <xf numFmtId="0" fontId="11" fillId="0" borderId="38" xfId="0" applyFont="1" applyFill="1" applyBorder="1" applyAlignment="1">
      <alignment horizontal="center" vertical="center" wrapText="1"/>
    </xf>
    <xf numFmtId="0" fontId="11" fillId="0" borderId="38" xfId="0" applyFont="1" applyFill="1" applyBorder="1" applyAlignment="1">
      <alignment horizontal="center" vertical="center" textRotation="90" wrapText="1"/>
    </xf>
    <xf numFmtId="0" fontId="56" fillId="0" borderId="38" xfId="55" applyFont="1" applyFill="1" applyBorder="1" applyAlignment="1">
      <alignment horizontal="center" vertical="center" wrapText="1"/>
      <protection/>
    </xf>
    <xf numFmtId="0" fontId="56" fillId="0" borderId="38" xfId="55" applyFont="1" applyFill="1" applyBorder="1" applyAlignment="1">
      <alignment horizontal="center" vertical="center" textRotation="90" wrapText="1"/>
      <protection/>
    </xf>
    <xf numFmtId="0" fontId="11" fillId="0" borderId="39" xfId="0" applyFont="1" applyFill="1" applyBorder="1" applyAlignment="1">
      <alignment horizontal="center" vertical="center" textRotation="90" wrapText="1"/>
    </xf>
    <xf numFmtId="0" fontId="11" fillId="0" borderId="18" xfId="0" applyFont="1" applyFill="1" applyBorder="1" applyAlignment="1" applyProtection="1">
      <alignment horizontal="center" vertical="center" textRotation="90" wrapText="1"/>
      <protection locked="0"/>
    </xf>
    <xf numFmtId="0" fontId="11" fillId="0" borderId="19" xfId="0" applyFont="1" applyBorder="1" applyAlignment="1">
      <alignment horizontal="center" vertical="center" textRotation="90" wrapText="1"/>
    </xf>
    <xf numFmtId="0" fontId="11" fillId="0" borderId="37" xfId="55" applyFont="1" applyFill="1" applyBorder="1" applyAlignment="1">
      <alignment horizontal="center" vertical="center" wrapText="1"/>
      <protection/>
    </xf>
    <xf numFmtId="0" fontId="11" fillId="0" borderId="37" xfId="55" applyFont="1" applyFill="1" applyBorder="1" applyAlignment="1">
      <alignment horizontal="center" vertical="center" textRotation="90" wrapText="1"/>
      <protection/>
    </xf>
    <xf numFmtId="0" fontId="11" fillId="0" borderId="18" xfId="55" applyFont="1" applyFill="1" applyBorder="1" applyAlignment="1">
      <alignment horizontal="center" vertical="center" wrapText="1"/>
      <protection/>
    </xf>
    <xf numFmtId="0" fontId="11" fillId="0" borderId="18" xfId="55" applyFont="1" applyFill="1" applyBorder="1" applyAlignment="1">
      <alignment horizontal="center" vertical="center" textRotation="90" wrapText="1"/>
      <protection/>
    </xf>
    <xf numFmtId="0" fontId="11" fillId="0" borderId="38" xfId="55" applyFont="1" applyFill="1" applyBorder="1" applyAlignment="1">
      <alignment horizontal="center" vertical="center" wrapText="1"/>
      <protection/>
    </xf>
    <xf numFmtId="0" fontId="11" fillId="0" borderId="38" xfId="55" applyFont="1" applyFill="1" applyBorder="1" applyAlignment="1">
      <alignment horizontal="center" vertical="center" textRotation="90" wrapText="1"/>
      <protection/>
    </xf>
    <xf numFmtId="0" fontId="11" fillId="0" borderId="21" xfId="55" applyFont="1" applyFill="1" applyBorder="1" applyAlignment="1">
      <alignment horizontal="center" vertical="center" wrapText="1"/>
      <protection/>
    </xf>
    <xf numFmtId="0" fontId="11" fillId="0" borderId="21" xfId="55" applyFont="1" applyFill="1" applyBorder="1" applyAlignment="1">
      <alignment horizontal="center" vertical="center" textRotation="90" wrapText="1"/>
      <protection/>
    </xf>
    <xf numFmtId="0" fontId="11" fillId="0" borderId="40" xfId="0" applyFont="1" applyFill="1" applyBorder="1" applyAlignment="1">
      <alignment horizontal="center" vertical="center" textRotation="90" wrapText="1"/>
    </xf>
    <xf numFmtId="0" fontId="11" fillId="0" borderId="41" xfId="0" applyFont="1" applyFill="1" applyBorder="1" applyAlignment="1">
      <alignment horizontal="center" vertical="center" textRotation="90" wrapText="1"/>
    </xf>
    <xf numFmtId="0" fontId="11" fillId="0" borderId="41" xfId="0" applyFont="1" applyFill="1" applyBorder="1" applyAlignment="1">
      <alignment horizontal="center" vertical="center" wrapText="1"/>
    </xf>
    <xf numFmtId="0" fontId="11" fillId="0" borderId="41" xfId="55" applyFont="1" applyFill="1" applyBorder="1" applyAlignment="1">
      <alignment horizontal="center" vertical="center" wrapText="1"/>
      <protection/>
    </xf>
    <xf numFmtId="0" fontId="11" fillId="0" borderId="41" xfId="55" applyFont="1" applyFill="1" applyBorder="1" applyAlignment="1">
      <alignment horizontal="center" vertical="center" textRotation="90" wrapText="1"/>
      <protection/>
    </xf>
    <xf numFmtId="0" fontId="11" fillId="0" borderId="42" xfId="0" applyFont="1" applyFill="1" applyBorder="1" applyAlignment="1">
      <alignment horizontal="center" vertical="center" textRotation="90" wrapText="1"/>
    </xf>
    <xf numFmtId="0" fontId="11" fillId="0" borderId="18" xfId="0" applyFont="1" applyFill="1" applyBorder="1" applyAlignment="1">
      <alignment horizontal="center" textRotation="90" wrapText="1"/>
    </xf>
    <xf numFmtId="0" fontId="11" fillId="0" borderId="18" xfId="0" applyFont="1" applyFill="1" applyBorder="1" applyAlignment="1" quotePrefix="1">
      <alignment horizontal="center" vertical="center" textRotation="90" wrapText="1"/>
    </xf>
    <xf numFmtId="0" fontId="12" fillId="43" borderId="15" xfId="0" applyFont="1" applyFill="1" applyBorder="1" applyAlignment="1">
      <alignment horizontal="center" vertical="center" wrapText="1"/>
    </xf>
    <xf numFmtId="0" fontId="12" fillId="44" borderId="38" xfId="0" applyFont="1" applyFill="1" applyBorder="1" applyAlignment="1">
      <alignment horizontal="center" vertical="center" textRotation="90" wrapText="1"/>
    </xf>
    <xf numFmtId="0" fontId="11" fillId="0" borderId="18" xfId="0" applyFont="1" applyFill="1" applyBorder="1" applyAlignment="1">
      <alignment vertical="center" wrapText="1"/>
    </xf>
    <xf numFmtId="0" fontId="11" fillId="0" borderId="18" xfId="0" applyFont="1" applyFill="1" applyBorder="1" applyAlignment="1">
      <alignment vertical="center" textRotation="90" wrapText="1"/>
    </xf>
    <xf numFmtId="0" fontId="11" fillId="0" borderId="19" xfId="0" applyFont="1" applyFill="1" applyBorder="1" applyAlignment="1">
      <alignment vertical="center" textRotation="90" wrapText="1"/>
    </xf>
    <xf numFmtId="0" fontId="11" fillId="34" borderId="36" xfId="0" applyFont="1" applyFill="1" applyBorder="1" applyAlignment="1">
      <alignment horizontal="center" vertical="center" textRotation="90" wrapText="1"/>
    </xf>
    <xf numFmtId="0" fontId="11" fillId="0" borderId="18" xfId="0" applyFont="1" applyBorder="1" applyAlignment="1">
      <alignment horizontal="center" textRotation="90" wrapText="1"/>
    </xf>
    <xf numFmtId="0" fontId="11" fillId="0" borderId="18" xfId="0" applyFont="1" applyBorder="1" applyAlignment="1">
      <alignment horizontal="center" vertical="center" wrapText="1"/>
    </xf>
    <xf numFmtId="0" fontId="11" fillId="0" borderId="18" xfId="0" applyFont="1" applyFill="1" applyBorder="1" applyAlignment="1">
      <alignment horizontal="center" vertical="center" textRotation="90" wrapText="1"/>
    </xf>
    <xf numFmtId="0" fontId="12" fillId="44" borderId="18" xfId="0" applyFont="1" applyFill="1" applyBorder="1" applyAlignment="1">
      <alignment horizontal="center" vertical="center" textRotation="90" wrapText="1"/>
    </xf>
    <xf numFmtId="0" fontId="12" fillId="44" borderId="38" xfId="0" applyFont="1" applyFill="1" applyBorder="1" applyAlignment="1">
      <alignment horizontal="center" vertical="center" textRotation="90" wrapText="1"/>
    </xf>
    <xf numFmtId="0" fontId="12" fillId="44" borderId="43" xfId="0" applyFont="1" applyFill="1" applyBorder="1" applyAlignment="1">
      <alignment horizontal="center" vertical="center" textRotation="90" wrapText="1"/>
    </xf>
    <xf numFmtId="0" fontId="12" fillId="44" borderId="44" xfId="0" applyFont="1" applyFill="1" applyBorder="1" applyAlignment="1">
      <alignment horizontal="center" vertical="center" textRotation="90" wrapText="1"/>
    </xf>
    <xf numFmtId="0" fontId="12" fillId="44" borderId="18" xfId="0" applyFont="1" applyFill="1" applyBorder="1" applyAlignment="1">
      <alignment horizontal="center" vertical="center" wrapText="1"/>
    </xf>
    <xf numFmtId="0" fontId="12" fillId="45" borderId="15" xfId="0" applyFont="1" applyFill="1" applyBorder="1" applyAlignment="1">
      <alignment horizontal="center" vertical="center" wrapText="1"/>
    </xf>
    <xf numFmtId="0" fontId="12" fillId="43" borderId="15" xfId="0" applyFont="1" applyFill="1" applyBorder="1" applyAlignment="1">
      <alignment horizontal="center" vertical="center"/>
    </xf>
    <xf numFmtId="0" fontId="12" fillId="43" borderId="34" xfId="0" applyFont="1" applyFill="1" applyBorder="1" applyAlignment="1">
      <alignment horizontal="center" vertical="center"/>
    </xf>
    <xf numFmtId="0" fontId="12" fillId="44" borderId="15" xfId="0" applyFont="1" applyFill="1" applyBorder="1" applyAlignment="1">
      <alignment horizontal="center" vertical="center" wrapText="1"/>
    </xf>
    <xf numFmtId="0" fontId="12" fillId="44" borderId="38" xfId="0" applyFont="1" applyFill="1" applyBorder="1" applyAlignment="1">
      <alignment horizontal="center" vertical="center" wrapText="1"/>
    </xf>
    <xf numFmtId="0" fontId="12" fillId="43" borderId="15" xfId="0" applyFont="1" applyFill="1" applyBorder="1" applyAlignment="1">
      <alignment horizontal="center" vertical="center" wrapText="1"/>
    </xf>
    <xf numFmtId="0" fontId="12" fillId="45" borderId="15" xfId="0" applyFont="1" applyFill="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33" xfId="0" applyFont="1" applyBorder="1" applyAlignment="1">
      <alignment horizontal="center" vertical="center"/>
    </xf>
    <xf numFmtId="0" fontId="7" fillId="0" borderId="0" xfId="0" applyFont="1" applyBorder="1" applyAlignment="1">
      <alignment horizontal="center" vertical="center"/>
    </xf>
    <xf numFmtId="0" fontId="12" fillId="44" borderId="15" xfId="0" applyFont="1" applyFill="1" applyBorder="1" applyAlignment="1">
      <alignment horizontal="center" vertical="center" textRotation="90" wrapText="1"/>
    </xf>
    <xf numFmtId="0" fontId="1" fillId="35" borderId="46" xfId="0" applyFont="1" applyFill="1" applyBorder="1" applyAlignment="1">
      <alignment horizontal="center" vertical="center"/>
    </xf>
    <xf numFmtId="0" fontId="1" fillId="35" borderId="47" xfId="0" applyFont="1" applyFill="1" applyBorder="1" applyAlignment="1">
      <alignment horizontal="center" vertical="center"/>
    </xf>
    <xf numFmtId="0" fontId="1" fillId="35" borderId="48" xfId="0" applyFont="1" applyFill="1" applyBorder="1" applyAlignment="1">
      <alignment horizontal="center" vertical="center"/>
    </xf>
    <xf numFmtId="0" fontId="1" fillId="35" borderId="49" xfId="0" applyFont="1" applyFill="1" applyBorder="1" applyAlignment="1">
      <alignment horizontal="center" vertical="center"/>
    </xf>
    <xf numFmtId="0" fontId="1" fillId="35" borderId="0" xfId="0" applyFont="1" applyFill="1" applyBorder="1" applyAlignment="1">
      <alignment horizontal="center" vertical="center"/>
    </xf>
    <xf numFmtId="0" fontId="1" fillId="35" borderId="50" xfId="0" applyFont="1" applyFill="1" applyBorder="1" applyAlignment="1">
      <alignment horizontal="center" vertical="center"/>
    </xf>
    <xf numFmtId="0" fontId="1" fillId="35" borderId="51" xfId="0" applyFont="1" applyFill="1" applyBorder="1" applyAlignment="1">
      <alignment horizontal="center" vertical="center"/>
    </xf>
    <xf numFmtId="0" fontId="1" fillId="35" borderId="52" xfId="0" applyFont="1" applyFill="1" applyBorder="1" applyAlignment="1">
      <alignment horizontal="center" vertical="center"/>
    </xf>
    <xf numFmtId="0" fontId="1" fillId="35" borderId="31" xfId="0" applyFont="1" applyFill="1" applyBorder="1" applyAlignment="1">
      <alignment horizontal="center" vertical="center"/>
    </xf>
    <xf numFmtId="0" fontId="5" fillId="35" borderId="0" xfId="0" applyFont="1" applyFill="1" applyAlignment="1">
      <alignment horizontal="center"/>
    </xf>
    <xf numFmtId="0" fontId="5" fillId="36" borderId="36" xfId="0" applyFont="1" applyFill="1" applyBorder="1" applyAlignment="1">
      <alignment horizontal="center" vertical="center" wrapText="1"/>
    </xf>
    <xf numFmtId="0" fontId="5" fillId="36" borderId="53"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5" fillId="36" borderId="54" xfId="0" applyFont="1" applyFill="1" applyBorder="1" applyAlignment="1">
      <alignment horizontal="center" vertical="center" wrapText="1"/>
    </xf>
    <xf numFmtId="0" fontId="5" fillId="36" borderId="37"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4" fillId="37" borderId="55" xfId="0" applyFont="1" applyFill="1" applyBorder="1" applyAlignment="1">
      <alignment horizontal="center" vertical="center"/>
    </xf>
    <xf numFmtId="0" fontId="4" fillId="37" borderId="56" xfId="0" applyFont="1" applyFill="1" applyBorder="1" applyAlignment="1">
      <alignment horizontal="center" vertical="center"/>
    </xf>
    <xf numFmtId="0" fontId="4" fillId="37" borderId="57" xfId="0" applyFont="1" applyFill="1" applyBorder="1" applyAlignment="1">
      <alignment horizontal="center" vertical="center"/>
    </xf>
    <xf numFmtId="0" fontId="5" fillId="35" borderId="36"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58" xfId="0" applyFont="1" applyFill="1" applyBorder="1" applyAlignment="1">
      <alignment horizontal="center" vertical="center" wrapText="1"/>
    </xf>
    <xf numFmtId="0" fontId="5" fillId="35" borderId="59"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5" fillId="35" borderId="61" xfId="0" applyFont="1" applyFill="1" applyBorder="1" applyAlignment="1">
      <alignment horizontal="center" vertical="center"/>
    </xf>
    <xf numFmtId="0" fontId="5" fillId="35" borderId="57" xfId="0" applyFont="1" applyFill="1" applyBorder="1" applyAlignment="1">
      <alignment horizontal="center" vertical="center"/>
    </xf>
    <xf numFmtId="0" fontId="2" fillId="33" borderId="10" xfId="0" applyFont="1" applyFill="1" applyBorder="1" applyAlignment="1">
      <alignment horizontal="center" vertical="center" textRotation="90" wrapText="1"/>
    </xf>
    <xf numFmtId="0" fontId="2" fillId="33" borderId="10" xfId="0" applyFont="1" applyFill="1" applyBorder="1" applyAlignment="1">
      <alignment horizontal="center" vertical="center" wrapText="1"/>
    </xf>
    <xf numFmtId="0" fontId="57" fillId="34" borderId="18" xfId="0" applyFont="1" applyFill="1" applyBorder="1" applyAlignment="1">
      <alignment horizontal="center" textRotation="90" wrapText="1"/>
    </xf>
    <xf numFmtId="0" fontId="11" fillId="34" borderId="18" xfId="0" applyFont="1" applyFill="1" applyBorder="1" applyAlignment="1">
      <alignment horizontal="center" textRotation="90" wrapText="1"/>
    </xf>
    <xf numFmtId="0" fontId="57" fillId="34" borderId="18" xfId="0" applyFont="1" applyFill="1" applyBorder="1" applyAlignment="1">
      <alignment horizontal="center" textRotation="90" wrapText="1"/>
    </xf>
    <xf numFmtId="0" fontId="11" fillId="2" borderId="38" xfId="0" applyFont="1" applyFill="1" applyBorder="1" applyAlignment="1">
      <alignment vertical="center" textRotation="90" wrapText="1"/>
    </xf>
    <xf numFmtId="0" fontId="11" fillId="2" borderId="38" xfId="0" applyFont="1" applyFill="1" applyBorder="1" applyAlignment="1">
      <alignment horizontal="center" vertical="center" textRotation="90" wrapText="1"/>
    </xf>
    <xf numFmtId="0" fontId="11" fillId="2" borderId="38" xfId="0" applyFont="1" applyFill="1" applyBorder="1" applyAlignment="1">
      <alignment vertical="center" wrapText="1"/>
    </xf>
    <xf numFmtId="0" fontId="57" fillId="2" borderId="18" xfId="0" applyFont="1" applyFill="1" applyBorder="1" applyAlignment="1">
      <alignment horizontal="center" vertical="center" textRotation="90" wrapText="1"/>
    </xf>
    <xf numFmtId="0" fontId="57" fillId="2" borderId="18" xfId="0" applyFont="1" applyFill="1" applyBorder="1" applyAlignment="1">
      <alignment horizontal="center" vertical="center" textRotation="90"/>
    </xf>
    <xf numFmtId="0" fontId="11" fillId="2" borderId="18" xfId="0" applyFont="1" applyFill="1" applyBorder="1" applyAlignment="1">
      <alignment horizontal="center" vertical="center" textRotation="90" wrapText="1"/>
    </xf>
    <xf numFmtId="0" fontId="11" fillId="2" borderId="18" xfId="0" applyFont="1" applyFill="1" applyBorder="1" applyAlignment="1">
      <alignment horizontal="center" vertical="center"/>
    </xf>
    <xf numFmtId="0" fontId="11" fillId="2" borderId="18" xfId="0" applyFont="1" applyFill="1" applyBorder="1" applyAlignment="1">
      <alignment horizontal="center" vertical="center" wrapText="1"/>
    </xf>
    <xf numFmtId="0" fontId="56" fillId="2" borderId="18" xfId="0" applyFont="1" applyFill="1" applyBorder="1" applyAlignment="1">
      <alignment horizontal="center" vertical="center" textRotation="90" wrapText="1"/>
    </xf>
    <xf numFmtId="0" fontId="11" fillId="2" borderId="18" xfId="0" applyFont="1" applyFill="1" applyBorder="1" applyAlignment="1">
      <alignment vertical="center"/>
    </xf>
    <xf numFmtId="0" fontId="57" fillId="2" borderId="18" xfId="0" applyFont="1" applyFill="1" applyBorder="1" applyAlignment="1">
      <alignment horizontal="center" vertical="center"/>
    </xf>
    <xf numFmtId="0" fontId="57" fillId="2" borderId="18" xfId="0" applyFont="1" applyFill="1" applyBorder="1" applyAlignment="1">
      <alignment vertical="center"/>
    </xf>
    <xf numFmtId="0" fontId="11" fillId="2" borderId="18" xfId="0" applyFont="1" applyFill="1" applyBorder="1" applyAlignment="1">
      <alignment vertical="center" textRotation="90"/>
    </xf>
    <xf numFmtId="0" fontId="11" fillId="2" borderId="18" xfId="0" applyFont="1" applyFill="1" applyBorder="1" applyAlignment="1">
      <alignment horizontal="center" vertical="center" textRotation="90"/>
    </xf>
    <xf numFmtId="0" fontId="34" fillId="2" borderId="18" xfId="0" applyFont="1" applyFill="1" applyBorder="1" applyAlignment="1">
      <alignment horizontal="center" vertical="center"/>
    </xf>
    <xf numFmtId="0" fontId="58" fillId="2" borderId="18" xfId="0" applyFont="1" applyFill="1" applyBorder="1" applyAlignment="1">
      <alignment horizontal="center" vertical="center"/>
    </xf>
    <xf numFmtId="0" fontId="11" fillId="2" borderId="18" xfId="56" applyFont="1" applyFill="1" applyBorder="1" applyAlignment="1">
      <alignment horizontal="center" vertical="center" textRotation="90" wrapText="1"/>
      <protection/>
    </xf>
    <xf numFmtId="0" fontId="11" fillId="2" borderId="18" xfId="0" applyFont="1" applyFill="1" applyBorder="1" applyAlignment="1">
      <alignment horizontal="center" textRotation="90"/>
    </xf>
    <xf numFmtId="0" fontId="57" fillId="2" borderId="18" xfId="0" applyFont="1" applyFill="1" applyBorder="1" applyAlignment="1">
      <alignment vertical="center" textRotation="90" wrapText="1"/>
    </xf>
    <xf numFmtId="0" fontId="13" fillId="2" borderId="18" xfId="0" applyFont="1" applyFill="1" applyBorder="1" applyAlignment="1">
      <alignment horizontal="center" vertical="center" textRotation="90" wrapText="1"/>
    </xf>
    <xf numFmtId="0" fontId="11" fillId="2" borderId="18" xfId="0" applyFont="1" applyFill="1" applyBorder="1" applyAlignment="1">
      <alignment textRotation="90"/>
    </xf>
    <xf numFmtId="0" fontId="11" fillId="2" borderId="18" xfId="0" applyFont="1" applyFill="1" applyBorder="1" applyAlignment="1">
      <alignment vertical="center" textRotation="90" wrapText="1"/>
    </xf>
    <xf numFmtId="49" fontId="7" fillId="0" borderId="33" xfId="0" applyNumberFormat="1" applyFont="1" applyBorder="1" applyAlignment="1">
      <alignment horizontal="center" vertical="center"/>
    </xf>
    <xf numFmtId="49" fontId="7" fillId="0" borderId="0" xfId="0" applyNumberFormat="1" applyFont="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13">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495300</xdr:colOff>
      <xdr:row>0</xdr:row>
      <xdr:rowOff>85725</xdr:rowOff>
    </xdr:from>
    <xdr:to>
      <xdr:col>30</xdr:col>
      <xdr:colOff>238125</xdr:colOff>
      <xdr:row>4</xdr:row>
      <xdr:rowOff>104775</xdr:rowOff>
    </xdr:to>
    <xdr:pic>
      <xdr:nvPicPr>
        <xdr:cNvPr id="1" name="Imagen 1"/>
        <xdr:cNvPicPr preferRelativeResize="1">
          <a:picLocks noChangeAspect="1"/>
        </xdr:cNvPicPr>
      </xdr:nvPicPr>
      <xdr:blipFill>
        <a:blip r:embed="rId1"/>
        <a:stretch>
          <a:fillRect/>
        </a:stretch>
      </xdr:blipFill>
      <xdr:spPr>
        <a:xfrm>
          <a:off x="12230100" y="85725"/>
          <a:ext cx="1628775" cy="781050"/>
        </a:xfrm>
        <a:prstGeom prst="rect">
          <a:avLst/>
        </a:prstGeom>
        <a:blipFill>
          <a:blip r:embed=""/>
          <a:srcRect/>
          <a:stretch>
            <a:fillRect/>
          </a:stretch>
        </a:blipFill>
        <a:ln w="9525" cmpd="sng">
          <a:noFill/>
        </a:ln>
      </xdr:spPr>
    </xdr:pic>
    <xdr:clientData/>
  </xdr:twoCellAnchor>
  <xdr:twoCellAnchor editAs="absolute">
    <xdr:from>
      <xdr:col>0</xdr:col>
      <xdr:colOff>161925</xdr:colOff>
      <xdr:row>0</xdr:row>
      <xdr:rowOff>28575</xdr:rowOff>
    </xdr:from>
    <xdr:to>
      <xdr:col>3</xdr:col>
      <xdr:colOff>19050</xdr:colOff>
      <xdr:row>4</xdr:row>
      <xdr:rowOff>9525</xdr:rowOff>
    </xdr:to>
    <xdr:pic>
      <xdr:nvPicPr>
        <xdr:cNvPr id="2" name="Imagen 2"/>
        <xdr:cNvPicPr preferRelativeResize="1">
          <a:picLocks noChangeAspect="1"/>
        </xdr:cNvPicPr>
      </xdr:nvPicPr>
      <xdr:blipFill>
        <a:blip r:embed="rId2"/>
        <a:stretch>
          <a:fillRect/>
        </a:stretch>
      </xdr:blipFill>
      <xdr:spPr>
        <a:xfrm>
          <a:off x="161925" y="28575"/>
          <a:ext cx="1085850" cy="742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579"/>
  <sheetViews>
    <sheetView tabSelected="1" view="pageBreakPreview" zoomScale="110" zoomScaleNormal="116" zoomScaleSheetLayoutView="110" zoomScalePageLayoutView="0" workbookViewId="0" topLeftCell="A1">
      <selection activeCell="A5" sqref="A5"/>
    </sheetView>
  </sheetViews>
  <sheetFormatPr defaultColWidth="11.421875" defaultRowHeight="12.75"/>
  <cols>
    <col min="1" max="1" width="3.28125" style="78" customWidth="1"/>
    <col min="2" max="2" width="8.28125" style="78" customWidth="1"/>
    <col min="3" max="3" width="6.8515625" style="78" customWidth="1"/>
    <col min="4" max="4" width="22.421875" style="78" customWidth="1"/>
    <col min="5" max="5" width="4.00390625" style="78" customWidth="1"/>
    <col min="6" max="6" width="9.421875" style="78" customWidth="1"/>
    <col min="7" max="7" width="3.7109375" style="78" customWidth="1"/>
    <col min="8" max="8" width="5.140625" style="78" customWidth="1"/>
    <col min="9" max="9" width="10.7109375" style="78" customWidth="1"/>
    <col min="10" max="10" width="6.00390625" style="78" customWidth="1"/>
    <col min="11" max="11" width="5.8515625" style="78" customWidth="1"/>
    <col min="12" max="12" width="13.00390625" style="78" customWidth="1"/>
    <col min="13" max="13" width="3.140625" style="78" customWidth="1"/>
    <col min="14" max="15" width="2.7109375" style="78" customWidth="1"/>
    <col min="16" max="16" width="6.140625" style="78" customWidth="1"/>
    <col min="17" max="17" width="3.28125" style="78" customWidth="1"/>
    <col min="18" max="18" width="4.140625" style="78" customWidth="1"/>
    <col min="19" max="19" width="5.8515625" style="78" customWidth="1"/>
    <col min="20" max="20" width="5.7109375" style="78" customWidth="1"/>
    <col min="21" max="23" width="3.00390625" style="78" customWidth="1"/>
    <col min="24" max="24" width="4.421875" style="78" customWidth="1"/>
    <col min="25" max="25" width="10.57421875" style="78" customWidth="1"/>
    <col min="26" max="26" width="10.00390625" style="78" customWidth="1"/>
    <col min="27" max="27" width="4.140625" style="78" customWidth="1"/>
    <col min="28" max="28" width="5.421875" style="78" customWidth="1"/>
    <col min="29" max="29" width="11.57421875" style="78" customWidth="1"/>
    <col min="30" max="30" width="16.7109375" style="78" customWidth="1"/>
    <col min="31" max="31" width="6.7109375" style="78" customWidth="1"/>
    <col min="32" max="16384" width="11.421875" style="78" customWidth="1"/>
  </cols>
  <sheetData>
    <row r="1" spans="1:31" ht="15">
      <c r="A1" s="155"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row>
    <row r="2" spans="1:31" ht="15">
      <c r="A2" s="157" t="s">
        <v>279</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row>
    <row r="3" spans="1:31" ht="15">
      <c r="A3" s="157" t="s">
        <v>45</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row>
    <row r="4" spans="1:31" ht="15">
      <c r="A4" s="221" t="s">
        <v>926</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row>
    <row r="5" spans="1:31" ht="14.25">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row>
    <row r="6" spans="1:31" ht="14.25">
      <c r="A6" s="81"/>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1" s="83" customFormat="1" ht="29.25" customHeight="1">
      <c r="A7" s="159" t="s">
        <v>1</v>
      </c>
      <c r="B7" s="159" t="s">
        <v>2</v>
      </c>
      <c r="C7" s="159" t="s">
        <v>3</v>
      </c>
      <c r="D7" s="159" t="s">
        <v>4</v>
      </c>
      <c r="E7" s="159" t="s">
        <v>5</v>
      </c>
      <c r="F7" s="148" t="s">
        <v>6</v>
      </c>
      <c r="G7" s="148"/>
      <c r="H7" s="148"/>
      <c r="I7" s="151" t="s">
        <v>7</v>
      </c>
      <c r="J7" s="153" t="s">
        <v>8</v>
      </c>
      <c r="K7" s="153"/>
      <c r="L7" s="153"/>
      <c r="M7" s="154" t="s">
        <v>9</v>
      </c>
      <c r="N7" s="154"/>
      <c r="O7" s="154"/>
      <c r="P7" s="154"/>
      <c r="Q7" s="154"/>
      <c r="R7" s="154"/>
      <c r="S7" s="154"/>
      <c r="T7" s="134" t="s">
        <v>10</v>
      </c>
      <c r="U7" s="148" t="s">
        <v>11</v>
      </c>
      <c r="V7" s="148"/>
      <c r="W7" s="148"/>
      <c r="X7" s="148"/>
      <c r="Y7" s="148"/>
      <c r="Z7" s="148"/>
      <c r="AA7" s="149" t="s">
        <v>12</v>
      </c>
      <c r="AB7" s="149"/>
      <c r="AC7" s="149"/>
      <c r="AD7" s="149"/>
      <c r="AE7" s="150"/>
    </row>
    <row r="8" spans="1:31" s="84" customFormat="1" ht="25.5" customHeight="1">
      <c r="A8" s="143"/>
      <c r="B8" s="143"/>
      <c r="C8" s="143"/>
      <c r="D8" s="143"/>
      <c r="E8" s="143"/>
      <c r="F8" s="143" t="s">
        <v>13</v>
      </c>
      <c r="G8" s="143" t="s">
        <v>14</v>
      </c>
      <c r="H8" s="143" t="s">
        <v>46</v>
      </c>
      <c r="I8" s="147"/>
      <c r="J8" s="143" t="s">
        <v>15</v>
      </c>
      <c r="K8" s="143" t="s">
        <v>16</v>
      </c>
      <c r="L8" s="143" t="s">
        <v>17</v>
      </c>
      <c r="M8" s="143" t="s">
        <v>18</v>
      </c>
      <c r="N8" s="143" t="s">
        <v>19</v>
      </c>
      <c r="O8" s="143" t="s">
        <v>20</v>
      </c>
      <c r="P8" s="143" t="s">
        <v>21</v>
      </c>
      <c r="Q8" s="143" t="s">
        <v>22</v>
      </c>
      <c r="R8" s="143" t="s">
        <v>23</v>
      </c>
      <c r="S8" s="143" t="s">
        <v>24</v>
      </c>
      <c r="T8" s="143" t="s">
        <v>350</v>
      </c>
      <c r="U8" s="147" t="s">
        <v>335</v>
      </c>
      <c r="V8" s="147"/>
      <c r="W8" s="147"/>
      <c r="X8" s="147"/>
      <c r="Y8" s="143" t="s">
        <v>25</v>
      </c>
      <c r="Z8" s="143" t="s">
        <v>26</v>
      </c>
      <c r="AA8" s="143" t="s">
        <v>27</v>
      </c>
      <c r="AB8" s="143" t="s">
        <v>28</v>
      </c>
      <c r="AC8" s="143" t="s">
        <v>338</v>
      </c>
      <c r="AD8" s="143" t="s">
        <v>337</v>
      </c>
      <c r="AE8" s="145" t="s">
        <v>336</v>
      </c>
    </row>
    <row r="9" spans="1:31" s="83" customFormat="1" ht="72.75" customHeight="1" thickBot="1">
      <c r="A9" s="144"/>
      <c r="B9" s="144"/>
      <c r="C9" s="144"/>
      <c r="D9" s="144"/>
      <c r="E9" s="144"/>
      <c r="F9" s="144"/>
      <c r="G9" s="144"/>
      <c r="H9" s="144"/>
      <c r="I9" s="152"/>
      <c r="J9" s="144"/>
      <c r="K9" s="144"/>
      <c r="L9" s="144"/>
      <c r="M9" s="144"/>
      <c r="N9" s="144"/>
      <c r="O9" s="144"/>
      <c r="P9" s="144"/>
      <c r="Q9" s="144"/>
      <c r="R9" s="144"/>
      <c r="S9" s="144"/>
      <c r="T9" s="144"/>
      <c r="U9" s="135" t="s">
        <v>29</v>
      </c>
      <c r="V9" s="135" t="s">
        <v>30</v>
      </c>
      <c r="W9" s="135" t="s">
        <v>31</v>
      </c>
      <c r="X9" s="135" t="s">
        <v>32</v>
      </c>
      <c r="Y9" s="144"/>
      <c r="Z9" s="144"/>
      <c r="AA9" s="144"/>
      <c r="AB9" s="144"/>
      <c r="AC9" s="144"/>
      <c r="AD9" s="144"/>
      <c r="AE9" s="146"/>
    </row>
    <row r="10" spans="1:31" s="85" customFormat="1" ht="111" customHeight="1" thickBot="1">
      <c r="A10" s="88" t="s">
        <v>242</v>
      </c>
      <c r="B10" s="89" t="s">
        <v>250</v>
      </c>
      <c r="C10" s="89" t="s">
        <v>255</v>
      </c>
      <c r="D10" s="89" t="s">
        <v>334</v>
      </c>
      <c r="E10" s="90" t="s">
        <v>33</v>
      </c>
      <c r="F10" s="89" t="s">
        <v>371</v>
      </c>
      <c r="G10" s="89" t="s">
        <v>36</v>
      </c>
      <c r="H10" s="89" t="s">
        <v>339</v>
      </c>
      <c r="I10" s="89" t="s">
        <v>372</v>
      </c>
      <c r="J10" s="89" t="s">
        <v>377</v>
      </c>
      <c r="K10" s="89" t="s">
        <v>360</v>
      </c>
      <c r="L10" s="89" t="s">
        <v>376</v>
      </c>
      <c r="M10" s="90">
        <v>2</v>
      </c>
      <c r="N10" s="90">
        <v>3</v>
      </c>
      <c r="O10" s="90">
        <f>+M10*N10</f>
        <v>6</v>
      </c>
      <c r="P10" s="91" t="str">
        <f>IF(O10&gt;=21,"Muy Alto (MA)",IF(O10&lt;6,"Bajo (B)",IF(AND(O10&gt;=9,O10&lt;21),"Alto (a)",IF(AND(O10&gt;=6,O10&lt;9),"Medio (M)"))))</f>
        <v>Medio (M)</v>
      </c>
      <c r="Q10" s="90">
        <v>10</v>
      </c>
      <c r="R10" s="90">
        <f>O10*Q10</f>
        <v>60</v>
      </c>
      <c r="S10" s="91" t="str">
        <f>IF(R10&gt;500,"I",IF(R10&lt;21,"IV",IF(AND(R10&gt;=121,R10&lt;=500),"II",IF(AND(R10&gt;=21,R10&lt;=120),"III"))))</f>
        <v>III</v>
      </c>
      <c r="T10" s="92" t="str">
        <f>IF(R10&gt;500,"NO ACEPTABLE",IF(R10&lt;21,"ACEPTABLE",IF(AND(R10&gt;=121,R10&lt;=500),"NO ACEPTABLE O ACEPTABLE CON CONTROL ESPECÍFICO",IF(AND(R10&gt;=21,R10&lt;=120),"MEJORABLE"))))</f>
        <v>MEJORABLE</v>
      </c>
      <c r="U10" s="90">
        <v>0</v>
      </c>
      <c r="V10" s="90">
        <v>0</v>
      </c>
      <c r="W10" s="90">
        <v>3</v>
      </c>
      <c r="X10" s="90">
        <f>SUM(U10:W10)</f>
        <v>3</v>
      </c>
      <c r="Y10" s="89" t="s">
        <v>384</v>
      </c>
      <c r="Z10" s="89" t="s">
        <v>386</v>
      </c>
      <c r="AA10" s="89" t="s">
        <v>209</v>
      </c>
      <c r="AB10" s="89" t="s">
        <v>209</v>
      </c>
      <c r="AC10" s="89" t="s">
        <v>387</v>
      </c>
      <c r="AD10" s="89" t="s">
        <v>388</v>
      </c>
      <c r="AE10" s="93" t="s">
        <v>209</v>
      </c>
    </row>
    <row r="11" spans="1:31" s="85" customFormat="1" ht="111" customHeight="1" thickBot="1">
      <c r="A11" s="88" t="s">
        <v>242</v>
      </c>
      <c r="B11" s="89" t="s">
        <v>250</v>
      </c>
      <c r="C11" s="89" t="s">
        <v>255</v>
      </c>
      <c r="D11" s="89" t="s">
        <v>661</v>
      </c>
      <c r="E11" s="94" t="s">
        <v>33</v>
      </c>
      <c r="F11" s="95" t="s">
        <v>344</v>
      </c>
      <c r="G11" s="95" t="s">
        <v>36</v>
      </c>
      <c r="H11" s="95" t="s">
        <v>340</v>
      </c>
      <c r="I11" s="95" t="s">
        <v>341</v>
      </c>
      <c r="J11" s="95" t="s">
        <v>377</v>
      </c>
      <c r="K11" s="95" t="s">
        <v>377</v>
      </c>
      <c r="L11" s="95" t="s">
        <v>391</v>
      </c>
      <c r="M11" s="94">
        <v>2</v>
      </c>
      <c r="N11" s="94">
        <v>3</v>
      </c>
      <c r="O11" s="94">
        <f aca="true" t="shared" si="0" ref="O11:O87">+M11*N11</f>
        <v>6</v>
      </c>
      <c r="P11" s="96" t="str">
        <f aca="true" t="shared" si="1" ref="P11:P87">IF(O11&gt;=21,"Muy Alto (MA)",IF(O11&lt;6,"Bajo (B)",IF(AND(O11&gt;=9,O11&lt;21),"Alto (a)",IF(AND(O11&gt;=6,O11&lt;9),"Medio (M)"))))</f>
        <v>Medio (M)</v>
      </c>
      <c r="Q11" s="94">
        <v>10</v>
      </c>
      <c r="R11" s="94">
        <f aca="true" t="shared" si="2" ref="R11:R87">O11*Q11</f>
        <v>60</v>
      </c>
      <c r="S11" s="96" t="str">
        <f aca="true" t="shared" si="3" ref="S11:S87">IF(R11&gt;500,"I",IF(R11&lt;21,"IV",IF(AND(R11&gt;=121,R11&lt;=500),"II",IF(AND(R11&gt;=21,R11&lt;=120),"III"))))</f>
        <v>III</v>
      </c>
      <c r="T11" s="97" t="str">
        <f aca="true" t="shared" si="4" ref="T11:T87">IF(R11&gt;500,"NO ACEPTABLE",IF(R11&lt;21,"ACEPTABLE",IF(AND(R11&gt;=121,R11&lt;=500),"NO ACEPTABLE O ACEPTABLE CON CONTROL ESPECÍFICO",IF(AND(R11&gt;=21,R11&lt;=120),"MEJORABLE"))))</f>
        <v>MEJORABLE</v>
      </c>
      <c r="U11" s="94">
        <v>0</v>
      </c>
      <c r="V11" s="94">
        <v>0</v>
      </c>
      <c r="W11" s="94">
        <v>3</v>
      </c>
      <c r="X11" s="94">
        <f aca="true" t="shared" si="5" ref="X11:X22">SUM(U11:W11)</f>
        <v>3</v>
      </c>
      <c r="Y11" s="95" t="s">
        <v>342</v>
      </c>
      <c r="Z11" s="95" t="s">
        <v>392</v>
      </c>
      <c r="AA11" s="95" t="s">
        <v>209</v>
      </c>
      <c r="AB11" s="95" t="s">
        <v>209</v>
      </c>
      <c r="AC11" s="95" t="s">
        <v>343</v>
      </c>
      <c r="AD11" s="95" t="s">
        <v>393</v>
      </c>
      <c r="AE11" s="98" t="s">
        <v>209</v>
      </c>
    </row>
    <row r="12" spans="1:31" s="85" customFormat="1" ht="111" customHeight="1" thickBot="1">
      <c r="A12" s="88" t="s">
        <v>242</v>
      </c>
      <c r="B12" s="89" t="s">
        <v>250</v>
      </c>
      <c r="C12" s="89" t="s">
        <v>255</v>
      </c>
      <c r="D12" s="89" t="s">
        <v>662</v>
      </c>
      <c r="E12" s="136" t="s">
        <v>33</v>
      </c>
      <c r="F12" s="137" t="s">
        <v>659</v>
      </c>
      <c r="G12" s="95" t="s">
        <v>34</v>
      </c>
      <c r="H12" s="95" t="s">
        <v>345</v>
      </c>
      <c r="I12" s="95" t="s">
        <v>395</v>
      </c>
      <c r="J12" s="95" t="s">
        <v>377</v>
      </c>
      <c r="K12" s="95" t="s">
        <v>399</v>
      </c>
      <c r="L12" s="95" t="s">
        <v>397</v>
      </c>
      <c r="M12" s="94">
        <v>2</v>
      </c>
      <c r="N12" s="94">
        <v>3</v>
      </c>
      <c r="O12" s="94">
        <f t="shared" si="0"/>
        <v>6</v>
      </c>
      <c r="P12" s="96" t="str">
        <f t="shared" si="1"/>
        <v>Medio (M)</v>
      </c>
      <c r="Q12" s="94">
        <v>25</v>
      </c>
      <c r="R12" s="94">
        <f t="shared" si="2"/>
        <v>150</v>
      </c>
      <c r="S12" s="96" t="str">
        <f t="shared" si="3"/>
        <v>II</v>
      </c>
      <c r="T12" s="97" t="str">
        <f t="shared" si="4"/>
        <v>NO ACEPTABLE O ACEPTABLE CON CONTROL ESPECÍFICO</v>
      </c>
      <c r="U12" s="94">
        <v>0</v>
      </c>
      <c r="V12" s="94">
        <v>0</v>
      </c>
      <c r="W12" s="94">
        <v>3</v>
      </c>
      <c r="X12" s="94">
        <f t="shared" si="5"/>
        <v>3</v>
      </c>
      <c r="Y12" s="95" t="s">
        <v>406</v>
      </c>
      <c r="Z12" s="95" t="s">
        <v>407</v>
      </c>
      <c r="AA12" s="99" t="s">
        <v>209</v>
      </c>
      <c r="AB12" s="95" t="s">
        <v>408</v>
      </c>
      <c r="AC12" s="95" t="s">
        <v>660</v>
      </c>
      <c r="AD12" s="137" t="s">
        <v>427</v>
      </c>
      <c r="AE12" s="138" t="s">
        <v>361</v>
      </c>
    </row>
    <row r="13" spans="1:31" s="85" customFormat="1" ht="111" customHeight="1" thickBot="1">
      <c r="A13" s="88" t="s">
        <v>242</v>
      </c>
      <c r="B13" s="89" t="s">
        <v>250</v>
      </c>
      <c r="C13" s="89" t="s">
        <v>255</v>
      </c>
      <c r="D13" s="89" t="s">
        <v>662</v>
      </c>
      <c r="E13" s="136" t="s">
        <v>33</v>
      </c>
      <c r="F13" s="137" t="s">
        <v>659</v>
      </c>
      <c r="G13" s="95" t="s">
        <v>34</v>
      </c>
      <c r="H13" s="95" t="s">
        <v>231</v>
      </c>
      <c r="I13" s="95" t="s">
        <v>207</v>
      </c>
      <c r="J13" s="95" t="s">
        <v>377</v>
      </c>
      <c r="K13" s="95" t="s">
        <v>421</v>
      </c>
      <c r="L13" s="95" t="s">
        <v>422</v>
      </c>
      <c r="M13" s="94">
        <v>2</v>
      </c>
      <c r="N13" s="94">
        <v>3</v>
      </c>
      <c r="O13" s="94">
        <f t="shared" si="0"/>
        <v>6</v>
      </c>
      <c r="P13" s="96" t="str">
        <f t="shared" si="1"/>
        <v>Medio (M)</v>
      </c>
      <c r="Q13" s="94">
        <v>25</v>
      </c>
      <c r="R13" s="94">
        <f t="shared" si="2"/>
        <v>150</v>
      </c>
      <c r="S13" s="96" t="str">
        <f t="shared" si="3"/>
        <v>II</v>
      </c>
      <c r="T13" s="97" t="str">
        <f t="shared" si="4"/>
        <v>NO ACEPTABLE O ACEPTABLE CON CONTROL ESPECÍFICO</v>
      </c>
      <c r="U13" s="94">
        <v>0</v>
      </c>
      <c r="V13" s="94">
        <v>0</v>
      </c>
      <c r="W13" s="94">
        <v>3</v>
      </c>
      <c r="X13" s="94">
        <f t="shared" si="5"/>
        <v>3</v>
      </c>
      <c r="Y13" s="95" t="s">
        <v>426</v>
      </c>
      <c r="Z13" s="95" t="s">
        <v>407</v>
      </c>
      <c r="AA13" s="100" t="s">
        <v>209</v>
      </c>
      <c r="AB13" s="95" t="s">
        <v>408</v>
      </c>
      <c r="AC13" s="95" t="s">
        <v>660</v>
      </c>
      <c r="AD13" s="137" t="s">
        <v>427</v>
      </c>
      <c r="AE13" s="138" t="s">
        <v>361</v>
      </c>
    </row>
    <row r="14" spans="1:31" s="85" customFormat="1" ht="111" customHeight="1" thickBot="1">
      <c r="A14" s="88" t="s">
        <v>242</v>
      </c>
      <c r="B14" s="89" t="s">
        <v>250</v>
      </c>
      <c r="C14" s="89" t="s">
        <v>255</v>
      </c>
      <c r="D14" s="89" t="s">
        <v>334</v>
      </c>
      <c r="E14" s="136" t="s">
        <v>33</v>
      </c>
      <c r="F14" s="95" t="s">
        <v>464</v>
      </c>
      <c r="G14" s="95" t="s">
        <v>348</v>
      </c>
      <c r="H14" s="95" t="s">
        <v>352</v>
      </c>
      <c r="I14" s="95" t="s">
        <v>443</v>
      </c>
      <c r="J14" s="95" t="s">
        <v>380</v>
      </c>
      <c r="K14" s="95" t="s">
        <v>461</v>
      </c>
      <c r="L14" s="95" t="s">
        <v>462</v>
      </c>
      <c r="M14" s="94">
        <v>2</v>
      </c>
      <c r="N14" s="94">
        <v>3</v>
      </c>
      <c r="O14" s="94">
        <f t="shared" si="0"/>
        <v>6</v>
      </c>
      <c r="P14" s="96" t="str">
        <f t="shared" si="1"/>
        <v>Medio (M)</v>
      </c>
      <c r="Q14" s="94">
        <v>25</v>
      </c>
      <c r="R14" s="94">
        <f t="shared" si="2"/>
        <v>150</v>
      </c>
      <c r="S14" s="96" t="str">
        <f t="shared" si="3"/>
        <v>II</v>
      </c>
      <c r="T14" s="97" t="str">
        <f t="shared" si="4"/>
        <v>NO ACEPTABLE O ACEPTABLE CON CONTROL ESPECÍFICO</v>
      </c>
      <c r="U14" s="94">
        <v>0</v>
      </c>
      <c r="V14" s="94">
        <v>0</v>
      </c>
      <c r="W14" s="94">
        <v>3</v>
      </c>
      <c r="X14" s="94">
        <f t="shared" si="5"/>
        <v>3</v>
      </c>
      <c r="Y14" s="95" t="s">
        <v>456</v>
      </c>
      <c r="Z14" s="95" t="s">
        <v>457</v>
      </c>
      <c r="AA14" s="95" t="s">
        <v>209</v>
      </c>
      <c r="AB14" s="95" t="s">
        <v>209</v>
      </c>
      <c r="AC14" s="95" t="s">
        <v>209</v>
      </c>
      <c r="AD14" s="95" t="s">
        <v>463</v>
      </c>
      <c r="AE14" s="98" t="s">
        <v>209</v>
      </c>
    </row>
    <row r="15" spans="1:31" s="85" customFormat="1" ht="111" customHeight="1" thickBot="1">
      <c r="A15" s="88" t="s">
        <v>242</v>
      </c>
      <c r="B15" s="89" t="s">
        <v>250</v>
      </c>
      <c r="C15" s="89" t="s">
        <v>255</v>
      </c>
      <c r="D15" s="89" t="s">
        <v>334</v>
      </c>
      <c r="E15" s="136" t="s">
        <v>33</v>
      </c>
      <c r="F15" s="95" t="s">
        <v>466</v>
      </c>
      <c r="G15" s="95" t="s">
        <v>51</v>
      </c>
      <c r="H15" s="95" t="s">
        <v>465</v>
      </c>
      <c r="I15" s="95" t="s">
        <v>351</v>
      </c>
      <c r="J15" s="95" t="s">
        <v>477</v>
      </c>
      <c r="K15" s="95" t="s">
        <v>475</v>
      </c>
      <c r="L15" s="95" t="s">
        <v>380</v>
      </c>
      <c r="M15" s="94">
        <v>2</v>
      </c>
      <c r="N15" s="94">
        <v>3</v>
      </c>
      <c r="O15" s="94">
        <f t="shared" si="0"/>
        <v>6</v>
      </c>
      <c r="P15" s="96" t="str">
        <f t="shared" si="1"/>
        <v>Medio (M)</v>
      </c>
      <c r="Q15" s="94">
        <v>100</v>
      </c>
      <c r="R15" s="94">
        <f t="shared" si="2"/>
        <v>600</v>
      </c>
      <c r="S15" s="96" t="str">
        <f t="shared" si="3"/>
        <v>I</v>
      </c>
      <c r="T15" s="97" t="str">
        <f t="shared" si="4"/>
        <v>NO ACEPTABLE</v>
      </c>
      <c r="U15" s="94">
        <v>0</v>
      </c>
      <c r="V15" s="94">
        <v>0</v>
      </c>
      <c r="W15" s="94">
        <v>3</v>
      </c>
      <c r="X15" s="94">
        <f t="shared" si="5"/>
        <v>3</v>
      </c>
      <c r="Y15" s="95" t="s">
        <v>492</v>
      </c>
      <c r="Z15" s="95" t="s">
        <v>639</v>
      </c>
      <c r="AA15" s="95" t="s">
        <v>209</v>
      </c>
      <c r="AB15" s="95" t="s">
        <v>209</v>
      </c>
      <c r="AC15" s="95" t="s">
        <v>493</v>
      </c>
      <c r="AD15" s="95" t="s">
        <v>362</v>
      </c>
      <c r="AE15" s="98" t="s">
        <v>209</v>
      </c>
    </row>
    <row r="16" spans="1:31" s="85" customFormat="1" ht="111" customHeight="1" thickBot="1">
      <c r="A16" s="88" t="s">
        <v>242</v>
      </c>
      <c r="B16" s="89" t="s">
        <v>250</v>
      </c>
      <c r="C16" s="89" t="s">
        <v>255</v>
      </c>
      <c r="D16" s="89" t="s">
        <v>334</v>
      </c>
      <c r="E16" s="136" t="s">
        <v>33</v>
      </c>
      <c r="F16" s="101" t="s">
        <v>505</v>
      </c>
      <c r="G16" s="101" t="s">
        <v>40</v>
      </c>
      <c r="H16" s="101" t="s">
        <v>53</v>
      </c>
      <c r="I16" s="101" t="s">
        <v>663</v>
      </c>
      <c r="J16" s="101" t="s">
        <v>377</v>
      </c>
      <c r="K16" s="101" t="s">
        <v>544</v>
      </c>
      <c r="L16" s="101" t="s">
        <v>543</v>
      </c>
      <c r="M16" s="102">
        <v>6</v>
      </c>
      <c r="N16" s="102">
        <v>3</v>
      </c>
      <c r="O16" s="102">
        <f t="shared" si="0"/>
        <v>18</v>
      </c>
      <c r="P16" s="103" t="str">
        <f t="shared" si="1"/>
        <v>Alto (a)</v>
      </c>
      <c r="Q16" s="102">
        <v>25</v>
      </c>
      <c r="R16" s="102">
        <f t="shared" si="2"/>
        <v>450</v>
      </c>
      <c r="S16" s="103" t="str">
        <f t="shared" si="3"/>
        <v>II</v>
      </c>
      <c r="T16" s="104" t="str">
        <f t="shared" si="4"/>
        <v>NO ACEPTABLE O ACEPTABLE CON CONTROL ESPECÍFICO</v>
      </c>
      <c r="U16" s="102">
        <v>0</v>
      </c>
      <c r="V16" s="102">
        <v>0</v>
      </c>
      <c r="W16" s="102">
        <v>3</v>
      </c>
      <c r="X16" s="102">
        <f t="shared" si="5"/>
        <v>3</v>
      </c>
      <c r="Y16" s="101" t="s">
        <v>506</v>
      </c>
      <c r="Z16" s="101" t="s">
        <v>664</v>
      </c>
      <c r="AA16" s="101" t="s">
        <v>209</v>
      </c>
      <c r="AB16" s="101" t="s">
        <v>209</v>
      </c>
      <c r="AC16" s="101" t="s">
        <v>507</v>
      </c>
      <c r="AD16" s="101" t="s">
        <v>508</v>
      </c>
      <c r="AE16" s="105" t="s">
        <v>545</v>
      </c>
    </row>
    <row r="17" spans="1:31" s="85" customFormat="1" ht="111" customHeight="1" thickBot="1">
      <c r="A17" s="88" t="s">
        <v>742</v>
      </c>
      <c r="B17" s="140" t="s">
        <v>743</v>
      </c>
      <c r="C17" s="140" t="s">
        <v>713</v>
      </c>
      <c r="D17" s="140" t="s">
        <v>744</v>
      </c>
      <c r="E17" s="141" t="s">
        <v>745</v>
      </c>
      <c r="F17" s="140" t="s">
        <v>746</v>
      </c>
      <c r="G17" s="140" t="s">
        <v>34</v>
      </c>
      <c r="H17" s="140" t="s">
        <v>750</v>
      </c>
      <c r="I17" s="140" t="s">
        <v>751</v>
      </c>
      <c r="J17" s="140" t="s">
        <v>377</v>
      </c>
      <c r="K17" s="140" t="s">
        <v>377</v>
      </c>
      <c r="L17" s="140" t="s">
        <v>377</v>
      </c>
      <c r="M17" s="141">
        <v>6</v>
      </c>
      <c r="N17" s="141">
        <v>3</v>
      </c>
      <c r="O17" s="141">
        <f t="shared" si="0"/>
        <v>18</v>
      </c>
      <c r="P17" s="141" t="str">
        <f>+IF(O17&gt;=24,"Muy Alto (MA)",IF(O17&gt;=10,"Alto (A)",IF(O17&gt;=6,"Medio (M)",IF(O17&gt;=2,"Bajo (B)"))))</f>
        <v>Alto (A)</v>
      </c>
      <c r="Q17" s="141">
        <v>25</v>
      </c>
      <c r="R17" s="141">
        <f>+O17*Q17</f>
        <v>450</v>
      </c>
      <c r="S17" s="196" t="str">
        <f>IF(R17&lt;=20,"IV",IF(R17&gt;=600,"I",IF(R17&gt;=150,"II",IF(R17&gt;=40,"III",IF(R17&gt;=20,"IV")*IF(R17&lt;=20,"IV")))))</f>
        <v>II</v>
      </c>
      <c r="T17" s="140" t="str">
        <f>+IF(S17="I","No Aceptable",IF(S17="II","No Aceptable o Aceptable con control especifico",IF(S17="III","Mejorable",IF(S17="IV","Aceptable"))))</f>
        <v>No Aceptable o Aceptable con control especifico</v>
      </c>
      <c r="U17" s="141">
        <v>4</v>
      </c>
      <c r="V17" s="141">
        <v>1</v>
      </c>
      <c r="W17" s="141">
        <v>0</v>
      </c>
      <c r="X17" s="141">
        <f t="shared" si="5"/>
        <v>5</v>
      </c>
      <c r="Y17" s="140" t="s">
        <v>35</v>
      </c>
      <c r="Z17" s="140"/>
      <c r="AA17" s="140"/>
      <c r="AB17" s="140"/>
      <c r="AC17" s="140"/>
      <c r="AD17" s="140" t="s">
        <v>752</v>
      </c>
      <c r="AE17" s="140"/>
    </row>
    <row r="18" spans="1:31" s="85" customFormat="1" ht="111" customHeight="1" thickBot="1">
      <c r="A18" s="88" t="s">
        <v>742</v>
      </c>
      <c r="B18" s="140" t="s">
        <v>743</v>
      </c>
      <c r="C18" s="140" t="s">
        <v>713</v>
      </c>
      <c r="D18" s="140" t="s">
        <v>744</v>
      </c>
      <c r="E18" s="141" t="s">
        <v>745</v>
      </c>
      <c r="F18" s="140" t="s">
        <v>747</v>
      </c>
      <c r="G18" s="140" t="s">
        <v>36</v>
      </c>
      <c r="H18" s="140" t="s">
        <v>753</v>
      </c>
      <c r="I18" s="140" t="s">
        <v>754</v>
      </c>
      <c r="J18" s="140" t="s">
        <v>377</v>
      </c>
      <c r="K18" s="140" t="s">
        <v>377</v>
      </c>
      <c r="L18" s="140" t="s">
        <v>377</v>
      </c>
      <c r="M18" s="141">
        <v>2</v>
      </c>
      <c r="N18" s="141">
        <v>3</v>
      </c>
      <c r="O18" s="141">
        <f t="shared" si="0"/>
        <v>6</v>
      </c>
      <c r="P18" s="141" t="str">
        <f>+IF(O18&gt;=24,"Muy Alto (MA)",IF(O18&gt;=10,"Alto (A)",IF(O18&gt;=6,"Medio (M)",IF(O18&gt;=2,"Bajo (B)"))))</f>
        <v>Medio (M)</v>
      </c>
      <c r="Q18" s="141">
        <v>25</v>
      </c>
      <c r="R18" s="141">
        <f>+O18*Q18</f>
        <v>150</v>
      </c>
      <c r="S18" s="196" t="str">
        <f>IF(R18&lt;=20,"IV",IF(R18&gt;=600,"I",IF(R18&gt;=150,"II",IF(R18&gt;=40,"III",IF(R18&gt;=20,"IV")*IF(R18&lt;=20,"IV")))))</f>
        <v>II</v>
      </c>
      <c r="T18" s="140" t="str">
        <f>+IF(S18="I","No Aceptable",IF(S18="II","No Aceptable o Aceptable con control especifico",IF(S18="III","Mejorable",IF(S18="IV","Aceptable"))))</f>
        <v>No Aceptable o Aceptable con control especifico</v>
      </c>
      <c r="U18" s="141">
        <v>4</v>
      </c>
      <c r="V18" s="141">
        <v>1</v>
      </c>
      <c r="W18" s="141">
        <v>0</v>
      </c>
      <c r="X18" s="141">
        <f t="shared" si="5"/>
        <v>5</v>
      </c>
      <c r="Y18" s="140" t="s">
        <v>755</v>
      </c>
      <c r="Z18" s="140" t="s">
        <v>756</v>
      </c>
      <c r="AA18" s="140"/>
      <c r="AB18" s="140"/>
      <c r="AC18" s="140"/>
      <c r="AD18" s="140" t="s">
        <v>757</v>
      </c>
      <c r="AE18" s="140"/>
    </row>
    <row r="19" spans="1:31" s="85" customFormat="1" ht="111" customHeight="1" thickBot="1">
      <c r="A19" s="88" t="s">
        <v>742</v>
      </c>
      <c r="B19" s="140" t="s">
        <v>743</v>
      </c>
      <c r="C19" s="140" t="s">
        <v>765</v>
      </c>
      <c r="D19" s="140" t="s">
        <v>748</v>
      </c>
      <c r="E19" s="141" t="s">
        <v>710</v>
      </c>
      <c r="F19" s="140" t="s">
        <v>764</v>
      </c>
      <c r="G19" s="140" t="s">
        <v>40</v>
      </c>
      <c r="H19" s="140" t="s">
        <v>763</v>
      </c>
      <c r="I19" s="140" t="s">
        <v>758</v>
      </c>
      <c r="J19" s="140" t="s">
        <v>377</v>
      </c>
      <c r="K19" s="140" t="s">
        <v>377</v>
      </c>
      <c r="L19" s="140" t="s">
        <v>377</v>
      </c>
      <c r="M19" s="141">
        <v>6</v>
      </c>
      <c r="N19" s="141">
        <v>2</v>
      </c>
      <c r="O19" s="141">
        <f>+M19*N19</f>
        <v>12</v>
      </c>
      <c r="P19" s="141" t="str">
        <f>+IF(O19&gt;=24,"Muy Alto (MA)",IF(O19&gt;=10,"Alto (A)",IF(O19&gt;=6,"Medio (M)",IF(O19&gt;=2,"Bajo (B)"))))</f>
        <v>Alto (A)</v>
      </c>
      <c r="Q19" s="141">
        <v>25</v>
      </c>
      <c r="R19" s="141">
        <f>+O19*Q19</f>
        <v>300</v>
      </c>
      <c r="S19" s="196" t="str">
        <f>IF(R19&lt;=20,"IV",IF(R19&gt;=600,"I",IF(R19&gt;=150,"II",IF(R19&gt;=40,"III",IF(R19&gt;=20,"IV")*IF(R19&lt;=20,"IV")))))</f>
        <v>II</v>
      </c>
      <c r="T19" s="140" t="str">
        <f>+IF(S19="I","No Aceptable",IF(S19="II","No Aceptable o Aceptable con control especifico",IF(S19="III","Mejorable",IF(S19="IV","Aceptable"))))</f>
        <v>No Aceptable o Aceptable con control especifico</v>
      </c>
      <c r="U19" s="141">
        <v>18</v>
      </c>
      <c r="V19" s="141">
        <v>1</v>
      </c>
      <c r="W19" s="141">
        <v>0</v>
      </c>
      <c r="X19" s="141">
        <f>SUM(U19:W19)</f>
        <v>19</v>
      </c>
      <c r="Y19" s="140" t="s">
        <v>759</v>
      </c>
      <c r="Z19" s="140"/>
      <c r="AA19" s="140"/>
      <c r="AB19" s="140"/>
      <c r="AC19" s="140" t="s">
        <v>766</v>
      </c>
      <c r="AD19" s="140" t="s">
        <v>760</v>
      </c>
      <c r="AE19" s="140"/>
    </row>
    <row r="20" spans="1:31" s="85" customFormat="1" ht="111" customHeight="1" thickBot="1">
      <c r="A20" s="88" t="s">
        <v>742</v>
      </c>
      <c r="B20" s="140" t="s">
        <v>743</v>
      </c>
      <c r="C20" s="140" t="s">
        <v>696</v>
      </c>
      <c r="D20" s="140" t="s">
        <v>748</v>
      </c>
      <c r="E20" s="141" t="s">
        <v>745</v>
      </c>
      <c r="F20" s="140" t="s">
        <v>749</v>
      </c>
      <c r="G20" s="140" t="s">
        <v>498</v>
      </c>
      <c r="H20" s="140" t="s">
        <v>699</v>
      </c>
      <c r="I20" s="140" t="s">
        <v>37</v>
      </c>
      <c r="J20" s="140" t="s">
        <v>377</v>
      </c>
      <c r="K20" s="140" t="s">
        <v>377</v>
      </c>
      <c r="L20" s="140" t="s">
        <v>377</v>
      </c>
      <c r="M20" s="141">
        <v>6</v>
      </c>
      <c r="N20" s="141">
        <v>2</v>
      </c>
      <c r="O20" s="141">
        <f t="shared" si="0"/>
        <v>12</v>
      </c>
      <c r="P20" s="141" t="str">
        <f>+IF(O20&gt;=24,"Muy Alto (MA)",IF(O20&gt;=10,"Alto (A)",IF(O20&gt;=6,"Medio(M)",IF(O20&gt;=2,"Bajo(B)"))))</f>
        <v>Alto (A)</v>
      </c>
      <c r="Q20" s="141">
        <v>100</v>
      </c>
      <c r="R20" s="141">
        <f>+O20*Q20</f>
        <v>1200</v>
      </c>
      <c r="S20" s="196" t="str">
        <f>IF(R20&lt;=20,"IV",IF(R20&gt;=600,"I",IF(R20&gt;=150,"II",IF(R20&gt;=40,"III",IF(R20&gt;=20,"IV")*IF(R20&lt;=20,"IV")))))</f>
        <v>I</v>
      </c>
      <c r="T20" s="140" t="str">
        <f>+IF(S20="I","No Aceptable",IF(S20="II","No Aceptable o Aceptable con control especifico",IF(S20="III","Mejorable",IF(S20="IV","Aceptable"))))</f>
        <v>No Aceptable</v>
      </c>
      <c r="U20" s="141">
        <v>18</v>
      </c>
      <c r="V20" s="141">
        <v>1</v>
      </c>
      <c r="W20" s="141">
        <v>0</v>
      </c>
      <c r="X20" s="141">
        <f t="shared" si="5"/>
        <v>19</v>
      </c>
      <c r="Y20" s="140" t="s">
        <v>39</v>
      </c>
      <c r="Z20" s="140"/>
      <c r="AA20" s="140"/>
      <c r="AB20" s="140"/>
      <c r="AC20" s="140"/>
      <c r="AD20" s="140" t="s">
        <v>761</v>
      </c>
      <c r="AE20" s="140"/>
    </row>
    <row r="21" spans="1:31" s="85" customFormat="1" ht="111" customHeight="1" thickBot="1">
      <c r="A21" s="88" t="s">
        <v>742</v>
      </c>
      <c r="B21" s="140" t="s">
        <v>743</v>
      </c>
      <c r="C21" s="89" t="s">
        <v>762</v>
      </c>
      <c r="D21" s="89" t="s">
        <v>667</v>
      </c>
      <c r="E21" s="94" t="s">
        <v>206</v>
      </c>
      <c r="F21" s="95" t="s">
        <v>505</v>
      </c>
      <c r="G21" s="95" t="s">
        <v>40</v>
      </c>
      <c r="H21" s="95" t="s">
        <v>53</v>
      </c>
      <c r="I21" s="95" t="s">
        <v>541</v>
      </c>
      <c r="J21" s="95" t="s">
        <v>542</v>
      </c>
      <c r="K21" s="95" t="s">
        <v>544</v>
      </c>
      <c r="L21" s="95" t="s">
        <v>543</v>
      </c>
      <c r="M21" s="94">
        <v>6</v>
      </c>
      <c r="N21" s="94">
        <v>3</v>
      </c>
      <c r="O21" s="94">
        <f>+M21*N21</f>
        <v>18</v>
      </c>
      <c r="P21" s="96" t="str">
        <f>IF(O21&gt;=21,"Muy Alto (MA)",IF(O21&lt;6,"Bajo (B)",IF(AND(O21&gt;=9,O21&lt;21),"Alto (a)",IF(AND(O21&gt;=6,O21&lt;9),"Medio (M)"))))</f>
        <v>Alto (a)</v>
      </c>
      <c r="Q21" s="94">
        <v>25</v>
      </c>
      <c r="R21" s="94">
        <f>O21*Q21</f>
        <v>450</v>
      </c>
      <c r="S21" s="96" t="str">
        <f>IF(R21&gt;500,"I",IF(R21&lt;21,"IV",IF(AND(R21&gt;=121,R21&lt;=500),"II",IF(AND(R21&gt;=21,R21&lt;=120),"III"))))</f>
        <v>II</v>
      </c>
      <c r="T21" s="97" t="str">
        <f>IF(R21&gt;500,"NO ACEPTABLE",IF(R21&lt;21,"ACEPTABLE",IF(AND(R21&gt;=121,R21&lt;=500),"NO ACEPTABLE O ACEPTABLE CON CONTROL ESPECÍFICO",IF(AND(R21&gt;=21,R21&lt;=120),"MEJORABLE"))))</f>
        <v>NO ACEPTABLE O ACEPTABLE CON CONTROL ESPECÍFICO</v>
      </c>
      <c r="U21" s="90">
        <v>18</v>
      </c>
      <c r="V21" s="94">
        <v>1</v>
      </c>
      <c r="W21" s="94">
        <v>0</v>
      </c>
      <c r="X21" s="94">
        <f t="shared" si="5"/>
        <v>19</v>
      </c>
      <c r="Y21" s="95" t="s">
        <v>506</v>
      </c>
      <c r="Z21" s="101" t="s">
        <v>664</v>
      </c>
      <c r="AA21" s="95" t="s">
        <v>209</v>
      </c>
      <c r="AB21" s="95" t="s">
        <v>209</v>
      </c>
      <c r="AC21" s="95" t="s">
        <v>507</v>
      </c>
      <c r="AD21" s="95" t="s">
        <v>508</v>
      </c>
      <c r="AE21" s="98" t="s">
        <v>545</v>
      </c>
    </row>
    <row r="22" spans="1:31" s="85" customFormat="1" ht="111" customHeight="1" thickBot="1">
      <c r="A22" s="88" t="s">
        <v>742</v>
      </c>
      <c r="B22" s="140" t="s">
        <v>743</v>
      </c>
      <c r="C22" s="89" t="s">
        <v>315</v>
      </c>
      <c r="D22" s="89" t="s">
        <v>316</v>
      </c>
      <c r="E22" s="94" t="s">
        <v>33</v>
      </c>
      <c r="F22" s="95" t="s">
        <v>379</v>
      </c>
      <c r="G22" s="95" t="s">
        <v>36</v>
      </c>
      <c r="H22" s="95" t="s">
        <v>339</v>
      </c>
      <c r="I22" s="95" t="s">
        <v>372</v>
      </c>
      <c r="J22" s="95" t="s">
        <v>378</v>
      </c>
      <c r="K22" s="95" t="s">
        <v>360</v>
      </c>
      <c r="L22" s="95" t="s">
        <v>382</v>
      </c>
      <c r="M22" s="94">
        <v>2</v>
      </c>
      <c r="N22" s="94">
        <v>4</v>
      </c>
      <c r="O22" s="94">
        <f>+M22*N22</f>
        <v>8</v>
      </c>
      <c r="P22" s="96" t="str">
        <f>IF(O22&gt;=21,"Muy Alto (MA)",IF(O22&lt;6,"Bajo (B)",IF(AND(O22&gt;=9,O22&lt;21),"Alto (a)",IF(AND(O22&gt;=6,O22&lt;9),"Medio (M)"))))</f>
        <v>Medio (M)</v>
      </c>
      <c r="Q22" s="94">
        <v>10</v>
      </c>
      <c r="R22" s="94">
        <f>O22*Q22</f>
        <v>80</v>
      </c>
      <c r="S22" s="96" t="str">
        <f>IF(R22&gt;500,"I",IF(R22&lt;21,"IV",IF(AND(R22&gt;=121,R22&lt;=500),"II",IF(AND(R22&gt;=21,R22&lt;=120),"III"))))</f>
        <v>III</v>
      </c>
      <c r="T22" s="97" t="str">
        <f>IF(R22&gt;500,"NO ACEPTABLE",IF(R22&lt;21,"ACEPTABLE",IF(AND(R22&gt;=121,R22&lt;=500),"NO ACEPTABLE O ACEPTABLE CON CONTROL ESPECÍFICO",IF(AND(R22&gt;=21,R22&lt;=120),"MEJORABLE"))))</f>
        <v>MEJORABLE</v>
      </c>
      <c r="U22" s="90">
        <v>4</v>
      </c>
      <c r="V22" s="94">
        <v>1</v>
      </c>
      <c r="W22" s="94">
        <v>0</v>
      </c>
      <c r="X22" s="94">
        <f t="shared" si="5"/>
        <v>5</v>
      </c>
      <c r="Y22" s="95" t="s">
        <v>384</v>
      </c>
      <c r="Z22" s="95" t="s">
        <v>386</v>
      </c>
      <c r="AA22" s="95" t="s">
        <v>209</v>
      </c>
      <c r="AB22" s="95" t="s">
        <v>209</v>
      </c>
      <c r="AC22" s="95" t="s">
        <v>387</v>
      </c>
      <c r="AD22" s="95" t="s">
        <v>388</v>
      </c>
      <c r="AE22" s="98" t="s">
        <v>209</v>
      </c>
    </row>
    <row r="23" spans="1:31" s="85" customFormat="1" ht="111" customHeight="1" thickBot="1">
      <c r="A23" s="88" t="s">
        <v>242</v>
      </c>
      <c r="B23" s="89" t="s">
        <v>264</v>
      </c>
      <c r="C23" s="89" t="s">
        <v>315</v>
      </c>
      <c r="D23" s="89" t="s">
        <v>316</v>
      </c>
      <c r="E23" s="90" t="s">
        <v>206</v>
      </c>
      <c r="F23" s="89" t="s">
        <v>679</v>
      </c>
      <c r="G23" s="89" t="s">
        <v>34</v>
      </c>
      <c r="H23" s="89" t="s">
        <v>231</v>
      </c>
      <c r="I23" s="89" t="s">
        <v>207</v>
      </c>
      <c r="J23" s="89" t="s">
        <v>396</v>
      </c>
      <c r="K23" s="89" t="s">
        <v>424</v>
      </c>
      <c r="L23" s="89" t="s">
        <v>423</v>
      </c>
      <c r="M23" s="90">
        <v>2</v>
      </c>
      <c r="N23" s="90">
        <v>3</v>
      </c>
      <c r="O23" s="90">
        <f t="shared" si="0"/>
        <v>6</v>
      </c>
      <c r="P23" s="91" t="str">
        <f t="shared" si="1"/>
        <v>Medio (M)</v>
      </c>
      <c r="Q23" s="90">
        <v>25</v>
      </c>
      <c r="R23" s="90">
        <f t="shared" si="2"/>
        <v>150</v>
      </c>
      <c r="S23" s="91" t="str">
        <f t="shared" si="3"/>
        <v>II</v>
      </c>
      <c r="T23" s="92" t="str">
        <f t="shared" si="4"/>
        <v>NO ACEPTABLE O ACEPTABLE CON CONTROL ESPECÍFICO</v>
      </c>
      <c r="U23" s="90">
        <v>1</v>
      </c>
      <c r="V23" s="90">
        <v>1</v>
      </c>
      <c r="W23" s="90">
        <v>0</v>
      </c>
      <c r="X23" s="90">
        <f aca="true" t="shared" si="6" ref="X23:X28">SUM(U23:W23)</f>
        <v>2</v>
      </c>
      <c r="Y23" s="89" t="s">
        <v>426</v>
      </c>
      <c r="Z23" s="89" t="s">
        <v>407</v>
      </c>
      <c r="AA23" s="89" t="s">
        <v>209</v>
      </c>
      <c r="AB23" s="89" t="s">
        <v>209</v>
      </c>
      <c r="AC23" s="89" t="s">
        <v>365</v>
      </c>
      <c r="AD23" s="89" t="s">
        <v>427</v>
      </c>
      <c r="AE23" s="93" t="s">
        <v>361</v>
      </c>
    </row>
    <row r="24" spans="1:31" s="86" customFormat="1" ht="111" customHeight="1" thickBot="1">
      <c r="A24" s="88" t="s">
        <v>242</v>
      </c>
      <c r="B24" s="89" t="s">
        <v>264</v>
      </c>
      <c r="C24" s="89" t="s">
        <v>315</v>
      </c>
      <c r="D24" s="89" t="s">
        <v>665</v>
      </c>
      <c r="E24" s="94" t="s">
        <v>206</v>
      </c>
      <c r="F24" s="95" t="s">
        <v>680</v>
      </c>
      <c r="G24" s="95" t="s">
        <v>34</v>
      </c>
      <c r="H24" s="95" t="s">
        <v>345</v>
      </c>
      <c r="I24" s="95" t="s">
        <v>395</v>
      </c>
      <c r="J24" s="95" t="s">
        <v>396</v>
      </c>
      <c r="K24" s="95" t="s">
        <v>399</v>
      </c>
      <c r="L24" s="95" t="s">
        <v>398</v>
      </c>
      <c r="M24" s="94">
        <v>2</v>
      </c>
      <c r="N24" s="94">
        <v>3</v>
      </c>
      <c r="O24" s="94">
        <f t="shared" si="0"/>
        <v>6</v>
      </c>
      <c r="P24" s="96" t="str">
        <f t="shared" si="1"/>
        <v>Medio (M)</v>
      </c>
      <c r="Q24" s="94">
        <v>25</v>
      </c>
      <c r="R24" s="94">
        <f t="shared" si="2"/>
        <v>150</v>
      </c>
      <c r="S24" s="96" t="str">
        <f t="shared" si="3"/>
        <v>II</v>
      </c>
      <c r="T24" s="97" t="str">
        <f t="shared" si="4"/>
        <v>NO ACEPTABLE O ACEPTABLE CON CONTROL ESPECÍFICO</v>
      </c>
      <c r="U24" s="90">
        <v>1</v>
      </c>
      <c r="V24" s="94">
        <v>1</v>
      </c>
      <c r="W24" s="94">
        <v>0</v>
      </c>
      <c r="X24" s="94">
        <f t="shared" si="6"/>
        <v>2</v>
      </c>
      <c r="Y24" s="95" t="s">
        <v>406</v>
      </c>
      <c r="Z24" s="95" t="s">
        <v>407</v>
      </c>
      <c r="AA24" s="95" t="s">
        <v>209</v>
      </c>
      <c r="AB24" s="95" t="s">
        <v>209</v>
      </c>
      <c r="AC24" s="95" t="s">
        <v>349</v>
      </c>
      <c r="AD24" s="95" t="s">
        <v>409</v>
      </c>
      <c r="AE24" s="98" t="s">
        <v>361</v>
      </c>
    </row>
    <row r="25" spans="1:31" s="86" customFormat="1" ht="111" customHeight="1" thickBot="1">
      <c r="A25" s="88" t="s">
        <v>242</v>
      </c>
      <c r="B25" s="89" t="s">
        <v>264</v>
      </c>
      <c r="C25" s="89" t="s">
        <v>315</v>
      </c>
      <c r="D25" s="89" t="s">
        <v>666</v>
      </c>
      <c r="E25" s="94" t="s">
        <v>206</v>
      </c>
      <c r="F25" s="95" t="s">
        <v>431</v>
      </c>
      <c r="G25" s="95" t="s">
        <v>38</v>
      </c>
      <c r="H25" s="95" t="s">
        <v>352</v>
      </c>
      <c r="I25" s="95" t="s">
        <v>443</v>
      </c>
      <c r="J25" s="95" t="s">
        <v>380</v>
      </c>
      <c r="K25" s="95" t="s">
        <v>446</v>
      </c>
      <c r="L25" s="106" t="s">
        <v>635</v>
      </c>
      <c r="M25" s="94">
        <v>2</v>
      </c>
      <c r="N25" s="94">
        <v>3</v>
      </c>
      <c r="O25" s="94">
        <f t="shared" si="0"/>
        <v>6</v>
      </c>
      <c r="P25" s="96" t="str">
        <f t="shared" si="1"/>
        <v>Medio (M)</v>
      </c>
      <c r="Q25" s="94">
        <v>10</v>
      </c>
      <c r="R25" s="94">
        <f t="shared" si="2"/>
        <v>60</v>
      </c>
      <c r="S25" s="96" t="str">
        <f t="shared" si="3"/>
        <v>III</v>
      </c>
      <c r="T25" s="97" t="str">
        <f t="shared" si="4"/>
        <v>MEJORABLE</v>
      </c>
      <c r="U25" s="90">
        <v>1</v>
      </c>
      <c r="V25" s="94">
        <v>1</v>
      </c>
      <c r="W25" s="94">
        <v>0</v>
      </c>
      <c r="X25" s="94">
        <f t="shared" si="6"/>
        <v>2</v>
      </c>
      <c r="Y25" s="95" t="s">
        <v>456</v>
      </c>
      <c r="Z25" s="95" t="s">
        <v>457</v>
      </c>
      <c r="AA25" s="95" t="s">
        <v>209</v>
      </c>
      <c r="AB25" s="95" t="s">
        <v>209</v>
      </c>
      <c r="AC25" s="95" t="s">
        <v>209</v>
      </c>
      <c r="AD25" s="95" t="s">
        <v>459</v>
      </c>
      <c r="AE25" s="98" t="s">
        <v>209</v>
      </c>
    </row>
    <row r="26" spans="1:31" s="86" customFormat="1" ht="111" customHeight="1" thickBot="1">
      <c r="A26" s="88" t="s">
        <v>242</v>
      </c>
      <c r="B26" s="89" t="s">
        <v>264</v>
      </c>
      <c r="C26" s="89" t="s">
        <v>315</v>
      </c>
      <c r="D26" s="89" t="s">
        <v>667</v>
      </c>
      <c r="E26" s="94" t="s">
        <v>206</v>
      </c>
      <c r="F26" s="95" t="s">
        <v>230</v>
      </c>
      <c r="G26" s="95" t="s">
        <v>51</v>
      </c>
      <c r="H26" s="95" t="s">
        <v>208</v>
      </c>
      <c r="I26" s="95" t="s">
        <v>351</v>
      </c>
      <c r="J26" s="95" t="s">
        <v>478</v>
      </c>
      <c r="K26" s="95" t="s">
        <v>238</v>
      </c>
      <c r="L26" s="95" t="s">
        <v>476</v>
      </c>
      <c r="M26" s="94">
        <v>2</v>
      </c>
      <c r="N26" s="94">
        <v>3</v>
      </c>
      <c r="O26" s="94">
        <f t="shared" si="0"/>
        <v>6</v>
      </c>
      <c r="P26" s="96" t="str">
        <f t="shared" si="1"/>
        <v>Medio (M)</v>
      </c>
      <c r="Q26" s="94">
        <v>25</v>
      </c>
      <c r="R26" s="94">
        <f t="shared" si="2"/>
        <v>150</v>
      </c>
      <c r="S26" s="96" t="str">
        <f t="shared" si="3"/>
        <v>II</v>
      </c>
      <c r="T26" s="97" t="str">
        <f t="shared" si="4"/>
        <v>NO ACEPTABLE O ACEPTABLE CON CONTROL ESPECÍFICO</v>
      </c>
      <c r="U26" s="90">
        <v>1</v>
      </c>
      <c r="V26" s="94">
        <v>1</v>
      </c>
      <c r="W26" s="94">
        <v>0</v>
      </c>
      <c r="X26" s="94">
        <f t="shared" si="6"/>
        <v>2</v>
      </c>
      <c r="Y26" s="95" t="s">
        <v>492</v>
      </c>
      <c r="Z26" s="95" t="s">
        <v>639</v>
      </c>
      <c r="AA26" s="95" t="s">
        <v>209</v>
      </c>
      <c r="AB26" s="95" t="s">
        <v>209</v>
      </c>
      <c r="AC26" s="95" t="s">
        <v>354</v>
      </c>
      <c r="AD26" s="95" t="s">
        <v>362</v>
      </c>
      <c r="AE26" s="98" t="s">
        <v>209</v>
      </c>
    </row>
    <row r="27" spans="1:31" s="86" customFormat="1" ht="111" customHeight="1" thickBot="1">
      <c r="A27" s="88" t="s">
        <v>242</v>
      </c>
      <c r="B27" s="89" t="s">
        <v>264</v>
      </c>
      <c r="C27" s="89" t="s">
        <v>315</v>
      </c>
      <c r="D27" s="89" t="s">
        <v>667</v>
      </c>
      <c r="E27" s="94" t="s">
        <v>206</v>
      </c>
      <c r="F27" s="95" t="s">
        <v>505</v>
      </c>
      <c r="G27" s="95" t="s">
        <v>40</v>
      </c>
      <c r="H27" s="95" t="s">
        <v>53</v>
      </c>
      <c r="I27" s="95" t="s">
        <v>541</v>
      </c>
      <c r="J27" s="95" t="s">
        <v>542</v>
      </c>
      <c r="K27" s="95" t="s">
        <v>544</v>
      </c>
      <c r="L27" s="95" t="s">
        <v>543</v>
      </c>
      <c r="M27" s="94">
        <v>6</v>
      </c>
      <c r="N27" s="94">
        <v>3</v>
      </c>
      <c r="O27" s="94">
        <f>+M27*N27</f>
        <v>18</v>
      </c>
      <c r="P27" s="96" t="str">
        <f>IF(O27&gt;=21,"Muy Alto (MA)",IF(O27&lt;6,"Bajo (B)",IF(AND(O27&gt;=9,O27&lt;21),"Alto (a)",IF(AND(O27&gt;=6,O27&lt;9),"Medio (M)"))))</f>
        <v>Alto (a)</v>
      </c>
      <c r="Q27" s="94">
        <v>25</v>
      </c>
      <c r="R27" s="94">
        <f>O27*Q27</f>
        <v>450</v>
      </c>
      <c r="S27" s="96" t="str">
        <f>IF(R27&gt;500,"I",IF(R27&lt;21,"IV",IF(AND(R27&gt;=121,R27&lt;=500),"II",IF(AND(R27&gt;=21,R27&lt;=120),"III"))))</f>
        <v>II</v>
      </c>
      <c r="T27" s="97" t="str">
        <f>IF(R27&gt;500,"NO ACEPTABLE",IF(R27&lt;21,"ACEPTABLE",IF(AND(R27&gt;=121,R27&lt;=500),"NO ACEPTABLE O ACEPTABLE CON CONTROL ESPECÍFICO",IF(AND(R27&gt;=21,R27&lt;=120),"MEJORABLE"))))</f>
        <v>NO ACEPTABLE O ACEPTABLE CON CONTROL ESPECÍFICO</v>
      </c>
      <c r="U27" s="90">
        <v>1</v>
      </c>
      <c r="V27" s="94">
        <v>1</v>
      </c>
      <c r="W27" s="94">
        <v>0</v>
      </c>
      <c r="X27" s="94">
        <f t="shared" si="6"/>
        <v>2</v>
      </c>
      <c r="Y27" s="95" t="s">
        <v>506</v>
      </c>
      <c r="Z27" s="101" t="s">
        <v>664</v>
      </c>
      <c r="AA27" s="95" t="s">
        <v>209</v>
      </c>
      <c r="AB27" s="95" t="s">
        <v>209</v>
      </c>
      <c r="AC27" s="95" t="s">
        <v>507</v>
      </c>
      <c r="AD27" s="95" t="s">
        <v>508</v>
      </c>
      <c r="AE27" s="98" t="s">
        <v>545</v>
      </c>
    </row>
    <row r="28" spans="1:31" s="85" customFormat="1" ht="111" customHeight="1" thickBot="1">
      <c r="A28" s="88" t="s">
        <v>242</v>
      </c>
      <c r="B28" s="89" t="s">
        <v>264</v>
      </c>
      <c r="C28" s="89" t="s">
        <v>315</v>
      </c>
      <c r="D28" s="89" t="s">
        <v>316</v>
      </c>
      <c r="E28" s="94" t="s">
        <v>33</v>
      </c>
      <c r="F28" s="95" t="s">
        <v>379</v>
      </c>
      <c r="G28" s="95" t="s">
        <v>36</v>
      </c>
      <c r="H28" s="95" t="s">
        <v>339</v>
      </c>
      <c r="I28" s="95" t="s">
        <v>372</v>
      </c>
      <c r="J28" s="95" t="s">
        <v>378</v>
      </c>
      <c r="K28" s="95" t="s">
        <v>360</v>
      </c>
      <c r="L28" s="95" t="s">
        <v>382</v>
      </c>
      <c r="M28" s="94">
        <v>2</v>
      </c>
      <c r="N28" s="94">
        <v>4</v>
      </c>
      <c r="O28" s="94">
        <f t="shared" si="0"/>
        <v>8</v>
      </c>
      <c r="P28" s="96" t="str">
        <f t="shared" si="1"/>
        <v>Medio (M)</v>
      </c>
      <c r="Q28" s="94">
        <v>10</v>
      </c>
      <c r="R28" s="94">
        <f t="shared" si="2"/>
        <v>80</v>
      </c>
      <c r="S28" s="96" t="str">
        <f t="shared" si="3"/>
        <v>III</v>
      </c>
      <c r="T28" s="97" t="str">
        <f t="shared" si="4"/>
        <v>MEJORABLE</v>
      </c>
      <c r="U28" s="90">
        <v>1</v>
      </c>
      <c r="V28" s="94">
        <v>1</v>
      </c>
      <c r="W28" s="94">
        <v>0</v>
      </c>
      <c r="X28" s="94">
        <f t="shared" si="6"/>
        <v>2</v>
      </c>
      <c r="Y28" s="95" t="s">
        <v>384</v>
      </c>
      <c r="Z28" s="95" t="s">
        <v>386</v>
      </c>
      <c r="AA28" s="95" t="s">
        <v>209</v>
      </c>
      <c r="AB28" s="95" t="s">
        <v>209</v>
      </c>
      <c r="AC28" s="95" t="s">
        <v>387</v>
      </c>
      <c r="AD28" s="95" t="s">
        <v>388</v>
      </c>
      <c r="AE28" s="98" t="s">
        <v>209</v>
      </c>
    </row>
    <row r="29" spans="1:31" s="85" customFormat="1" ht="111" customHeight="1" thickBot="1">
      <c r="A29" s="88" t="s">
        <v>242</v>
      </c>
      <c r="B29" s="89" t="s">
        <v>264</v>
      </c>
      <c r="C29" s="89" t="s">
        <v>315</v>
      </c>
      <c r="D29" s="89" t="s">
        <v>316</v>
      </c>
      <c r="E29" s="102" t="s">
        <v>33</v>
      </c>
      <c r="F29" s="101" t="s">
        <v>344</v>
      </c>
      <c r="G29" s="101" t="s">
        <v>36</v>
      </c>
      <c r="H29" s="101" t="s">
        <v>340</v>
      </c>
      <c r="I29" s="101" t="s">
        <v>341</v>
      </c>
      <c r="J29" s="101" t="s">
        <v>380</v>
      </c>
      <c r="K29" s="101" t="s">
        <v>377</v>
      </c>
      <c r="L29" s="101" t="s">
        <v>390</v>
      </c>
      <c r="M29" s="102">
        <v>2</v>
      </c>
      <c r="N29" s="102">
        <v>3</v>
      </c>
      <c r="O29" s="102">
        <f t="shared" si="0"/>
        <v>6</v>
      </c>
      <c r="P29" s="103" t="str">
        <f t="shared" si="1"/>
        <v>Medio (M)</v>
      </c>
      <c r="Q29" s="102">
        <v>10</v>
      </c>
      <c r="R29" s="102">
        <f t="shared" si="2"/>
        <v>60</v>
      </c>
      <c r="S29" s="103" t="str">
        <f t="shared" si="3"/>
        <v>III</v>
      </c>
      <c r="T29" s="104" t="str">
        <f t="shared" si="4"/>
        <v>MEJORABLE</v>
      </c>
      <c r="U29" s="90">
        <v>1</v>
      </c>
      <c r="V29" s="102">
        <v>1</v>
      </c>
      <c r="W29" s="102">
        <v>0</v>
      </c>
      <c r="X29" s="102">
        <v>0</v>
      </c>
      <c r="Y29" s="101" t="s">
        <v>342</v>
      </c>
      <c r="Z29" s="101" t="s">
        <v>392</v>
      </c>
      <c r="AA29" s="101" t="s">
        <v>209</v>
      </c>
      <c r="AB29" s="101" t="s">
        <v>209</v>
      </c>
      <c r="AC29" s="101" t="s">
        <v>343</v>
      </c>
      <c r="AD29" s="101" t="s">
        <v>393</v>
      </c>
      <c r="AE29" s="105" t="s">
        <v>209</v>
      </c>
    </row>
    <row r="30" spans="1:31" s="85" customFormat="1" ht="111" customHeight="1" thickBot="1">
      <c r="A30" s="88" t="s">
        <v>242</v>
      </c>
      <c r="B30" s="89" t="s">
        <v>280</v>
      </c>
      <c r="C30" s="89" t="s">
        <v>494</v>
      </c>
      <c r="D30" s="89" t="s">
        <v>317</v>
      </c>
      <c r="E30" s="107" t="s">
        <v>206</v>
      </c>
      <c r="F30" s="89" t="s">
        <v>413</v>
      </c>
      <c r="G30" s="89" t="s">
        <v>34</v>
      </c>
      <c r="H30" s="89" t="s">
        <v>231</v>
      </c>
      <c r="I30" s="89" t="s">
        <v>207</v>
      </c>
      <c r="J30" s="89" t="s">
        <v>396</v>
      </c>
      <c r="K30" s="89" t="s">
        <v>424</v>
      </c>
      <c r="L30" s="89" t="s">
        <v>423</v>
      </c>
      <c r="M30" s="90">
        <v>2</v>
      </c>
      <c r="N30" s="90">
        <v>3</v>
      </c>
      <c r="O30" s="90">
        <f t="shared" si="0"/>
        <v>6</v>
      </c>
      <c r="P30" s="91" t="str">
        <f t="shared" si="1"/>
        <v>Medio (M)</v>
      </c>
      <c r="Q30" s="90">
        <v>25</v>
      </c>
      <c r="R30" s="90">
        <f t="shared" si="2"/>
        <v>150</v>
      </c>
      <c r="S30" s="91" t="str">
        <f t="shared" si="3"/>
        <v>II</v>
      </c>
      <c r="T30" s="92" t="str">
        <f t="shared" si="4"/>
        <v>NO ACEPTABLE O ACEPTABLE CON CONTROL ESPECÍFICO</v>
      </c>
      <c r="U30" s="90"/>
      <c r="V30" s="90">
        <v>1</v>
      </c>
      <c r="W30" s="90">
        <v>0</v>
      </c>
      <c r="X30" s="90">
        <f>SUM(U30:W30)</f>
        <v>1</v>
      </c>
      <c r="Y30" s="89" t="s">
        <v>426</v>
      </c>
      <c r="Z30" s="89" t="s">
        <v>407</v>
      </c>
      <c r="AA30" s="89" t="s">
        <v>209</v>
      </c>
      <c r="AB30" s="89" t="s">
        <v>209</v>
      </c>
      <c r="AC30" s="89" t="s">
        <v>365</v>
      </c>
      <c r="AD30" s="108" t="s">
        <v>427</v>
      </c>
      <c r="AE30" s="109" t="s">
        <v>361</v>
      </c>
    </row>
    <row r="31" spans="1:31" s="85" customFormat="1" ht="111" customHeight="1" thickBot="1">
      <c r="A31" s="88" t="s">
        <v>242</v>
      </c>
      <c r="B31" s="89" t="s">
        <v>280</v>
      </c>
      <c r="C31" s="89" t="s">
        <v>494</v>
      </c>
      <c r="D31" s="89" t="s">
        <v>317</v>
      </c>
      <c r="E31" s="94" t="s">
        <v>206</v>
      </c>
      <c r="F31" s="95" t="s">
        <v>305</v>
      </c>
      <c r="G31" s="95" t="s">
        <v>34</v>
      </c>
      <c r="H31" s="95" t="s">
        <v>345</v>
      </c>
      <c r="I31" s="95" t="s">
        <v>395</v>
      </c>
      <c r="J31" s="95" t="s">
        <v>396</v>
      </c>
      <c r="K31" s="95" t="s">
        <v>399</v>
      </c>
      <c r="L31" s="95" t="s">
        <v>398</v>
      </c>
      <c r="M31" s="94">
        <v>2</v>
      </c>
      <c r="N31" s="94">
        <v>3</v>
      </c>
      <c r="O31" s="94">
        <f t="shared" si="0"/>
        <v>6</v>
      </c>
      <c r="P31" s="96" t="str">
        <f t="shared" si="1"/>
        <v>Medio (M)</v>
      </c>
      <c r="Q31" s="94">
        <v>25</v>
      </c>
      <c r="R31" s="94">
        <f t="shared" si="2"/>
        <v>150</v>
      </c>
      <c r="S31" s="96" t="str">
        <f t="shared" si="3"/>
        <v>II</v>
      </c>
      <c r="T31" s="97" t="str">
        <f t="shared" si="4"/>
        <v>NO ACEPTABLE O ACEPTABLE CON CONTROL ESPECÍFICO</v>
      </c>
      <c r="U31" s="94"/>
      <c r="V31" s="94">
        <v>1</v>
      </c>
      <c r="W31" s="94">
        <v>0</v>
      </c>
      <c r="X31" s="94">
        <f aca="true" t="shared" si="7" ref="X31:X38">SUM(U31:W31)</f>
        <v>1</v>
      </c>
      <c r="Y31" s="95" t="s">
        <v>406</v>
      </c>
      <c r="Z31" s="95" t="s">
        <v>407</v>
      </c>
      <c r="AA31" s="95" t="s">
        <v>209</v>
      </c>
      <c r="AB31" s="95" t="s">
        <v>209</v>
      </c>
      <c r="AC31" s="95" t="s">
        <v>349</v>
      </c>
      <c r="AD31" s="95" t="s">
        <v>428</v>
      </c>
      <c r="AE31" s="98" t="s">
        <v>361</v>
      </c>
    </row>
    <row r="32" spans="1:31" s="85" customFormat="1" ht="111" customHeight="1" thickBot="1">
      <c r="A32" s="88" t="s">
        <v>242</v>
      </c>
      <c r="B32" s="89" t="s">
        <v>280</v>
      </c>
      <c r="C32" s="89" t="s">
        <v>494</v>
      </c>
      <c r="D32" s="89" t="s">
        <v>317</v>
      </c>
      <c r="E32" s="94" t="s">
        <v>33</v>
      </c>
      <c r="F32" s="95" t="s">
        <v>546</v>
      </c>
      <c r="G32" s="95" t="s">
        <v>34</v>
      </c>
      <c r="H32" s="95" t="s">
        <v>400</v>
      </c>
      <c r="I32" s="95" t="s">
        <v>548</v>
      </c>
      <c r="J32" s="95" t="s">
        <v>380</v>
      </c>
      <c r="K32" s="95" t="s">
        <v>399</v>
      </c>
      <c r="L32" s="95" t="s">
        <v>401</v>
      </c>
      <c r="M32" s="94">
        <v>2</v>
      </c>
      <c r="N32" s="94">
        <v>3</v>
      </c>
      <c r="O32" s="94">
        <f t="shared" si="0"/>
        <v>6</v>
      </c>
      <c r="P32" s="96" t="str">
        <f t="shared" si="1"/>
        <v>Medio (M)</v>
      </c>
      <c r="Q32" s="94">
        <v>25</v>
      </c>
      <c r="R32" s="94">
        <f t="shared" si="2"/>
        <v>150</v>
      </c>
      <c r="S32" s="96" t="str">
        <f t="shared" si="3"/>
        <v>II</v>
      </c>
      <c r="T32" s="97" t="str">
        <f t="shared" si="4"/>
        <v>NO ACEPTABLE O ACEPTABLE CON CONTROL ESPECÍFICO</v>
      </c>
      <c r="U32" s="94"/>
      <c r="V32" s="94">
        <v>1</v>
      </c>
      <c r="W32" s="94">
        <v>0</v>
      </c>
      <c r="X32" s="94">
        <f t="shared" si="7"/>
        <v>1</v>
      </c>
      <c r="Y32" s="95" t="s">
        <v>406</v>
      </c>
      <c r="Z32" s="110" t="s">
        <v>656</v>
      </c>
      <c r="AA32" s="95" t="s">
        <v>209</v>
      </c>
      <c r="AB32" s="95" t="s">
        <v>209</v>
      </c>
      <c r="AC32" s="95" t="s">
        <v>553</v>
      </c>
      <c r="AD32" s="95" t="s">
        <v>409</v>
      </c>
      <c r="AE32" s="98" t="s">
        <v>515</v>
      </c>
    </row>
    <row r="33" spans="1:31" s="85" customFormat="1" ht="111" customHeight="1" thickBot="1">
      <c r="A33" s="88" t="s">
        <v>242</v>
      </c>
      <c r="B33" s="89" t="s">
        <v>280</v>
      </c>
      <c r="C33" s="89" t="s">
        <v>494</v>
      </c>
      <c r="D33" s="89" t="s">
        <v>317</v>
      </c>
      <c r="E33" s="94" t="s">
        <v>206</v>
      </c>
      <c r="F33" s="95" t="s">
        <v>221</v>
      </c>
      <c r="G33" s="95" t="s">
        <v>38</v>
      </c>
      <c r="H33" s="95" t="s">
        <v>353</v>
      </c>
      <c r="I33" s="95" t="s">
        <v>443</v>
      </c>
      <c r="J33" s="95" t="s">
        <v>421</v>
      </c>
      <c r="K33" s="95" t="s">
        <v>445</v>
      </c>
      <c r="L33" s="106" t="s">
        <v>635</v>
      </c>
      <c r="M33" s="94">
        <v>0</v>
      </c>
      <c r="N33" s="94">
        <v>3</v>
      </c>
      <c r="O33" s="94">
        <f t="shared" si="0"/>
        <v>0</v>
      </c>
      <c r="P33" s="96" t="str">
        <f t="shared" si="1"/>
        <v>Bajo (B)</v>
      </c>
      <c r="Q33" s="94">
        <v>25</v>
      </c>
      <c r="R33" s="94">
        <f t="shared" si="2"/>
        <v>0</v>
      </c>
      <c r="S33" s="96" t="str">
        <f t="shared" si="3"/>
        <v>IV</v>
      </c>
      <c r="T33" s="97" t="str">
        <f t="shared" si="4"/>
        <v>ACEPTABLE</v>
      </c>
      <c r="U33" s="94"/>
      <c r="V33" s="94">
        <v>1</v>
      </c>
      <c r="W33" s="94">
        <v>0</v>
      </c>
      <c r="X33" s="94">
        <f t="shared" si="7"/>
        <v>1</v>
      </c>
      <c r="Y33" s="95" t="s">
        <v>456</v>
      </c>
      <c r="Z33" s="95" t="s">
        <v>458</v>
      </c>
      <c r="AA33" s="95" t="s">
        <v>209</v>
      </c>
      <c r="AB33" s="95" t="s">
        <v>209</v>
      </c>
      <c r="AC33" s="95" t="s">
        <v>209</v>
      </c>
      <c r="AD33" s="95" t="s">
        <v>224</v>
      </c>
      <c r="AE33" s="98" t="s">
        <v>209</v>
      </c>
    </row>
    <row r="34" spans="1:31" s="85" customFormat="1" ht="111" customHeight="1" thickBot="1">
      <c r="A34" s="88" t="s">
        <v>242</v>
      </c>
      <c r="B34" s="89" t="s">
        <v>280</v>
      </c>
      <c r="C34" s="89" t="s">
        <v>494</v>
      </c>
      <c r="D34" s="89" t="s">
        <v>317</v>
      </c>
      <c r="E34" s="94" t="s">
        <v>206</v>
      </c>
      <c r="F34" s="95" t="s">
        <v>554</v>
      </c>
      <c r="G34" s="95" t="s">
        <v>51</v>
      </c>
      <c r="H34" s="95" t="s">
        <v>266</v>
      </c>
      <c r="I34" s="95" t="s">
        <v>252</v>
      </c>
      <c r="J34" s="95" t="s">
        <v>421</v>
      </c>
      <c r="K34" s="95" t="s">
        <v>556</v>
      </c>
      <c r="L34" s="95" t="s">
        <v>421</v>
      </c>
      <c r="M34" s="94">
        <v>2</v>
      </c>
      <c r="N34" s="94">
        <v>4</v>
      </c>
      <c r="O34" s="94">
        <f t="shared" si="0"/>
        <v>8</v>
      </c>
      <c r="P34" s="96" t="str">
        <f t="shared" si="1"/>
        <v>Medio (M)</v>
      </c>
      <c r="Q34" s="94">
        <v>25</v>
      </c>
      <c r="R34" s="94">
        <f t="shared" si="2"/>
        <v>200</v>
      </c>
      <c r="S34" s="96" t="str">
        <f t="shared" si="3"/>
        <v>II</v>
      </c>
      <c r="T34" s="97" t="str">
        <f t="shared" si="4"/>
        <v>NO ACEPTABLE O ACEPTABLE CON CONTROL ESPECÍFICO</v>
      </c>
      <c r="U34" s="94"/>
      <c r="V34" s="94">
        <v>1</v>
      </c>
      <c r="W34" s="94">
        <v>0</v>
      </c>
      <c r="X34" s="94">
        <f t="shared" si="7"/>
        <v>1</v>
      </c>
      <c r="Y34" s="95" t="s">
        <v>519</v>
      </c>
      <c r="Z34" s="95" t="s">
        <v>589</v>
      </c>
      <c r="AA34" s="95" t="s">
        <v>209</v>
      </c>
      <c r="AB34" s="95" t="s">
        <v>209</v>
      </c>
      <c r="AC34" s="95" t="s">
        <v>209</v>
      </c>
      <c r="AD34" s="95" t="s">
        <v>557</v>
      </c>
      <c r="AE34" s="98" t="s">
        <v>209</v>
      </c>
    </row>
    <row r="35" spans="1:31" s="85" customFormat="1" ht="111" customHeight="1" thickBot="1">
      <c r="A35" s="88" t="s">
        <v>242</v>
      </c>
      <c r="B35" s="89" t="s">
        <v>280</v>
      </c>
      <c r="C35" s="89" t="s">
        <v>494</v>
      </c>
      <c r="D35" s="89" t="s">
        <v>317</v>
      </c>
      <c r="E35" s="94" t="s">
        <v>33</v>
      </c>
      <c r="F35" s="95" t="s">
        <v>244</v>
      </c>
      <c r="G35" s="95" t="s">
        <v>51</v>
      </c>
      <c r="H35" s="95" t="s">
        <v>235</v>
      </c>
      <c r="I35" s="95" t="s">
        <v>236</v>
      </c>
      <c r="J35" s="95" t="s">
        <v>380</v>
      </c>
      <c r="K35" s="95" t="s">
        <v>380</v>
      </c>
      <c r="L35" s="95" t="s">
        <v>380</v>
      </c>
      <c r="M35" s="94">
        <v>2</v>
      </c>
      <c r="N35" s="94">
        <v>3</v>
      </c>
      <c r="O35" s="94">
        <f t="shared" si="0"/>
        <v>6</v>
      </c>
      <c r="P35" s="96" t="str">
        <f t="shared" si="1"/>
        <v>Medio (M)</v>
      </c>
      <c r="Q35" s="94">
        <v>10</v>
      </c>
      <c r="R35" s="94">
        <f t="shared" si="2"/>
        <v>60</v>
      </c>
      <c r="S35" s="96" t="str">
        <f t="shared" si="3"/>
        <v>III</v>
      </c>
      <c r="T35" s="97" t="str">
        <f t="shared" si="4"/>
        <v>MEJORABLE</v>
      </c>
      <c r="U35" s="94"/>
      <c r="V35" s="94">
        <v>1</v>
      </c>
      <c r="W35" s="94">
        <v>0</v>
      </c>
      <c r="X35" s="94">
        <f t="shared" si="7"/>
        <v>1</v>
      </c>
      <c r="Y35" s="95" t="s">
        <v>524</v>
      </c>
      <c r="Z35" s="95" t="s">
        <v>559</v>
      </c>
      <c r="AA35" s="95" t="s">
        <v>209</v>
      </c>
      <c r="AB35" s="95" t="s">
        <v>209</v>
      </c>
      <c r="AC35" s="95" t="s">
        <v>209</v>
      </c>
      <c r="AD35" s="95" t="s">
        <v>560</v>
      </c>
      <c r="AE35" s="98" t="s">
        <v>563</v>
      </c>
    </row>
    <row r="36" spans="1:31" ht="111" customHeight="1" thickBot="1">
      <c r="A36" s="88" t="s">
        <v>242</v>
      </c>
      <c r="B36" s="89" t="s">
        <v>280</v>
      </c>
      <c r="C36" s="89" t="s">
        <v>494</v>
      </c>
      <c r="D36" s="89" t="s">
        <v>317</v>
      </c>
      <c r="E36" s="94" t="s">
        <v>206</v>
      </c>
      <c r="F36" s="95" t="s">
        <v>568</v>
      </c>
      <c r="G36" s="95" t="s">
        <v>51</v>
      </c>
      <c r="H36" s="95" t="s">
        <v>212</v>
      </c>
      <c r="I36" s="95" t="s">
        <v>565</v>
      </c>
      <c r="J36" s="95" t="s">
        <v>566</v>
      </c>
      <c r="K36" s="95" t="s">
        <v>567</v>
      </c>
      <c r="L36" s="95" t="s">
        <v>421</v>
      </c>
      <c r="M36" s="94">
        <v>0</v>
      </c>
      <c r="N36" s="94">
        <v>4</v>
      </c>
      <c r="O36" s="94">
        <f t="shared" si="0"/>
        <v>0</v>
      </c>
      <c r="P36" s="96" t="str">
        <f t="shared" si="1"/>
        <v>Bajo (B)</v>
      </c>
      <c r="Q36" s="94">
        <v>10</v>
      </c>
      <c r="R36" s="94">
        <f t="shared" si="2"/>
        <v>0</v>
      </c>
      <c r="S36" s="96" t="str">
        <f t="shared" si="3"/>
        <v>IV</v>
      </c>
      <c r="T36" s="97" t="str">
        <f t="shared" si="4"/>
        <v>ACEPTABLE</v>
      </c>
      <c r="U36" s="94"/>
      <c r="V36" s="94">
        <v>1</v>
      </c>
      <c r="W36" s="94">
        <v>0</v>
      </c>
      <c r="X36" s="94">
        <f t="shared" si="7"/>
        <v>1</v>
      </c>
      <c r="Y36" s="95" t="s">
        <v>569</v>
      </c>
      <c r="Z36" s="95" t="s">
        <v>570</v>
      </c>
      <c r="AA36" s="95" t="s">
        <v>209</v>
      </c>
      <c r="AB36" s="95" t="s">
        <v>209</v>
      </c>
      <c r="AC36" s="95" t="s">
        <v>573</v>
      </c>
      <c r="AD36" s="95" t="s">
        <v>574</v>
      </c>
      <c r="AE36" s="98" t="s">
        <v>209</v>
      </c>
    </row>
    <row r="37" spans="1:31" ht="111" customHeight="1" thickBot="1">
      <c r="A37" s="88" t="s">
        <v>242</v>
      </c>
      <c r="B37" s="89" t="s">
        <v>280</v>
      </c>
      <c r="C37" s="89" t="s">
        <v>494</v>
      </c>
      <c r="D37" s="89" t="s">
        <v>317</v>
      </c>
      <c r="E37" s="94" t="s">
        <v>33</v>
      </c>
      <c r="F37" s="95" t="s">
        <v>344</v>
      </c>
      <c r="G37" s="95" t="s">
        <v>355</v>
      </c>
      <c r="H37" s="95" t="s">
        <v>340</v>
      </c>
      <c r="I37" s="95" t="s">
        <v>341</v>
      </c>
      <c r="J37" s="95" t="s">
        <v>377</v>
      </c>
      <c r="K37" s="95" t="s">
        <v>377</v>
      </c>
      <c r="L37" s="95" t="s">
        <v>390</v>
      </c>
      <c r="M37" s="94">
        <v>2</v>
      </c>
      <c r="N37" s="94">
        <v>3</v>
      </c>
      <c r="O37" s="94">
        <f t="shared" si="0"/>
        <v>6</v>
      </c>
      <c r="P37" s="96" t="str">
        <f t="shared" si="1"/>
        <v>Medio (M)</v>
      </c>
      <c r="Q37" s="94">
        <v>10</v>
      </c>
      <c r="R37" s="94">
        <f t="shared" si="2"/>
        <v>60</v>
      </c>
      <c r="S37" s="96" t="str">
        <f t="shared" si="3"/>
        <v>III</v>
      </c>
      <c r="T37" s="97" t="str">
        <f t="shared" si="4"/>
        <v>MEJORABLE</v>
      </c>
      <c r="U37" s="94"/>
      <c r="V37" s="94">
        <v>1</v>
      </c>
      <c r="W37" s="94">
        <v>0</v>
      </c>
      <c r="X37" s="94">
        <f t="shared" si="7"/>
        <v>1</v>
      </c>
      <c r="Y37" s="95" t="s">
        <v>342</v>
      </c>
      <c r="Z37" s="95" t="s">
        <v>392</v>
      </c>
      <c r="AA37" s="95" t="s">
        <v>209</v>
      </c>
      <c r="AB37" s="95" t="s">
        <v>209</v>
      </c>
      <c r="AC37" s="95" t="s">
        <v>343</v>
      </c>
      <c r="AD37" s="95" t="s">
        <v>393</v>
      </c>
      <c r="AE37" s="98" t="s">
        <v>209</v>
      </c>
    </row>
    <row r="38" spans="1:31" s="86" customFormat="1" ht="111" customHeight="1" thickBot="1">
      <c r="A38" s="88" t="s">
        <v>242</v>
      </c>
      <c r="B38" s="89" t="s">
        <v>280</v>
      </c>
      <c r="C38" s="89" t="s">
        <v>494</v>
      </c>
      <c r="D38" s="89" t="s">
        <v>317</v>
      </c>
      <c r="E38" s="111" t="s">
        <v>206</v>
      </c>
      <c r="F38" s="112" t="s">
        <v>505</v>
      </c>
      <c r="G38" s="112" t="s">
        <v>40</v>
      </c>
      <c r="H38" s="112" t="s">
        <v>53</v>
      </c>
      <c r="I38" s="112" t="s">
        <v>541</v>
      </c>
      <c r="J38" s="112" t="s">
        <v>377</v>
      </c>
      <c r="K38" s="112" t="s">
        <v>544</v>
      </c>
      <c r="L38" s="112" t="s">
        <v>543</v>
      </c>
      <c r="M38" s="111">
        <v>6</v>
      </c>
      <c r="N38" s="111">
        <v>3</v>
      </c>
      <c r="O38" s="111">
        <f>+M38*N38</f>
        <v>18</v>
      </c>
      <c r="P38" s="113" t="str">
        <f>IF(O38&gt;=21,"Muy Alto (MA)",IF(O38&lt;6,"Bajo (B)",IF(AND(O38&gt;=9,O38&lt;21),"Alto (a)",IF(AND(O38&gt;=6,O38&lt;9),"Medio (M)"))))</f>
        <v>Alto (a)</v>
      </c>
      <c r="Q38" s="111">
        <v>25</v>
      </c>
      <c r="R38" s="111">
        <f>O38*Q38</f>
        <v>450</v>
      </c>
      <c r="S38" s="113" t="str">
        <f>IF(R38&gt;500,"I",IF(R38&lt;21,"IV",IF(AND(R38&gt;=121,R38&lt;=500),"II",IF(AND(R38&gt;=21,R38&lt;=120),"III"))))</f>
        <v>II</v>
      </c>
      <c r="T38" s="114" t="str">
        <f>IF(R38&gt;500,"NO ACEPTABLE",IF(R38&lt;21,"ACEPTABLE",IF(AND(R38&gt;=121,R38&lt;=500),"NO ACEPTABLE O ACEPTABLE CON CONTROL ESPECÍFICO",IF(AND(R38&gt;=21,R38&lt;=120),"MEJORABLE"))))</f>
        <v>NO ACEPTABLE O ACEPTABLE CON CONTROL ESPECÍFICO</v>
      </c>
      <c r="U38" s="111"/>
      <c r="V38" s="111">
        <v>1</v>
      </c>
      <c r="W38" s="111">
        <v>0</v>
      </c>
      <c r="X38" s="111">
        <f t="shared" si="7"/>
        <v>1</v>
      </c>
      <c r="Y38" s="112" t="s">
        <v>506</v>
      </c>
      <c r="Z38" s="101" t="s">
        <v>664</v>
      </c>
      <c r="AA38" s="112" t="s">
        <v>209</v>
      </c>
      <c r="AB38" s="112" t="s">
        <v>209</v>
      </c>
      <c r="AC38" s="112" t="s">
        <v>507</v>
      </c>
      <c r="AD38" s="112" t="s">
        <v>508</v>
      </c>
      <c r="AE38" s="115" t="s">
        <v>545</v>
      </c>
    </row>
    <row r="39" spans="1:31" s="86" customFormat="1" ht="111" customHeight="1">
      <c r="A39" s="95" t="s">
        <v>242</v>
      </c>
      <c r="B39" s="95" t="s">
        <v>668</v>
      </c>
      <c r="C39" s="95" t="s">
        <v>495</v>
      </c>
      <c r="D39" s="95" t="s">
        <v>669</v>
      </c>
      <c r="E39" s="94" t="s">
        <v>206</v>
      </c>
      <c r="F39" s="95" t="s">
        <v>414</v>
      </c>
      <c r="G39" s="95" t="s">
        <v>34</v>
      </c>
      <c r="H39" s="95" t="s">
        <v>231</v>
      </c>
      <c r="I39" s="95" t="s">
        <v>207</v>
      </c>
      <c r="J39" s="95" t="s">
        <v>377</v>
      </c>
      <c r="K39" s="95" t="s">
        <v>424</v>
      </c>
      <c r="L39" s="95" t="s">
        <v>425</v>
      </c>
      <c r="M39" s="94">
        <v>6</v>
      </c>
      <c r="N39" s="94">
        <v>3</v>
      </c>
      <c r="O39" s="94">
        <f t="shared" si="0"/>
        <v>18</v>
      </c>
      <c r="P39" s="96" t="str">
        <f t="shared" si="1"/>
        <v>Alto (a)</v>
      </c>
      <c r="Q39" s="94">
        <v>25</v>
      </c>
      <c r="R39" s="94">
        <f t="shared" si="2"/>
        <v>450</v>
      </c>
      <c r="S39" s="96" t="str">
        <f t="shared" si="3"/>
        <v>II</v>
      </c>
      <c r="T39" s="97" t="str">
        <f t="shared" si="4"/>
        <v>NO ACEPTABLE O ACEPTABLE CON CONTROL ESPECÍFICO</v>
      </c>
      <c r="U39" s="94">
        <v>2</v>
      </c>
      <c r="V39" s="94">
        <v>0</v>
      </c>
      <c r="W39" s="94">
        <v>0</v>
      </c>
      <c r="X39" s="94">
        <f aca="true" t="shared" si="8" ref="X39:X44">SUM(U39:W39)</f>
        <v>2</v>
      </c>
      <c r="Y39" s="95" t="s">
        <v>426</v>
      </c>
      <c r="Z39" s="95" t="s">
        <v>407</v>
      </c>
      <c r="AA39" s="95" t="s">
        <v>209</v>
      </c>
      <c r="AB39" s="95" t="s">
        <v>209</v>
      </c>
      <c r="AC39" s="116" t="s">
        <v>429</v>
      </c>
      <c r="AD39" s="116" t="s">
        <v>430</v>
      </c>
      <c r="AE39" s="116" t="s">
        <v>209</v>
      </c>
    </row>
    <row r="40" spans="1:31" s="86" customFormat="1" ht="111" customHeight="1">
      <c r="A40" s="95" t="s">
        <v>242</v>
      </c>
      <c r="B40" s="95" t="s">
        <v>668</v>
      </c>
      <c r="C40" s="95" t="s">
        <v>495</v>
      </c>
      <c r="D40" s="95" t="s">
        <v>669</v>
      </c>
      <c r="E40" s="94" t="s">
        <v>206</v>
      </c>
      <c r="F40" s="95" t="s">
        <v>357</v>
      </c>
      <c r="G40" s="95" t="s">
        <v>34</v>
      </c>
      <c r="H40" s="95" t="s">
        <v>345</v>
      </c>
      <c r="I40" s="95" t="s">
        <v>395</v>
      </c>
      <c r="J40" s="95" t="s">
        <v>377</v>
      </c>
      <c r="K40" s="95" t="s">
        <v>399</v>
      </c>
      <c r="L40" s="95" t="s">
        <v>401</v>
      </c>
      <c r="M40" s="94">
        <v>6</v>
      </c>
      <c r="N40" s="94">
        <v>3</v>
      </c>
      <c r="O40" s="94">
        <f t="shared" si="0"/>
        <v>18</v>
      </c>
      <c r="P40" s="96" t="str">
        <f t="shared" si="1"/>
        <v>Alto (a)</v>
      </c>
      <c r="Q40" s="94">
        <v>25</v>
      </c>
      <c r="R40" s="94">
        <f t="shared" si="2"/>
        <v>450</v>
      </c>
      <c r="S40" s="96" t="str">
        <f t="shared" si="3"/>
        <v>II</v>
      </c>
      <c r="T40" s="97" t="str">
        <f t="shared" si="4"/>
        <v>NO ACEPTABLE O ACEPTABLE CON CONTROL ESPECÍFICO</v>
      </c>
      <c r="U40" s="94">
        <v>2</v>
      </c>
      <c r="V40" s="94">
        <v>0</v>
      </c>
      <c r="W40" s="94">
        <v>0</v>
      </c>
      <c r="X40" s="94">
        <f t="shared" si="8"/>
        <v>2</v>
      </c>
      <c r="Y40" s="95" t="s">
        <v>406</v>
      </c>
      <c r="Z40" s="95" t="s">
        <v>407</v>
      </c>
      <c r="AA40" s="95" t="s">
        <v>209</v>
      </c>
      <c r="AB40" s="95" t="s">
        <v>209</v>
      </c>
      <c r="AC40" s="95" t="s">
        <v>410</v>
      </c>
      <c r="AD40" s="95" t="s">
        <v>411</v>
      </c>
      <c r="AE40" s="95" t="s">
        <v>209</v>
      </c>
    </row>
    <row r="41" spans="1:31" s="86" customFormat="1" ht="111" customHeight="1">
      <c r="A41" s="95" t="s">
        <v>242</v>
      </c>
      <c r="B41" s="95" t="s">
        <v>668</v>
      </c>
      <c r="C41" s="95" t="s">
        <v>495</v>
      </c>
      <c r="D41" s="95" t="s">
        <v>670</v>
      </c>
      <c r="E41" s="94" t="s">
        <v>206</v>
      </c>
      <c r="F41" s="95" t="s">
        <v>432</v>
      </c>
      <c r="G41" s="95" t="s">
        <v>38</v>
      </c>
      <c r="H41" s="95" t="s">
        <v>352</v>
      </c>
      <c r="I41" s="95" t="s">
        <v>676</v>
      </c>
      <c r="J41" s="95" t="s">
        <v>421</v>
      </c>
      <c r="K41" s="95" t="s">
        <v>446</v>
      </c>
      <c r="L41" s="95" t="s">
        <v>635</v>
      </c>
      <c r="M41" s="94">
        <v>2</v>
      </c>
      <c r="N41" s="94">
        <v>3</v>
      </c>
      <c r="O41" s="94">
        <f t="shared" si="0"/>
        <v>6</v>
      </c>
      <c r="P41" s="96" t="str">
        <f t="shared" si="1"/>
        <v>Medio (M)</v>
      </c>
      <c r="Q41" s="94">
        <v>10</v>
      </c>
      <c r="R41" s="94">
        <f t="shared" si="2"/>
        <v>60</v>
      </c>
      <c r="S41" s="96" t="str">
        <f t="shared" si="3"/>
        <v>III</v>
      </c>
      <c r="T41" s="97" t="str">
        <f t="shared" si="4"/>
        <v>MEJORABLE</v>
      </c>
      <c r="U41" s="94">
        <v>2</v>
      </c>
      <c r="V41" s="94">
        <v>0</v>
      </c>
      <c r="W41" s="94">
        <v>0</v>
      </c>
      <c r="X41" s="94">
        <f t="shared" si="8"/>
        <v>2</v>
      </c>
      <c r="Y41" s="95" t="s">
        <v>456</v>
      </c>
      <c r="Z41" s="95" t="s">
        <v>458</v>
      </c>
      <c r="AA41" s="95" t="s">
        <v>209</v>
      </c>
      <c r="AB41" s="95" t="s">
        <v>209</v>
      </c>
      <c r="AC41" s="95" t="s">
        <v>209</v>
      </c>
      <c r="AD41" s="95" t="s">
        <v>459</v>
      </c>
      <c r="AE41" s="95" t="s">
        <v>209</v>
      </c>
    </row>
    <row r="42" spans="1:31" s="86" customFormat="1" ht="111" customHeight="1">
      <c r="A42" s="95" t="s">
        <v>242</v>
      </c>
      <c r="B42" s="95" t="s">
        <v>668</v>
      </c>
      <c r="C42" s="95" t="s">
        <v>495</v>
      </c>
      <c r="D42" s="95" t="s">
        <v>670</v>
      </c>
      <c r="E42" s="94" t="s">
        <v>206</v>
      </c>
      <c r="F42" s="95" t="s">
        <v>230</v>
      </c>
      <c r="G42" s="95" t="s">
        <v>51</v>
      </c>
      <c r="H42" s="95" t="s">
        <v>265</v>
      </c>
      <c r="I42" s="95" t="s">
        <v>351</v>
      </c>
      <c r="J42" s="95" t="s">
        <v>478</v>
      </c>
      <c r="K42" s="95" t="s">
        <v>238</v>
      </c>
      <c r="L42" s="95" t="s">
        <v>380</v>
      </c>
      <c r="M42" s="94">
        <v>2</v>
      </c>
      <c r="N42" s="94">
        <v>3</v>
      </c>
      <c r="O42" s="94">
        <f t="shared" si="0"/>
        <v>6</v>
      </c>
      <c r="P42" s="96" t="str">
        <f t="shared" si="1"/>
        <v>Medio (M)</v>
      </c>
      <c r="Q42" s="94">
        <v>100</v>
      </c>
      <c r="R42" s="94">
        <f t="shared" si="2"/>
        <v>600</v>
      </c>
      <c r="S42" s="96" t="str">
        <f t="shared" si="3"/>
        <v>I</v>
      </c>
      <c r="T42" s="97" t="str">
        <f t="shared" si="4"/>
        <v>NO ACEPTABLE</v>
      </c>
      <c r="U42" s="94">
        <v>2</v>
      </c>
      <c r="V42" s="94">
        <v>0</v>
      </c>
      <c r="W42" s="94">
        <v>0</v>
      </c>
      <c r="X42" s="94">
        <f t="shared" si="8"/>
        <v>2</v>
      </c>
      <c r="Y42" s="95" t="s">
        <v>492</v>
      </c>
      <c r="Z42" s="95" t="s">
        <v>639</v>
      </c>
      <c r="AA42" s="95" t="s">
        <v>209</v>
      </c>
      <c r="AB42" s="95" t="s">
        <v>209</v>
      </c>
      <c r="AC42" s="95" t="s">
        <v>493</v>
      </c>
      <c r="AD42" s="95" t="s">
        <v>362</v>
      </c>
      <c r="AE42" s="95" t="s">
        <v>209</v>
      </c>
    </row>
    <row r="43" spans="1:31" s="86" customFormat="1" ht="111" customHeight="1">
      <c r="A43" s="95" t="s">
        <v>242</v>
      </c>
      <c r="B43" s="95" t="s">
        <v>668</v>
      </c>
      <c r="C43" s="95" t="s">
        <v>671</v>
      </c>
      <c r="D43" s="95" t="s">
        <v>672</v>
      </c>
      <c r="E43" s="94" t="s">
        <v>206</v>
      </c>
      <c r="F43" s="95" t="s">
        <v>575</v>
      </c>
      <c r="G43" s="95" t="s">
        <v>51</v>
      </c>
      <c r="H43" s="95" t="s">
        <v>650</v>
      </c>
      <c r="I43" s="95" t="s">
        <v>351</v>
      </c>
      <c r="J43" s="95" t="s">
        <v>380</v>
      </c>
      <c r="K43" s="95" t="s">
        <v>576</v>
      </c>
      <c r="L43" s="95" t="s">
        <v>674</v>
      </c>
      <c r="M43" s="94">
        <v>6</v>
      </c>
      <c r="N43" s="94">
        <v>3</v>
      </c>
      <c r="O43" s="94">
        <f t="shared" si="0"/>
        <v>18</v>
      </c>
      <c r="P43" s="96" t="str">
        <f t="shared" si="1"/>
        <v>Alto (a)</v>
      </c>
      <c r="Q43" s="94">
        <v>100</v>
      </c>
      <c r="R43" s="94">
        <f t="shared" si="2"/>
        <v>1800</v>
      </c>
      <c r="S43" s="96" t="str">
        <f t="shared" si="3"/>
        <v>I</v>
      </c>
      <c r="T43" s="97" t="str">
        <f t="shared" si="4"/>
        <v>NO ACEPTABLE</v>
      </c>
      <c r="U43" s="94">
        <v>3</v>
      </c>
      <c r="V43" s="94">
        <v>0</v>
      </c>
      <c r="W43" s="94">
        <v>0</v>
      </c>
      <c r="X43" s="94">
        <f t="shared" si="8"/>
        <v>3</v>
      </c>
      <c r="Y43" s="95" t="s">
        <v>215</v>
      </c>
      <c r="Z43" s="95" t="s">
        <v>677</v>
      </c>
      <c r="AA43" s="95" t="s">
        <v>209</v>
      </c>
      <c r="AB43" s="95" t="s">
        <v>209</v>
      </c>
      <c r="AC43" s="95" t="s">
        <v>577</v>
      </c>
      <c r="AD43" s="95" t="s">
        <v>678</v>
      </c>
      <c r="AE43" s="95" t="s">
        <v>675</v>
      </c>
    </row>
    <row r="44" spans="1:31" s="86" customFormat="1" ht="111" customHeight="1" thickBot="1">
      <c r="A44" s="95" t="s">
        <v>242</v>
      </c>
      <c r="B44" s="95" t="s">
        <v>668</v>
      </c>
      <c r="C44" s="95" t="s">
        <v>495</v>
      </c>
      <c r="D44" s="95" t="s">
        <v>673</v>
      </c>
      <c r="E44" s="111" t="s">
        <v>206</v>
      </c>
      <c r="F44" s="112" t="s">
        <v>505</v>
      </c>
      <c r="G44" s="112" t="s">
        <v>40</v>
      </c>
      <c r="H44" s="112" t="s">
        <v>53</v>
      </c>
      <c r="I44" s="112" t="s">
        <v>541</v>
      </c>
      <c r="J44" s="112" t="s">
        <v>542</v>
      </c>
      <c r="K44" s="112" t="s">
        <v>544</v>
      </c>
      <c r="L44" s="112" t="s">
        <v>543</v>
      </c>
      <c r="M44" s="111">
        <v>6</v>
      </c>
      <c r="N44" s="111">
        <v>3</v>
      </c>
      <c r="O44" s="111">
        <f>+M44*N44</f>
        <v>18</v>
      </c>
      <c r="P44" s="113" t="str">
        <f>IF(O44&gt;=21,"Muy Alto (MA)",IF(O44&lt;6,"Bajo (B)",IF(AND(O44&gt;=9,O44&lt;21),"Alto (a)",IF(AND(O44&gt;=6,O44&lt;9),"Medio (M)"))))</f>
        <v>Alto (a)</v>
      </c>
      <c r="Q44" s="111">
        <v>25</v>
      </c>
      <c r="R44" s="111">
        <f>O44*Q44</f>
        <v>450</v>
      </c>
      <c r="S44" s="113" t="str">
        <f>IF(R44&gt;500,"I",IF(R44&lt;21,"IV",IF(AND(R44&gt;=121,R44&lt;=500),"II",IF(AND(R44&gt;=21,R44&lt;=120),"III"))))</f>
        <v>II</v>
      </c>
      <c r="T44" s="114" t="str">
        <f>IF(R44&gt;500,"NO ACEPTABLE",IF(R44&lt;21,"ACEPTABLE",IF(AND(R44&gt;=121,R44&lt;=500),"NO ACEPTABLE O ACEPTABLE CON CONTROL ESPECÍFICO",IF(AND(R44&gt;=21,R44&lt;=120),"MEJORABLE"))))</f>
        <v>NO ACEPTABLE O ACEPTABLE CON CONTROL ESPECÍFICO</v>
      </c>
      <c r="U44" s="111">
        <v>3</v>
      </c>
      <c r="V44" s="111">
        <v>0</v>
      </c>
      <c r="W44" s="111">
        <v>0</v>
      </c>
      <c r="X44" s="111">
        <f t="shared" si="8"/>
        <v>3</v>
      </c>
      <c r="Y44" s="112" t="s">
        <v>506</v>
      </c>
      <c r="Z44" s="101" t="s">
        <v>664</v>
      </c>
      <c r="AA44" s="112" t="s">
        <v>209</v>
      </c>
      <c r="AB44" s="112" t="s">
        <v>209</v>
      </c>
      <c r="AC44" s="112" t="s">
        <v>507</v>
      </c>
      <c r="AD44" s="112" t="s">
        <v>508</v>
      </c>
      <c r="AE44" s="112" t="s">
        <v>545</v>
      </c>
    </row>
    <row r="45" spans="1:31" s="86" customFormat="1" ht="111" customHeight="1" thickBot="1">
      <c r="A45" s="88" t="s">
        <v>742</v>
      </c>
      <c r="B45" s="89" t="s">
        <v>281</v>
      </c>
      <c r="C45" s="89" t="s">
        <v>496</v>
      </c>
      <c r="D45" s="89" t="s">
        <v>318</v>
      </c>
      <c r="E45" s="90" t="s">
        <v>206</v>
      </c>
      <c r="F45" s="89" t="s">
        <v>415</v>
      </c>
      <c r="G45" s="89" t="s">
        <v>34</v>
      </c>
      <c r="H45" s="89" t="s">
        <v>231</v>
      </c>
      <c r="I45" s="89" t="s">
        <v>207</v>
      </c>
      <c r="J45" s="89" t="s">
        <v>396</v>
      </c>
      <c r="K45" s="89" t="s">
        <v>424</v>
      </c>
      <c r="L45" s="89" t="s">
        <v>423</v>
      </c>
      <c r="M45" s="90">
        <v>2</v>
      </c>
      <c r="N45" s="90">
        <v>3</v>
      </c>
      <c r="O45" s="90">
        <f t="shared" si="0"/>
        <v>6</v>
      </c>
      <c r="P45" s="91" t="str">
        <f t="shared" si="1"/>
        <v>Medio (M)</v>
      </c>
      <c r="Q45" s="90">
        <v>25</v>
      </c>
      <c r="R45" s="90">
        <f t="shared" si="2"/>
        <v>150</v>
      </c>
      <c r="S45" s="91" t="str">
        <f t="shared" si="3"/>
        <v>II</v>
      </c>
      <c r="T45" s="92" t="str">
        <f t="shared" si="4"/>
        <v>NO ACEPTABLE O ACEPTABLE CON CONTROL ESPECÍFICO</v>
      </c>
      <c r="U45" s="90">
        <v>2</v>
      </c>
      <c r="V45" s="90">
        <v>2</v>
      </c>
      <c r="W45" s="90">
        <v>0</v>
      </c>
      <c r="X45" s="90">
        <f aca="true" t="shared" si="9" ref="X45:X55">SUM(U45:W45)</f>
        <v>4</v>
      </c>
      <c r="Y45" s="89" t="s">
        <v>426</v>
      </c>
      <c r="Z45" s="89" t="s">
        <v>407</v>
      </c>
      <c r="AA45" s="89" t="s">
        <v>209</v>
      </c>
      <c r="AB45" s="89" t="s">
        <v>209</v>
      </c>
      <c r="AC45" s="108" t="s">
        <v>365</v>
      </c>
      <c r="AD45" s="108" t="s">
        <v>427</v>
      </c>
      <c r="AE45" s="109" t="s">
        <v>361</v>
      </c>
    </row>
    <row r="46" spans="1:31" s="86" customFormat="1" ht="111" customHeight="1" thickBot="1">
      <c r="A46" s="88" t="s">
        <v>742</v>
      </c>
      <c r="B46" s="89" t="s">
        <v>281</v>
      </c>
      <c r="C46" s="89" t="s">
        <v>496</v>
      </c>
      <c r="D46" s="89" t="s">
        <v>318</v>
      </c>
      <c r="E46" s="94" t="s">
        <v>206</v>
      </c>
      <c r="F46" s="95" t="s">
        <v>547</v>
      </c>
      <c r="G46" s="95" t="s">
        <v>34</v>
      </c>
      <c r="H46" s="95" t="s">
        <v>400</v>
      </c>
      <c r="I46" s="95" t="s">
        <v>548</v>
      </c>
      <c r="J46" s="95" t="s">
        <v>377</v>
      </c>
      <c r="K46" s="95" t="s">
        <v>399</v>
      </c>
      <c r="L46" s="95" t="s">
        <v>401</v>
      </c>
      <c r="M46" s="94">
        <v>2</v>
      </c>
      <c r="N46" s="94">
        <v>3</v>
      </c>
      <c r="O46" s="94">
        <f t="shared" si="0"/>
        <v>6</v>
      </c>
      <c r="P46" s="96" t="str">
        <f t="shared" si="1"/>
        <v>Medio (M)</v>
      </c>
      <c r="Q46" s="94">
        <v>25</v>
      </c>
      <c r="R46" s="94">
        <f t="shared" si="2"/>
        <v>150</v>
      </c>
      <c r="S46" s="96" t="str">
        <f t="shared" si="3"/>
        <v>II</v>
      </c>
      <c r="T46" s="97" t="str">
        <f t="shared" si="4"/>
        <v>NO ACEPTABLE O ACEPTABLE CON CONTROL ESPECÍFICO</v>
      </c>
      <c r="U46" s="94">
        <v>2</v>
      </c>
      <c r="V46" s="94">
        <v>2</v>
      </c>
      <c r="W46" s="94">
        <v>0</v>
      </c>
      <c r="X46" s="94">
        <f t="shared" si="9"/>
        <v>4</v>
      </c>
      <c r="Y46" s="95" t="s">
        <v>406</v>
      </c>
      <c r="Z46" s="110" t="s">
        <v>656</v>
      </c>
      <c r="AA46" s="95" t="s">
        <v>209</v>
      </c>
      <c r="AB46" s="95" t="s">
        <v>209</v>
      </c>
      <c r="AC46" s="95" t="s">
        <v>549</v>
      </c>
      <c r="AD46" s="95" t="s">
        <v>552</v>
      </c>
      <c r="AE46" s="98" t="s">
        <v>515</v>
      </c>
    </row>
    <row r="47" spans="1:31" s="86" customFormat="1" ht="111" customHeight="1" thickBot="1">
      <c r="A47" s="88" t="s">
        <v>742</v>
      </c>
      <c r="B47" s="89" t="s">
        <v>281</v>
      </c>
      <c r="C47" s="89" t="s">
        <v>496</v>
      </c>
      <c r="D47" s="89" t="s">
        <v>318</v>
      </c>
      <c r="E47" s="94" t="s">
        <v>206</v>
      </c>
      <c r="F47" s="95" t="s">
        <v>217</v>
      </c>
      <c r="G47" s="95" t="s">
        <v>38</v>
      </c>
      <c r="H47" s="95" t="s">
        <v>444</v>
      </c>
      <c r="I47" s="95" t="s">
        <v>443</v>
      </c>
      <c r="J47" s="95" t="s">
        <v>421</v>
      </c>
      <c r="K47" s="95" t="s">
        <v>445</v>
      </c>
      <c r="L47" s="95" t="s">
        <v>635</v>
      </c>
      <c r="M47" s="94">
        <v>2</v>
      </c>
      <c r="N47" s="94">
        <v>3</v>
      </c>
      <c r="O47" s="94">
        <f t="shared" si="0"/>
        <v>6</v>
      </c>
      <c r="P47" s="96" t="str">
        <f t="shared" si="1"/>
        <v>Medio (M)</v>
      </c>
      <c r="Q47" s="94">
        <v>10</v>
      </c>
      <c r="R47" s="94">
        <f t="shared" si="2"/>
        <v>60</v>
      </c>
      <c r="S47" s="96" t="str">
        <f t="shared" si="3"/>
        <v>III</v>
      </c>
      <c r="T47" s="97" t="str">
        <f t="shared" si="4"/>
        <v>MEJORABLE</v>
      </c>
      <c r="U47" s="94">
        <v>2</v>
      </c>
      <c r="V47" s="94">
        <v>2</v>
      </c>
      <c r="W47" s="94">
        <v>0</v>
      </c>
      <c r="X47" s="94">
        <f t="shared" si="9"/>
        <v>4</v>
      </c>
      <c r="Y47" s="95" t="s">
        <v>456</v>
      </c>
      <c r="Z47" s="95" t="s">
        <v>458</v>
      </c>
      <c r="AA47" s="95" t="s">
        <v>209</v>
      </c>
      <c r="AB47" s="95" t="s">
        <v>209</v>
      </c>
      <c r="AC47" s="95" t="s">
        <v>209</v>
      </c>
      <c r="AD47" s="95" t="s">
        <v>224</v>
      </c>
      <c r="AE47" s="98" t="s">
        <v>209</v>
      </c>
    </row>
    <row r="48" spans="1:31" s="86" customFormat="1" ht="111" customHeight="1" thickBot="1">
      <c r="A48" s="88" t="s">
        <v>742</v>
      </c>
      <c r="B48" s="89" t="s">
        <v>281</v>
      </c>
      <c r="C48" s="89" t="s">
        <v>496</v>
      </c>
      <c r="D48" s="89" t="s">
        <v>318</v>
      </c>
      <c r="E48" s="94" t="s">
        <v>214</v>
      </c>
      <c r="F48" s="95" t="s">
        <v>218</v>
      </c>
      <c r="G48" s="95" t="s">
        <v>51</v>
      </c>
      <c r="H48" s="95" t="s">
        <v>237</v>
      </c>
      <c r="I48" s="95" t="s">
        <v>351</v>
      </c>
      <c r="J48" s="95" t="s">
        <v>380</v>
      </c>
      <c r="K48" s="95" t="s">
        <v>377</v>
      </c>
      <c r="L48" s="95" t="s">
        <v>223</v>
      </c>
      <c r="M48" s="94">
        <v>2</v>
      </c>
      <c r="N48" s="94">
        <v>3</v>
      </c>
      <c r="O48" s="94">
        <f t="shared" si="0"/>
        <v>6</v>
      </c>
      <c r="P48" s="96" t="str">
        <f t="shared" si="1"/>
        <v>Medio (M)</v>
      </c>
      <c r="Q48" s="94">
        <v>25</v>
      </c>
      <c r="R48" s="94">
        <f t="shared" si="2"/>
        <v>150</v>
      </c>
      <c r="S48" s="96" t="str">
        <f t="shared" si="3"/>
        <v>II</v>
      </c>
      <c r="T48" s="97" t="str">
        <f t="shared" si="4"/>
        <v>NO ACEPTABLE O ACEPTABLE CON CONTROL ESPECÍFICO</v>
      </c>
      <c r="U48" s="94">
        <v>2</v>
      </c>
      <c r="V48" s="94">
        <v>2</v>
      </c>
      <c r="W48" s="94">
        <v>0</v>
      </c>
      <c r="X48" s="94">
        <f t="shared" si="9"/>
        <v>4</v>
      </c>
      <c r="Y48" s="95" t="s">
        <v>492</v>
      </c>
      <c r="Z48" s="95" t="s">
        <v>639</v>
      </c>
      <c r="AA48" s="95" t="s">
        <v>209</v>
      </c>
      <c r="AB48" s="95" t="s">
        <v>209</v>
      </c>
      <c r="AC48" s="95" t="s">
        <v>493</v>
      </c>
      <c r="AD48" s="95" t="s">
        <v>362</v>
      </c>
      <c r="AE48" s="98" t="s">
        <v>209</v>
      </c>
    </row>
    <row r="49" spans="1:31" s="86" customFormat="1" ht="111" customHeight="1" thickBot="1">
      <c r="A49" s="88" t="s">
        <v>742</v>
      </c>
      <c r="B49" s="89" t="s">
        <v>281</v>
      </c>
      <c r="C49" s="89" t="s">
        <v>496</v>
      </c>
      <c r="D49" s="89" t="s">
        <v>318</v>
      </c>
      <c r="E49" s="94" t="s">
        <v>206</v>
      </c>
      <c r="F49" s="95" t="s">
        <v>221</v>
      </c>
      <c r="G49" s="95" t="s">
        <v>38</v>
      </c>
      <c r="H49" s="95" t="s">
        <v>444</v>
      </c>
      <c r="I49" s="95" t="s">
        <v>443</v>
      </c>
      <c r="J49" s="95" t="s">
        <v>377</v>
      </c>
      <c r="K49" s="95" t="s">
        <v>445</v>
      </c>
      <c r="L49" s="95" t="s">
        <v>635</v>
      </c>
      <c r="M49" s="94">
        <v>2</v>
      </c>
      <c r="N49" s="94">
        <v>3</v>
      </c>
      <c r="O49" s="94">
        <f t="shared" si="0"/>
        <v>6</v>
      </c>
      <c r="P49" s="96" t="str">
        <f t="shared" si="1"/>
        <v>Medio (M)</v>
      </c>
      <c r="Q49" s="94">
        <v>10</v>
      </c>
      <c r="R49" s="94">
        <f t="shared" si="2"/>
        <v>60</v>
      </c>
      <c r="S49" s="96" t="str">
        <f t="shared" si="3"/>
        <v>III</v>
      </c>
      <c r="T49" s="97" t="str">
        <f t="shared" si="4"/>
        <v>MEJORABLE</v>
      </c>
      <c r="U49" s="94">
        <v>2</v>
      </c>
      <c r="V49" s="94">
        <v>2</v>
      </c>
      <c r="W49" s="94">
        <v>0</v>
      </c>
      <c r="X49" s="94">
        <f t="shared" si="9"/>
        <v>4</v>
      </c>
      <c r="Y49" s="95" t="s">
        <v>456</v>
      </c>
      <c r="Z49" s="95" t="s">
        <v>458</v>
      </c>
      <c r="AA49" s="95" t="s">
        <v>209</v>
      </c>
      <c r="AB49" s="95" t="s">
        <v>209</v>
      </c>
      <c r="AC49" s="95" t="s">
        <v>209</v>
      </c>
      <c r="AD49" s="95" t="s">
        <v>224</v>
      </c>
      <c r="AE49" s="98" t="s">
        <v>209</v>
      </c>
    </row>
    <row r="50" spans="1:31" s="86" customFormat="1" ht="111" customHeight="1" thickBot="1">
      <c r="A50" s="88" t="s">
        <v>742</v>
      </c>
      <c r="B50" s="89" t="s">
        <v>281</v>
      </c>
      <c r="C50" s="89" t="s">
        <v>496</v>
      </c>
      <c r="D50" s="89" t="s">
        <v>318</v>
      </c>
      <c r="E50" s="94" t="s">
        <v>206</v>
      </c>
      <c r="F50" s="95" t="s">
        <v>555</v>
      </c>
      <c r="G50" s="95" t="s">
        <v>51</v>
      </c>
      <c r="H50" s="95" t="s">
        <v>282</v>
      </c>
      <c r="I50" s="95" t="s">
        <v>252</v>
      </c>
      <c r="J50" s="95" t="s">
        <v>421</v>
      </c>
      <c r="K50" s="95" t="s">
        <v>556</v>
      </c>
      <c r="L50" s="95" t="s">
        <v>421</v>
      </c>
      <c r="M50" s="94">
        <v>2</v>
      </c>
      <c r="N50" s="94">
        <v>4</v>
      </c>
      <c r="O50" s="94">
        <f t="shared" si="0"/>
        <v>8</v>
      </c>
      <c r="P50" s="96" t="str">
        <f t="shared" si="1"/>
        <v>Medio (M)</v>
      </c>
      <c r="Q50" s="94">
        <v>25</v>
      </c>
      <c r="R50" s="94">
        <f t="shared" si="2"/>
        <v>200</v>
      </c>
      <c r="S50" s="96" t="str">
        <f t="shared" si="3"/>
        <v>II</v>
      </c>
      <c r="T50" s="97" t="str">
        <f t="shared" si="4"/>
        <v>NO ACEPTABLE O ACEPTABLE CON CONTROL ESPECÍFICO</v>
      </c>
      <c r="U50" s="94">
        <v>2</v>
      </c>
      <c r="V50" s="94">
        <v>0</v>
      </c>
      <c r="W50" s="94">
        <v>0</v>
      </c>
      <c r="X50" s="94">
        <f t="shared" si="9"/>
        <v>2</v>
      </c>
      <c r="Y50" s="95" t="s">
        <v>519</v>
      </c>
      <c r="Z50" s="95" t="s">
        <v>589</v>
      </c>
      <c r="AA50" s="95" t="s">
        <v>209</v>
      </c>
      <c r="AB50" s="95" t="s">
        <v>209</v>
      </c>
      <c r="AC50" s="95" t="s">
        <v>209</v>
      </c>
      <c r="AD50" s="95" t="s">
        <v>557</v>
      </c>
      <c r="AE50" s="98" t="s">
        <v>209</v>
      </c>
    </row>
    <row r="51" spans="1:31" ht="111" customHeight="1" thickBot="1">
      <c r="A51" s="88" t="s">
        <v>742</v>
      </c>
      <c r="B51" s="89" t="s">
        <v>281</v>
      </c>
      <c r="C51" s="89" t="s">
        <v>496</v>
      </c>
      <c r="D51" s="89" t="s">
        <v>318</v>
      </c>
      <c r="E51" s="94" t="s">
        <v>206</v>
      </c>
      <c r="F51" s="95" t="s">
        <v>568</v>
      </c>
      <c r="G51" s="95" t="s">
        <v>51</v>
      </c>
      <c r="H51" s="95" t="s">
        <v>212</v>
      </c>
      <c r="I51" s="95" t="s">
        <v>565</v>
      </c>
      <c r="J51" s="95" t="s">
        <v>566</v>
      </c>
      <c r="K51" s="95" t="s">
        <v>567</v>
      </c>
      <c r="L51" s="95" t="s">
        <v>421</v>
      </c>
      <c r="M51" s="94">
        <v>2</v>
      </c>
      <c r="N51" s="94">
        <v>2</v>
      </c>
      <c r="O51" s="94">
        <f t="shared" si="0"/>
        <v>4</v>
      </c>
      <c r="P51" s="96" t="str">
        <f t="shared" si="1"/>
        <v>Bajo (B)</v>
      </c>
      <c r="Q51" s="94">
        <v>100</v>
      </c>
      <c r="R51" s="94">
        <f t="shared" si="2"/>
        <v>400</v>
      </c>
      <c r="S51" s="96" t="str">
        <f t="shared" si="3"/>
        <v>II</v>
      </c>
      <c r="T51" s="97" t="str">
        <f t="shared" si="4"/>
        <v>NO ACEPTABLE O ACEPTABLE CON CONTROL ESPECÍFICO</v>
      </c>
      <c r="U51" s="94">
        <v>2</v>
      </c>
      <c r="V51" s="94">
        <v>2</v>
      </c>
      <c r="W51" s="94">
        <v>0</v>
      </c>
      <c r="X51" s="94">
        <f t="shared" si="9"/>
        <v>4</v>
      </c>
      <c r="Y51" s="95" t="s">
        <v>569</v>
      </c>
      <c r="Z51" s="95" t="s">
        <v>570</v>
      </c>
      <c r="AA51" s="95" t="s">
        <v>209</v>
      </c>
      <c r="AB51" s="95" t="s">
        <v>209</v>
      </c>
      <c r="AC51" s="95" t="s">
        <v>283</v>
      </c>
      <c r="AD51" s="95" t="s">
        <v>574</v>
      </c>
      <c r="AE51" s="98" t="s">
        <v>209</v>
      </c>
    </row>
    <row r="52" spans="1:31" s="86" customFormat="1" ht="111" customHeight="1" thickBot="1">
      <c r="A52" s="88" t="s">
        <v>742</v>
      </c>
      <c r="B52" s="89" t="s">
        <v>281</v>
      </c>
      <c r="C52" s="89" t="s">
        <v>496</v>
      </c>
      <c r="D52" s="89" t="s">
        <v>318</v>
      </c>
      <c r="E52" s="94" t="s">
        <v>206</v>
      </c>
      <c r="F52" s="95" t="s">
        <v>505</v>
      </c>
      <c r="G52" s="95" t="s">
        <v>40</v>
      </c>
      <c r="H52" s="95" t="s">
        <v>53</v>
      </c>
      <c r="I52" s="95" t="s">
        <v>541</v>
      </c>
      <c r="J52" s="95" t="s">
        <v>542</v>
      </c>
      <c r="K52" s="95" t="s">
        <v>544</v>
      </c>
      <c r="L52" s="95" t="s">
        <v>543</v>
      </c>
      <c r="M52" s="94">
        <v>6</v>
      </c>
      <c r="N52" s="94">
        <v>3</v>
      </c>
      <c r="O52" s="94">
        <f t="shared" si="0"/>
        <v>18</v>
      </c>
      <c r="P52" s="96" t="str">
        <f t="shared" si="1"/>
        <v>Alto (a)</v>
      </c>
      <c r="Q52" s="94">
        <v>25</v>
      </c>
      <c r="R52" s="94">
        <f t="shared" si="2"/>
        <v>450</v>
      </c>
      <c r="S52" s="96" t="str">
        <f t="shared" si="3"/>
        <v>II</v>
      </c>
      <c r="T52" s="97" t="str">
        <f t="shared" si="4"/>
        <v>NO ACEPTABLE O ACEPTABLE CON CONTROL ESPECÍFICO</v>
      </c>
      <c r="U52" s="94">
        <v>2</v>
      </c>
      <c r="V52" s="94">
        <v>2</v>
      </c>
      <c r="W52" s="94">
        <v>0</v>
      </c>
      <c r="X52" s="94">
        <f>SUM(U52:W52)</f>
        <v>4</v>
      </c>
      <c r="Y52" s="95" t="s">
        <v>506</v>
      </c>
      <c r="Z52" s="101" t="s">
        <v>664</v>
      </c>
      <c r="AA52" s="95" t="s">
        <v>209</v>
      </c>
      <c r="AB52" s="95" t="s">
        <v>209</v>
      </c>
      <c r="AC52" s="95" t="s">
        <v>507</v>
      </c>
      <c r="AD52" s="95" t="s">
        <v>508</v>
      </c>
      <c r="AE52" s="98" t="s">
        <v>545</v>
      </c>
    </row>
    <row r="53" spans="1:31" s="86" customFormat="1" ht="111" customHeight="1" thickBot="1">
      <c r="A53" s="88" t="s">
        <v>742</v>
      </c>
      <c r="B53" s="89" t="s">
        <v>281</v>
      </c>
      <c r="C53" s="89" t="s">
        <v>496</v>
      </c>
      <c r="D53" s="89" t="s">
        <v>318</v>
      </c>
      <c r="E53" s="94" t="s">
        <v>206</v>
      </c>
      <c r="F53" s="95" t="s">
        <v>651</v>
      </c>
      <c r="G53" s="95" t="s">
        <v>42</v>
      </c>
      <c r="H53" s="95" t="s">
        <v>594</v>
      </c>
      <c r="I53" s="95" t="s">
        <v>520</v>
      </c>
      <c r="J53" s="95" t="s">
        <v>380</v>
      </c>
      <c r="K53" s="95" t="s">
        <v>380</v>
      </c>
      <c r="L53" s="95" t="s">
        <v>421</v>
      </c>
      <c r="M53" s="94">
        <v>2</v>
      </c>
      <c r="N53" s="94">
        <v>3</v>
      </c>
      <c r="O53" s="94">
        <f t="shared" si="0"/>
        <v>6</v>
      </c>
      <c r="P53" s="96" t="str">
        <f t="shared" si="1"/>
        <v>Medio (M)</v>
      </c>
      <c r="Q53" s="94">
        <v>25</v>
      </c>
      <c r="R53" s="94">
        <f t="shared" si="2"/>
        <v>150</v>
      </c>
      <c r="S53" s="96" t="str">
        <f t="shared" si="3"/>
        <v>II</v>
      </c>
      <c r="T53" s="97" t="str">
        <f t="shared" si="4"/>
        <v>NO ACEPTABLE O ACEPTABLE CON CONTROL ESPECÍFICO</v>
      </c>
      <c r="U53" s="94">
        <v>2</v>
      </c>
      <c r="V53" s="94">
        <v>0</v>
      </c>
      <c r="W53" s="94">
        <v>0</v>
      </c>
      <c r="X53" s="94">
        <f t="shared" si="9"/>
        <v>2</v>
      </c>
      <c r="Y53" s="95" t="s">
        <v>521</v>
      </c>
      <c r="Z53" s="95" t="s">
        <v>522</v>
      </c>
      <c r="AA53" s="95" t="s">
        <v>209</v>
      </c>
      <c r="AB53" s="95" t="s">
        <v>209</v>
      </c>
      <c r="AC53" s="95" t="s">
        <v>598</v>
      </c>
      <c r="AD53" s="95" t="s">
        <v>523</v>
      </c>
      <c r="AE53" s="117" t="s">
        <v>655</v>
      </c>
    </row>
    <row r="54" spans="1:31" s="86" customFormat="1" ht="111" customHeight="1" thickBot="1">
      <c r="A54" s="88" t="s">
        <v>742</v>
      </c>
      <c r="B54" s="89" t="s">
        <v>281</v>
      </c>
      <c r="C54" s="89" t="s">
        <v>496</v>
      </c>
      <c r="D54" s="89" t="s">
        <v>318</v>
      </c>
      <c r="E54" s="111" t="s">
        <v>33</v>
      </c>
      <c r="F54" s="112" t="s">
        <v>243</v>
      </c>
      <c r="G54" s="112" t="s">
        <v>51</v>
      </c>
      <c r="H54" s="112" t="s">
        <v>235</v>
      </c>
      <c r="I54" s="112" t="s">
        <v>236</v>
      </c>
      <c r="J54" s="112" t="s">
        <v>380</v>
      </c>
      <c r="K54" s="112" t="s">
        <v>380</v>
      </c>
      <c r="L54" s="112" t="s">
        <v>380</v>
      </c>
      <c r="M54" s="111">
        <v>2</v>
      </c>
      <c r="N54" s="111">
        <v>3</v>
      </c>
      <c r="O54" s="111">
        <f t="shared" si="0"/>
        <v>6</v>
      </c>
      <c r="P54" s="113" t="str">
        <f t="shared" si="1"/>
        <v>Medio (M)</v>
      </c>
      <c r="Q54" s="111">
        <v>25</v>
      </c>
      <c r="R54" s="111">
        <f t="shared" si="2"/>
        <v>150</v>
      </c>
      <c r="S54" s="113" t="str">
        <f t="shared" si="3"/>
        <v>II</v>
      </c>
      <c r="T54" s="114" t="str">
        <f t="shared" si="4"/>
        <v>NO ACEPTABLE O ACEPTABLE CON CONTROL ESPECÍFICO</v>
      </c>
      <c r="U54" s="111">
        <v>2</v>
      </c>
      <c r="V54" s="111">
        <v>2</v>
      </c>
      <c r="W54" s="111">
        <v>0</v>
      </c>
      <c r="X54" s="111">
        <f t="shared" si="9"/>
        <v>4</v>
      </c>
      <c r="Y54" s="112" t="s">
        <v>524</v>
      </c>
      <c r="Z54" s="112" t="s">
        <v>559</v>
      </c>
      <c r="AA54" s="112" t="s">
        <v>209</v>
      </c>
      <c r="AB54" s="112" t="s">
        <v>209</v>
      </c>
      <c r="AC54" s="112" t="s">
        <v>209</v>
      </c>
      <c r="AD54" s="112" t="s">
        <v>561</v>
      </c>
      <c r="AE54" s="115" t="s">
        <v>564</v>
      </c>
    </row>
    <row r="55" spans="1:31" s="86" customFormat="1" ht="111" customHeight="1" thickBot="1">
      <c r="A55" s="88" t="s">
        <v>242</v>
      </c>
      <c r="B55" s="89" t="s">
        <v>284</v>
      </c>
      <c r="C55" s="89" t="s">
        <v>319</v>
      </c>
      <c r="D55" s="89" t="s">
        <v>681</v>
      </c>
      <c r="E55" s="90" t="s">
        <v>206</v>
      </c>
      <c r="F55" s="89" t="s">
        <v>416</v>
      </c>
      <c r="G55" s="89" t="s">
        <v>34</v>
      </c>
      <c r="H55" s="89" t="s">
        <v>231</v>
      </c>
      <c r="I55" s="89" t="s">
        <v>207</v>
      </c>
      <c r="J55" s="89" t="s">
        <v>396</v>
      </c>
      <c r="K55" s="89" t="s">
        <v>424</v>
      </c>
      <c r="L55" s="89" t="s">
        <v>423</v>
      </c>
      <c r="M55" s="90">
        <v>2</v>
      </c>
      <c r="N55" s="90">
        <v>3</v>
      </c>
      <c r="O55" s="90">
        <f t="shared" si="0"/>
        <v>6</v>
      </c>
      <c r="P55" s="118" t="str">
        <f t="shared" si="1"/>
        <v>Medio (M)</v>
      </c>
      <c r="Q55" s="90">
        <v>25</v>
      </c>
      <c r="R55" s="90">
        <f t="shared" si="2"/>
        <v>150</v>
      </c>
      <c r="S55" s="118" t="str">
        <f t="shared" si="3"/>
        <v>II</v>
      </c>
      <c r="T55" s="119" t="str">
        <f t="shared" si="4"/>
        <v>NO ACEPTABLE O ACEPTABLE CON CONTROL ESPECÍFICO</v>
      </c>
      <c r="U55" s="90">
        <v>2</v>
      </c>
      <c r="V55" s="90">
        <v>10</v>
      </c>
      <c r="W55" s="90">
        <v>0</v>
      </c>
      <c r="X55" s="90">
        <f t="shared" si="9"/>
        <v>12</v>
      </c>
      <c r="Y55" s="89" t="s">
        <v>426</v>
      </c>
      <c r="Z55" s="89" t="s">
        <v>407</v>
      </c>
      <c r="AA55" s="89" t="s">
        <v>209</v>
      </c>
      <c r="AB55" s="89" t="s">
        <v>209</v>
      </c>
      <c r="AC55" s="108" t="s">
        <v>365</v>
      </c>
      <c r="AD55" s="108" t="s">
        <v>427</v>
      </c>
      <c r="AE55" s="109" t="s">
        <v>361</v>
      </c>
    </row>
    <row r="56" spans="1:31" s="86" customFormat="1" ht="111" customHeight="1" thickBot="1">
      <c r="A56" s="88" t="s">
        <v>242</v>
      </c>
      <c r="B56" s="89" t="s">
        <v>284</v>
      </c>
      <c r="C56" s="89" t="s">
        <v>319</v>
      </c>
      <c r="D56" s="89" t="s">
        <v>682</v>
      </c>
      <c r="E56" s="94" t="s">
        <v>206</v>
      </c>
      <c r="F56" s="95" t="s">
        <v>364</v>
      </c>
      <c r="G56" s="95" t="s">
        <v>34</v>
      </c>
      <c r="H56" s="95" t="s">
        <v>345</v>
      </c>
      <c r="I56" s="95" t="s">
        <v>395</v>
      </c>
      <c r="J56" s="95" t="s">
        <v>396</v>
      </c>
      <c r="K56" s="95" t="s">
        <v>399</v>
      </c>
      <c r="L56" s="95" t="s">
        <v>398</v>
      </c>
      <c r="M56" s="94">
        <v>2</v>
      </c>
      <c r="N56" s="94">
        <v>3</v>
      </c>
      <c r="O56" s="94">
        <f t="shared" si="0"/>
        <v>6</v>
      </c>
      <c r="P56" s="120" t="str">
        <f t="shared" si="1"/>
        <v>Medio (M)</v>
      </c>
      <c r="Q56" s="94">
        <v>25</v>
      </c>
      <c r="R56" s="94">
        <f t="shared" si="2"/>
        <v>150</v>
      </c>
      <c r="S56" s="120" t="str">
        <f t="shared" si="3"/>
        <v>II</v>
      </c>
      <c r="T56" s="121" t="str">
        <f t="shared" si="4"/>
        <v>NO ACEPTABLE O ACEPTABLE CON CONTROL ESPECÍFICO</v>
      </c>
      <c r="U56" s="94">
        <v>2</v>
      </c>
      <c r="V56" s="94">
        <v>10</v>
      </c>
      <c r="W56" s="94">
        <v>0</v>
      </c>
      <c r="X56" s="94">
        <f aca="true" t="shared" si="10" ref="X56:X73">SUM(U56:W56)</f>
        <v>12</v>
      </c>
      <c r="Y56" s="95" t="s">
        <v>406</v>
      </c>
      <c r="Z56" s="95" t="s">
        <v>407</v>
      </c>
      <c r="AA56" s="95" t="s">
        <v>209</v>
      </c>
      <c r="AB56" s="95" t="s">
        <v>209</v>
      </c>
      <c r="AC56" s="95" t="s">
        <v>349</v>
      </c>
      <c r="AD56" s="95" t="s">
        <v>409</v>
      </c>
      <c r="AE56" s="98" t="s">
        <v>361</v>
      </c>
    </row>
    <row r="57" spans="1:31" s="86" customFormat="1" ht="111" customHeight="1" thickBot="1">
      <c r="A57" s="88" t="s">
        <v>242</v>
      </c>
      <c r="B57" s="89" t="s">
        <v>284</v>
      </c>
      <c r="C57" s="89" t="s">
        <v>319</v>
      </c>
      <c r="D57" s="89" t="s">
        <v>683</v>
      </c>
      <c r="E57" s="94" t="s">
        <v>206</v>
      </c>
      <c r="F57" s="95" t="s">
        <v>447</v>
      </c>
      <c r="G57" s="95" t="s">
        <v>38</v>
      </c>
      <c r="H57" s="95" t="s">
        <v>444</v>
      </c>
      <c r="I57" s="95" t="s">
        <v>443</v>
      </c>
      <c r="J57" s="95" t="s">
        <v>380</v>
      </c>
      <c r="K57" s="95" t="s">
        <v>446</v>
      </c>
      <c r="L57" s="95" t="s">
        <v>454</v>
      </c>
      <c r="M57" s="94">
        <v>2</v>
      </c>
      <c r="N57" s="94">
        <v>3</v>
      </c>
      <c r="O57" s="94">
        <f t="shared" si="0"/>
        <v>6</v>
      </c>
      <c r="P57" s="120" t="str">
        <f t="shared" si="1"/>
        <v>Medio (M)</v>
      </c>
      <c r="Q57" s="94">
        <v>25</v>
      </c>
      <c r="R57" s="94">
        <f t="shared" si="2"/>
        <v>150</v>
      </c>
      <c r="S57" s="120" t="str">
        <f t="shared" si="3"/>
        <v>II</v>
      </c>
      <c r="T57" s="121" t="str">
        <f t="shared" si="4"/>
        <v>NO ACEPTABLE O ACEPTABLE CON CONTROL ESPECÍFICO</v>
      </c>
      <c r="U57" s="94">
        <v>2</v>
      </c>
      <c r="V57" s="94">
        <v>10</v>
      </c>
      <c r="W57" s="94">
        <v>0</v>
      </c>
      <c r="X57" s="94">
        <f t="shared" si="10"/>
        <v>12</v>
      </c>
      <c r="Y57" s="95" t="s">
        <v>456</v>
      </c>
      <c r="Z57" s="95" t="s">
        <v>210</v>
      </c>
      <c r="AA57" s="95" t="s">
        <v>209</v>
      </c>
      <c r="AB57" s="95" t="s">
        <v>209</v>
      </c>
      <c r="AC57" s="95" t="s">
        <v>209</v>
      </c>
      <c r="AD57" s="95" t="s">
        <v>259</v>
      </c>
      <c r="AE57" s="98" t="s">
        <v>209</v>
      </c>
    </row>
    <row r="58" spans="1:31" s="86" customFormat="1" ht="111" customHeight="1" thickBot="1">
      <c r="A58" s="88" t="s">
        <v>242</v>
      </c>
      <c r="B58" s="89" t="s">
        <v>284</v>
      </c>
      <c r="C58" s="89" t="s">
        <v>319</v>
      </c>
      <c r="D58" s="89" t="s">
        <v>684</v>
      </c>
      <c r="E58" s="94" t="s">
        <v>214</v>
      </c>
      <c r="F58" s="95" t="s">
        <v>467</v>
      </c>
      <c r="G58" s="95" t="s">
        <v>51</v>
      </c>
      <c r="H58" s="95" t="s">
        <v>237</v>
      </c>
      <c r="I58" s="95" t="s">
        <v>351</v>
      </c>
      <c r="J58" s="95" t="s">
        <v>377</v>
      </c>
      <c r="K58" s="95" t="s">
        <v>479</v>
      </c>
      <c r="L58" s="95" t="s">
        <v>377</v>
      </c>
      <c r="M58" s="94">
        <v>2</v>
      </c>
      <c r="N58" s="94">
        <v>3</v>
      </c>
      <c r="O58" s="94">
        <f t="shared" si="0"/>
        <v>6</v>
      </c>
      <c r="P58" s="120" t="str">
        <f t="shared" si="1"/>
        <v>Medio (M)</v>
      </c>
      <c r="Q58" s="94">
        <v>100</v>
      </c>
      <c r="R58" s="94">
        <f t="shared" si="2"/>
        <v>600</v>
      </c>
      <c r="S58" s="120" t="str">
        <f t="shared" si="3"/>
        <v>I</v>
      </c>
      <c r="T58" s="121" t="str">
        <f t="shared" si="4"/>
        <v>NO ACEPTABLE</v>
      </c>
      <c r="U58" s="94">
        <v>2</v>
      </c>
      <c r="V58" s="94">
        <v>9</v>
      </c>
      <c r="W58" s="94">
        <v>0</v>
      </c>
      <c r="X58" s="94">
        <f t="shared" si="10"/>
        <v>11</v>
      </c>
      <c r="Y58" s="95" t="s">
        <v>492</v>
      </c>
      <c r="Z58" s="95" t="s">
        <v>639</v>
      </c>
      <c r="AA58" s="95" t="s">
        <v>209</v>
      </c>
      <c r="AB58" s="95" t="s">
        <v>209</v>
      </c>
      <c r="AC58" s="95" t="s">
        <v>493</v>
      </c>
      <c r="AD58" s="95" t="s">
        <v>362</v>
      </c>
      <c r="AE58" s="98" t="s">
        <v>209</v>
      </c>
    </row>
    <row r="59" spans="1:31" s="86" customFormat="1" ht="111" customHeight="1" thickBot="1">
      <c r="A59" s="88" t="s">
        <v>242</v>
      </c>
      <c r="B59" s="89" t="s">
        <v>284</v>
      </c>
      <c r="C59" s="89" t="s">
        <v>319</v>
      </c>
      <c r="D59" s="89" t="s">
        <v>684</v>
      </c>
      <c r="E59" s="94" t="s">
        <v>206</v>
      </c>
      <c r="F59" s="95" t="s">
        <v>579</v>
      </c>
      <c r="G59" s="95" t="s">
        <v>51</v>
      </c>
      <c r="H59" s="95" t="s">
        <v>578</v>
      </c>
      <c r="I59" s="95" t="s">
        <v>580</v>
      </c>
      <c r="J59" s="95" t="s">
        <v>380</v>
      </c>
      <c r="K59" s="95" t="s">
        <v>581</v>
      </c>
      <c r="L59" s="95" t="s">
        <v>380</v>
      </c>
      <c r="M59" s="94">
        <v>2</v>
      </c>
      <c r="N59" s="94">
        <v>4</v>
      </c>
      <c r="O59" s="94">
        <f t="shared" si="0"/>
        <v>8</v>
      </c>
      <c r="P59" s="120" t="str">
        <f t="shared" si="1"/>
        <v>Medio (M)</v>
      </c>
      <c r="Q59" s="94">
        <v>25</v>
      </c>
      <c r="R59" s="94">
        <f t="shared" si="2"/>
        <v>200</v>
      </c>
      <c r="S59" s="120" t="str">
        <f t="shared" si="3"/>
        <v>II</v>
      </c>
      <c r="T59" s="121" t="str">
        <f t="shared" si="4"/>
        <v>NO ACEPTABLE O ACEPTABLE CON CONTROL ESPECÍFICO</v>
      </c>
      <c r="U59" s="94">
        <v>2</v>
      </c>
      <c r="V59" s="94">
        <v>9</v>
      </c>
      <c r="W59" s="94">
        <v>0</v>
      </c>
      <c r="X59" s="94">
        <f t="shared" si="10"/>
        <v>11</v>
      </c>
      <c r="Y59" s="95" t="s">
        <v>582</v>
      </c>
      <c r="Z59" s="95" t="s">
        <v>583</v>
      </c>
      <c r="AA59" s="95" t="s">
        <v>209</v>
      </c>
      <c r="AB59" s="95" t="s">
        <v>209</v>
      </c>
      <c r="AC59" s="95" t="s">
        <v>584</v>
      </c>
      <c r="AD59" s="95" t="s">
        <v>585</v>
      </c>
      <c r="AE59" s="98" t="s">
        <v>209</v>
      </c>
    </row>
    <row r="60" spans="1:31" s="86" customFormat="1" ht="111" customHeight="1" thickBot="1">
      <c r="A60" s="88" t="s">
        <v>242</v>
      </c>
      <c r="B60" s="89" t="s">
        <v>284</v>
      </c>
      <c r="C60" s="89" t="s">
        <v>319</v>
      </c>
      <c r="D60" s="89" t="s">
        <v>685</v>
      </c>
      <c r="E60" s="94" t="s">
        <v>33</v>
      </c>
      <c r="F60" s="95" t="s">
        <v>686</v>
      </c>
      <c r="G60" s="95" t="s">
        <v>36</v>
      </c>
      <c r="H60" s="95" t="s">
        <v>366</v>
      </c>
      <c r="I60" s="95" t="s">
        <v>602</v>
      </c>
      <c r="J60" s="95" t="s">
        <v>377</v>
      </c>
      <c r="K60" s="95" t="s">
        <v>380</v>
      </c>
      <c r="L60" s="95" t="s">
        <v>603</v>
      </c>
      <c r="M60" s="94">
        <v>2</v>
      </c>
      <c r="N60" s="94">
        <v>3</v>
      </c>
      <c r="O60" s="94">
        <f t="shared" si="0"/>
        <v>6</v>
      </c>
      <c r="P60" s="120" t="str">
        <f t="shared" si="1"/>
        <v>Medio (M)</v>
      </c>
      <c r="Q60" s="94">
        <v>10</v>
      </c>
      <c r="R60" s="94">
        <f t="shared" si="2"/>
        <v>60</v>
      </c>
      <c r="S60" s="120" t="str">
        <f t="shared" si="3"/>
        <v>III</v>
      </c>
      <c r="T60" s="121" t="str">
        <f t="shared" si="4"/>
        <v>MEJORABLE</v>
      </c>
      <c r="U60" s="94">
        <v>2</v>
      </c>
      <c r="V60" s="94">
        <v>9</v>
      </c>
      <c r="W60" s="94">
        <v>0</v>
      </c>
      <c r="X60" s="94">
        <f t="shared" si="10"/>
        <v>11</v>
      </c>
      <c r="Y60" s="95" t="s">
        <v>604</v>
      </c>
      <c r="Z60" s="95" t="s">
        <v>605</v>
      </c>
      <c r="AA60" s="95" t="s">
        <v>209</v>
      </c>
      <c r="AB60" s="95" t="s">
        <v>209</v>
      </c>
      <c r="AC60" s="95" t="s">
        <v>368</v>
      </c>
      <c r="AD60" s="95" t="s">
        <v>606</v>
      </c>
      <c r="AE60" s="98" t="s">
        <v>209</v>
      </c>
    </row>
    <row r="61" spans="1:31" ht="111" customHeight="1" thickBot="1">
      <c r="A61" s="88" t="s">
        <v>242</v>
      </c>
      <c r="B61" s="89" t="s">
        <v>284</v>
      </c>
      <c r="C61" s="89" t="s">
        <v>319</v>
      </c>
      <c r="D61" s="89" t="s">
        <v>687</v>
      </c>
      <c r="E61" s="94" t="s">
        <v>206</v>
      </c>
      <c r="F61" s="95" t="s">
        <v>568</v>
      </c>
      <c r="G61" s="95" t="s">
        <v>51</v>
      </c>
      <c r="H61" s="95" t="s">
        <v>212</v>
      </c>
      <c r="I61" s="95" t="s">
        <v>565</v>
      </c>
      <c r="J61" s="95" t="s">
        <v>566</v>
      </c>
      <c r="K61" s="95" t="s">
        <v>567</v>
      </c>
      <c r="L61" s="95" t="s">
        <v>421</v>
      </c>
      <c r="M61" s="94">
        <v>0</v>
      </c>
      <c r="N61" s="94">
        <v>4</v>
      </c>
      <c r="O61" s="94">
        <f t="shared" si="0"/>
        <v>0</v>
      </c>
      <c r="P61" s="120" t="str">
        <f t="shared" si="1"/>
        <v>Bajo (B)</v>
      </c>
      <c r="Q61" s="94">
        <v>10</v>
      </c>
      <c r="R61" s="94">
        <f t="shared" si="2"/>
        <v>0</v>
      </c>
      <c r="S61" s="120" t="str">
        <f t="shared" si="3"/>
        <v>IV</v>
      </c>
      <c r="T61" s="121" t="str">
        <f t="shared" si="4"/>
        <v>ACEPTABLE</v>
      </c>
      <c r="U61" s="94">
        <v>2</v>
      </c>
      <c r="V61" s="94">
        <v>9</v>
      </c>
      <c r="W61" s="94">
        <v>0</v>
      </c>
      <c r="X61" s="94">
        <f t="shared" si="10"/>
        <v>11</v>
      </c>
      <c r="Y61" s="95" t="s">
        <v>569</v>
      </c>
      <c r="Z61" s="95" t="s">
        <v>570</v>
      </c>
      <c r="AA61" s="95" t="s">
        <v>209</v>
      </c>
      <c r="AB61" s="95" t="s">
        <v>209</v>
      </c>
      <c r="AC61" s="95" t="s">
        <v>571</v>
      </c>
      <c r="AD61" s="95" t="s">
        <v>574</v>
      </c>
      <c r="AE61" s="98" t="s">
        <v>209</v>
      </c>
    </row>
    <row r="62" spans="1:31" s="86" customFormat="1" ht="111" customHeight="1" thickBot="1">
      <c r="A62" s="88" t="s">
        <v>242</v>
      </c>
      <c r="B62" s="89" t="s">
        <v>284</v>
      </c>
      <c r="C62" s="89" t="s">
        <v>319</v>
      </c>
      <c r="D62" s="89" t="s">
        <v>684</v>
      </c>
      <c r="E62" s="111" t="s">
        <v>709</v>
      </c>
      <c r="F62" s="112" t="s">
        <v>505</v>
      </c>
      <c r="G62" s="112" t="s">
        <v>40</v>
      </c>
      <c r="H62" s="112" t="s">
        <v>53</v>
      </c>
      <c r="I62" s="112" t="s">
        <v>541</v>
      </c>
      <c r="J62" s="112" t="s">
        <v>377</v>
      </c>
      <c r="K62" s="112" t="s">
        <v>544</v>
      </c>
      <c r="L62" s="112" t="s">
        <v>543</v>
      </c>
      <c r="M62" s="111">
        <v>6</v>
      </c>
      <c r="N62" s="111">
        <v>3</v>
      </c>
      <c r="O62" s="111">
        <f>+M62*N62</f>
        <v>18</v>
      </c>
      <c r="P62" s="122" t="str">
        <f>IF(O62&gt;=21,"Muy Alto (MA)",IF(O62&lt;6,"Bajo (B)",IF(AND(O62&gt;=9,O62&lt;21),"Alto (a)",IF(AND(O62&gt;=6,O62&lt;9),"Medio (M)"))))</f>
        <v>Alto (a)</v>
      </c>
      <c r="Q62" s="111">
        <v>25</v>
      </c>
      <c r="R62" s="111">
        <f>O62*Q62</f>
        <v>450</v>
      </c>
      <c r="S62" s="122" t="str">
        <f>IF(R62&gt;500,"I",IF(R62&lt;21,"IV",IF(AND(R62&gt;=121,R62&lt;=500),"II",IF(AND(R62&gt;=21,R62&lt;=120),"III"))))</f>
        <v>II</v>
      </c>
      <c r="T62" s="123" t="str">
        <f>IF(R62&gt;500,"NO ACEPTABLE",IF(R62&lt;21,"ACEPTABLE",IF(AND(R62&gt;=121,R62&lt;=500),"NO ACEPTABLE O ACEPTABLE CON CONTROL ESPECÍFICO",IF(AND(R62&gt;=21,R62&lt;=120),"MEJORABLE"))))</f>
        <v>NO ACEPTABLE O ACEPTABLE CON CONTROL ESPECÍFICO</v>
      </c>
      <c r="U62" s="111">
        <v>2</v>
      </c>
      <c r="V62" s="111">
        <v>9</v>
      </c>
      <c r="W62" s="111">
        <v>0</v>
      </c>
      <c r="X62" s="111">
        <f t="shared" si="10"/>
        <v>11</v>
      </c>
      <c r="Y62" s="112" t="s">
        <v>506</v>
      </c>
      <c r="Z62" s="101" t="s">
        <v>664</v>
      </c>
      <c r="AA62" s="112" t="s">
        <v>209</v>
      </c>
      <c r="AB62" s="112" t="s">
        <v>209</v>
      </c>
      <c r="AC62" s="112" t="s">
        <v>507</v>
      </c>
      <c r="AD62" s="112" t="s">
        <v>508</v>
      </c>
      <c r="AE62" s="115" t="s">
        <v>545</v>
      </c>
    </row>
    <row r="63" spans="1:31" ht="111" customHeight="1" thickBot="1">
      <c r="A63" s="88" t="s">
        <v>242</v>
      </c>
      <c r="B63" s="89" t="s">
        <v>510</v>
      </c>
      <c r="C63" s="89" t="s">
        <v>527</v>
      </c>
      <c r="D63" s="89" t="s">
        <v>511</v>
      </c>
      <c r="E63" s="90" t="s">
        <v>709</v>
      </c>
      <c r="F63" s="89" t="s">
        <v>612</v>
      </c>
      <c r="G63" s="89" t="s">
        <v>34</v>
      </c>
      <c r="H63" s="89" t="s">
        <v>611</v>
      </c>
      <c r="I63" s="89" t="s">
        <v>512</v>
      </c>
      <c r="J63" s="89" t="s">
        <v>377</v>
      </c>
      <c r="K63" s="89" t="s">
        <v>377</v>
      </c>
      <c r="L63" s="89" t="s">
        <v>603</v>
      </c>
      <c r="M63" s="90">
        <v>2</v>
      </c>
      <c r="N63" s="90">
        <v>1</v>
      </c>
      <c r="O63" s="90">
        <f t="shared" si="0"/>
        <v>2</v>
      </c>
      <c r="P63" s="118" t="str">
        <f t="shared" si="1"/>
        <v>Bajo (B)</v>
      </c>
      <c r="Q63" s="90">
        <v>25</v>
      </c>
      <c r="R63" s="90">
        <f aca="true" t="shared" si="11" ref="R63:R68">O63*Q63</f>
        <v>50</v>
      </c>
      <c r="S63" s="118" t="str">
        <f aca="true" t="shared" si="12" ref="S63:S70">IF(R63&gt;500,"I",IF(R63&lt;21,"IV",IF(AND(R63&gt;=121,R63&lt;=500),"II",IF(AND(R63&gt;=21,R63&lt;=120),"III"))))</f>
        <v>III</v>
      </c>
      <c r="T63" s="119" t="str">
        <f t="shared" si="4"/>
        <v>MEJORABLE</v>
      </c>
      <c r="U63" s="90">
        <v>0</v>
      </c>
      <c r="V63" s="90">
        <v>1</v>
      </c>
      <c r="W63" s="90">
        <v>0</v>
      </c>
      <c r="X63" s="90">
        <f t="shared" si="10"/>
        <v>1</v>
      </c>
      <c r="Y63" s="89" t="s">
        <v>512</v>
      </c>
      <c r="Z63" s="89" t="s">
        <v>407</v>
      </c>
      <c r="AA63" s="89" t="s">
        <v>209</v>
      </c>
      <c r="AB63" s="89" t="s">
        <v>209</v>
      </c>
      <c r="AC63" s="89" t="s">
        <v>513</v>
      </c>
      <c r="AD63" s="89" t="s">
        <v>514</v>
      </c>
      <c r="AE63" s="93" t="s">
        <v>515</v>
      </c>
    </row>
    <row r="64" spans="1:31" ht="111" customHeight="1" thickBot="1">
      <c r="A64" s="88" t="s">
        <v>242</v>
      </c>
      <c r="B64" s="89" t="s">
        <v>510</v>
      </c>
      <c r="C64" s="89" t="s">
        <v>527</v>
      </c>
      <c r="D64" s="89" t="s">
        <v>511</v>
      </c>
      <c r="E64" s="94" t="s">
        <v>710</v>
      </c>
      <c r="F64" s="95" t="s">
        <v>221</v>
      </c>
      <c r="G64" s="95" t="s">
        <v>38</v>
      </c>
      <c r="H64" s="95" t="s">
        <v>516</v>
      </c>
      <c r="I64" s="95" t="s">
        <v>443</v>
      </c>
      <c r="J64" s="95" t="s">
        <v>377</v>
      </c>
      <c r="K64" s="95" t="s">
        <v>445</v>
      </c>
      <c r="L64" s="95" t="s">
        <v>635</v>
      </c>
      <c r="M64" s="94">
        <v>2</v>
      </c>
      <c r="N64" s="94">
        <v>3</v>
      </c>
      <c r="O64" s="94">
        <f t="shared" si="0"/>
        <v>6</v>
      </c>
      <c r="P64" s="120" t="str">
        <f>IF(O64&gt;=21,"Muy Alto (MA)",IF(O64&lt;6,"Bajo (B)",IF(AND(O64&gt;=9,O64&lt;21),"Alto (a)",IF(AND(O64&gt;=6,O64&lt;9),"Medio (M)"))))</f>
        <v>Medio (M)</v>
      </c>
      <c r="Q64" s="94">
        <v>25</v>
      </c>
      <c r="R64" s="94">
        <f t="shared" si="11"/>
        <v>150</v>
      </c>
      <c r="S64" s="120" t="str">
        <f t="shared" si="12"/>
        <v>II</v>
      </c>
      <c r="T64" s="121" t="str">
        <f>IF(R64&gt;500,"NO ACEPTABLE",IF(R64&lt;21,"ACEPTABLE",IF(AND(R64&gt;=121,R64&lt;=500),"NO ACEPTABLE O ACEPTABLE CON CONTROL ESPECÍFICO",IF(AND(R64&gt;=21,R64&lt;=120),"MEJORABLE"))))</f>
        <v>NO ACEPTABLE O ACEPTABLE CON CONTROL ESPECÍFICO</v>
      </c>
      <c r="U64" s="94">
        <v>0</v>
      </c>
      <c r="V64" s="94">
        <v>1</v>
      </c>
      <c r="W64" s="94">
        <v>0</v>
      </c>
      <c r="X64" s="94">
        <f t="shared" si="10"/>
        <v>1</v>
      </c>
      <c r="Y64" s="95" t="s">
        <v>456</v>
      </c>
      <c r="Z64" s="95" t="s">
        <v>458</v>
      </c>
      <c r="AA64" s="95" t="s">
        <v>209</v>
      </c>
      <c r="AB64" s="95" t="s">
        <v>209</v>
      </c>
      <c r="AC64" s="95" t="s">
        <v>209</v>
      </c>
      <c r="AD64" s="95" t="s">
        <v>517</v>
      </c>
      <c r="AE64" s="98" t="s">
        <v>209</v>
      </c>
    </row>
    <row r="65" spans="1:31" ht="111" customHeight="1" thickBot="1">
      <c r="A65" s="88" t="s">
        <v>242</v>
      </c>
      <c r="B65" s="89" t="s">
        <v>510</v>
      </c>
      <c r="C65" s="89" t="s">
        <v>527</v>
      </c>
      <c r="D65" s="89" t="s">
        <v>511</v>
      </c>
      <c r="E65" s="94" t="s">
        <v>206</v>
      </c>
      <c r="F65" s="95" t="s">
        <v>518</v>
      </c>
      <c r="G65" s="95" t="s">
        <v>498</v>
      </c>
      <c r="H65" s="95" t="s">
        <v>266</v>
      </c>
      <c r="I65" s="95" t="s">
        <v>252</v>
      </c>
      <c r="J65" s="95" t="s">
        <v>421</v>
      </c>
      <c r="K65" s="95" t="s">
        <v>556</v>
      </c>
      <c r="L65" s="95" t="s">
        <v>421</v>
      </c>
      <c r="M65" s="94">
        <v>2</v>
      </c>
      <c r="N65" s="94">
        <v>4</v>
      </c>
      <c r="O65" s="94">
        <f t="shared" si="0"/>
        <v>8</v>
      </c>
      <c r="P65" s="120" t="str">
        <f>IF(O65&gt;=21,"Muy Alto (MA)",IF(O65&lt;6,"Bajo (B)",IF(AND(O65&gt;=9,O65&lt;21),"Alto (a)",IF(AND(O65&gt;=6,O65&lt;9),"Medio (M)"))))</f>
        <v>Medio (M)</v>
      </c>
      <c r="Q65" s="94">
        <v>10</v>
      </c>
      <c r="R65" s="94">
        <f t="shared" si="11"/>
        <v>80</v>
      </c>
      <c r="S65" s="120" t="str">
        <f t="shared" si="12"/>
        <v>III</v>
      </c>
      <c r="T65" s="121" t="str">
        <f>IF(R65&gt;500,"NO ACEPTABLE",IF(R65&lt;21,"ACEPTABLE",IF(AND(R65&gt;=121,R65&lt;=500),"NO ACEPTABLE O ACEPTABLE CON CONTROL ESPECÍFICO",IF(AND(R65&gt;=21,R65&lt;=120),"MEJORABLE"))))</f>
        <v>MEJORABLE</v>
      </c>
      <c r="U65" s="94">
        <v>0</v>
      </c>
      <c r="V65" s="94">
        <v>1</v>
      </c>
      <c r="W65" s="94">
        <v>0</v>
      </c>
      <c r="X65" s="94">
        <f t="shared" si="10"/>
        <v>1</v>
      </c>
      <c r="Y65" s="95" t="s">
        <v>519</v>
      </c>
      <c r="Z65" s="95" t="s">
        <v>589</v>
      </c>
      <c r="AA65" s="95" t="s">
        <v>209</v>
      </c>
      <c r="AB65" s="95" t="s">
        <v>209</v>
      </c>
      <c r="AC65" s="95" t="s">
        <v>209</v>
      </c>
      <c r="AD65" s="95" t="s">
        <v>558</v>
      </c>
      <c r="AE65" s="98" t="s">
        <v>209</v>
      </c>
    </row>
    <row r="66" spans="1:31" ht="111" customHeight="1" thickBot="1">
      <c r="A66" s="88" t="s">
        <v>242</v>
      </c>
      <c r="B66" s="89" t="s">
        <v>510</v>
      </c>
      <c r="C66" s="89" t="s">
        <v>527</v>
      </c>
      <c r="D66" s="89" t="s">
        <v>511</v>
      </c>
      <c r="E66" s="94" t="s">
        <v>206</v>
      </c>
      <c r="F66" s="95" t="s">
        <v>262</v>
      </c>
      <c r="G66" s="95" t="s">
        <v>42</v>
      </c>
      <c r="H66" s="95" t="s">
        <v>594</v>
      </c>
      <c r="I66" s="95" t="s">
        <v>520</v>
      </c>
      <c r="J66" s="95" t="s">
        <v>380</v>
      </c>
      <c r="K66" s="95" t="s">
        <v>380</v>
      </c>
      <c r="L66" s="95" t="s">
        <v>596</v>
      </c>
      <c r="M66" s="94">
        <v>1</v>
      </c>
      <c r="N66" s="94">
        <v>2</v>
      </c>
      <c r="O66" s="94">
        <f t="shared" si="0"/>
        <v>2</v>
      </c>
      <c r="P66" s="120" t="str">
        <f t="shared" si="1"/>
        <v>Bajo (B)</v>
      </c>
      <c r="Q66" s="94">
        <v>10</v>
      </c>
      <c r="R66" s="94">
        <f t="shared" si="11"/>
        <v>20</v>
      </c>
      <c r="S66" s="120" t="str">
        <f t="shared" si="12"/>
        <v>IV</v>
      </c>
      <c r="T66" s="121" t="str">
        <f t="shared" si="4"/>
        <v>ACEPTABLE</v>
      </c>
      <c r="U66" s="94">
        <v>0</v>
      </c>
      <c r="V66" s="94">
        <v>1</v>
      </c>
      <c r="W66" s="94">
        <v>0</v>
      </c>
      <c r="X66" s="94">
        <f t="shared" si="10"/>
        <v>1</v>
      </c>
      <c r="Y66" s="95" t="s">
        <v>521</v>
      </c>
      <c r="Z66" s="95" t="s">
        <v>522</v>
      </c>
      <c r="AA66" s="95" t="s">
        <v>209</v>
      </c>
      <c r="AB66" s="95" t="s">
        <v>209</v>
      </c>
      <c r="AC66" s="95" t="s">
        <v>598</v>
      </c>
      <c r="AD66" s="95" t="s">
        <v>523</v>
      </c>
      <c r="AE66" s="117" t="s">
        <v>653</v>
      </c>
    </row>
    <row r="67" spans="1:31" ht="111" customHeight="1" thickBot="1">
      <c r="A67" s="88" t="s">
        <v>242</v>
      </c>
      <c r="B67" s="89" t="s">
        <v>510</v>
      </c>
      <c r="C67" s="89" t="s">
        <v>527</v>
      </c>
      <c r="D67" s="89" t="s">
        <v>511</v>
      </c>
      <c r="E67" s="94" t="s">
        <v>33</v>
      </c>
      <c r="F67" s="95" t="s">
        <v>243</v>
      </c>
      <c r="G67" s="95" t="s">
        <v>498</v>
      </c>
      <c r="H67" s="95" t="s">
        <v>235</v>
      </c>
      <c r="I67" s="95" t="s">
        <v>236</v>
      </c>
      <c r="J67" s="95" t="s">
        <v>377</v>
      </c>
      <c r="K67" s="95" t="s">
        <v>377</v>
      </c>
      <c r="L67" s="95" t="s">
        <v>377</v>
      </c>
      <c r="M67" s="94">
        <v>0</v>
      </c>
      <c r="N67" s="94">
        <v>3</v>
      </c>
      <c r="O67" s="94">
        <f t="shared" si="0"/>
        <v>0</v>
      </c>
      <c r="P67" s="120" t="str">
        <f t="shared" si="1"/>
        <v>Bajo (B)</v>
      </c>
      <c r="Q67" s="94">
        <v>10</v>
      </c>
      <c r="R67" s="94">
        <f t="shared" si="11"/>
        <v>0</v>
      </c>
      <c r="S67" s="120" t="str">
        <f t="shared" si="12"/>
        <v>IV</v>
      </c>
      <c r="T67" s="121" t="str">
        <f t="shared" si="4"/>
        <v>ACEPTABLE</v>
      </c>
      <c r="U67" s="94">
        <v>0</v>
      </c>
      <c r="V67" s="94">
        <v>1</v>
      </c>
      <c r="W67" s="94">
        <v>0</v>
      </c>
      <c r="X67" s="94">
        <f t="shared" si="10"/>
        <v>1</v>
      </c>
      <c r="Y67" s="95" t="s">
        <v>524</v>
      </c>
      <c r="Z67" s="95" t="s">
        <v>559</v>
      </c>
      <c r="AA67" s="95" t="s">
        <v>209</v>
      </c>
      <c r="AB67" s="95" t="s">
        <v>209</v>
      </c>
      <c r="AC67" s="95" t="s">
        <v>377</v>
      </c>
      <c r="AD67" s="95" t="s">
        <v>525</v>
      </c>
      <c r="AE67" s="98" t="s">
        <v>526</v>
      </c>
    </row>
    <row r="68" spans="1:31" ht="111" customHeight="1" thickBot="1">
      <c r="A68" s="88" t="s">
        <v>242</v>
      </c>
      <c r="B68" s="89" t="s">
        <v>510</v>
      </c>
      <c r="C68" s="89" t="s">
        <v>527</v>
      </c>
      <c r="D68" s="89" t="s">
        <v>511</v>
      </c>
      <c r="E68" s="111" t="s">
        <v>206</v>
      </c>
      <c r="F68" s="112" t="s">
        <v>505</v>
      </c>
      <c r="G68" s="112" t="s">
        <v>40</v>
      </c>
      <c r="H68" s="112" t="s">
        <v>53</v>
      </c>
      <c r="I68" s="112" t="s">
        <v>541</v>
      </c>
      <c r="J68" s="112" t="s">
        <v>377</v>
      </c>
      <c r="K68" s="112" t="s">
        <v>544</v>
      </c>
      <c r="L68" s="112" t="s">
        <v>543</v>
      </c>
      <c r="M68" s="111">
        <v>6</v>
      </c>
      <c r="N68" s="111">
        <v>3</v>
      </c>
      <c r="O68" s="111">
        <f>+M68*N68</f>
        <v>18</v>
      </c>
      <c r="P68" s="122" t="str">
        <f>IF(O68&gt;=21,"Muy Alto (MA)",IF(O68&lt;6,"Bajo (B)",IF(AND(O68&gt;=9,O68&lt;21),"Alto (a)",IF(AND(O68&gt;=6,O68&lt;9),"Medio (M)"))))</f>
        <v>Alto (a)</v>
      </c>
      <c r="Q68" s="111">
        <v>25</v>
      </c>
      <c r="R68" s="111">
        <f t="shared" si="11"/>
        <v>450</v>
      </c>
      <c r="S68" s="122" t="str">
        <f t="shared" si="12"/>
        <v>II</v>
      </c>
      <c r="T68" s="123" t="str">
        <f>IF(R68&gt;500,"NO ACEPTABLE",IF(R68&lt;21,"ACEPTABLE",IF(AND(R68&gt;=121,R68&lt;=500),"NO ACEPTABLE O ACEPTABLE CON CONTROL ESPECÍFICO",IF(AND(R68&gt;=21,R68&lt;=120),"MEJORABLE"))))</f>
        <v>NO ACEPTABLE O ACEPTABLE CON CONTROL ESPECÍFICO</v>
      </c>
      <c r="U68" s="111">
        <v>0</v>
      </c>
      <c r="V68" s="111">
        <v>1</v>
      </c>
      <c r="W68" s="111">
        <v>0</v>
      </c>
      <c r="X68" s="111">
        <f t="shared" si="10"/>
        <v>1</v>
      </c>
      <c r="Y68" s="112" t="s">
        <v>506</v>
      </c>
      <c r="Z68" s="101" t="s">
        <v>664</v>
      </c>
      <c r="AA68" s="112" t="s">
        <v>209</v>
      </c>
      <c r="AB68" s="112" t="s">
        <v>209</v>
      </c>
      <c r="AC68" s="112" t="s">
        <v>507</v>
      </c>
      <c r="AD68" s="112" t="s">
        <v>508</v>
      </c>
      <c r="AE68" s="115" t="s">
        <v>545</v>
      </c>
    </row>
    <row r="69" spans="1:31" ht="111" customHeight="1" thickBot="1">
      <c r="A69" s="88" t="s">
        <v>242</v>
      </c>
      <c r="B69" s="89" t="s">
        <v>592</v>
      </c>
      <c r="C69" s="89" t="s">
        <v>509</v>
      </c>
      <c r="D69" s="89" t="s">
        <v>593</v>
      </c>
      <c r="E69" s="90" t="s">
        <v>206</v>
      </c>
      <c r="F69" s="89" t="s">
        <v>497</v>
      </c>
      <c r="G69" s="89" t="s">
        <v>498</v>
      </c>
      <c r="H69" s="89" t="s">
        <v>499</v>
      </c>
      <c r="I69" s="89" t="s">
        <v>500</v>
      </c>
      <c r="J69" s="89" t="s">
        <v>377</v>
      </c>
      <c r="K69" s="89" t="s">
        <v>377</v>
      </c>
      <c r="L69" s="89" t="s">
        <v>501</v>
      </c>
      <c r="M69" s="90">
        <v>2</v>
      </c>
      <c r="N69" s="90">
        <v>3</v>
      </c>
      <c r="O69" s="90">
        <f t="shared" si="0"/>
        <v>6</v>
      </c>
      <c r="P69" s="118" t="str">
        <f t="shared" si="1"/>
        <v>Medio (M)</v>
      </c>
      <c r="Q69" s="90">
        <v>25</v>
      </c>
      <c r="R69" s="90">
        <f t="shared" si="2"/>
        <v>150</v>
      </c>
      <c r="S69" s="118" t="str">
        <f t="shared" si="3"/>
        <v>II</v>
      </c>
      <c r="T69" s="119" t="str">
        <f t="shared" si="4"/>
        <v>NO ACEPTABLE O ACEPTABLE CON CONTROL ESPECÍFICO</v>
      </c>
      <c r="U69" s="90">
        <v>0</v>
      </c>
      <c r="V69" s="90">
        <v>0</v>
      </c>
      <c r="W69" s="90">
        <v>7</v>
      </c>
      <c r="X69" s="90">
        <f t="shared" si="10"/>
        <v>7</v>
      </c>
      <c r="Y69" s="89" t="s">
        <v>502</v>
      </c>
      <c r="Z69" s="89" t="s">
        <v>503</v>
      </c>
      <c r="AA69" s="89" t="s">
        <v>209</v>
      </c>
      <c r="AB69" s="89" t="s">
        <v>209</v>
      </c>
      <c r="AC69" s="89" t="s">
        <v>209</v>
      </c>
      <c r="AD69" s="89" t="s">
        <v>504</v>
      </c>
      <c r="AE69" s="93" t="s">
        <v>412</v>
      </c>
    </row>
    <row r="70" spans="1:31" ht="111" customHeight="1" thickBot="1">
      <c r="A70" s="88" t="s">
        <v>242</v>
      </c>
      <c r="B70" s="89" t="s">
        <v>592</v>
      </c>
      <c r="C70" s="89" t="s">
        <v>509</v>
      </c>
      <c r="D70" s="89" t="s">
        <v>593</v>
      </c>
      <c r="E70" s="94" t="s">
        <v>206</v>
      </c>
      <c r="F70" s="95" t="s">
        <v>613</v>
      </c>
      <c r="G70" s="95" t="s">
        <v>34</v>
      </c>
      <c r="H70" s="95" t="s">
        <v>611</v>
      </c>
      <c r="I70" s="95" t="s">
        <v>512</v>
      </c>
      <c r="J70" s="95" t="s">
        <v>377</v>
      </c>
      <c r="K70" s="95" t="s">
        <v>377</v>
      </c>
      <c r="L70" s="95" t="s">
        <v>377</v>
      </c>
      <c r="M70" s="94">
        <v>2</v>
      </c>
      <c r="N70" s="94">
        <v>3</v>
      </c>
      <c r="O70" s="94">
        <f>+M70*N70</f>
        <v>6</v>
      </c>
      <c r="P70" s="120" t="str">
        <f>IF(O70&gt;=21,"Muy Alto (MA)",IF(O70&lt;6,"Bajo (B)",IF(AND(O70&gt;=9,O70&lt;21),"Alto (a)",IF(AND(O70&gt;=6,O70&lt;9),"Medio (M)"))))</f>
        <v>Medio (M)</v>
      </c>
      <c r="Q70" s="94">
        <v>25</v>
      </c>
      <c r="R70" s="94">
        <f t="shared" si="2"/>
        <v>150</v>
      </c>
      <c r="S70" s="120" t="str">
        <f t="shared" si="12"/>
        <v>II</v>
      </c>
      <c r="T70" s="121" t="str">
        <f>IF(R70&gt;500,"NO ACEPTABLE",IF(R70&lt;21,"ACEPTABLE",IF(AND(R70&gt;=121,R70&lt;=500),"NO ACEPTABLE O ACEPTABLE CON CONTROL ESPECÍFICO",IF(AND(R70&gt;=21,R70&lt;=120),"MEJORABLE"))))</f>
        <v>NO ACEPTABLE O ACEPTABLE CON CONTROL ESPECÍFICO</v>
      </c>
      <c r="U70" s="90">
        <v>0</v>
      </c>
      <c r="V70" s="90">
        <v>0</v>
      </c>
      <c r="W70" s="94">
        <v>7</v>
      </c>
      <c r="X70" s="94">
        <f t="shared" si="10"/>
        <v>7</v>
      </c>
      <c r="Y70" s="95" t="s">
        <v>512</v>
      </c>
      <c r="Z70" s="95" t="s">
        <v>407</v>
      </c>
      <c r="AA70" s="95" t="s">
        <v>209</v>
      </c>
      <c r="AB70" s="95" t="s">
        <v>209</v>
      </c>
      <c r="AC70" s="95" t="s">
        <v>513</v>
      </c>
      <c r="AD70" s="95" t="s">
        <v>514</v>
      </c>
      <c r="AE70" s="98" t="s">
        <v>614</v>
      </c>
    </row>
    <row r="71" spans="1:31" s="86" customFormat="1" ht="111" customHeight="1" thickBot="1">
      <c r="A71" s="88" t="s">
        <v>242</v>
      </c>
      <c r="B71" s="89" t="s">
        <v>592</v>
      </c>
      <c r="C71" s="89" t="s">
        <v>509</v>
      </c>
      <c r="D71" s="89" t="s">
        <v>593</v>
      </c>
      <c r="E71" s="94" t="s">
        <v>206</v>
      </c>
      <c r="F71" s="95" t="s">
        <v>652</v>
      </c>
      <c r="G71" s="95" t="s">
        <v>42</v>
      </c>
      <c r="H71" s="95" t="s">
        <v>594</v>
      </c>
      <c r="I71" s="95" t="s">
        <v>520</v>
      </c>
      <c r="J71" s="95" t="s">
        <v>380</v>
      </c>
      <c r="K71" s="95" t="s">
        <v>380</v>
      </c>
      <c r="L71" s="95" t="s">
        <v>595</v>
      </c>
      <c r="M71" s="94">
        <v>2</v>
      </c>
      <c r="N71" s="94">
        <v>4</v>
      </c>
      <c r="O71" s="94">
        <f>+M71*N71</f>
        <v>8</v>
      </c>
      <c r="P71" s="120" t="str">
        <f>IF(O71&gt;=21,"Muy Alto (MA)",IF(O71&lt;6,"Bajo (B)",IF(AND(O71&gt;=9,O71&lt;21),"Alto (a)",IF(AND(O71&gt;=6,O71&lt;9),"Medio (M)"))))</f>
        <v>Medio (M)</v>
      </c>
      <c r="Q71" s="94">
        <v>25</v>
      </c>
      <c r="R71" s="94">
        <f>O71*Q71</f>
        <v>200</v>
      </c>
      <c r="S71" s="120" t="str">
        <f>IF(R71&gt;500,"I",IF(R71&lt;21,"IV",IF(AND(R71&gt;=121,R71&lt;=500),"II",IF(AND(R71&gt;=21,R71&lt;=120),"III"))))</f>
        <v>II</v>
      </c>
      <c r="T71" s="121" t="str">
        <f>IF(R71&gt;500,"NO ACEPTABLE",IF(R71&lt;21,"ACEPTABLE",IF(AND(R71&gt;=121,R71&lt;=500),"NO ACEPTABLE O ACEPTABLE CON CONTROL ESPECÍFICO",IF(AND(R71&gt;=21,R71&lt;=120),"MEJORABLE"))))</f>
        <v>NO ACEPTABLE O ACEPTABLE CON CONTROL ESPECÍFICO</v>
      </c>
      <c r="U71" s="90">
        <v>0</v>
      </c>
      <c r="V71" s="90">
        <v>0</v>
      </c>
      <c r="W71" s="94">
        <v>7</v>
      </c>
      <c r="X71" s="94">
        <f t="shared" si="10"/>
        <v>7</v>
      </c>
      <c r="Y71" s="95" t="s">
        <v>521</v>
      </c>
      <c r="Z71" s="95" t="s">
        <v>522</v>
      </c>
      <c r="AA71" s="95" t="s">
        <v>209</v>
      </c>
      <c r="AB71" s="95" t="s">
        <v>597</v>
      </c>
      <c r="AC71" s="95" t="s">
        <v>598</v>
      </c>
      <c r="AD71" s="95" t="s">
        <v>523</v>
      </c>
      <c r="AE71" s="98" t="s">
        <v>654</v>
      </c>
    </row>
    <row r="72" spans="1:31" ht="111" customHeight="1" thickBot="1">
      <c r="A72" s="88" t="s">
        <v>242</v>
      </c>
      <c r="B72" s="89" t="s">
        <v>592</v>
      </c>
      <c r="C72" s="89" t="s">
        <v>509</v>
      </c>
      <c r="D72" s="89" t="s">
        <v>593</v>
      </c>
      <c r="E72" s="102" t="s">
        <v>206</v>
      </c>
      <c r="F72" s="101" t="s">
        <v>505</v>
      </c>
      <c r="G72" s="101" t="s">
        <v>40</v>
      </c>
      <c r="H72" s="101" t="s">
        <v>53</v>
      </c>
      <c r="I72" s="101" t="s">
        <v>541</v>
      </c>
      <c r="J72" s="101" t="s">
        <v>377</v>
      </c>
      <c r="K72" s="101" t="s">
        <v>544</v>
      </c>
      <c r="L72" s="101" t="s">
        <v>543</v>
      </c>
      <c r="M72" s="102">
        <v>6</v>
      </c>
      <c r="N72" s="102">
        <v>3</v>
      </c>
      <c r="O72" s="102">
        <f>+M72*N72</f>
        <v>18</v>
      </c>
      <c r="P72" s="124" t="str">
        <f>IF(O72&gt;=21,"Muy Alto (MA)",IF(O72&lt;6,"Bajo (B)",IF(AND(O72&gt;=9,O72&lt;21),"Alto (a)",IF(AND(O72&gt;=6,O72&lt;9),"Medio (M)"))))</f>
        <v>Alto (a)</v>
      </c>
      <c r="Q72" s="102">
        <v>25</v>
      </c>
      <c r="R72" s="102">
        <f>O72*Q72</f>
        <v>450</v>
      </c>
      <c r="S72" s="124" t="str">
        <f>IF(R72&gt;500,"I",IF(R72&lt;21,"IV",IF(AND(R72&gt;=121,R72&lt;=500),"II",IF(AND(R72&gt;=21,R72&lt;=120),"III"))))</f>
        <v>II</v>
      </c>
      <c r="T72" s="125" t="str">
        <f>IF(R72&gt;500,"NO ACEPTABLE",IF(R72&lt;21,"ACEPTABLE",IF(AND(R72&gt;=121,R72&lt;=500),"NO ACEPTABLE O ACEPTABLE CON CONTROL ESPECÍFICO",IF(AND(R72&gt;=21,R72&lt;=120),"MEJORABLE"))))</f>
        <v>NO ACEPTABLE O ACEPTABLE CON CONTROL ESPECÍFICO</v>
      </c>
      <c r="U72" s="90">
        <v>0</v>
      </c>
      <c r="V72" s="90">
        <v>0</v>
      </c>
      <c r="W72" s="102">
        <v>7</v>
      </c>
      <c r="X72" s="102">
        <f t="shared" si="10"/>
        <v>7</v>
      </c>
      <c r="Y72" s="101" t="s">
        <v>506</v>
      </c>
      <c r="Z72" s="101" t="s">
        <v>664</v>
      </c>
      <c r="AA72" s="101" t="s">
        <v>209</v>
      </c>
      <c r="AB72" s="101" t="s">
        <v>209</v>
      </c>
      <c r="AC72" s="101" t="s">
        <v>507</v>
      </c>
      <c r="AD72" s="101" t="s">
        <v>508</v>
      </c>
      <c r="AE72" s="105" t="s">
        <v>545</v>
      </c>
    </row>
    <row r="73" spans="1:31" s="86" customFormat="1" ht="111" customHeight="1" thickBot="1">
      <c r="A73" s="88" t="s">
        <v>242</v>
      </c>
      <c r="B73" s="89" t="s">
        <v>711</v>
      </c>
      <c r="C73" s="89" t="s">
        <v>528</v>
      </c>
      <c r="D73" s="89" t="s">
        <v>688</v>
      </c>
      <c r="E73" s="90" t="s">
        <v>206</v>
      </c>
      <c r="F73" s="89" t="s">
        <v>416</v>
      </c>
      <c r="G73" s="89" t="s">
        <v>34</v>
      </c>
      <c r="H73" s="89" t="s">
        <v>231</v>
      </c>
      <c r="I73" s="89" t="s">
        <v>207</v>
      </c>
      <c r="J73" s="89" t="s">
        <v>396</v>
      </c>
      <c r="K73" s="89" t="s">
        <v>424</v>
      </c>
      <c r="L73" s="89" t="s">
        <v>423</v>
      </c>
      <c r="M73" s="90">
        <v>2</v>
      </c>
      <c r="N73" s="90">
        <v>3</v>
      </c>
      <c r="O73" s="90">
        <f t="shared" si="0"/>
        <v>6</v>
      </c>
      <c r="P73" s="118" t="str">
        <f t="shared" si="1"/>
        <v>Medio (M)</v>
      </c>
      <c r="Q73" s="90">
        <v>25</v>
      </c>
      <c r="R73" s="90">
        <f t="shared" si="2"/>
        <v>150</v>
      </c>
      <c r="S73" s="118" t="str">
        <f t="shared" si="3"/>
        <v>II</v>
      </c>
      <c r="T73" s="119" t="str">
        <f t="shared" si="4"/>
        <v>NO ACEPTABLE O ACEPTABLE CON CONTROL ESPECÍFICO</v>
      </c>
      <c r="U73" s="90">
        <v>14</v>
      </c>
      <c r="V73" s="90">
        <v>2</v>
      </c>
      <c r="W73" s="90">
        <v>0</v>
      </c>
      <c r="X73" s="90">
        <f t="shared" si="10"/>
        <v>16</v>
      </c>
      <c r="Y73" s="89" t="s">
        <v>426</v>
      </c>
      <c r="Z73" s="89" t="s">
        <v>407</v>
      </c>
      <c r="AA73" s="89" t="s">
        <v>209</v>
      </c>
      <c r="AB73" s="89" t="s">
        <v>209</v>
      </c>
      <c r="AC73" s="108" t="s">
        <v>365</v>
      </c>
      <c r="AD73" s="108" t="s">
        <v>427</v>
      </c>
      <c r="AE73" s="109" t="s">
        <v>361</v>
      </c>
    </row>
    <row r="74" spans="1:31" s="86" customFormat="1" ht="111" customHeight="1" thickBot="1">
      <c r="A74" s="88" t="s">
        <v>242</v>
      </c>
      <c r="B74" s="89" t="s">
        <v>711</v>
      </c>
      <c r="C74" s="89" t="s">
        <v>528</v>
      </c>
      <c r="D74" s="89" t="s">
        <v>689</v>
      </c>
      <c r="E74" s="94" t="s">
        <v>206</v>
      </c>
      <c r="F74" s="95" t="s">
        <v>364</v>
      </c>
      <c r="G74" s="95" t="s">
        <v>34</v>
      </c>
      <c r="H74" s="95" t="s">
        <v>345</v>
      </c>
      <c r="I74" s="95" t="s">
        <v>395</v>
      </c>
      <c r="J74" s="95" t="s">
        <v>396</v>
      </c>
      <c r="K74" s="95" t="s">
        <v>399</v>
      </c>
      <c r="L74" s="95" t="s">
        <v>398</v>
      </c>
      <c r="M74" s="94">
        <v>2</v>
      </c>
      <c r="N74" s="94">
        <v>3</v>
      </c>
      <c r="O74" s="94">
        <f t="shared" si="0"/>
        <v>6</v>
      </c>
      <c r="P74" s="120" t="str">
        <f t="shared" si="1"/>
        <v>Medio (M)</v>
      </c>
      <c r="Q74" s="94">
        <v>25</v>
      </c>
      <c r="R74" s="94">
        <f t="shared" si="2"/>
        <v>150</v>
      </c>
      <c r="S74" s="120" t="str">
        <f t="shared" si="3"/>
        <v>II</v>
      </c>
      <c r="T74" s="121" t="str">
        <f t="shared" si="4"/>
        <v>NO ACEPTABLE O ACEPTABLE CON CONTROL ESPECÍFICO</v>
      </c>
      <c r="U74" s="94">
        <v>16</v>
      </c>
      <c r="V74" s="94">
        <v>2</v>
      </c>
      <c r="W74" s="94">
        <v>0</v>
      </c>
      <c r="X74" s="94">
        <f aca="true" t="shared" si="13" ref="X74:X93">SUM(U74:W74)</f>
        <v>18</v>
      </c>
      <c r="Y74" s="95" t="s">
        <v>406</v>
      </c>
      <c r="Z74" s="95" t="s">
        <v>407</v>
      </c>
      <c r="AA74" s="95" t="s">
        <v>209</v>
      </c>
      <c r="AB74" s="95" t="s">
        <v>209</v>
      </c>
      <c r="AC74" s="95" t="s">
        <v>349</v>
      </c>
      <c r="AD74" s="95" t="s">
        <v>409</v>
      </c>
      <c r="AE74" s="98" t="s">
        <v>361</v>
      </c>
    </row>
    <row r="75" spans="1:31" s="86" customFormat="1" ht="111" customHeight="1" thickBot="1">
      <c r="A75" s="88" t="s">
        <v>242</v>
      </c>
      <c r="B75" s="89" t="s">
        <v>711</v>
      </c>
      <c r="C75" s="89" t="s">
        <v>528</v>
      </c>
      <c r="D75" s="89" t="s">
        <v>690</v>
      </c>
      <c r="E75" s="94" t="s">
        <v>206</v>
      </c>
      <c r="F75" s="95" t="s">
        <v>433</v>
      </c>
      <c r="G75" s="95" t="s">
        <v>38</v>
      </c>
      <c r="H75" s="95" t="s">
        <v>444</v>
      </c>
      <c r="I75" s="95" t="s">
        <v>443</v>
      </c>
      <c r="J75" s="95" t="s">
        <v>380</v>
      </c>
      <c r="K75" s="95" t="s">
        <v>448</v>
      </c>
      <c r="L75" s="95" t="s">
        <v>454</v>
      </c>
      <c r="M75" s="94">
        <v>2</v>
      </c>
      <c r="N75" s="94">
        <v>3</v>
      </c>
      <c r="O75" s="94">
        <f t="shared" si="0"/>
        <v>6</v>
      </c>
      <c r="P75" s="120" t="str">
        <f t="shared" si="1"/>
        <v>Medio (M)</v>
      </c>
      <c r="Q75" s="94">
        <v>25</v>
      </c>
      <c r="R75" s="94">
        <f t="shared" si="2"/>
        <v>150</v>
      </c>
      <c r="S75" s="120" t="str">
        <f t="shared" si="3"/>
        <v>II</v>
      </c>
      <c r="T75" s="121" t="str">
        <f t="shared" si="4"/>
        <v>NO ACEPTABLE O ACEPTABLE CON CONTROL ESPECÍFICO</v>
      </c>
      <c r="U75" s="94">
        <v>16</v>
      </c>
      <c r="V75" s="94">
        <v>2</v>
      </c>
      <c r="W75" s="94">
        <v>0</v>
      </c>
      <c r="X75" s="94">
        <f t="shared" si="13"/>
        <v>18</v>
      </c>
      <c r="Y75" s="95" t="s">
        <v>456</v>
      </c>
      <c r="Z75" s="95" t="s">
        <v>458</v>
      </c>
      <c r="AA75" s="95" t="s">
        <v>209</v>
      </c>
      <c r="AB75" s="95" t="s">
        <v>209</v>
      </c>
      <c r="AC75" s="95" t="s">
        <v>209</v>
      </c>
      <c r="AD75" s="95" t="s">
        <v>460</v>
      </c>
      <c r="AE75" s="98" t="s">
        <v>209</v>
      </c>
    </row>
    <row r="76" spans="1:31" s="86" customFormat="1" ht="111" customHeight="1" thickBot="1">
      <c r="A76" s="88" t="s">
        <v>242</v>
      </c>
      <c r="B76" s="89" t="s">
        <v>711</v>
      </c>
      <c r="C76" s="89" t="s">
        <v>528</v>
      </c>
      <c r="D76" s="89" t="s">
        <v>691</v>
      </c>
      <c r="E76" s="94" t="s">
        <v>712</v>
      </c>
      <c r="F76" s="95" t="s">
        <v>261</v>
      </c>
      <c r="G76" s="95" t="s">
        <v>51</v>
      </c>
      <c r="H76" s="95" t="s">
        <v>237</v>
      </c>
      <c r="I76" s="95" t="s">
        <v>351</v>
      </c>
      <c r="J76" s="95" t="s">
        <v>380</v>
      </c>
      <c r="K76" s="95" t="s">
        <v>480</v>
      </c>
      <c r="L76" s="95" t="s">
        <v>223</v>
      </c>
      <c r="M76" s="94">
        <v>2</v>
      </c>
      <c r="N76" s="94">
        <v>3</v>
      </c>
      <c r="O76" s="94">
        <f t="shared" si="0"/>
        <v>6</v>
      </c>
      <c r="P76" s="120" t="str">
        <f t="shared" si="1"/>
        <v>Medio (M)</v>
      </c>
      <c r="Q76" s="94">
        <v>100</v>
      </c>
      <c r="R76" s="94">
        <f t="shared" si="2"/>
        <v>600</v>
      </c>
      <c r="S76" s="120" t="str">
        <f t="shared" si="3"/>
        <v>I</v>
      </c>
      <c r="T76" s="121" t="str">
        <f t="shared" si="4"/>
        <v>NO ACEPTABLE</v>
      </c>
      <c r="U76" s="94">
        <v>16</v>
      </c>
      <c r="V76" s="94">
        <v>2</v>
      </c>
      <c r="W76" s="94">
        <v>0</v>
      </c>
      <c r="X76" s="94">
        <f t="shared" si="13"/>
        <v>18</v>
      </c>
      <c r="Y76" s="95" t="s">
        <v>492</v>
      </c>
      <c r="Z76" s="95" t="s">
        <v>639</v>
      </c>
      <c r="AA76" s="95" t="s">
        <v>209</v>
      </c>
      <c r="AB76" s="95" t="s">
        <v>209</v>
      </c>
      <c r="AC76" s="95" t="s">
        <v>493</v>
      </c>
      <c r="AD76" s="95" t="s">
        <v>362</v>
      </c>
      <c r="AE76" s="98" t="s">
        <v>209</v>
      </c>
    </row>
    <row r="77" spans="1:31" ht="111" customHeight="1" thickBot="1">
      <c r="A77" s="88" t="s">
        <v>242</v>
      </c>
      <c r="B77" s="89" t="s">
        <v>711</v>
      </c>
      <c r="C77" s="89" t="s">
        <v>528</v>
      </c>
      <c r="D77" s="89" t="s">
        <v>692</v>
      </c>
      <c r="E77" s="94" t="s">
        <v>206</v>
      </c>
      <c r="F77" s="95" t="s">
        <v>505</v>
      </c>
      <c r="G77" s="95" t="s">
        <v>40</v>
      </c>
      <c r="H77" s="95" t="s">
        <v>53</v>
      </c>
      <c r="I77" s="95" t="s">
        <v>541</v>
      </c>
      <c r="J77" s="95" t="s">
        <v>377</v>
      </c>
      <c r="K77" s="95" t="s">
        <v>544</v>
      </c>
      <c r="L77" s="95" t="s">
        <v>543</v>
      </c>
      <c r="M77" s="94">
        <v>6</v>
      </c>
      <c r="N77" s="94">
        <v>3</v>
      </c>
      <c r="O77" s="94">
        <f t="shared" si="0"/>
        <v>18</v>
      </c>
      <c r="P77" s="120" t="str">
        <f t="shared" si="1"/>
        <v>Alto (a)</v>
      </c>
      <c r="Q77" s="94">
        <v>25</v>
      </c>
      <c r="R77" s="94">
        <f t="shared" si="2"/>
        <v>450</v>
      </c>
      <c r="S77" s="120" t="str">
        <f t="shared" si="3"/>
        <v>II</v>
      </c>
      <c r="T77" s="121" t="str">
        <f t="shared" si="4"/>
        <v>NO ACEPTABLE O ACEPTABLE CON CONTROL ESPECÍFICO</v>
      </c>
      <c r="U77" s="94">
        <v>16</v>
      </c>
      <c r="V77" s="94">
        <v>2</v>
      </c>
      <c r="W77" s="94">
        <v>0</v>
      </c>
      <c r="X77" s="94">
        <f t="shared" si="13"/>
        <v>18</v>
      </c>
      <c r="Y77" s="95" t="s">
        <v>506</v>
      </c>
      <c r="Z77" s="101" t="s">
        <v>664</v>
      </c>
      <c r="AA77" s="95" t="s">
        <v>209</v>
      </c>
      <c r="AB77" s="95" t="s">
        <v>209</v>
      </c>
      <c r="AC77" s="95" t="s">
        <v>507</v>
      </c>
      <c r="AD77" s="95" t="s">
        <v>508</v>
      </c>
      <c r="AE77" s="98" t="s">
        <v>545</v>
      </c>
    </row>
    <row r="78" spans="1:31" s="86" customFormat="1" ht="111" customHeight="1" thickBot="1">
      <c r="A78" s="88" t="s">
        <v>242</v>
      </c>
      <c r="B78" s="89" t="s">
        <v>711</v>
      </c>
      <c r="C78" s="89" t="s">
        <v>528</v>
      </c>
      <c r="D78" s="89" t="s">
        <v>693</v>
      </c>
      <c r="E78" s="94" t="s">
        <v>206</v>
      </c>
      <c r="F78" s="95" t="s">
        <v>518</v>
      </c>
      <c r="G78" s="95" t="s">
        <v>498</v>
      </c>
      <c r="H78" s="95" t="s">
        <v>266</v>
      </c>
      <c r="I78" s="95" t="s">
        <v>252</v>
      </c>
      <c r="J78" s="95" t="s">
        <v>421</v>
      </c>
      <c r="K78" s="95" t="s">
        <v>556</v>
      </c>
      <c r="L78" s="95" t="s">
        <v>421</v>
      </c>
      <c r="M78" s="94">
        <v>2</v>
      </c>
      <c r="N78" s="94">
        <v>4</v>
      </c>
      <c r="O78" s="94">
        <f t="shared" si="0"/>
        <v>8</v>
      </c>
      <c r="P78" s="120" t="str">
        <f t="shared" si="1"/>
        <v>Medio (M)</v>
      </c>
      <c r="Q78" s="94">
        <v>25</v>
      </c>
      <c r="R78" s="94">
        <f t="shared" si="2"/>
        <v>200</v>
      </c>
      <c r="S78" s="120" t="str">
        <f t="shared" si="3"/>
        <v>II</v>
      </c>
      <c r="T78" s="121" t="str">
        <f t="shared" si="4"/>
        <v>NO ACEPTABLE O ACEPTABLE CON CONTROL ESPECÍFICO</v>
      </c>
      <c r="U78" s="94">
        <v>16</v>
      </c>
      <c r="V78" s="94">
        <v>2</v>
      </c>
      <c r="W78" s="94">
        <v>0</v>
      </c>
      <c r="X78" s="94">
        <f t="shared" si="13"/>
        <v>18</v>
      </c>
      <c r="Y78" s="95" t="s">
        <v>519</v>
      </c>
      <c r="Z78" s="95" t="s">
        <v>589</v>
      </c>
      <c r="AA78" s="95" t="s">
        <v>209</v>
      </c>
      <c r="AB78" s="95" t="s">
        <v>209</v>
      </c>
      <c r="AC78" s="95" t="s">
        <v>209</v>
      </c>
      <c r="AD78" s="95" t="s">
        <v>558</v>
      </c>
      <c r="AE78" s="98" t="s">
        <v>209</v>
      </c>
    </row>
    <row r="79" spans="1:31" s="86" customFormat="1" ht="111" customHeight="1" thickBot="1">
      <c r="A79" s="88" t="s">
        <v>242</v>
      </c>
      <c r="B79" s="89" t="s">
        <v>711</v>
      </c>
      <c r="C79" s="89" t="s">
        <v>528</v>
      </c>
      <c r="D79" s="89" t="s">
        <v>688</v>
      </c>
      <c r="E79" s="111" t="s">
        <v>214</v>
      </c>
      <c r="F79" s="112" t="s">
        <v>568</v>
      </c>
      <c r="G79" s="112" t="s">
        <v>51</v>
      </c>
      <c r="H79" s="112" t="s">
        <v>212</v>
      </c>
      <c r="I79" s="112" t="s">
        <v>565</v>
      </c>
      <c r="J79" s="112" t="s">
        <v>566</v>
      </c>
      <c r="K79" s="112" t="s">
        <v>567</v>
      </c>
      <c r="L79" s="112" t="s">
        <v>421</v>
      </c>
      <c r="M79" s="111">
        <v>2</v>
      </c>
      <c r="N79" s="111">
        <v>2</v>
      </c>
      <c r="O79" s="111">
        <f>+M79*N79</f>
        <v>4</v>
      </c>
      <c r="P79" s="122" t="str">
        <f>IF(O79&gt;=21,"Muy Alto (MA)",IF(O79&lt;6,"Bajo (B)",IF(AND(O79&gt;=9,O79&lt;21),"Alto (a)",IF(AND(O79&gt;=6,O79&lt;9),"Medio (M)"))))</f>
        <v>Bajo (B)</v>
      </c>
      <c r="Q79" s="111">
        <v>100</v>
      </c>
      <c r="R79" s="111">
        <f>O79*Q79</f>
        <v>400</v>
      </c>
      <c r="S79" s="122" t="str">
        <f>IF(R79&gt;500,"I",IF(R79&lt;21,"IV",IF(AND(R79&gt;=121,R79&lt;=500),"II",IF(AND(R79&gt;=21,R79&lt;=120),"III"))))</f>
        <v>II</v>
      </c>
      <c r="T79" s="123" t="str">
        <f>IF(R79&gt;500,"NO ACEPTABLE",IF(R79&lt;21,"ACEPTABLE",IF(AND(R79&gt;=121,R79&lt;=500),"NO ACEPTABLE O ACEPTABLE CON CONTROL ESPECÍFICO",IF(AND(R79&gt;=21,R79&lt;=120),"MEJORABLE"))))</f>
        <v>NO ACEPTABLE O ACEPTABLE CON CONTROL ESPECÍFICO</v>
      </c>
      <c r="U79" s="111">
        <v>16</v>
      </c>
      <c r="V79" s="111">
        <v>2</v>
      </c>
      <c r="W79" s="111">
        <v>0</v>
      </c>
      <c r="X79" s="111">
        <f aca="true" t="shared" si="14" ref="X79:X84">SUM(U79:W79)</f>
        <v>18</v>
      </c>
      <c r="Y79" s="112" t="s">
        <v>569</v>
      </c>
      <c r="Z79" s="112" t="s">
        <v>570</v>
      </c>
      <c r="AA79" s="112" t="s">
        <v>209</v>
      </c>
      <c r="AB79" s="112" t="s">
        <v>209</v>
      </c>
      <c r="AC79" s="112" t="s">
        <v>572</v>
      </c>
      <c r="AD79" s="112" t="s">
        <v>694</v>
      </c>
      <c r="AE79" s="115" t="s">
        <v>209</v>
      </c>
    </row>
    <row r="80" spans="1:31" s="86" customFormat="1" ht="111" customHeight="1" thickBot="1">
      <c r="A80" s="88" t="s">
        <v>242</v>
      </c>
      <c r="B80" s="89" t="s">
        <v>717</v>
      </c>
      <c r="C80" s="89" t="s">
        <v>713</v>
      </c>
      <c r="D80" s="89" t="s">
        <v>714</v>
      </c>
      <c r="E80" s="90" t="s">
        <v>206</v>
      </c>
      <c r="F80" s="89" t="s">
        <v>416</v>
      </c>
      <c r="G80" s="89" t="s">
        <v>34</v>
      </c>
      <c r="H80" s="89" t="s">
        <v>231</v>
      </c>
      <c r="I80" s="89" t="s">
        <v>207</v>
      </c>
      <c r="J80" s="89" t="s">
        <v>396</v>
      </c>
      <c r="K80" s="89" t="s">
        <v>424</v>
      </c>
      <c r="L80" s="89" t="s">
        <v>423</v>
      </c>
      <c r="M80" s="90">
        <v>2</v>
      </c>
      <c r="N80" s="90">
        <v>3</v>
      </c>
      <c r="O80" s="90">
        <f>+M80*N80</f>
        <v>6</v>
      </c>
      <c r="P80" s="118" t="str">
        <f>IF(O80&gt;=21,"Muy Alto (MA)",IF(O80&lt;6,"Bajo (B)",IF(AND(O80&gt;=9,O80&lt;21),"Alto (a)",IF(AND(O80&gt;=6,O80&lt;9),"Medio (M)"))))</f>
        <v>Medio (M)</v>
      </c>
      <c r="Q80" s="90">
        <v>25</v>
      </c>
      <c r="R80" s="90">
        <f>O80*Q80</f>
        <v>150</v>
      </c>
      <c r="S80" s="118" t="str">
        <f>IF(R80&gt;500,"I",IF(R80&lt;21,"IV",IF(AND(R80&gt;=121,R80&lt;=500),"II",IF(AND(R80&gt;=21,R80&lt;=120),"III"))))</f>
        <v>II</v>
      </c>
      <c r="T80" s="119" t="str">
        <f>IF(R80&gt;500,"NO ACEPTABLE",IF(R80&lt;21,"ACEPTABLE",IF(AND(R80&gt;=121,R80&lt;=500),"NO ACEPTABLE O ACEPTABLE CON CONTROL ESPECÍFICO",IF(AND(R80&gt;=21,R80&lt;=120),"MEJORABLE"))))</f>
        <v>NO ACEPTABLE O ACEPTABLE CON CONTROL ESPECÍFICO</v>
      </c>
      <c r="U80" s="90">
        <v>3</v>
      </c>
      <c r="V80" s="90">
        <v>1</v>
      </c>
      <c r="W80" s="90">
        <v>0</v>
      </c>
      <c r="X80" s="90">
        <f t="shared" si="14"/>
        <v>4</v>
      </c>
      <c r="Y80" s="89" t="s">
        <v>426</v>
      </c>
      <c r="Z80" s="89" t="s">
        <v>407</v>
      </c>
      <c r="AA80" s="89" t="s">
        <v>209</v>
      </c>
      <c r="AB80" s="89" t="s">
        <v>209</v>
      </c>
      <c r="AC80" s="108" t="s">
        <v>365</v>
      </c>
      <c r="AD80" s="108" t="s">
        <v>427</v>
      </c>
      <c r="AE80" s="109" t="s">
        <v>361</v>
      </c>
    </row>
    <row r="81" spans="1:31" s="86" customFormat="1" ht="111" customHeight="1" thickBot="1">
      <c r="A81" s="88" t="s">
        <v>242</v>
      </c>
      <c r="B81" s="89" t="s">
        <v>717</v>
      </c>
      <c r="C81" s="89" t="s">
        <v>713</v>
      </c>
      <c r="D81" s="89" t="s">
        <v>714</v>
      </c>
      <c r="E81" s="94" t="s">
        <v>206</v>
      </c>
      <c r="F81" s="95" t="s">
        <v>680</v>
      </c>
      <c r="G81" s="95" t="s">
        <v>34</v>
      </c>
      <c r="H81" s="95" t="s">
        <v>345</v>
      </c>
      <c r="I81" s="95" t="s">
        <v>395</v>
      </c>
      <c r="J81" s="95" t="s">
        <v>396</v>
      </c>
      <c r="K81" s="95" t="s">
        <v>399</v>
      </c>
      <c r="L81" s="95" t="s">
        <v>398</v>
      </c>
      <c r="M81" s="94">
        <v>2</v>
      </c>
      <c r="N81" s="94">
        <v>3</v>
      </c>
      <c r="O81" s="94">
        <f>+M81*N81</f>
        <v>6</v>
      </c>
      <c r="P81" s="120" t="str">
        <f>IF(O81&gt;=21,"Muy Alto (MA)",IF(O81&lt;6,"Bajo (B)",IF(AND(O81&gt;=9,O81&lt;21),"Alto (a)",IF(AND(O81&gt;=6,O81&lt;9),"Medio (M)"))))</f>
        <v>Medio (M)</v>
      </c>
      <c r="Q81" s="94">
        <v>25</v>
      </c>
      <c r="R81" s="94">
        <f>O81*Q81</f>
        <v>150</v>
      </c>
      <c r="S81" s="120" t="str">
        <f>IF(R81&gt;500,"I",IF(R81&lt;21,"IV",IF(AND(R81&gt;=121,R81&lt;=500),"II",IF(AND(R81&gt;=21,R81&lt;=120),"III"))))</f>
        <v>II</v>
      </c>
      <c r="T81" s="121" t="str">
        <f>IF(R81&gt;500,"NO ACEPTABLE",IF(R81&lt;21,"ACEPTABLE",IF(AND(R81&gt;=121,R81&lt;=500),"NO ACEPTABLE O ACEPTABLE CON CONTROL ESPECÍFICO",IF(AND(R81&gt;=21,R81&lt;=120),"MEJORABLE"))))</f>
        <v>NO ACEPTABLE O ACEPTABLE CON CONTROL ESPECÍFICO</v>
      </c>
      <c r="U81" s="94">
        <v>3</v>
      </c>
      <c r="V81" s="94">
        <v>1</v>
      </c>
      <c r="W81" s="94">
        <v>0</v>
      </c>
      <c r="X81" s="94">
        <f t="shared" si="14"/>
        <v>4</v>
      </c>
      <c r="Y81" s="95" t="s">
        <v>406</v>
      </c>
      <c r="Z81" s="95" t="s">
        <v>407</v>
      </c>
      <c r="AA81" s="95" t="s">
        <v>209</v>
      </c>
      <c r="AB81" s="95" t="s">
        <v>209</v>
      </c>
      <c r="AC81" s="95" t="s">
        <v>349</v>
      </c>
      <c r="AD81" s="95" t="s">
        <v>409</v>
      </c>
      <c r="AE81" s="98" t="s">
        <v>361</v>
      </c>
    </row>
    <row r="82" spans="1:31" s="86" customFormat="1" ht="111" customHeight="1" thickBot="1">
      <c r="A82" s="88" t="s">
        <v>242</v>
      </c>
      <c r="B82" s="89" t="s">
        <v>717</v>
      </c>
      <c r="C82" s="89" t="s">
        <v>713</v>
      </c>
      <c r="D82" s="89" t="s">
        <v>714</v>
      </c>
      <c r="E82" s="94" t="s">
        <v>206</v>
      </c>
      <c r="F82" s="95" t="s">
        <v>715</v>
      </c>
      <c r="G82" s="95" t="s">
        <v>38</v>
      </c>
      <c r="H82" s="95" t="s">
        <v>444</v>
      </c>
      <c r="I82" s="95" t="s">
        <v>443</v>
      </c>
      <c r="J82" s="95" t="s">
        <v>380</v>
      </c>
      <c r="K82" s="95" t="s">
        <v>448</v>
      </c>
      <c r="L82" s="95" t="s">
        <v>454</v>
      </c>
      <c r="M82" s="94">
        <v>2</v>
      </c>
      <c r="N82" s="94">
        <v>3</v>
      </c>
      <c r="O82" s="94">
        <f>+M82*N82</f>
        <v>6</v>
      </c>
      <c r="P82" s="120" t="str">
        <f>IF(O82&gt;=21,"Muy Alto (MA)",IF(O82&lt;6,"Bajo (B)",IF(AND(O82&gt;=9,O82&lt;21),"Alto (a)",IF(AND(O82&gt;=6,O82&lt;9),"Medio (M)"))))</f>
        <v>Medio (M)</v>
      </c>
      <c r="Q82" s="94">
        <v>25</v>
      </c>
      <c r="R82" s="94">
        <f>O82*Q82</f>
        <v>150</v>
      </c>
      <c r="S82" s="120" t="str">
        <f>IF(R82&gt;500,"I",IF(R82&lt;21,"IV",IF(AND(R82&gt;=121,R82&lt;=500),"II",IF(AND(R82&gt;=21,R82&lt;=120),"III"))))</f>
        <v>II</v>
      </c>
      <c r="T82" s="121" t="str">
        <f>IF(R82&gt;500,"NO ACEPTABLE",IF(R82&lt;21,"ACEPTABLE",IF(AND(R82&gt;=121,R82&lt;=500),"NO ACEPTABLE O ACEPTABLE CON CONTROL ESPECÍFICO",IF(AND(R82&gt;=21,R82&lt;=120),"MEJORABLE"))))</f>
        <v>NO ACEPTABLE O ACEPTABLE CON CONTROL ESPECÍFICO</v>
      </c>
      <c r="U82" s="94">
        <v>3</v>
      </c>
      <c r="V82" s="94">
        <v>1</v>
      </c>
      <c r="W82" s="94">
        <v>0</v>
      </c>
      <c r="X82" s="94">
        <f t="shared" si="14"/>
        <v>4</v>
      </c>
      <c r="Y82" s="95" t="s">
        <v>456</v>
      </c>
      <c r="Z82" s="95" t="s">
        <v>458</v>
      </c>
      <c r="AA82" s="95" t="s">
        <v>209</v>
      </c>
      <c r="AB82" s="95" t="s">
        <v>209</v>
      </c>
      <c r="AC82" s="95" t="s">
        <v>209</v>
      </c>
      <c r="AD82" s="95" t="s">
        <v>460</v>
      </c>
      <c r="AE82" s="98" t="s">
        <v>209</v>
      </c>
    </row>
    <row r="83" spans="1:31" s="86" customFormat="1" ht="111" customHeight="1" thickBot="1">
      <c r="A83" s="88" t="s">
        <v>242</v>
      </c>
      <c r="B83" s="89" t="s">
        <v>717</v>
      </c>
      <c r="C83" s="89" t="s">
        <v>713</v>
      </c>
      <c r="D83" s="89" t="s">
        <v>714</v>
      </c>
      <c r="E83" s="94" t="s">
        <v>206</v>
      </c>
      <c r="F83" s="95" t="s">
        <v>505</v>
      </c>
      <c r="G83" s="95" t="s">
        <v>40</v>
      </c>
      <c r="H83" s="95" t="s">
        <v>53</v>
      </c>
      <c r="I83" s="95" t="s">
        <v>541</v>
      </c>
      <c r="J83" s="95" t="s">
        <v>377</v>
      </c>
      <c r="K83" s="95" t="s">
        <v>544</v>
      </c>
      <c r="L83" s="95" t="s">
        <v>543</v>
      </c>
      <c r="M83" s="94">
        <v>6</v>
      </c>
      <c r="N83" s="94">
        <v>3</v>
      </c>
      <c r="O83" s="94">
        <f>+M83*N83</f>
        <v>18</v>
      </c>
      <c r="P83" s="120" t="str">
        <f>IF(O83&gt;=21,"Muy Alto (MA)",IF(O83&lt;6,"Bajo (B)",IF(AND(O83&gt;=9,O83&lt;21),"Alto (a)",IF(AND(O83&gt;=6,O83&lt;9),"Medio (M)"))))</f>
        <v>Alto (a)</v>
      </c>
      <c r="Q83" s="94">
        <v>25</v>
      </c>
      <c r="R83" s="94">
        <f>O83*Q83</f>
        <v>450</v>
      </c>
      <c r="S83" s="120" t="str">
        <f>IF(R83&gt;500,"I",IF(R83&lt;21,"IV",IF(AND(R83&gt;=121,R83&lt;=500),"II",IF(AND(R83&gt;=21,R83&lt;=120),"III"))))</f>
        <v>II</v>
      </c>
      <c r="T83" s="121" t="str">
        <f>IF(R83&gt;500,"NO ACEPTABLE",IF(R83&lt;21,"ACEPTABLE",IF(AND(R83&gt;=121,R83&lt;=500),"NO ACEPTABLE O ACEPTABLE CON CONTROL ESPECÍFICO",IF(AND(R83&gt;=21,R83&lt;=120),"MEJORABLE"))))</f>
        <v>NO ACEPTABLE O ACEPTABLE CON CONTROL ESPECÍFICO</v>
      </c>
      <c r="U83" s="94">
        <v>3</v>
      </c>
      <c r="V83" s="94">
        <v>1</v>
      </c>
      <c r="W83" s="94">
        <v>0</v>
      </c>
      <c r="X83" s="94">
        <f t="shared" si="14"/>
        <v>4</v>
      </c>
      <c r="Y83" s="95" t="s">
        <v>506</v>
      </c>
      <c r="Z83" s="101" t="s">
        <v>664</v>
      </c>
      <c r="AA83" s="95" t="s">
        <v>209</v>
      </c>
      <c r="AB83" s="95" t="s">
        <v>209</v>
      </c>
      <c r="AC83" s="95" t="s">
        <v>507</v>
      </c>
      <c r="AD83" s="95" t="s">
        <v>508</v>
      </c>
      <c r="AE83" s="98" t="s">
        <v>545</v>
      </c>
    </row>
    <row r="84" spans="1:31" s="86" customFormat="1" ht="111" customHeight="1" thickBot="1">
      <c r="A84" s="88" t="s">
        <v>242</v>
      </c>
      <c r="B84" s="89" t="s">
        <v>717</v>
      </c>
      <c r="C84" s="89" t="s">
        <v>713</v>
      </c>
      <c r="D84" s="89" t="s">
        <v>714</v>
      </c>
      <c r="E84" s="94" t="s">
        <v>206</v>
      </c>
      <c r="F84" s="95" t="s">
        <v>716</v>
      </c>
      <c r="G84" s="95" t="s">
        <v>498</v>
      </c>
      <c r="H84" s="95" t="s">
        <v>266</v>
      </c>
      <c r="I84" s="95" t="s">
        <v>252</v>
      </c>
      <c r="J84" s="95" t="s">
        <v>421</v>
      </c>
      <c r="K84" s="95" t="s">
        <v>556</v>
      </c>
      <c r="L84" s="95" t="s">
        <v>421</v>
      </c>
      <c r="M84" s="94">
        <v>2</v>
      </c>
      <c r="N84" s="94">
        <v>4</v>
      </c>
      <c r="O84" s="94">
        <f>+M84*N84</f>
        <v>8</v>
      </c>
      <c r="P84" s="120" t="str">
        <f>IF(O84&gt;=21,"Muy Alto (MA)",IF(O84&lt;6,"Bajo (B)",IF(AND(O84&gt;=9,O84&lt;21),"Alto (a)",IF(AND(O84&gt;=6,O84&lt;9),"Medio (M)"))))</f>
        <v>Medio (M)</v>
      </c>
      <c r="Q84" s="94">
        <v>25</v>
      </c>
      <c r="R84" s="94">
        <f>O84*Q84</f>
        <v>200</v>
      </c>
      <c r="S84" s="120" t="str">
        <f>IF(R84&gt;500,"I",IF(R84&lt;21,"IV",IF(AND(R84&gt;=121,R84&lt;=500),"II",IF(AND(R84&gt;=21,R84&lt;=120),"III"))))</f>
        <v>II</v>
      </c>
      <c r="T84" s="121" t="str">
        <f>IF(R84&gt;500,"NO ACEPTABLE",IF(R84&lt;21,"ACEPTABLE",IF(AND(R84&gt;=121,R84&lt;=500),"NO ACEPTABLE O ACEPTABLE CON CONTROL ESPECÍFICO",IF(AND(R84&gt;=21,R84&lt;=120),"MEJORABLE"))))</f>
        <v>NO ACEPTABLE O ACEPTABLE CON CONTROL ESPECÍFICO</v>
      </c>
      <c r="U84" s="94">
        <v>3</v>
      </c>
      <c r="V84" s="94">
        <v>1</v>
      </c>
      <c r="W84" s="94">
        <v>0</v>
      </c>
      <c r="X84" s="94">
        <f t="shared" si="14"/>
        <v>4</v>
      </c>
      <c r="Y84" s="95" t="s">
        <v>519</v>
      </c>
      <c r="Z84" s="95" t="s">
        <v>589</v>
      </c>
      <c r="AA84" s="95" t="s">
        <v>209</v>
      </c>
      <c r="AB84" s="95" t="s">
        <v>209</v>
      </c>
      <c r="AC84" s="95" t="s">
        <v>209</v>
      </c>
      <c r="AD84" s="95" t="s">
        <v>558</v>
      </c>
      <c r="AE84" s="98" t="s">
        <v>209</v>
      </c>
    </row>
    <row r="85" spans="1:31" s="86" customFormat="1" ht="111" customHeight="1" thickBot="1">
      <c r="A85" s="88" t="s">
        <v>242</v>
      </c>
      <c r="B85" s="89" t="s">
        <v>717</v>
      </c>
      <c r="C85" s="89" t="s">
        <v>713</v>
      </c>
      <c r="D85" s="89" t="s">
        <v>714</v>
      </c>
      <c r="E85" s="111" t="s">
        <v>214</v>
      </c>
      <c r="F85" s="112" t="s">
        <v>568</v>
      </c>
      <c r="G85" s="112" t="s">
        <v>51</v>
      </c>
      <c r="H85" s="112" t="s">
        <v>212</v>
      </c>
      <c r="I85" s="112" t="s">
        <v>565</v>
      </c>
      <c r="J85" s="112" t="s">
        <v>566</v>
      </c>
      <c r="K85" s="112" t="s">
        <v>567</v>
      </c>
      <c r="L85" s="112" t="s">
        <v>421</v>
      </c>
      <c r="M85" s="111">
        <v>2</v>
      </c>
      <c r="N85" s="111">
        <v>2</v>
      </c>
      <c r="O85" s="111">
        <f>+M85*N85</f>
        <v>4</v>
      </c>
      <c r="P85" s="122" t="str">
        <f>IF(O85&gt;=21,"Muy Alto (MA)",IF(O85&lt;6,"Bajo (B)",IF(AND(O85&gt;=9,O85&lt;21),"Alto (a)",IF(AND(O85&gt;=6,O85&lt;9),"Medio (M)"))))</f>
        <v>Bajo (B)</v>
      </c>
      <c r="Q85" s="111">
        <v>100</v>
      </c>
      <c r="R85" s="111">
        <f>O85*Q85</f>
        <v>400</v>
      </c>
      <c r="S85" s="122" t="str">
        <f>IF(R85&gt;500,"I",IF(R85&lt;21,"IV",IF(AND(R85&gt;=121,R85&lt;=500),"II",IF(AND(R85&gt;=21,R85&lt;=120),"III"))))</f>
        <v>II</v>
      </c>
      <c r="T85" s="123" t="str">
        <f>IF(R85&gt;500,"NO ACEPTABLE",IF(R85&lt;21,"ACEPTABLE",IF(AND(R85&gt;=121,R85&lt;=500),"NO ACEPTABLE O ACEPTABLE CON CONTROL ESPECÍFICO",IF(AND(R85&gt;=21,R85&lt;=120),"MEJORABLE"))))</f>
        <v>NO ACEPTABLE O ACEPTABLE CON CONTROL ESPECÍFICO</v>
      </c>
      <c r="U85" s="111">
        <v>3</v>
      </c>
      <c r="V85" s="111">
        <v>1</v>
      </c>
      <c r="W85" s="111">
        <v>0</v>
      </c>
      <c r="X85" s="111">
        <f>SUM(U85:W85)</f>
        <v>4</v>
      </c>
      <c r="Y85" s="112" t="s">
        <v>569</v>
      </c>
      <c r="Z85" s="112" t="s">
        <v>570</v>
      </c>
      <c r="AA85" s="112" t="s">
        <v>209</v>
      </c>
      <c r="AB85" s="112" t="s">
        <v>209</v>
      </c>
      <c r="AC85" s="112" t="s">
        <v>572</v>
      </c>
      <c r="AD85" s="112" t="s">
        <v>694</v>
      </c>
      <c r="AE85" s="115" t="s">
        <v>209</v>
      </c>
    </row>
    <row r="86" spans="1:31" ht="111" customHeight="1" thickBot="1">
      <c r="A86" s="88" t="s">
        <v>242</v>
      </c>
      <c r="B86" s="89" t="s">
        <v>695</v>
      </c>
      <c r="C86" s="140" t="s">
        <v>696</v>
      </c>
      <c r="D86" s="140" t="s">
        <v>697</v>
      </c>
      <c r="E86" s="141" t="s">
        <v>206</v>
      </c>
      <c r="F86" s="140" t="s">
        <v>698</v>
      </c>
      <c r="G86" s="140" t="s">
        <v>498</v>
      </c>
      <c r="H86" s="140" t="s">
        <v>699</v>
      </c>
      <c r="I86" s="140" t="s">
        <v>700</v>
      </c>
      <c r="J86" s="140" t="s">
        <v>377</v>
      </c>
      <c r="K86" s="140" t="s">
        <v>703</v>
      </c>
      <c r="L86" s="140" t="s">
        <v>377</v>
      </c>
      <c r="M86" s="141">
        <v>6</v>
      </c>
      <c r="N86" s="141">
        <v>3</v>
      </c>
      <c r="O86" s="141">
        <f>+M86*N86</f>
        <v>18</v>
      </c>
      <c r="P86" s="141" t="str">
        <f>+IF(O86&gt;=24,"Muy Alto (MA)",IF(O86&gt;=10,"Alto (A)",IF(O86&gt;=6,"Medio(M)",IF(O86&gt;=2,"Bajo(B)"))))</f>
        <v>Alto (A)</v>
      </c>
      <c r="Q86" s="141">
        <v>100</v>
      </c>
      <c r="R86" s="141">
        <f>+O86*Q86</f>
        <v>1800</v>
      </c>
      <c r="S86" s="122" t="str">
        <f>IF(R86&gt;500,"I",IF(R86&lt;21,"IV",IF(AND(R86&gt;=121,R86&lt;=500),"II",IF(AND(R86&gt;=21,R86&lt;=120),"III"))))</f>
        <v>I</v>
      </c>
      <c r="T86" s="123" t="str">
        <f>IF(R86&gt;500,"NO ACEPTABLE",IF(R86&lt;21,"ACEPTABLE",IF(AND(R86&gt;=121,R86&lt;=500),"NO ACEPTABLE O ACEPTABLE CON CONTROL ESPECÍFICO",IF(AND(R86&gt;=21,R86&lt;=120),"MEJORABLE"))))</f>
        <v>NO ACEPTABLE</v>
      </c>
      <c r="U86" s="141">
        <v>25</v>
      </c>
      <c r="V86" s="141">
        <v>1</v>
      </c>
      <c r="W86" s="141">
        <v>0</v>
      </c>
      <c r="X86" s="141">
        <f t="shared" si="13"/>
        <v>26</v>
      </c>
      <c r="Y86" s="140" t="s">
        <v>39</v>
      </c>
      <c r="Z86" s="140"/>
      <c r="AA86" s="140"/>
      <c r="AB86" s="140"/>
      <c r="AC86" s="140"/>
      <c r="AD86" s="140" t="s">
        <v>701</v>
      </c>
      <c r="AE86" s="140" t="s">
        <v>702</v>
      </c>
    </row>
    <row r="87" spans="1:31" s="86" customFormat="1" ht="111" customHeight="1" thickBot="1">
      <c r="A87" s="88" t="s">
        <v>242</v>
      </c>
      <c r="B87" s="89" t="s">
        <v>320</v>
      </c>
      <c r="C87" s="89" t="s">
        <v>205</v>
      </c>
      <c r="D87" s="89" t="s">
        <v>705</v>
      </c>
      <c r="E87" s="90" t="s">
        <v>206</v>
      </c>
      <c r="F87" s="89" t="s">
        <v>417</v>
      </c>
      <c r="G87" s="89" t="s">
        <v>34</v>
      </c>
      <c r="H87" s="89" t="s">
        <v>231</v>
      </c>
      <c r="I87" s="89" t="s">
        <v>207</v>
      </c>
      <c r="J87" s="89" t="s">
        <v>396</v>
      </c>
      <c r="K87" s="89" t="s">
        <v>424</v>
      </c>
      <c r="L87" s="89" t="s">
        <v>423</v>
      </c>
      <c r="M87" s="90">
        <v>2</v>
      </c>
      <c r="N87" s="90">
        <v>3</v>
      </c>
      <c r="O87" s="90">
        <f t="shared" si="0"/>
        <v>6</v>
      </c>
      <c r="P87" s="118" t="str">
        <f t="shared" si="1"/>
        <v>Medio (M)</v>
      </c>
      <c r="Q87" s="90">
        <v>25</v>
      </c>
      <c r="R87" s="90">
        <f t="shared" si="2"/>
        <v>150</v>
      </c>
      <c r="S87" s="118" t="str">
        <f t="shared" si="3"/>
        <v>II</v>
      </c>
      <c r="T87" s="119" t="str">
        <f t="shared" si="4"/>
        <v>NO ACEPTABLE O ACEPTABLE CON CONTROL ESPECÍFICO</v>
      </c>
      <c r="U87" s="90">
        <v>5</v>
      </c>
      <c r="V87" s="90">
        <v>1</v>
      </c>
      <c r="W87" s="90">
        <v>0</v>
      </c>
      <c r="X87" s="90">
        <f t="shared" si="13"/>
        <v>6</v>
      </c>
      <c r="Y87" s="89" t="s">
        <v>426</v>
      </c>
      <c r="Z87" s="89" t="s">
        <v>407</v>
      </c>
      <c r="AA87" s="89" t="s">
        <v>209</v>
      </c>
      <c r="AB87" s="89" t="s">
        <v>209</v>
      </c>
      <c r="AC87" s="108" t="s">
        <v>365</v>
      </c>
      <c r="AD87" s="108" t="s">
        <v>427</v>
      </c>
      <c r="AE87" s="109" t="s">
        <v>361</v>
      </c>
    </row>
    <row r="88" spans="1:31" s="86" customFormat="1" ht="111" customHeight="1" thickBot="1">
      <c r="A88" s="88" t="s">
        <v>242</v>
      </c>
      <c r="B88" s="89" t="s">
        <v>320</v>
      </c>
      <c r="C88" s="89" t="s">
        <v>205</v>
      </c>
      <c r="D88" s="89" t="s">
        <v>705</v>
      </c>
      <c r="E88" s="94" t="s">
        <v>206</v>
      </c>
      <c r="F88" s="95" t="s">
        <v>364</v>
      </c>
      <c r="G88" s="95" t="s">
        <v>34</v>
      </c>
      <c r="H88" s="95" t="s">
        <v>345</v>
      </c>
      <c r="I88" s="95" t="s">
        <v>395</v>
      </c>
      <c r="J88" s="95" t="s">
        <v>396</v>
      </c>
      <c r="K88" s="95" t="s">
        <v>399</v>
      </c>
      <c r="L88" s="95" t="s">
        <v>398</v>
      </c>
      <c r="M88" s="94">
        <v>2</v>
      </c>
      <c r="N88" s="94">
        <v>3</v>
      </c>
      <c r="O88" s="94">
        <f aca="true" t="shared" si="15" ref="O88:O157">+M88*N88</f>
        <v>6</v>
      </c>
      <c r="P88" s="120" t="str">
        <f aca="true" t="shared" si="16" ref="P88:P157">IF(O88&gt;=21,"Muy Alto (MA)",IF(O88&lt;6,"Bajo (B)",IF(AND(O88&gt;=9,O88&lt;21),"Alto (a)",IF(AND(O88&gt;=6,O88&lt;9),"Medio (M)"))))</f>
        <v>Medio (M)</v>
      </c>
      <c r="Q88" s="94">
        <v>25</v>
      </c>
      <c r="R88" s="94">
        <f aca="true" t="shared" si="17" ref="R88:R157">O88*Q88</f>
        <v>150</v>
      </c>
      <c r="S88" s="120" t="str">
        <f aca="true" t="shared" si="18" ref="S88:S157">IF(R88&gt;500,"I",IF(R88&lt;21,"IV",IF(AND(R88&gt;=121,R88&lt;=500),"II",IF(AND(R88&gt;=21,R88&lt;=120),"III"))))</f>
        <v>II</v>
      </c>
      <c r="T88" s="121" t="str">
        <f aca="true" t="shared" si="19" ref="T88:T157">IF(R88&gt;500,"NO ACEPTABLE",IF(R88&lt;21,"ACEPTABLE",IF(AND(R88&gt;=121,R88&lt;=500),"NO ACEPTABLE O ACEPTABLE CON CONTROL ESPECÍFICO",IF(AND(R88&gt;=21,R88&lt;=120),"MEJORABLE"))))</f>
        <v>NO ACEPTABLE O ACEPTABLE CON CONTROL ESPECÍFICO</v>
      </c>
      <c r="U88" s="94">
        <v>5</v>
      </c>
      <c r="V88" s="94">
        <v>1</v>
      </c>
      <c r="W88" s="94">
        <v>0</v>
      </c>
      <c r="X88" s="94">
        <f t="shared" si="13"/>
        <v>6</v>
      </c>
      <c r="Y88" s="95" t="s">
        <v>406</v>
      </c>
      <c r="Z88" s="95" t="s">
        <v>407</v>
      </c>
      <c r="AA88" s="95" t="s">
        <v>209</v>
      </c>
      <c r="AB88" s="95" t="s">
        <v>209</v>
      </c>
      <c r="AC88" s="95" t="s">
        <v>349</v>
      </c>
      <c r="AD88" s="95" t="s">
        <v>409</v>
      </c>
      <c r="AE88" s="98" t="s">
        <v>361</v>
      </c>
    </row>
    <row r="89" spans="1:31" s="86" customFormat="1" ht="111" customHeight="1" thickBot="1">
      <c r="A89" s="88" t="s">
        <v>242</v>
      </c>
      <c r="B89" s="89" t="s">
        <v>320</v>
      </c>
      <c r="C89" s="89" t="s">
        <v>704</v>
      </c>
      <c r="D89" s="89" t="s">
        <v>706</v>
      </c>
      <c r="E89" s="94" t="s">
        <v>214</v>
      </c>
      <c r="F89" s="95" t="s">
        <v>449</v>
      </c>
      <c r="G89" s="95" t="s">
        <v>38</v>
      </c>
      <c r="H89" s="95" t="s">
        <v>444</v>
      </c>
      <c r="I89" s="95" t="s">
        <v>443</v>
      </c>
      <c r="J89" s="95" t="s">
        <v>377</v>
      </c>
      <c r="K89" s="95" t="s">
        <v>448</v>
      </c>
      <c r="L89" s="106" t="s">
        <v>635</v>
      </c>
      <c r="M89" s="94">
        <v>2</v>
      </c>
      <c r="N89" s="94">
        <v>3</v>
      </c>
      <c r="O89" s="94">
        <f t="shared" si="15"/>
        <v>6</v>
      </c>
      <c r="P89" s="120" t="str">
        <f t="shared" si="16"/>
        <v>Medio (M)</v>
      </c>
      <c r="Q89" s="94">
        <v>25</v>
      </c>
      <c r="R89" s="94">
        <f t="shared" si="17"/>
        <v>150</v>
      </c>
      <c r="S89" s="120" t="str">
        <f t="shared" si="18"/>
        <v>II</v>
      </c>
      <c r="T89" s="121" t="str">
        <f t="shared" si="19"/>
        <v>NO ACEPTABLE O ACEPTABLE CON CONTROL ESPECÍFICO</v>
      </c>
      <c r="U89" s="94">
        <v>5</v>
      </c>
      <c r="V89" s="94">
        <v>1</v>
      </c>
      <c r="W89" s="94">
        <v>0</v>
      </c>
      <c r="X89" s="94">
        <f t="shared" si="13"/>
        <v>6</v>
      </c>
      <c r="Y89" s="142" t="s">
        <v>456</v>
      </c>
      <c r="Z89" s="95" t="s">
        <v>458</v>
      </c>
      <c r="AA89" s="95" t="s">
        <v>209</v>
      </c>
      <c r="AB89" s="95" t="s">
        <v>209</v>
      </c>
      <c r="AC89" s="95" t="s">
        <v>209</v>
      </c>
      <c r="AD89" s="95" t="s">
        <v>256</v>
      </c>
      <c r="AE89" s="98" t="s">
        <v>209</v>
      </c>
    </row>
    <row r="90" spans="1:31" s="86" customFormat="1" ht="111" customHeight="1" thickBot="1">
      <c r="A90" s="88" t="s">
        <v>242</v>
      </c>
      <c r="B90" s="89" t="s">
        <v>320</v>
      </c>
      <c r="C90" s="89" t="s">
        <v>696</v>
      </c>
      <c r="D90" s="89" t="s">
        <v>707</v>
      </c>
      <c r="E90" s="94" t="s">
        <v>206</v>
      </c>
      <c r="F90" s="95" t="s">
        <v>221</v>
      </c>
      <c r="G90" s="95" t="s">
        <v>38</v>
      </c>
      <c r="H90" s="95" t="s">
        <v>444</v>
      </c>
      <c r="I90" s="95" t="s">
        <v>443</v>
      </c>
      <c r="J90" s="95" t="s">
        <v>380</v>
      </c>
      <c r="K90" s="95" t="s">
        <v>450</v>
      </c>
      <c r="L90" s="106" t="s">
        <v>635</v>
      </c>
      <c r="M90" s="94">
        <v>2</v>
      </c>
      <c r="N90" s="94">
        <v>3</v>
      </c>
      <c r="O90" s="94">
        <f t="shared" si="15"/>
        <v>6</v>
      </c>
      <c r="P90" s="120" t="str">
        <f t="shared" si="16"/>
        <v>Medio (M)</v>
      </c>
      <c r="Q90" s="94">
        <v>25</v>
      </c>
      <c r="R90" s="94">
        <f t="shared" si="17"/>
        <v>150</v>
      </c>
      <c r="S90" s="120" t="str">
        <f t="shared" si="18"/>
        <v>II</v>
      </c>
      <c r="T90" s="121" t="str">
        <f t="shared" si="19"/>
        <v>NO ACEPTABLE O ACEPTABLE CON CONTROL ESPECÍFICO</v>
      </c>
      <c r="U90" s="94">
        <v>5</v>
      </c>
      <c r="V90" s="94">
        <v>1</v>
      </c>
      <c r="W90" s="94">
        <v>0</v>
      </c>
      <c r="X90" s="94">
        <f t="shared" si="13"/>
        <v>6</v>
      </c>
      <c r="Y90" s="142" t="s">
        <v>456</v>
      </c>
      <c r="Z90" s="95" t="s">
        <v>210</v>
      </c>
      <c r="AA90" s="95" t="s">
        <v>209</v>
      </c>
      <c r="AB90" s="95" t="s">
        <v>209</v>
      </c>
      <c r="AC90" s="95" t="s">
        <v>209</v>
      </c>
      <c r="AD90" s="95" t="s">
        <v>257</v>
      </c>
      <c r="AE90" s="98" t="s">
        <v>209</v>
      </c>
    </row>
    <row r="91" spans="1:31" s="86" customFormat="1" ht="111" customHeight="1" thickBot="1">
      <c r="A91" s="88" t="s">
        <v>242</v>
      </c>
      <c r="B91" s="89" t="s">
        <v>320</v>
      </c>
      <c r="C91" s="89" t="s">
        <v>708</v>
      </c>
      <c r="D91" s="89" t="s">
        <v>727</v>
      </c>
      <c r="E91" s="94" t="s">
        <v>214</v>
      </c>
      <c r="F91" s="95" t="s">
        <v>468</v>
      </c>
      <c r="G91" s="95" t="s">
        <v>51</v>
      </c>
      <c r="H91" s="95" t="s">
        <v>237</v>
      </c>
      <c r="I91" s="95" t="s">
        <v>351</v>
      </c>
      <c r="J91" s="95" t="s">
        <v>421</v>
      </c>
      <c r="K91" s="95" t="s">
        <v>484</v>
      </c>
      <c r="L91" s="95" t="s">
        <v>223</v>
      </c>
      <c r="M91" s="94">
        <v>2</v>
      </c>
      <c r="N91" s="94">
        <v>3</v>
      </c>
      <c r="O91" s="94">
        <f t="shared" si="15"/>
        <v>6</v>
      </c>
      <c r="P91" s="120" t="str">
        <f t="shared" si="16"/>
        <v>Medio (M)</v>
      </c>
      <c r="Q91" s="94">
        <v>100</v>
      </c>
      <c r="R91" s="94">
        <f t="shared" si="17"/>
        <v>600</v>
      </c>
      <c r="S91" s="120" t="str">
        <f t="shared" si="18"/>
        <v>I</v>
      </c>
      <c r="T91" s="121" t="str">
        <f t="shared" si="19"/>
        <v>NO ACEPTABLE</v>
      </c>
      <c r="U91" s="94">
        <v>5</v>
      </c>
      <c r="V91" s="94">
        <v>1</v>
      </c>
      <c r="W91" s="94">
        <v>0</v>
      </c>
      <c r="X91" s="94">
        <f t="shared" si="13"/>
        <v>6</v>
      </c>
      <c r="Y91" s="95" t="s">
        <v>492</v>
      </c>
      <c r="Z91" s="95" t="s">
        <v>639</v>
      </c>
      <c r="AA91" s="95" t="s">
        <v>209</v>
      </c>
      <c r="AB91" s="95" t="s">
        <v>209</v>
      </c>
      <c r="AC91" s="95" t="s">
        <v>493</v>
      </c>
      <c r="AD91" s="95" t="s">
        <v>362</v>
      </c>
      <c r="AE91" s="98" t="s">
        <v>209</v>
      </c>
    </row>
    <row r="92" spans="1:31" ht="111" customHeight="1" thickBot="1">
      <c r="A92" s="88" t="s">
        <v>242</v>
      </c>
      <c r="B92" s="89" t="s">
        <v>320</v>
      </c>
      <c r="C92" s="89" t="s">
        <v>696</v>
      </c>
      <c r="D92" s="89" t="s">
        <v>728</v>
      </c>
      <c r="E92" s="94" t="s">
        <v>709</v>
      </c>
      <c r="F92" s="95" t="s">
        <v>505</v>
      </c>
      <c r="G92" s="95" t="s">
        <v>40</v>
      </c>
      <c r="H92" s="95" t="s">
        <v>53</v>
      </c>
      <c r="I92" s="95" t="s">
        <v>541</v>
      </c>
      <c r="J92" s="95" t="s">
        <v>377</v>
      </c>
      <c r="K92" s="95" t="s">
        <v>544</v>
      </c>
      <c r="L92" s="95" t="s">
        <v>543</v>
      </c>
      <c r="M92" s="94">
        <v>6</v>
      </c>
      <c r="N92" s="94">
        <v>3</v>
      </c>
      <c r="O92" s="94">
        <f t="shared" si="15"/>
        <v>18</v>
      </c>
      <c r="P92" s="120" t="str">
        <f t="shared" si="16"/>
        <v>Alto (a)</v>
      </c>
      <c r="Q92" s="94">
        <v>25</v>
      </c>
      <c r="R92" s="94">
        <f t="shared" si="17"/>
        <v>450</v>
      </c>
      <c r="S92" s="120" t="str">
        <f t="shared" si="18"/>
        <v>II</v>
      </c>
      <c r="T92" s="121" t="str">
        <f t="shared" si="19"/>
        <v>NO ACEPTABLE O ACEPTABLE CON CONTROL ESPECÍFICO</v>
      </c>
      <c r="U92" s="94">
        <v>5</v>
      </c>
      <c r="V92" s="94">
        <v>1</v>
      </c>
      <c r="W92" s="94">
        <v>0</v>
      </c>
      <c r="X92" s="94">
        <f t="shared" si="13"/>
        <v>6</v>
      </c>
      <c r="Y92" s="95" t="s">
        <v>506</v>
      </c>
      <c r="Z92" s="101" t="s">
        <v>664</v>
      </c>
      <c r="AA92" s="95" t="s">
        <v>209</v>
      </c>
      <c r="AB92" s="95" t="s">
        <v>209</v>
      </c>
      <c r="AC92" s="95" t="s">
        <v>507</v>
      </c>
      <c r="AD92" s="95" t="s">
        <v>508</v>
      </c>
      <c r="AE92" s="98" t="s">
        <v>545</v>
      </c>
    </row>
    <row r="93" spans="1:31" s="86" customFormat="1" ht="111" customHeight="1" thickBot="1">
      <c r="A93" s="88" t="s">
        <v>242</v>
      </c>
      <c r="B93" s="89" t="s">
        <v>320</v>
      </c>
      <c r="C93" s="89" t="s">
        <v>696</v>
      </c>
      <c r="D93" s="89" t="s">
        <v>728</v>
      </c>
      <c r="E93" s="94" t="s">
        <v>709</v>
      </c>
      <c r="F93" s="95" t="s">
        <v>518</v>
      </c>
      <c r="G93" s="95" t="s">
        <v>498</v>
      </c>
      <c r="H93" s="95" t="s">
        <v>266</v>
      </c>
      <c r="I93" s="95" t="s">
        <v>252</v>
      </c>
      <c r="J93" s="95" t="s">
        <v>421</v>
      </c>
      <c r="K93" s="95" t="s">
        <v>556</v>
      </c>
      <c r="L93" s="95" t="s">
        <v>421</v>
      </c>
      <c r="M93" s="94">
        <v>2</v>
      </c>
      <c r="N93" s="94">
        <v>4</v>
      </c>
      <c r="O93" s="94">
        <f t="shared" si="15"/>
        <v>8</v>
      </c>
      <c r="P93" s="120" t="str">
        <f t="shared" si="16"/>
        <v>Medio (M)</v>
      </c>
      <c r="Q93" s="94">
        <v>25</v>
      </c>
      <c r="R93" s="94">
        <f t="shared" si="17"/>
        <v>200</v>
      </c>
      <c r="S93" s="120" t="str">
        <f t="shared" si="18"/>
        <v>II</v>
      </c>
      <c r="T93" s="121" t="str">
        <f t="shared" si="19"/>
        <v>NO ACEPTABLE O ACEPTABLE CON CONTROL ESPECÍFICO</v>
      </c>
      <c r="U93" s="94">
        <v>5</v>
      </c>
      <c r="V93" s="94">
        <v>1</v>
      </c>
      <c r="W93" s="94">
        <v>0</v>
      </c>
      <c r="X93" s="94">
        <f t="shared" si="13"/>
        <v>6</v>
      </c>
      <c r="Y93" s="95" t="s">
        <v>519</v>
      </c>
      <c r="Z93" s="95" t="s">
        <v>589</v>
      </c>
      <c r="AA93" s="95" t="s">
        <v>209</v>
      </c>
      <c r="AB93" s="95" t="s">
        <v>209</v>
      </c>
      <c r="AC93" s="95" t="s">
        <v>209</v>
      </c>
      <c r="AD93" s="95" t="s">
        <v>558</v>
      </c>
      <c r="AE93" s="98" t="s">
        <v>209</v>
      </c>
    </row>
    <row r="94" spans="1:31" s="86" customFormat="1" ht="111" customHeight="1" thickBot="1">
      <c r="A94" s="88" t="s">
        <v>245</v>
      </c>
      <c r="B94" s="89" t="s">
        <v>314</v>
      </c>
      <c r="C94" s="89" t="s">
        <v>205</v>
      </c>
      <c r="D94" s="89" t="s">
        <v>220</v>
      </c>
      <c r="E94" s="90" t="s">
        <v>206</v>
      </c>
      <c r="F94" s="89" t="s">
        <v>416</v>
      </c>
      <c r="G94" s="89" t="s">
        <v>34</v>
      </c>
      <c r="H94" s="89" t="s">
        <v>231</v>
      </c>
      <c r="I94" s="89" t="s">
        <v>207</v>
      </c>
      <c r="J94" s="89" t="s">
        <v>396</v>
      </c>
      <c r="K94" s="89" t="s">
        <v>424</v>
      </c>
      <c r="L94" s="89" t="s">
        <v>423</v>
      </c>
      <c r="M94" s="90">
        <v>2</v>
      </c>
      <c r="N94" s="90">
        <v>3</v>
      </c>
      <c r="O94" s="90">
        <f t="shared" si="15"/>
        <v>6</v>
      </c>
      <c r="P94" s="118" t="str">
        <f t="shared" si="16"/>
        <v>Medio (M)</v>
      </c>
      <c r="Q94" s="90">
        <v>10</v>
      </c>
      <c r="R94" s="90">
        <f t="shared" si="17"/>
        <v>60</v>
      </c>
      <c r="S94" s="118" t="str">
        <f t="shared" si="18"/>
        <v>III</v>
      </c>
      <c r="T94" s="119" t="str">
        <f t="shared" si="19"/>
        <v>MEJORABLE</v>
      </c>
      <c r="U94" s="90">
        <v>12</v>
      </c>
      <c r="V94" s="90">
        <v>3</v>
      </c>
      <c r="W94" s="90">
        <v>0</v>
      </c>
      <c r="X94" s="90">
        <f aca="true" t="shared" si="20" ref="X94:X100">SUM(U94:W94)</f>
        <v>15</v>
      </c>
      <c r="Y94" s="89" t="s">
        <v>426</v>
      </c>
      <c r="Z94" s="89" t="s">
        <v>407</v>
      </c>
      <c r="AA94" s="89" t="s">
        <v>209</v>
      </c>
      <c r="AB94" s="89" t="s">
        <v>209</v>
      </c>
      <c r="AC94" s="108" t="s">
        <v>365</v>
      </c>
      <c r="AD94" s="108" t="s">
        <v>427</v>
      </c>
      <c r="AE94" s="109" t="s">
        <v>361</v>
      </c>
    </row>
    <row r="95" spans="1:31" s="86" customFormat="1" ht="111" customHeight="1" thickBot="1">
      <c r="A95" s="88" t="s">
        <v>245</v>
      </c>
      <c r="B95" s="89" t="s">
        <v>314</v>
      </c>
      <c r="C95" s="89" t="s">
        <v>205</v>
      </c>
      <c r="D95" s="89" t="s">
        <v>220</v>
      </c>
      <c r="E95" s="94" t="s">
        <v>206</v>
      </c>
      <c r="F95" s="95" t="s">
        <v>364</v>
      </c>
      <c r="G95" s="95" t="s">
        <v>34</v>
      </c>
      <c r="H95" s="95" t="s">
        <v>345</v>
      </c>
      <c r="I95" s="95" t="s">
        <v>395</v>
      </c>
      <c r="J95" s="95" t="s">
        <v>396</v>
      </c>
      <c r="K95" s="95" t="s">
        <v>399</v>
      </c>
      <c r="L95" s="95" t="s">
        <v>398</v>
      </c>
      <c r="M95" s="94">
        <v>2</v>
      </c>
      <c r="N95" s="94">
        <v>3</v>
      </c>
      <c r="O95" s="94">
        <f t="shared" si="15"/>
        <v>6</v>
      </c>
      <c r="P95" s="120" t="str">
        <f t="shared" si="16"/>
        <v>Medio (M)</v>
      </c>
      <c r="Q95" s="94">
        <v>10</v>
      </c>
      <c r="R95" s="94">
        <f t="shared" si="17"/>
        <v>60</v>
      </c>
      <c r="S95" s="120" t="str">
        <f t="shared" si="18"/>
        <v>III</v>
      </c>
      <c r="T95" s="121" t="str">
        <f t="shared" si="19"/>
        <v>MEJORABLE</v>
      </c>
      <c r="U95" s="94">
        <v>12</v>
      </c>
      <c r="V95" s="94">
        <v>2</v>
      </c>
      <c r="W95" s="94">
        <v>0</v>
      </c>
      <c r="X95" s="94">
        <f t="shared" si="20"/>
        <v>14</v>
      </c>
      <c r="Y95" s="95" t="s">
        <v>406</v>
      </c>
      <c r="Z95" s="95" t="s">
        <v>407</v>
      </c>
      <c r="AA95" s="95" t="s">
        <v>209</v>
      </c>
      <c r="AB95" s="95" t="s">
        <v>209</v>
      </c>
      <c r="AC95" s="95" t="s">
        <v>349</v>
      </c>
      <c r="AD95" s="95" t="s">
        <v>409</v>
      </c>
      <c r="AE95" s="98" t="s">
        <v>361</v>
      </c>
    </row>
    <row r="96" spans="1:31" ht="111" customHeight="1" thickBot="1">
      <c r="A96" s="88" t="s">
        <v>245</v>
      </c>
      <c r="B96" s="89" t="s">
        <v>314</v>
      </c>
      <c r="C96" s="89" t="s">
        <v>205</v>
      </c>
      <c r="D96" s="89" t="s">
        <v>220</v>
      </c>
      <c r="E96" s="94" t="s">
        <v>206</v>
      </c>
      <c r="F96" s="95" t="s">
        <v>505</v>
      </c>
      <c r="G96" s="95" t="s">
        <v>40</v>
      </c>
      <c r="H96" s="95" t="s">
        <v>53</v>
      </c>
      <c r="I96" s="95" t="s">
        <v>541</v>
      </c>
      <c r="J96" s="95" t="s">
        <v>377</v>
      </c>
      <c r="K96" s="95" t="s">
        <v>544</v>
      </c>
      <c r="L96" s="95" t="s">
        <v>543</v>
      </c>
      <c r="M96" s="94">
        <v>6</v>
      </c>
      <c r="N96" s="94">
        <v>3</v>
      </c>
      <c r="O96" s="94">
        <f>+M96*N96</f>
        <v>18</v>
      </c>
      <c r="P96" s="120" t="str">
        <f>IF(O96&gt;=21,"Muy Alto (MA)",IF(O96&lt;6,"Bajo (B)",IF(AND(O96&gt;=9,O96&lt;21),"Alto (a)",IF(AND(O96&gt;=6,O96&lt;9),"Medio (M)"))))</f>
        <v>Alto (a)</v>
      </c>
      <c r="Q96" s="94">
        <v>25</v>
      </c>
      <c r="R96" s="94">
        <f>O96*Q96</f>
        <v>450</v>
      </c>
      <c r="S96" s="120" t="str">
        <f>IF(R96&gt;500,"I",IF(R96&lt;21,"IV",IF(AND(R96&gt;=121,R96&lt;=500),"II",IF(AND(R96&gt;=21,R96&lt;=120),"III"))))</f>
        <v>II</v>
      </c>
      <c r="T96" s="121" t="str">
        <f>IF(R96&gt;500,"NO ACEPTABLE",IF(R96&lt;21,"ACEPTABLE",IF(AND(R96&gt;=121,R96&lt;=500),"NO ACEPTABLE O ACEPTABLE CON CONTROL ESPECÍFICO",IF(AND(R96&gt;=21,R96&lt;=120),"MEJORABLE"))))</f>
        <v>NO ACEPTABLE O ACEPTABLE CON CONTROL ESPECÍFICO</v>
      </c>
      <c r="U96" s="94">
        <v>12</v>
      </c>
      <c r="V96" s="94">
        <v>2</v>
      </c>
      <c r="W96" s="94">
        <v>0</v>
      </c>
      <c r="X96" s="94">
        <f t="shared" si="20"/>
        <v>14</v>
      </c>
      <c r="Y96" s="95" t="s">
        <v>506</v>
      </c>
      <c r="Z96" s="101" t="s">
        <v>664</v>
      </c>
      <c r="AA96" s="95" t="s">
        <v>209</v>
      </c>
      <c r="AB96" s="95" t="s">
        <v>209</v>
      </c>
      <c r="AC96" s="95" t="s">
        <v>507</v>
      </c>
      <c r="AD96" s="95" t="s">
        <v>508</v>
      </c>
      <c r="AE96" s="98" t="s">
        <v>545</v>
      </c>
    </row>
    <row r="97" spans="1:31" s="86" customFormat="1" ht="111" customHeight="1" thickBot="1">
      <c r="A97" s="88" t="s">
        <v>245</v>
      </c>
      <c r="B97" s="89" t="s">
        <v>314</v>
      </c>
      <c r="C97" s="89" t="s">
        <v>205</v>
      </c>
      <c r="D97" s="89" t="s">
        <v>220</v>
      </c>
      <c r="E97" s="94" t="s">
        <v>206</v>
      </c>
      <c r="F97" s="95" t="s">
        <v>221</v>
      </c>
      <c r="G97" s="95" t="s">
        <v>38</v>
      </c>
      <c r="H97" s="95" t="s">
        <v>444</v>
      </c>
      <c r="I97" s="95" t="s">
        <v>213</v>
      </c>
      <c r="J97" s="95" t="s">
        <v>380</v>
      </c>
      <c r="K97" s="95" t="s">
        <v>450</v>
      </c>
      <c r="L97" s="95" t="s">
        <v>454</v>
      </c>
      <c r="M97" s="94">
        <v>2</v>
      </c>
      <c r="N97" s="94">
        <v>3</v>
      </c>
      <c r="O97" s="94">
        <f t="shared" si="15"/>
        <v>6</v>
      </c>
      <c r="P97" s="120" t="str">
        <f t="shared" si="16"/>
        <v>Medio (M)</v>
      </c>
      <c r="Q97" s="94">
        <v>10</v>
      </c>
      <c r="R97" s="94">
        <f t="shared" si="17"/>
        <v>60</v>
      </c>
      <c r="S97" s="120" t="str">
        <f t="shared" si="18"/>
        <v>III</v>
      </c>
      <c r="T97" s="121" t="str">
        <f t="shared" si="19"/>
        <v>MEJORABLE</v>
      </c>
      <c r="U97" s="94">
        <v>12</v>
      </c>
      <c r="V97" s="94">
        <v>2</v>
      </c>
      <c r="W97" s="94">
        <v>0</v>
      </c>
      <c r="X97" s="94">
        <f t="shared" si="20"/>
        <v>14</v>
      </c>
      <c r="Y97" s="95" t="s">
        <v>456</v>
      </c>
      <c r="Z97" s="95" t="s">
        <v>458</v>
      </c>
      <c r="AA97" s="95" t="s">
        <v>209</v>
      </c>
      <c r="AB97" s="95" t="s">
        <v>209</v>
      </c>
      <c r="AC97" s="95" t="s">
        <v>209</v>
      </c>
      <c r="AD97" s="95" t="s">
        <v>224</v>
      </c>
      <c r="AE97" s="98" t="s">
        <v>209</v>
      </c>
    </row>
    <row r="98" spans="1:31" s="86" customFormat="1" ht="111" customHeight="1" thickBot="1">
      <c r="A98" s="88" t="s">
        <v>245</v>
      </c>
      <c r="B98" s="89" t="s">
        <v>314</v>
      </c>
      <c r="C98" s="89" t="s">
        <v>205</v>
      </c>
      <c r="D98" s="89" t="s">
        <v>220</v>
      </c>
      <c r="E98" s="94" t="s">
        <v>206</v>
      </c>
      <c r="F98" s="95" t="s">
        <v>579</v>
      </c>
      <c r="G98" s="95" t="s">
        <v>51</v>
      </c>
      <c r="H98" s="95" t="s">
        <v>587</v>
      </c>
      <c r="I98" s="95" t="s">
        <v>580</v>
      </c>
      <c r="J98" s="95" t="s">
        <v>380</v>
      </c>
      <c r="K98" s="95" t="s">
        <v>581</v>
      </c>
      <c r="L98" s="95" t="s">
        <v>380</v>
      </c>
      <c r="M98" s="94">
        <v>2</v>
      </c>
      <c r="N98" s="94">
        <v>3</v>
      </c>
      <c r="O98" s="94">
        <f t="shared" si="15"/>
        <v>6</v>
      </c>
      <c r="P98" s="120" t="str">
        <f t="shared" si="16"/>
        <v>Medio (M)</v>
      </c>
      <c r="Q98" s="94">
        <v>10</v>
      </c>
      <c r="R98" s="94">
        <f t="shared" si="17"/>
        <v>60</v>
      </c>
      <c r="S98" s="120" t="str">
        <f t="shared" si="18"/>
        <v>III</v>
      </c>
      <c r="T98" s="121" t="str">
        <f t="shared" si="19"/>
        <v>MEJORABLE</v>
      </c>
      <c r="U98" s="94">
        <v>12</v>
      </c>
      <c r="V98" s="94">
        <v>2</v>
      </c>
      <c r="W98" s="94">
        <v>0</v>
      </c>
      <c r="X98" s="94">
        <f t="shared" si="20"/>
        <v>14</v>
      </c>
      <c r="Y98" s="95" t="s">
        <v>582</v>
      </c>
      <c r="Z98" s="95" t="s">
        <v>583</v>
      </c>
      <c r="AA98" s="95" t="s">
        <v>209</v>
      </c>
      <c r="AB98" s="95" t="s">
        <v>209</v>
      </c>
      <c r="AC98" s="95" t="s">
        <v>584</v>
      </c>
      <c r="AD98" s="95" t="s">
        <v>585</v>
      </c>
      <c r="AE98" s="98" t="s">
        <v>209</v>
      </c>
    </row>
    <row r="99" spans="1:31" ht="111" customHeight="1" thickBot="1">
      <c r="A99" s="88" t="s">
        <v>245</v>
      </c>
      <c r="B99" s="89" t="s">
        <v>314</v>
      </c>
      <c r="C99" s="89" t="s">
        <v>205</v>
      </c>
      <c r="D99" s="89" t="s">
        <v>220</v>
      </c>
      <c r="E99" s="111" t="s">
        <v>206</v>
      </c>
      <c r="F99" s="112" t="s">
        <v>568</v>
      </c>
      <c r="G99" s="112" t="s">
        <v>51</v>
      </c>
      <c r="H99" s="112" t="s">
        <v>212</v>
      </c>
      <c r="I99" s="112" t="s">
        <v>565</v>
      </c>
      <c r="J99" s="112" t="s">
        <v>566</v>
      </c>
      <c r="K99" s="112" t="s">
        <v>567</v>
      </c>
      <c r="L99" s="112" t="s">
        <v>421</v>
      </c>
      <c r="M99" s="111">
        <v>0</v>
      </c>
      <c r="N99" s="111">
        <v>4</v>
      </c>
      <c r="O99" s="111">
        <f t="shared" si="15"/>
        <v>0</v>
      </c>
      <c r="P99" s="122" t="str">
        <f t="shared" si="16"/>
        <v>Bajo (B)</v>
      </c>
      <c r="Q99" s="111">
        <v>10</v>
      </c>
      <c r="R99" s="111">
        <f t="shared" si="17"/>
        <v>0</v>
      </c>
      <c r="S99" s="122" t="str">
        <f t="shared" si="18"/>
        <v>IV</v>
      </c>
      <c r="T99" s="123" t="str">
        <f t="shared" si="19"/>
        <v>ACEPTABLE</v>
      </c>
      <c r="U99" s="111">
        <v>12</v>
      </c>
      <c r="V99" s="111">
        <v>2</v>
      </c>
      <c r="W99" s="111">
        <v>0</v>
      </c>
      <c r="X99" s="111">
        <f t="shared" si="20"/>
        <v>14</v>
      </c>
      <c r="Y99" s="112" t="s">
        <v>569</v>
      </c>
      <c r="Z99" s="112" t="s">
        <v>570</v>
      </c>
      <c r="AA99" s="112" t="s">
        <v>209</v>
      </c>
      <c r="AB99" s="112" t="s">
        <v>209</v>
      </c>
      <c r="AC99" s="112" t="s">
        <v>573</v>
      </c>
      <c r="AD99" s="112" t="s">
        <v>574</v>
      </c>
      <c r="AE99" s="115" t="s">
        <v>209</v>
      </c>
    </row>
    <row r="100" spans="1:31" s="86" customFormat="1" ht="111" customHeight="1" thickBot="1">
      <c r="A100" s="88" t="s">
        <v>242</v>
      </c>
      <c r="B100" s="89" t="s">
        <v>285</v>
      </c>
      <c r="C100" s="89" t="s">
        <v>321</v>
      </c>
      <c r="D100" s="89" t="s">
        <v>322</v>
      </c>
      <c r="E100" s="90" t="s">
        <v>206</v>
      </c>
      <c r="F100" s="89" t="s">
        <v>418</v>
      </c>
      <c r="G100" s="89" t="s">
        <v>34</v>
      </c>
      <c r="H100" s="89" t="s">
        <v>231</v>
      </c>
      <c r="I100" s="89" t="s">
        <v>207</v>
      </c>
      <c r="J100" s="89" t="s">
        <v>396</v>
      </c>
      <c r="K100" s="89" t="s">
        <v>424</v>
      </c>
      <c r="L100" s="89" t="s">
        <v>423</v>
      </c>
      <c r="M100" s="90">
        <v>2</v>
      </c>
      <c r="N100" s="90">
        <v>3</v>
      </c>
      <c r="O100" s="90">
        <f t="shared" si="15"/>
        <v>6</v>
      </c>
      <c r="P100" s="118" t="str">
        <f t="shared" si="16"/>
        <v>Medio (M)</v>
      </c>
      <c r="Q100" s="90">
        <v>10</v>
      </c>
      <c r="R100" s="90">
        <f t="shared" si="17"/>
        <v>60</v>
      </c>
      <c r="S100" s="118" t="str">
        <f t="shared" si="18"/>
        <v>III</v>
      </c>
      <c r="T100" s="119" t="str">
        <f t="shared" si="19"/>
        <v>MEJORABLE</v>
      </c>
      <c r="U100" s="90">
        <v>2</v>
      </c>
      <c r="V100" s="90">
        <v>1</v>
      </c>
      <c r="W100" s="90">
        <v>0</v>
      </c>
      <c r="X100" s="90">
        <f t="shared" si="20"/>
        <v>3</v>
      </c>
      <c r="Y100" s="89" t="s">
        <v>426</v>
      </c>
      <c r="Z100" s="89" t="s">
        <v>407</v>
      </c>
      <c r="AA100" s="89" t="s">
        <v>209</v>
      </c>
      <c r="AB100" s="89" t="s">
        <v>209</v>
      </c>
      <c r="AC100" s="108" t="s">
        <v>365</v>
      </c>
      <c r="AD100" s="108" t="s">
        <v>427</v>
      </c>
      <c r="AE100" s="109" t="s">
        <v>361</v>
      </c>
    </row>
    <row r="101" spans="1:31" s="86" customFormat="1" ht="111" customHeight="1" thickBot="1">
      <c r="A101" s="88" t="s">
        <v>242</v>
      </c>
      <c r="B101" s="89" t="s">
        <v>285</v>
      </c>
      <c r="C101" s="89" t="s">
        <v>321</v>
      </c>
      <c r="D101" s="89" t="s">
        <v>322</v>
      </c>
      <c r="E101" s="94" t="s">
        <v>206</v>
      </c>
      <c r="F101" s="95" t="s">
        <v>364</v>
      </c>
      <c r="G101" s="95" t="s">
        <v>34</v>
      </c>
      <c r="H101" s="95" t="s">
        <v>345</v>
      </c>
      <c r="I101" s="95" t="s">
        <v>395</v>
      </c>
      <c r="J101" s="95" t="s">
        <v>396</v>
      </c>
      <c r="K101" s="95" t="s">
        <v>399</v>
      </c>
      <c r="L101" s="95" t="s">
        <v>398</v>
      </c>
      <c r="M101" s="94">
        <v>2</v>
      </c>
      <c r="N101" s="94">
        <v>3</v>
      </c>
      <c r="O101" s="94">
        <f t="shared" si="15"/>
        <v>6</v>
      </c>
      <c r="P101" s="120" t="str">
        <f t="shared" si="16"/>
        <v>Medio (M)</v>
      </c>
      <c r="Q101" s="94">
        <v>10</v>
      </c>
      <c r="R101" s="94">
        <f t="shared" si="17"/>
        <v>60</v>
      </c>
      <c r="S101" s="120" t="str">
        <f t="shared" si="18"/>
        <v>III</v>
      </c>
      <c r="T101" s="121" t="str">
        <f t="shared" si="19"/>
        <v>MEJORABLE</v>
      </c>
      <c r="U101" s="94">
        <v>2</v>
      </c>
      <c r="V101" s="94">
        <v>1</v>
      </c>
      <c r="W101" s="94">
        <v>0</v>
      </c>
      <c r="X101" s="94">
        <f aca="true" t="shared" si="21" ref="X101:X113">SUM(U101:W101)</f>
        <v>3</v>
      </c>
      <c r="Y101" s="95" t="s">
        <v>406</v>
      </c>
      <c r="Z101" s="95" t="s">
        <v>407</v>
      </c>
      <c r="AA101" s="95" t="s">
        <v>209</v>
      </c>
      <c r="AB101" s="95" t="s">
        <v>209</v>
      </c>
      <c r="AC101" s="95" t="s">
        <v>349</v>
      </c>
      <c r="AD101" s="95" t="s">
        <v>409</v>
      </c>
      <c r="AE101" s="98" t="s">
        <v>361</v>
      </c>
    </row>
    <row r="102" spans="1:31" s="86" customFormat="1" ht="111" customHeight="1" thickBot="1">
      <c r="A102" s="88" t="s">
        <v>242</v>
      </c>
      <c r="B102" s="89" t="s">
        <v>285</v>
      </c>
      <c r="C102" s="89" t="s">
        <v>321</v>
      </c>
      <c r="D102" s="89" t="s">
        <v>322</v>
      </c>
      <c r="E102" s="94" t="s">
        <v>206</v>
      </c>
      <c r="F102" s="95" t="s">
        <v>434</v>
      </c>
      <c r="G102" s="95" t="s">
        <v>38</v>
      </c>
      <c r="H102" s="95" t="s">
        <v>444</v>
      </c>
      <c r="I102" s="95" t="s">
        <v>443</v>
      </c>
      <c r="J102" s="95" t="s">
        <v>380</v>
      </c>
      <c r="K102" s="95" t="s">
        <v>448</v>
      </c>
      <c r="L102" s="106" t="s">
        <v>635</v>
      </c>
      <c r="M102" s="94">
        <v>2</v>
      </c>
      <c r="N102" s="94">
        <v>3</v>
      </c>
      <c r="O102" s="94">
        <f t="shared" si="15"/>
        <v>6</v>
      </c>
      <c r="P102" s="120" t="str">
        <f t="shared" si="16"/>
        <v>Medio (M)</v>
      </c>
      <c r="Q102" s="94">
        <v>10</v>
      </c>
      <c r="R102" s="94">
        <f t="shared" si="17"/>
        <v>60</v>
      </c>
      <c r="S102" s="120" t="str">
        <f t="shared" si="18"/>
        <v>III</v>
      </c>
      <c r="T102" s="121" t="str">
        <f t="shared" si="19"/>
        <v>MEJORABLE</v>
      </c>
      <c r="U102" s="94">
        <v>2</v>
      </c>
      <c r="V102" s="94">
        <v>1</v>
      </c>
      <c r="W102" s="94">
        <v>0</v>
      </c>
      <c r="X102" s="94">
        <f t="shared" si="21"/>
        <v>3</v>
      </c>
      <c r="Y102" s="95" t="s">
        <v>456</v>
      </c>
      <c r="Z102" s="95" t="s">
        <v>458</v>
      </c>
      <c r="AA102" s="95" t="s">
        <v>209</v>
      </c>
      <c r="AB102" s="95" t="s">
        <v>209</v>
      </c>
      <c r="AC102" s="95" t="s">
        <v>209</v>
      </c>
      <c r="AD102" s="95" t="s">
        <v>224</v>
      </c>
      <c r="AE102" s="98" t="s">
        <v>209</v>
      </c>
    </row>
    <row r="103" spans="1:31" ht="111" customHeight="1" thickBot="1">
      <c r="A103" s="88" t="s">
        <v>242</v>
      </c>
      <c r="B103" s="89" t="s">
        <v>285</v>
      </c>
      <c r="C103" s="89" t="s">
        <v>321</v>
      </c>
      <c r="D103" s="89" t="s">
        <v>322</v>
      </c>
      <c r="E103" s="94" t="s">
        <v>206</v>
      </c>
      <c r="F103" s="95" t="s">
        <v>505</v>
      </c>
      <c r="G103" s="95" t="s">
        <v>40</v>
      </c>
      <c r="H103" s="95" t="s">
        <v>53</v>
      </c>
      <c r="I103" s="95" t="s">
        <v>541</v>
      </c>
      <c r="J103" s="95" t="s">
        <v>377</v>
      </c>
      <c r="K103" s="95" t="s">
        <v>544</v>
      </c>
      <c r="L103" s="95" t="s">
        <v>543</v>
      </c>
      <c r="M103" s="94">
        <v>6</v>
      </c>
      <c r="N103" s="94">
        <v>3</v>
      </c>
      <c r="O103" s="94">
        <f t="shared" si="15"/>
        <v>18</v>
      </c>
      <c r="P103" s="120" t="str">
        <f t="shared" si="16"/>
        <v>Alto (a)</v>
      </c>
      <c r="Q103" s="94">
        <v>25</v>
      </c>
      <c r="R103" s="94">
        <f t="shared" si="17"/>
        <v>450</v>
      </c>
      <c r="S103" s="120" t="str">
        <f t="shared" si="18"/>
        <v>II</v>
      </c>
      <c r="T103" s="121" t="str">
        <f t="shared" si="19"/>
        <v>NO ACEPTABLE O ACEPTABLE CON CONTROL ESPECÍFICO</v>
      </c>
      <c r="U103" s="94">
        <v>2</v>
      </c>
      <c r="V103" s="94">
        <v>1</v>
      </c>
      <c r="W103" s="94">
        <v>0</v>
      </c>
      <c r="X103" s="94">
        <f>SUM(U103:W103)</f>
        <v>3</v>
      </c>
      <c r="Y103" s="95" t="s">
        <v>506</v>
      </c>
      <c r="Z103" s="101" t="s">
        <v>664</v>
      </c>
      <c r="AA103" s="95" t="s">
        <v>209</v>
      </c>
      <c r="AB103" s="95" t="s">
        <v>209</v>
      </c>
      <c r="AC103" s="95" t="s">
        <v>507</v>
      </c>
      <c r="AD103" s="95" t="s">
        <v>508</v>
      </c>
      <c r="AE103" s="98" t="s">
        <v>545</v>
      </c>
    </row>
    <row r="104" spans="1:31" s="86" customFormat="1" ht="111" customHeight="1" thickBot="1">
      <c r="A104" s="88" t="s">
        <v>242</v>
      </c>
      <c r="B104" s="89" t="s">
        <v>285</v>
      </c>
      <c r="C104" s="89" t="s">
        <v>321</v>
      </c>
      <c r="D104" s="89" t="s">
        <v>322</v>
      </c>
      <c r="E104" s="94" t="s">
        <v>206</v>
      </c>
      <c r="F104" s="95" t="s">
        <v>469</v>
      </c>
      <c r="G104" s="95" t="s">
        <v>51</v>
      </c>
      <c r="H104" s="95" t="s">
        <v>237</v>
      </c>
      <c r="I104" s="95" t="s">
        <v>351</v>
      </c>
      <c r="J104" s="95" t="s">
        <v>356</v>
      </c>
      <c r="K104" s="95" t="s">
        <v>481</v>
      </c>
      <c r="L104" s="95" t="s">
        <v>233</v>
      </c>
      <c r="M104" s="94">
        <v>2</v>
      </c>
      <c r="N104" s="94">
        <v>3</v>
      </c>
      <c r="O104" s="94">
        <f t="shared" si="15"/>
        <v>6</v>
      </c>
      <c r="P104" s="120" t="str">
        <f t="shared" si="16"/>
        <v>Medio (M)</v>
      </c>
      <c r="Q104" s="94">
        <v>10</v>
      </c>
      <c r="R104" s="94">
        <f t="shared" si="17"/>
        <v>60</v>
      </c>
      <c r="S104" s="120" t="str">
        <f t="shared" si="18"/>
        <v>III</v>
      </c>
      <c r="T104" s="121" t="str">
        <f t="shared" si="19"/>
        <v>MEJORABLE</v>
      </c>
      <c r="U104" s="94">
        <v>2</v>
      </c>
      <c r="V104" s="94">
        <v>1</v>
      </c>
      <c r="W104" s="94">
        <v>0</v>
      </c>
      <c r="X104" s="94">
        <f t="shared" si="21"/>
        <v>3</v>
      </c>
      <c r="Y104" s="95" t="s">
        <v>492</v>
      </c>
      <c r="Z104" s="95" t="s">
        <v>639</v>
      </c>
      <c r="AA104" s="95" t="s">
        <v>209</v>
      </c>
      <c r="AB104" s="95" t="s">
        <v>209</v>
      </c>
      <c r="AC104" s="95" t="s">
        <v>493</v>
      </c>
      <c r="AD104" s="95" t="s">
        <v>362</v>
      </c>
      <c r="AE104" s="98" t="s">
        <v>209</v>
      </c>
    </row>
    <row r="105" spans="1:31" s="86" customFormat="1" ht="111" customHeight="1" thickBot="1">
      <c r="A105" s="88" t="s">
        <v>242</v>
      </c>
      <c r="B105" s="89" t="s">
        <v>285</v>
      </c>
      <c r="C105" s="89" t="s">
        <v>321</v>
      </c>
      <c r="D105" s="89" t="s">
        <v>322</v>
      </c>
      <c r="E105" s="111" t="s">
        <v>206</v>
      </c>
      <c r="F105" s="112" t="s">
        <v>268</v>
      </c>
      <c r="G105" s="112" t="s">
        <v>51</v>
      </c>
      <c r="H105" s="112" t="s">
        <v>587</v>
      </c>
      <c r="I105" s="112" t="s">
        <v>580</v>
      </c>
      <c r="J105" s="112" t="s">
        <v>380</v>
      </c>
      <c r="K105" s="112" t="s">
        <v>581</v>
      </c>
      <c r="L105" s="112" t="s">
        <v>380</v>
      </c>
      <c r="M105" s="111">
        <v>2</v>
      </c>
      <c r="N105" s="111">
        <v>3</v>
      </c>
      <c r="O105" s="111">
        <f t="shared" si="15"/>
        <v>6</v>
      </c>
      <c r="P105" s="122" t="str">
        <f t="shared" si="16"/>
        <v>Medio (M)</v>
      </c>
      <c r="Q105" s="111">
        <v>10</v>
      </c>
      <c r="R105" s="111">
        <f t="shared" si="17"/>
        <v>60</v>
      </c>
      <c r="S105" s="122" t="str">
        <f t="shared" si="18"/>
        <v>III</v>
      </c>
      <c r="T105" s="123" t="str">
        <f t="shared" si="19"/>
        <v>MEJORABLE</v>
      </c>
      <c r="U105" s="111">
        <v>2</v>
      </c>
      <c r="V105" s="111">
        <v>1</v>
      </c>
      <c r="W105" s="111">
        <v>0</v>
      </c>
      <c r="X105" s="111">
        <f t="shared" si="21"/>
        <v>3</v>
      </c>
      <c r="Y105" s="112" t="s">
        <v>582</v>
      </c>
      <c r="Z105" s="112" t="s">
        <v>583</v>
      </c>
      <c r="AA105" s="112" t="s">
        <v>209</v>
      </c>
      <c r="AB105" s="112" t="s">
        <v>209</v>
      </c>
      <c r="AC105" s="112" t="s">
        <v>584</v>
      </c>
      <c r="AD105" s="112" t="s">
        <v>585</v>
      </c>
      <c r="AE105" s="115" t="s">
        <v>209</v>
      </c>
    </row>
    <row r="106" spans="1:31" s="86" customFormat="1" ht="111" customHeight="1" thickBot="1">
      <c r="A106" s="88" t="s">
        <v>245</v>
      </c>
      <c r="B106" s="89" t="s">
        <v>270</v>
      </c>
      <c r="C106" s="89" t="s">
        <v>529</v>
      </c>
      <c r="D106" s="89" t="s">
        <v>333</v>
      </c>
      <c r="E106" s="90" t="s">
        <v>206</v>
      </c>
      <c r="F106" s="89" t="s">
        <v>419</v>
      </c>
      <c r="G106" s="89" t="s">
        <v>34</v>
      </c>
      <c r="H106" s="89" t="s">
        <v>231</v>
      </c>
      <c r="I106" s="89" t="s">
        <v>207</v>
      </c>
      <c r="J106" s="89" t="s">
        <v>396</v>
      </c>
      <c r="K106" s="89" t="s">
        <v>424</v>
      </c>
      <c r="L106" s="89" t="s">
        <v>423</v>
      </c>
      <c r="M106" s="90">
        <v>2</v>
      </c>
      <c r="N106" s="90">
        <v>3</v>
      </c>
      <c r="O106" s="90">
        <f t="shared" si="15"/>
        <v>6</v>
      </c>
      <c r="P106" s="118" t="str">
        <f t="shared" si="16"/>
        <v>Medio (M)</v>
      </c>
      <c r="Q106" s="90">
        <v>25</v>
      </c>
      <c r="R106" s="90">
        <f t="shared" si="17"/>
        <v>150</v>
      </c>
      <c r="S106" s="118" t="str">
        <f t="shared" si="18"/>
        <v>II</v>
      </c>
      <c r="T106" s="119" t="str">
        <f t="shared" si="19"/>
        <v>NO ACEPTABLE O ACEPTABLE CON CONTROL ESPECÍFICO</v>
      </c>
      <c r="U106" s="90">
        <v>5</v>
      </c>
      <c r="V106" s="90">
        <v>0</v>
      </c>
      <c r="W106" s="90">
        <v>0</v>
      </c>
      <c r="X106" s="90">
        <f t="shared" si="21"/>
        <v>5</v>
      </c>
      <c r="Y106" s="89" t="s">
        <v>426</v>
      </c>
      <c r="Z106" s="89" t="s">
        <v>407</v>
      </c>
      <c r="AA106" s="89" t="s">
        <v>209</v>
      </c>
      <c r="AB106" s="89" t="s">
        <v>209</v>
      </c>
      <c r="AC106" s="108" t="s">
        <v>365</v>
      </c>
      <c r="AD106" s="108" t="s">
        <v>427</v>
      </c>
      <c r="AE106" s="109" t="s">
        <v>361</v>
      </c>
    </row>
    <row r="107" spans="1:31" s="86" customFormat="1" ht="111" customHeight="1" thickBot="1">
      <c r="A107" s="88" t="s">
        <v>245</v>
      </c>
      <c r="B107" s="89" t="s">
        <v>270</v>
      </c>
      <c r="C107" s="89" t="s">
        <v>529</v>
      </c>
      <c r="D107" s="89" t="s">
        <v>333</v>
      </c>
      <c r="E107" s="94" t="s">
        <v>206</v>
      </c>
      <c r="F107" s="95" t="s">
        <v>402</v>
      </c>
      <c r="G107" s="95" t="s">
        <v>34</v>
      </c>
      <c r="H107" s="95" t="s">
        <v>345</v>
      </c>
      <c r="I107" s="95" t="s">
        <v>395</v>
      </c>
      <c r="J107" s="95" t="s">
        <v>396</v>
      </c>
      <c r="K107" s="95" t="s">
        <v>399</v>
      </c>
      <c r="L107" s="95" t="s">
        <v>398</v>
      </c>
      <c r="M107" s="94">
        <v>2</v>
      </c>
      <c r="N107" s="94">
        <v>3</v>
      </c>
      <c r="O107" s="94">
        <f t="shared" si="15"/>
        <v>6</v>
      </c>
      <c r="P107" s="120" t="str">
        <f t="shared" si="16"/>
        <v>Medio (M)</v>
      </c>
      <c r="Q107" s="94">
        <v>25</v>
      </c>
      <c r="R107" s="94">
        <f t="shared" si="17"/>
        <v>150</v>
      </c>
      <c r="S107" s="120" t="str">
        <f t="shared" si="18"/>
        <v>II</v>
      </c>
      <c r="T107" s="121" t="str">
        <f t="shared" si="19"/>
        <v>NO ACEPTABLE O ACEPTABLE CON CONTROL ESPECÍFICO</v>
      </c>
      <c r="U107" s="94">
        <v>5</v>
      </c>
      <c r="V107" s="94">
        <v>0</v>
      </c>
      <c r="W107" s="94">
        <v>0</v>
      </c>
      <c r="X107" s="94">
        <f t="shared" si="21"/>
        <v>5</v>
      </c>
      <c r="Y107" s="95" t="s">
        <v>406</v>
      </c>
      <c r="Z107" s="95" t="s">
        <v>407</v>
      </c>
      <c r="AA107" s="95" t="s">
        <v>209</v>
      </c>
      <c r="AB107" s="95" t="s">
        <v>209</v>
      </c>
      <c r="AC107" s="95" t="s">
        <v>349</v>
      </c>
      <c r="AD107" s="95" t="s">
        <v>409</v>
      </c>
      <c r="AE107" s="98" t="s">
        <v>361</v>
      </c>
    </row>
    <row r="108" spans="1:31" s="86" customFormat="1" ht="111" customHeight="1" thickBot="1">
      <c r="A108" s="88" t="s">
        <v>245</v>
      </c>
      <c r="B108" s="89" t="s">
        <v>270</v>
      </c>
      <c r="C108" s="89" t="s">
        <v>529</v>
      </c>
      <c r="D108" s="89" t="s">
        <v>333</v>
      </c>
      <c r="E108" s="94" t="s">
        <v>206</v>
      </c>
      <c r="F108" s="95" t="s">
        <v>435</v>
      </c>
      <c r="G108" s="95" t="s">
        <v>38</v>
      </c>
      <c r="H108" s="95" t="s">
        <v>436</v>
      </c>
      <c r="I108" s="95" t="s">
        <v>443</v>
      </c>
      <c r="J108" s="95" t="s">
        <v>380</v>
      </c>
      <c r="K108" s="95" t="s">
        <v>451</v>
      </c>
      <c r="L108" s="95" t="s">
        <v>635</v>
      </c>
      <c r="M108" s="94">
        <v>2</v>
      </c>
      <c r="N108" s="94">
        <v>3</v>
      </c>
      <c r="O108" s="94">
        <f t="shared" si="15"/>
        <v>6</v>
      </c>
      <c r="P108" s="120" t="str">
        <f t="shared" si="16"/>
        <v>Medio (M)</v>
      </c>
      <c r="Q108" s="94">
        <v>25</v>
      </c>
      <c r="R108" s="94">
        <f t="shared" si="17"/>
        <v>150</v>
      </c>
      <c r="S108" s="120" t="str">
        <f t="shared" si="18"/>
        <v>II</v>
      </c>
      <c r="T108" s="121" t="str">
        <f t="shared" si="19"/>
        <v>NO ACEPTABLE O ACEPTABLE CON CONTROL ESPECÍFICO</v>
      </c>
      <c r="U108" s="94">
        <v>5</v>
      </c>
      <c r="V108" s="94">
        <v>0</v>
      </c>
      <c r="W108" s="94">
        <v>0</v>
      </c>
      <c r="X108" s="94">
        <f t="shared" si="21"/>
        <v>5</v>
      </c>
      <c r="Y108" s="95" t="s">
        <v>456</v>
      </c>
      <c r="Z108" s="95" t="s">
        <v>458</v>
      </c>
      <c r="AA108" s="95" t="s">
        <v>209</v>
      </c>
      <c r="AB108" s="95" t="s">
        <v>209</v>
      </c>
      <c r="AC108" s="95" t="s">
        <v>209</v>
      </c>
      <c r="AD108" s="95" t="s">
        <v>459</v>
      </c>
      <c r="AE108" s="98" t="s">
        <v>209</v>
      </c>
    </row>
    <row r="109" spans="1:31" s="86" customFormat="1" ht="111" customHeight="1" thickBot="1">
      <c r="A109" s="88" t="s">
        <v>245</v>
      </c>
      <c r="B109" s="89" t="s">
        <v>270</v>
      </c>
      <c r="C109" s="89" t="s">
        <v>529</v>
      </c>
      <c r="D109" s="89" t="s">
        <v>333</v>
      </c>
      <c r="E109" s="94" t="s">
        <v>206</v>
      </c>
      <c r="F109" s="95" t="s">
        <v>470</v>
      </c>
      <c r="G109" s="95" t="s">
        <v>51</v>
      </c>
      <c r="H109" s="95" t="s">
        <v>237</v>
      </c>
      <c r="I109" s="95" t="s">
        <v>351</v>
      </c>
      <c r="J109" s="95" t="s">
        <v>377</v>
      </c>
      <c r="K109" s="95" t="s">
        <v>482</v>
      </c>
      <c r="L109" s="95" t="s">
        <v>233</v>
      </c>
      <c r="M109" s="94">
        <v>6</v>
      </c>
      <c r="N109" s="94">
        <v>3</v>
      </c>
      <c r="O109" s="94">
        <f t="shared" si="15"/>
        <v>18</v>
      </c>
      <c r="P109" s="120" t="str">
        <f t="shared" si="16"/>
        <v>Alto (a)</v>
      </c>
      <c r="Q109" s="94">
        <v>100</v>
      </c>
      <c r="R109" s="94">
        <f t="shared" si="17"/>
        <v>1800</v>
      </c>
      <c r="S109" s="120" t="str">
        <f t="shared" si="18"/>
        <v>I</v>
      </c>
      <c r="T109" s="121" t="str">
        <f t="shared" si="19"/>
        <v>NO ACEPTABLE</v>
      </c>
      <c r="U109" s="94">
        <v>5</v>
      </c>
      <c r="V109" s="94">
        <v>0</v>
      </c>
      <c r="W109" s="94">
        <v>0</v>
      </c>
      <c r="X109" s="94">
        <f t="shared" si="21"/>
        <v>5</v>
      </c>
      <c r="Y109" s="95" t="s">
        <v>492</v>
      </c>
      <c r="Z109" s="95" t="s">
        <v>639</v>
      </c>
      <c r="AA109" s="95" t="s">
        <v>209</v>
      </c>
      <c r="AB109" s="95" t="s">
        <v>209</v>
      </c>
      <c r="AC109" s="95" t="s">
        <v>493</v>
      </c>
      <c r="AD109" s="95" t="s">
        <v>362</v>
      </c>
      <c r="AE109" s="98" t="s">
        <v>209</v>
      </c>
    </row>
    <row r="110" spans="1:31" ht="111" customHeight="1" thickBot="1">
      <c r="A110" s="88" t="s">
        <v>245</v>
      </c>
      <c r="B110" s="89" t="s">
        <v>270</v>
      </c>
      <c r="C110" s="89" t="s">
        <v>529</v>
      </c>
      <c r="D110" s="89" t="s">
        <v>333</v>
      </c>
      <c r="E110" s="94" t="s">
        <v>206</v>
      </c>
      <c r="F110" s="95" t="s">
        <v>505</v>
      </c>
      <c r="G110" s="95" t="s">
        <v>40</v>
      </c>
      <c r="H110" s="95" t="s">
        <v>53</v>
      </c>
      <c r="I110" s="95" t="s">
        <v>541</v>
      </c>
      <c r="J110" s="95" t="s">
        <v>377</v>
      </c>
      <c r="K110" s="95" t="s">
        <v>544</v>
      </c>
      <c r="L110" s="95" t="s">
        <v>543</v>
      </c>
      <c r="M110" s="94">
        <v>6</v>
      </c>
      <c r="N110" s="94">
        <v>3</v>
      </c>
      <c r="O110" s="94">
        <f>+M110*N110</f>
        <v>18</v>
      </c>
      <c r="P110" s="120" t="str">
        <f>IF(O110&gt;=21,"Muy Alto (MA)",IF(O110&lt;6,"Bajo (B)",IF(AND(O110&gt;=9,O110&lt;21),"Alto (a)",IF(AND(O110&gt;=6,O110&lt;9),"Medio (M)"))))</f>
        <v>Alto (a)</v>
      </c>
      <c r="Q110" s="94">
        <v>25</v>
      </c>
      <c r="R110" s="94">
        <f>O110*Q110</f>
        <v>450</v>
      </c>
      <c r="S110" s="120" t="str">
        <f>IF(R110&gt;500,"I",IF(R110&lt;21,"IV",IF(AND(R110&gt;=121,R110&lt;=500),"II",IF(AND(R110&gt;=21,R110&lt;=120),"III"))))</f>
        <v>II</v>
      </c>
      <c r="T110" s="121" t="str">
        <f>IF(R110&gt;500,"NO ACEPTABLE",IF(R110&lt;21,"ACEPTABLE",IF(AND(R110&gt;=121,R110&lt;=500),"NO ACEPTABLE O ACEPTABLE CON CONTROL ESPECÍFICO",IF(AND(R110&gt;=21,R110&lt;=120),"MEJORABLE"))))</f>
        <v>NO ACEPTABLE O ACEPTABLE CON CONTROL ESPECÍFICO</v>
      </c>
      <c r="U110" s="94">
        <v>5</v>
      </c>
      <c r="V110" s="94"/>
      <c r="W110" s="94">
        <v>0</v>
      </c>
      <c r="X110" s="94">
        <f>SUM(U110:W110)</f>
        <v>5</v>
      </c>
      <c r="Y110" s="95" t="s">
        <v>506</v>
      </c>
      <c r="Z110" s="101" t="s">
        <v>664</v>
      </c>
      <c r="AA110" s="95" t="s">
        <v>209</v>
      </c>
      <c r="AB110" s="95" t="s">
        <v>209</v>
      </c>
      <c r="AC110" s="95" t="s">
        <v>507</v>
      </c>
      <c r="AD110" s="95" t="s">
        <v>508</v>
      </c>
      <c r="AE110" s="98" t="s">
        <v>545</v>
      </c>
    </row>
    <row r="111" spans="1:31" s="86" customFormat="1" ht="111" customHeight="1" thickBot="1">
      <c r="A111" s="88" t="s">
        <v>245</v>
      </c>
      <c r="B111" s="89" t="s">
        <v>270</v>
      </c>
      <c r="C111" s="89" t="s">
        <v>529</v>
      </c>
      <c r="D111" s="89" t="s">
        <v>333</v>
      </c>
      <c r="E111" s="94" t="s">
        <v>206</v>
      </c>
      <c r="F111" s="95" t="s">
        <v>518</v>
      </c>
      <c r="G111" s="95" t="s">
        <v>498</v>
      </c>
      <c r="H111" s="95" t="s">
        <v>266</v>
      </c>
      <c r="I111" s="95" t="s">
        <v>252</v>
      </c>
      <c r="J111" s="95" t="s">
        <v>421</v>
      </c>
      <c r="K111" s="95" t="s">
        <v>556</v>
      </c>
      <c r="L111" s="95" t="s">
        <v>421</v>
      </c>
      <c r="M111" s="94">
        <v>2</v>
      </c>
      <c r="N111" s="94">
        <v>4</v>
      </c>
      <c r="O111" s="94">
        <f t="shared" si="15"/>
        <v>8</v>
      </c>
      <c r="P111" s="120" t="str">
        <f t="shared" si="16"/>
        <v>Medio (M)</v>
      </c>
      <c r="Q111" s="94">
        <v>25</v>
      </c>
      <c r="R111" s="94">
        <f t="shared" si="17"/>
        <v>200</v>
      </c>
      <c r="S111" s="120" t="str">
        <f t="shared" si="18"/>
        <v>II</v>
      </c>
      <c r="T111" s="121" t="str">
        <f t="shared" si="19"/>
        <v>NO ACEPTABLE O ACEPTABLE CON CONTROL ESPECÍFICO</v>
      </c>
      <c r="U111" s="94">
        <v>5</v>
      </c>
      <c r="V111" s="94">
        <v>0</v>
      </c>
      <c r="W111" s="94">
        <v>0</v>
      </c>
      <c r="X111" s="94">
        <f t="shared" si="21"/>
        <v>5</v>
      </c>
      <c r="Y111" s="95" t="s">
        <v>519</v>
      </c>
      <c r="Z111" s="95" t="s">
        <v>589</v>
      </c>
      <c r="AA111" s="95" t="s">
        <v>209</v>
      </c>
      <c r="AB111" s="95" t="s">
        <v>209</v>
      </c>
      <c r="AC111" s="95" t="s">
        <v>209</v>
      </c>
      <c r="AD111" s="95" t="s">
        <v>558</v>
      </c>
      <c r="AE111" s="98" t="s">
        <v>209</v>
      </c>
    </row>
    <row r="112" spans="1:31" ht="111" customHeight="1" thickBot="1">
      <c r="A112" s="88" t="s">
        <v>245</v>
      </c>
      <c r="B112" s="89" t="s">
        <v>270</v>
      </c>
      <c r="C112" s="89" t="s">
        <v>529</v>
      </c>
      <c r="D112" s="89" t="s">
        <v>333</v>
      </c>
      <c r="E112" s="111" t="s">
        <v>206</v>
      </c>
      <c r="F112" s="112" t="s">
        <v>568</v>
      </c>
      <c r="G112" s="112" t="s">
        <v>51</v>
      </c>
      <c r="H112" s="112" t="s">
        <v>212</v>
      </c>
      <c r="I112" s="112" t="s">
        <v>565</v>
      </c>
      <c r="J112" s="112" t="s">
        <v>566</v>
      </c>
      <c r="K112" s="112" t="s">
        <v>567</v>
      </c>
      <c r="L112" s="112" t="s">
        <v>421</v>
      </c>
      <c r="M112" s="111">
        <v>2</v>
      </c>
      <c r="N112" s="111">
        <v>2</v>
      </c>
      <c r="O112" s="111">
        <f t="shared" si="15"/>
        <v>4</v>
      </c>
      <c r="P112" s="122" t="str">
        <f t="shared" si="16"/>
        <v>Bajo (B)</v>
      </c>
      <c r="Q112" s="111">
        <v>100</v>
      </c>
      <c r="R112" s="111">
        <f t="shared" si="17"/>
        <v>400</v>
      </c>
      <c r="S112" s="122" t="str">
        <f t="shared" si="18"/>
        <v>II</v>
      </c>
      <c r="T112" s="123" t="str">
        <f t="shared" si="19"/>
        <v>NO ACEPTABLE O ACEPTABLE CON CONTROL ESPECÍFICO</v>
      </c>
      <c r="U112" s="111">
        <v>5</v>
      </c>
      <c r="V112" s="111">
        <v>0</v>
      </c>
      <c r="W112" s="111">
        <v>0</v>
      </c>
      <c r="X112" s="111">
        <f t="shared" si="21"/>
        <v>5</v>
      </c>
      <c r="Y112" s="112" t="s">
        <v>569</v>
      </c>
      <c r="Z112" s="112" t="s">
        <v>570</v>
      </c>
      <c r="AA112" s="112" t="s">
        <v>209</v>
      </c>
      <c r="AB112" s="112" t="s">
        <v>209</v>
      </c>
      <c r="AC112" s="112" t="s">
        <v>573</v>
      </c>
      <c r="AD112" s="112" t="s">
        <v>574</v>
      </c>
      <c r="AE112" s="115" t="s">
        <v>209</v>
      </c>
    </row>
    <row r="113" spans="1:31" s="86" customFormat="1" ht="111" customHeight="1" thickBot="1">
      <c r="A113" s="88" t="s">
        <v>242</v>
      </c>
      <c r="B113" s="89" t="s">
        <v>733</v>
      </c>
      <c r="C113" s="89" t="s">
        <v>530</v>
      </c>
      <c r="D113" s="89" t="s">
        <v>531</v>
      </c>
      <c r="E113" s="90" t="s">
        <v>206</v>
      </c>
      <c r="F113" s="89" t="s">
        <v>419</v>
      </c>
      <c r="G113" s="89" t="s">
        <v>34</v>
      </c>
      <c r="H113" s="89" t="s">
        <v>231</v>
      </c>
      <c r="I113" s="89" t="s">
        <v>207</v>
      </c>
      <c r="J113" s="89" t="s">
        <v>396</v>
      </c>
      <c r="K113" s="89" t="s">
        <v>424</v>
      </c>
      <c r="L113" s="89" t="s">
        <v>423</v>
      </c>
      <c r="M113" s="90">
        <v>2</v>
      </c>
      <c r="N113" s="90">
        <v>3</v>
      </c>
      <c r="O113" s="90">
        <f t="shared" si="15"/>
        <v>6</v>
      </c>
      <c r="P113" s="118" t="str">
        <f t="shared" si="16"/>
        <v>Medio (M)</v>
      </c>
      <c r="Q113" s="90">
        <v>25</v>
      </c>
      <c r="R113" s="90">
        <f t="shared" si="17"/>
        <v>150</v>
      </c>
      <c r="S113" s="118" t="str">
        <f t="shared" si="18"/>
        <v>II</v>
      </c>
      <c r="T113" s="119" t="str">
        <f t="shared" si="19"/>
        <v>NO ACEPTABLE O ACEPTABLE CON CONTROL ESPECÍFICO</v>
      </c>
      <c r="U113" s="90">
        <v>40</v>
      </c>
      <c r="V113" s="90">
        <v>1</v>
      </c>
      <c r="W113" s="90">
        <v>0</v>
      </c>
      <c r="X113" s="90">
        <f t="shared" si="21"/>
        <v>41</v>
      </c>
      <c r="Y113" s="89" t="s">
        <v>426</v>
      </c>
      <c r="Z113" s="89" t="s">
        <v>407</v>
      </c>
      <c r="AA113" s="89" t="s">
        <v>209</v>
      </c>
      <c r="AB113" s="89" t="s">
        <v>209</v>
      </c>
      <c r="AC113" s="108" t="s">
        <v>365</v>
      </c>
      <c r="AD113" s="108" t="s">
        <v>427</v>
      </c>
      <c r="AE113" s="109" t="s">
        <v>361</v>
      </c>
    </row>
    <row r="114" spans="1:31" s="86" customFormat="1" ht="111" customHeight="1" thickBot="1">
      <c r="A114" s="88" t="s">
        <v>242</v>
      </c>
      <c r="B114" s="89" t="s">
        <v>733</v>
      </c>
      <c r="C114" s="89" t="s">
        <v>530</v>
      </c>
      <c r="D114" s="89" t="s">
        <v>531</v>
      </c>
      <c r="E114" s="94" t="s">
        <v>206</v>
      </c>
      <c r="F114" s="95" t="s">
        <v>680</v>
      </c>
      <c r="G114" s="95" t="s">
        <v>34</v>
      </c>
      <c r="H114" s="95" t="s">
        <v>345</v>
      </c>
      <c r="I114" s="95" t="s">
        <v>395</v>
      </c>
      <c r="J114" s="95" t="s">
        <v>396</v>
      </c>
      <c r="K114" s="95" t="s">
        <v>399</v>
      </c>
      <c r="L114" s="95" t="s">
        <v>398</v>
      </c>
      <c r="M114" s="94">
        <v>2</v>
      </c>
      <c r="N114" s="94">
        <v>3</v>
      </c>
      <c r="O114" s="94">
        <f t="shared" si="15"/>
        <v>6</v>
      </c>
      <c r="P114" s="120" t="str">
        <f t="shared" si="16"/>
        <v>Medio (M)</v>
      </c>
      <c r="Q114" s="94">
        <v>25</v>
      </c>
      <c r="R114" s="94">
        <f t="shared" si="17"/>
        <v>150</v>
      </c>
      <c r="S114" s="120" t="str">
        <f t="shared" si="18"/>
        <v>II</v>
      </c>
      <c r="T114" s="121" t="str">
        <f t="shared" si="19"/>
        <v>NO ACEPTABLE O ACEPTABLE CON CONTROL ESPECÍFICO</v>
      </c>
      <c r="U114" s="94">
        <v>40</v>
      </c>
      <c r="V114" s="94">
        <v>1</v>
      </c>
      <c r="W114" s="94">
        <v>0</v>
      </c>
      <c r="X114" s="94">
        <f>SUM(U114:W114)</f>
        <v>41</v>
      </c>
      <c r="Y114" s="95" t="s">
        <v>406</v>
      </c>
      <c r="Z114" s="95" t="s">
        <v>407</v>
      </c>
      <c r="AA114" s="95" t="s">
        <v>209</v>
      </c>
      <c r="AB114" s="95" t="s">
        <v>209</v>
      </c>
      <c r="AC114" s="95" t="s">
        <v>349</v>
      </c>
      <c r="AD114" s="95" t="s">
        <v>552</v>
      </c>
      <c r="AE114" s="98" t="s">
        <v>361</v>
      </c>
    </row>
    <row r="115" spans="1:31" s="86" customFormat="1" ht="111" customHeight="1" thickBot="1">
      <c r="A115" s="88" t="s">
        <v>242</v>
      </c>
      <c r="B115" s="89" t="s">
        <v>733</v>
      </c>
      <c r="C115" s="89" t="s">
        <v>530</v>
      </c>
      <c r="D115" s="89" t="s">
        <v>531</v>
      </c>
      <c r="E115" s="94" t="s">
        <v>206</v>
      </c>
      <c r="F115" s="95" t="s">
        <v>287</v>
      </c>
      <c r="G115" s="95" t="s">
        <v>38</v>
      </c>
      <c r="H115" s="95" t="s">
        <v>444</v>
      </c>
      <c r="I115" s="95" t="s">
        <v>443</v>
      </c>
      <c r="J115" s="95" t="s">
        <v>421</v>
      </c>
      <c r="K115" s="95" t="s">
        <v>452</v>
      </c>
      <c r="L115" s="106" t="s">
        <v>635</v>
      </c>
      <c r="M115" s="94">
        <v>2</v>
      </c>
      <c r="N115" s="94">
        <v>3</v>
      </c>
      <c r="O115" s="94">
        <f t="shared" si="15"/>
        <v>6</v>
      </c>
      <c r="P115" s="120" t="str">
        <f t="shared" si="16"/>
        <v>Medio (M)</v>
      </c>
      <c r="Q115" s="94">
        <v>25</v>
      </c>
      <c r="R115" s="94">
        <f t="shared" si="17"/>
        <v>150</v>
      </c>
      <c r="S115" s="120" t="str">
        <f t="shared" si="18"/>
        <v>II</v>
      </c>
      <c r="T115" s="121" t="str">
        <f t="shared" si="19"/>
        <v>NO ACEPTABLE O ACEPTABLE CON CONTROL ESPECÍFICO</v>
      </c>
      <c r="U115" s="94">
        <v>40</v>
      </c>
      <c r="V115" s="94">
        <v>1</v>
      </c>
      <c r="W115" s="94">
        <v>0</v>
      </c>
      <c r="X115" s="94">
        <f>SUM(U115:W115)</f>
        <v>41</v>
      </c>
      <c r="Y115" s="95" t="s">
        <v>456</v>
      </c>
      <c r="Z115" s="95" t="s">
        <v>458</v>
      </c>
      <c r="AA115" s="95" t="s">
        <v>209</v>
      </c>
      <c r="AB115" s="95" t="s">
        <v>209</v>
      </c>
      <c r="AC115" s="95" t="s">
        <v>209</v>
      </c>
      <c r="AD115" s="95" t="s">
        <v>258</v>
      </c>
      <c r="AE115" s="98" t="s">
        <v>209</v>
      </c>
    </row>
    <row r="116" spans="1:31" s="86" customFormat="1" ht="111" customHeight="1" thickBot="1">
      <c r="A116" s="88" t="s">
        <v>242</v>
      </c>
      <c r="B116" s="89" t="s">
        <v>733</v>
      </c>
      <c r="C116" s="89" t="s">
        <v>530</v>
      </c>
      <c r="D116" s="89" t="s">
        <v>531</v>
      </c>
      <c r="E116" s="94" t="s">
        <v>214</v>
      </c>
      <c r="F116" s="95" t="s">
        <v>468</v>
      </c>
      <c r="G116" s="95" t="s">
        <v>51</v>
      </c>
      <c r="H116" s="95" t="s">
        <v>237</v>
      </c>
      <c r="I116" s="95" t="s">
        <v>351</v>
      </c>
      <c r="J116" s="95" t="s">
        <v>380</v>
      </c>
      <c r="K116" s="95" t="s">
        <v>485</v>
      </c>
      <c r="L116" s="95" t="s">
        <v>421</v>
      </c>
      <c r="M116" s="94">
        <v>2</v>
      </c>
      <c r="N116" s="94">
        <v>3</v>
      </c>
      <c r="O116" s="94">
        <f t="shared" si="15"/>
        <v>6</v>
      </c>
      <c r="P116" s="120" t="str">
        <f t="shared" si="16"/>
        <v>Medio (M)</v>
      </c>
      <c r="Q116" s="94">
        <v>100</v>
      </c>
      <c r="R116" s="94">
        <f t="shared" si="17"/>
        <v>600</v>
      </c>
      <c r="S116" s="120" t="str">
        <f t="shared" si="18"/>
        <v>I</v>
      </c>
      <c r="T116" s="121" t="str">
        <f t="shared" si="19"/>
        <v>NO ACEPTABLE</v>
      </c>
      <c r="U116" s="94">
        <v>40</v>
      </c>
      <c r="V116" s="94">
        <v>1</v>
      </c>
      <c r="W116" s="94">
        <v>0</v>
      </c>
      <c r="X116" s="94">
        <f>SUM(U116:W116)</f>
        <v>41</v>
      </c>
      <c r="Y116" s="95" t="s">
        <v>492</v>
      </c>
      <c r="Z116" s="95" t="s">
        <v>639</v>
      </c>
      <c r="AA116" s="95" t="s">
        <v>209</v>
      </c>
      <c r="AB116" s="95" t="s">
        <v>209</v>
      </c>
      <c r="AC116" s="95" t="s">
        <v>493</v>
      </c>
      <c r="AD116" s="95" t="s">
        <v>362</v>
      </c>
      <c r="AE116" s="98" t="s">
        <v>209</v>
      </c>
    </row>
    <row r="117" spans="1:31" s="86" customFormat="1" ht="111" customHeight="1" thickBot="1">
      <c r="A117" s="88" t="s">
        <v>242</v>
      </c>
      <c r="B117" s="89" t="s">
        <v>733</v>
      </c>
      <c r="C117" s="89" t="s">
        <v>530</v>
      </c>
      <c r="D117" s="89" t="s">
        <v>531</v>
      </c>
      <c r="E117" s="111" t="s">
        <v>206</v>
      </c>
      <c r="F117" s="112" t="s">
        <v>269</v>
      </c>
      <c r="G117" s="112" t="s">
        <v>51</v>
      </c>
      <c r="H117" s="112" t="s">
        <v>216</v>
      </c>
      <c r="I117" s="112" t="s">
        <v>580</v>
      </c>
      <c r="J117" s="112" t="s">
        <v>380</v>
      </c>
      <c r="K117" s="112" t="s">
        <v>581</v>
      </c>
      <c r="L117" s="112" t="s">
        <v>380</v>
      </c>
      <c r="M117" s="111">
        <v>2</v>
      </c>
      <c r="N117" s="111">
        <v>3</v>
      </c>
      <c r="O117" s="111">
        <f t="shared" si="15"/>
        <v>6</v>
      </c>
      <c r="P117" s="122" t="str">
        <f t="shared" si="16"/>
        <v>Medio (M)</v>
      </c>
      <c r="Q117" s="111">
        <v>25</v>
      </c>
      <c r="R117" s="111">
        <f t="shared" si="17"/>
        <v>150</v>
      </c>
      <c r="S117" s="122" t="str">
        <f t="shared" si="18"/>
        <v>II</v>
      </c>
      <c r="T117" s="123" t="str">
        <f t="shared" si="19"/>
        <v>NO ACEPTABLE O ACEPTABLE CON CONTROL ESPECÍFICO</v>
      </c>
      <c r="U117" s="111">
        <v>40</v>
      </c>
      <c r="V117" s="111">
        <v>1</v>
      </c>
      <c r="W117" s="111">
        <v>0</v>
      </c>
      <c r="X117" s="111">
        <f>SUM(U117:W117)</f>
        <v>41</v>
      </c>
      <c r="Y117" s="112" t="s">
        <v>582</v>
      </c>
      <c r="Z117" s="112" t="s">
        <v>583</v>
      </c>
      <c r="AA117" s="112" t="s">
        <v>209</v>
      </c>
      <c r="AB117" s="112" t="s">
        <v>209</v>
      </c>
      <c r="AC117" s="112" t="s">
        <v>584</v>
      </c>
      <c r="AD117" s="112" t="s">
        <v>585</v>
      </c>
      <c r="AE117" s="115" t="s">
        <v>209</v>
      </c>
    </row>
    <row r="118" spans="1:31" s="86" customFormat="1" ht="111" customHeight="1" thickBot="1">
      <c r="A118" s="88" t="s">
        <v>242</v>
      </c>
      <c r="B118" s="89" t="s">
        <v>532</v>
      </c>
      <c r="C118" s="89" t="s">
        <v>533</v>
      </c>
      <c r="D118" s="89" t="s">
        <v>323</v>
      </c>
      <c r="E118" s="90" t="s">
        <v>206</v>
      </c>
      <c r="F118" s="89" t="s">
        <v>420</v>
      </c>
      <c r="G118" s="89" t="s">
        <v>34</v>
      </c>
      <c r="H118" s="89" t="s">
        <v>394</v>
      </c>
      <c r="I118" s="89" t="s">
        <v>207</v>
      </c>
      <c r="J118" s="89" t="s">
        <v>396</v>
      </c>
      <c r="K118" s="89" t="s">
        <v>424</v>
      </c>
      <c r="L118" s="89" t="s">
        <v>423</v>
      </c>
      <c r="M118" s="90">
        <v>2</v>
      </c>
      <c r="N118" s="90">
        <v>3</v>
      </c>
      <c r="O118" s="90">
        <f t="shared" si="15"/>
        <v>6</v>
      </c>
      <c r="P118" s="118" t="str">
        <f t="shared" si="16"/>
        <v>Medio (M)</v>
      </c>
      <c r="Q118" s="90">
        <v>10</v>
      </c>
      <c r="R118" s="90">
        <f t="shared" si="17"/>
        <v>60</v>
      </c>
      <c r="S118" s="118" t="str">
        <f t="shared" si="18"/>
        <v>III</v>
      </c>
      <c r="T118" s="119" t="str">
        <f t="shared" si="19"/>
        <v>MEJORABLE</v>
      </c>
      <c r="U118" s="90">
        <v>5</v>
      </c>
      <c r="V118" s="90">
        <v>0</v>
      </c>
      <c r="W118" s="90">
        <v>0</v>
      </c>
      <c r="X118" s="90">
        <f>SUM(U118:W118)</f>
        <v>5</v>
      </c>
      <c r="Y118" s="89" t="s">
        <v>426</v>
      </c>
      <c r="Z118" s="89" t="s">
        <v>407</v>
      </c>
      <c r="AA118" s="89" t="s">
        <v>209</v>
      </c>
      <c r="AB118" s="89" t="s">
        <v>209</v>
      </c>
      <c r="AC118" s="108" t="s">
        <v>365</v>
      </c>
      <c r="AD118" s="108" t="s">
        <v>427</v>
      </c>
      <c r="AE118" s="109" t="s">
        <v>361</v>
      </c>
    </row>
    <row r="119" spans="1:31" s="86" customFormat="1" ht="111" customHeight="1" thickBot="1">
      <c r="A119" s="88" t="s">
        <v>242</v>
      </c>
      <c r="B119" s="89" t="s">
        <v>532</v>
      </c>
      <c r="C119" s="89" t="s">
        <v>533</v>
      </c>
      <c r="D119" s="89" t="s">
        <v>323</v>
      </c>
      <c r="E119" s="94" t="s">
        <v>206</v>
      </c>
      <c r="F119" s="95" t="s">
        <v>288</v>
      </c>
      <c r="G119" s="95" t="s">
        <v>34</v>
      </c>
      <c r="H119" s="95" t="s">
        <v>400</v>
      </c>
      <c r="I119" s="95" t="s">
        <v>548</v>
      </c>
      <c r="J119" s="95" t="s">
        <v>377</v>
      </c>
      <c r="K119" s="95" t="s">
        <v>399</v>
      </c>
      <c r="L119" s="95" t="s">
        <v>401</v>
      </c>
      <c r="M119" s="94">
        <v>2</v>
      </c>
      <c r="N119" s="94">
        <v>3</v>
      </c>
      <c r="O119" s="94">
        <f t="shared" si="15"/>
        <v>6</v>
      </c>
      <c r="P119" s="120" t="str">
        <f t="shared" si="16"/>
        <v>Medio (M)</v>
      </c>
      <c r="Q119" s="94">
        <v>10</v>
      </c>
      <c r="R119" s="94">
        <f t="shared" si="17"/>
        <v>60</v>
      </c>
      <c r="S119" s="120" t="str">
        <f t="shared" si="18"/>
        <v>III</v>
      </c>
      <c r="T119" s="121" t="str">
        <f t="shared" si="19"/>
        <v>MEJORABLE</v>
      </c>
      <c r="U119" s="94">
        <v>5</v>
      </c>
      <c r="V119" s="94">
        <v>0</v>
      </c>
      <c r="W119" s="94">
        <v>0</v>
      </c>
      <c r="X119" s="94">
        <f aca="true" t="shared" si="22" ref="X119:X125">SUM(U119:W119)</f>
        <v>5</v>
      </c>
      <c r="Y119" s="95" t="s">
        <v>406</v>
      </c>
      <c r="Z119" s="110" t="s">
        <v>656</v>
      </c>
      <c r="AA119" s="95" t="s">
        <v>209</v>
      </c>
      <c r="AB119" s="95" t="s">
        <v>209</v>
      </c>
      <c r="AC119" s="95" t="s">
        <v>550</v>
      </c>
      <c r="AD119" s="95" t="s">
        <v>551</v>
      </c>
      <c r="AE119" s="98" t="s">
        <v>515</v>
      </c>
    </row>
    <row r="120" spans="1:31" s="86" customFormat="1" ht="111" customHeight="1" thickBot="1">
      <c r="A120" s="88" t="s">
        <v>242</v>
      </c>
      <c r="B120" s="89" t="s">
        <v>532</v>
      </c>
      <c r="C120" s="89" t="s">
        <v>533</v>
      </c>
      <c r="D120" s="89" t="s">
        <v>323</v>
      </c>
      <c r="E120" s="94" t="s">
        <v>214</v>
      </c>
      <c r="F120" s="95" t="s">
        <v>289</v>
      </c>
      <c r="G120" s="95" t="s">
        <v>51</v>
      </c>
      <c r="H120" s="95" t="s">
        <v>274</v>
      </c>
      <c r="I120" s="95" t="s">
        <v>610</v>
      </c>
      <c r="J120" s="95" t="s">
        <v>380</v>
      </c>
      <c r="K120" s="95" t="s">
        <v>380</v>
      </c>
      <c r="L120" s="95" t="s">
        <v>377</v>
      </c>
      <c r="M120" s="94">
        <v>6</v>
      </c>
      <c r="N120" s="94">
        <v>1</v>
      </c>
      <c r="O120" s="94">
        <f t="shared" si="15"/>
        <v>6</v>
      </c>
      <c r="P120" s="120" t="str">
        <f t="shared" si="16"/>
        <v>Medio (M)</v>
      </c>
      <c r="Q120" s="94">
        <v>25</v>
      </c>
      <c r="R120" s="94">
        <f t="shared" si="17"/>
        <v>150</v>
      </c>
      <c r="S120" s="120" t="str">
        <f t="shared" si="18"/>
        <v>II</v>
      </c>
      <c r="T120" s="121" t="str">
        <f t="shared" si="19"/>
        <v>NO ACEPTABLE O ACEPTABLE CON CONTROL ESPECÍFICO</v>
      </c>
      <c r="U120" s="94">
        <v>5</v>
      </c>
      <c r="V120" s="94">
        <v>0</v>
      </c>
      <c r="W120" s="94">
        <v>0</v>
      </c>
      <c r="X120" s="94">
        <f t="shared" si="22"/>
        <v>5</v>
      </c>
      <c r="Y120" s="95" t="s">
        <v>39</v>
      </c>
      <c r="Z120" s="95" t="s">
        <v>607</v>
      </c>
      <c r="AA120" s="95" t="s">
        <v>209</v>
      </c>
      <c r="AB120" s="95" t="s">
        <v>209</v>
      </c>
      <c r="AC120" s="95" t="s">
        <v>608</v>
      </c>
      <c r="AD120" s="95" t="s">
        <v>609</v>
      </c>
      <c r="AE120" s="98" t="s">
        <v>275</v>
      </c>
    </row>
    <row r="121" spans="1:31" ht="111" customHeight="1" thickBot="1">
      <c r="A121" s="88" t="s">
        <v>242</v>
      </c>
      <c r="B121" s="89" t="s">
        <v>532</v>
      </c>
      <c r="C121" s="89" t="s">
        <v>533</v>
      </c>
      <c r="D121" s="89" t="s">
        <v>323</v>
      </c>
      <c r="E121" s="94" t="s">
        <v>214</v>
      </c>
      <c r="F121" s="95" t="s">
        <v>291</v>
      </c>
      <c r="G121" s="95" t="s">
        <v>51</v>
      </c>
      <c r="H121" s="95" t="s">
        <v>588</v>
      </c>
      <c r="I121" s="95" t="s">
        <v>580</v>
      </c>
      <c r="J121" s="95" t="s">
        <v>380</v>
      </c>
      <c r="K121" s="95" t="s">
        <v>581</v>
      </c>
      <c r="L121" s="95" t="s">
        <v>380</v>
      </c>
      <c r="M121" s="94">
        <v>2</v>
      </c>
      <c r="N121" s="94">
        <v>3</v>
      </c>
      <c r="O121" s="94">
        <f t="shared" si="15"/>
        <v>6</v>
      </c>
      <c r="P121" s="120" t="str">
        <f t="shared" si="16"/>
        <v>Medio (M)</v>
      </c>
      <c r="Q121" s="94">
        <v>10</v>
      </c>
      <c r="R121" s="94">
        <f t="shared" si="17"/>
        <v>60</v>
      </c>
      <c r="S121" s="120" t="str">
        <f t="shared" si="18"/>
        <v>III</v>
      </c>
      <c r="T121" s="121" t="str">
        <f t="shared" si="19"/>
        <v>MEJORABLE</v>
      </c>
      <c r="U121" s="94">
        <v>5</v>
      </c>
      <c r="V121" s="94">
        <v>0</v>
      </c>
      <c r="W121" s="94">
        <v>0</v>
      </c>
      <c r="X121" s="94">
        <f t="shared" si="22"/>
        <v>5</v>
      </c>
      <c r="Y121" s="95" t="s">
        <v>582</v>
      </c>
      <c r="Z121" s="95" t="s">
        <v>583</v>
      </c>
      <c r="AA121" s="95" t="s">
        <v>209</v>
      </c>
      <c r="AB121" s="95" t="s">
        <v>209</v>
      </c>
      <c r="AC121" s="95" t="s">
        <v>584</v>
      </c>
      <c r="AD121" s="95" t="s">
        <v>585</v>
      </c>
      <c r="AE121" s="98" t="s">
        <v>209</v>
      </c>
    </row>
    <row r="122" spans="1:31" ht="111" customHeight="1" thickBot="1">
      <c r="A122" s="88" t="s">
        <v>242</v>
      </c>
      <c r="B122" s="89" t="s">
        <v>532</v>
      </c>
      <c r="C122" s="89" t="s">
        <v>533</v>
      </c>
      <c r="D122" s="89" t="s">
        <v>323</v>
      </c>
      <c r="E122" s="94" t="s">
        <v>206</v>
      </c>
      <c r="F122" s="95" t="s">
        <v>290</v>
      </c>
      <c r="G122" s="95" t="s">
        <v>51</v>
      </c>
      <c r="H122" s="95" t="s">
        <v>237</v>
      </c>
      <c r="I122" s="95" t="s">
        <v>351</v>
      </c>
      <c r="J122" s="95" t="s">
        <v>380</v>
      </c>
      <c r="K122" s="95" t="s">
        <v>486</v>
      </c>
      <c r="L122" s="95" t="s">
        <v>380</v>
      </c>
      <c r="M122" s="94">
        <v>2</v>
      </c>
      <c r="N122" s="94">
        <v>3</v>
      </c>
      <c r="O122" s="94">
        <f t="shared" si="15"/>
        <v>6</v>
      </c>
      <c r="P122" s="120" t="str">
        <f t="shared" si="16"/>
        <v>Medio (M)</v>
      </c>
      <c r="Q122" s="94">
        <v>10</v>
      </c>
      <c r="R122" s="94">
        <f t="shared" si="17"/>
        <v>60</v>
      </c>
      <c r="S122" s="120" t="str">
        <f t="shared" si="18"/>
        <v>III</v>
      </c>
      <c r="T122" s="121" t="str">
        <f t="shared" si="19"/>
        <v>MEJORABLE</v>
      </c>
      <c r="U122" s="94">
        <v>5</v>
      </c>
      <c r="V122" s="94">
        <v>0</v>
      </c>
      <c r="W122" s="94">
        <v>0</v>
      </c>
      <c r="X122" s="94">
        <f t="shared" si="22"/>
        <v>5</v>
      </c>
      <c r="Y122" s="95" t="s">
        <v>492</v>
      </c>
      <c r="Z122" s="95" t="s">
        <v>639</v>
      </c>
      <c r="AA122" s="95" t="s">
        <v>209</v>
      </c>
      <c r="AB122" s="95" t="s">
        <v>209</v>
      </c>
      <c r="AC122" s="95" t="s">
        <v>493</v>
      </c>
      <c r="AD122" s="95" t="s">
        <v>362</v>
      </c>
      <c r="AE122" s="98" t="s">
        <v>209</v>
      </c>
    </row>
    <row r="123" spans="1:31" s="86" customFormat="1" ht="111" customHeight="1" thickBot="1">
      <c r="A123" s="88" t="s">
        <v>242</v>
      </c>
      <c r="B123" s="89" t="s">
        <v>532</v>
      </c>
      <c r="C123" s="89" t="s">
        <v>533</v>
      </c>
      <c r="D123" s="89" t="s">
        <v>323</v>
      </c>
      <c r="E123" s="94" t="s">
        <v>206</v>
      </c>
      <c r="F123" s="95" t="s">
        <v>287</v>
      </c>
      <c r="G123" s="95" t="s">
        <v>38</v>
      </c>
      <c r="H123" s="95" t="s">
        <v>444</v>
      </c>
      <c r="I123" s="95" t="s">
        <v>443</v>
      </c>
      <c r="J123" s="95" t="s">
        <v>377</v>
      </c>
      <c r="K123" s="95" t="s">
        <v>452</v>
      </c>
      <c r="L123" s="106" t="s">
        <v>635</v>
      </c>
      <c r="M123" s="94">
        <v>2</v>
      </c>
      <c r="N123" s="94">
        <v>3</v>
      </c>
      <c r="O123" s="94">
        <f t="shared" si="15"/>
        <v>6</v>
      </c>
      <c r="P123" s="120" t="str">
        <f t="shared" si="16"/>
        <v>Medio (M)</v>
      </c>
      <c r="Q123" s="94">
        <v>10</v>
      </c>
      <c r="R123" s="94">
        <f t="shared" si="17"/>
        <v>60</v>
      </c>
      <c r="S123" s="120" t="str">
        <f t="shared" si="18"/>
        <v>III</v>
      </c>
      <c r="T123" s="121" t="str">
        <f t="shared" si="19"/>
        <v>MEJORABLE</v>
      </c>
      <c r="U123" s="94">
        <v>5</v>
      </c>
      <c r="V123" s="94">
        <v>0</v>
      </c>
      <c r="W123" s="94">
        <v>0</v>
      </c>
      <c r="X123" s="94">
        <f t="shared" si="22"/>
        <v>5</v>
      </c>
      <c r="Y123" s="95" t="s">
        <v>456</v>
      </c>
      <c r="Z123" s="95" t="s">
        <v>458</v>
      </c>
      <c r="AA123" s="95" t="s">
        <v>209</v>
      </c>
      <c r="AB123" s="95" t="s">
        <v>209</v>
      </c>
      <c r="AC123" s="95" t="s">
        <v>209</v>
      </c>
      <c r="AD123" s="95" t="s">
        <v>224</v>
      </c>
      <c r="AE123" s="98" t="s">
        <v>209</v>
      </c>
    </row>
    <row r="124" spans="1:31" ht="111" customHeight="1" thickBot="1">
      <c r="A124" s="88" t="s">
        <v>242</v>
      </c>
      <c r="B124" s="89" t="s">
        <v>532</v>
      </c>
      <c r="C124" s="89" t="s">
        <v>533</v>
      </c>
      <c r="D124" s="89" t="s">
        <v>323</v>
      </c>
      <c r="E124" s="94" t="s">
        <v>206</v>
      </c>
      <c r="F124" s="95" t="s">
        <v>568</v>
      </c>
      <c r="G124" s="95" t="s">
        <v>51</v>
      </c>
      <c r="H124" s="95" t="s">
        <v>212</v>
      </c>
      <c r="I124" s="95" t="s">
        <v>565</v>
      </c>
      <c r="J124" s="95" t="s">
        <v>566</v>
      </c>
      <c r="K124" s="95" t="s">
        <v>567</v>
      </c>
      <c r="L124" s="95" t="s">
        <v>421</v>
      </c>
      <c r="M124" s="94">
        <v>0</v>
      </c>
      <c r="N124" s="94">
        <v>4</v>
      </c>
      <c r="O124" s="94">
        <f t="shared" si="15"/>
        <v>0</v>
      </c>
      <c r="P124" s="120" t="str">
        <f t="shared" si="16"/>
        <v>Bajo (B)</v>
      </c>
      <c r="Q124" s="94">
        <v>10</v>
      </c>
      <c r="R124" s="94">
        <f t="shared" si="17"/>
        <v>0</v>
      </c>
      <c r="S124" s="120" t="str">
        <f t="shared" si="18"/>
        <v>IV</v>
      </c>
      <c r="T124" s="121" t="str">
        <f t="shared" si="19"/>
        <v>ACEPTABLE</v>
      </c>
      <c r="U124" s="94">
        <v>5</v>
      </c>
      <c r="V124" s="94">
        <v>0</v>
      </c>
      <c r="W124" s="94">
        <v>0</v>
      </c>
      <c r="X124" s="94">
        <f t="shared" si="22"/>
        <v>5</v>
      </c>
      <c r="Y124" s="95" t="s">
        <v>569</v>
      </c>
      <c r="Z124" s="95" t="s">
        <v>570</v>
      </c>
      <c r="AA124" s="95" t="s">
        <v>209</v>
      </c>
      <c r="AB124" s="95" t="s">
        <v>209</v>
      </c>
      <c r="AC124" s="95" t="s">
        <v>573</v>
      </c>
      <c r="AD124" s="95" t="s">
        <v>574</v>
      </c>
      <c r="AE124" s="98" t="s">
        <v>209</v>
      </c>
    </row>
    <row r="125" spans="1:31" s="86" customFormat="1" ht="111" customHeight="1" thickBot="1">
      <c r="A125" s="88" t="s">
        <v>242</v>
      </c>
      <c r="B125" s="89" t="s">
        <v>532</v>
      </c>
      <c r="C125" s="89" t="s">
        <v>533</v>
      </c>
      <c r="D125" s="89" t="s">
        <v>323</v>
      </c>
      <c r="E125" s="111" t="s">
        <v>206</v>
      </c>
      <c r="F125" s="112" t="s">
        <v>505</v>
      </c>
      <c r="G125" s="112" t="s">
        <v>40</v>
      </c>
      <c r="H125" s="112" t="s">
        <v>53</v>
      </c>
      <c r="I125" s="112" t="s">
        <v>541</v>
      </c>
      <c r="J125" s="112" t="s">
        <v>377</v>
      </c>
      <c r="K125" s="112" t="s">
        <v>544</v>
      </c>
      <c r="L125" s="112" t="s">
        <v>543</v>
      </c>
      <c r="M125" s="111">
        <v>6</v>
      </c>
      <c r="N125" s="111">
        <v>3</v>
      </c>
      <c r="O125" s="111">
        <f t="shared" si="15"/>
        <v>18</v>
      </c>
      <c r="P125" s="122" t="str">
        <f t="shared" si="16"/>
        <v>Alto (a)</v>
      </c>
      <c r="Q125" s="111">
        <v>25</v>
      </c>
      <c r="R125" s="111">
        <f t="shared" si="17"/>
        <v>450</v>
      </c>
      <c r="S125" s="122" t="str">
        <f t="shared" si="18"/>
        <v>II</v>
      </c>
      <c r="T125" s="123" t="str">
        <f t="shared" si="19"/>
        <v>NO ACEPTABLE O ACEPTABLE CON CONTROL ESPECÍFICO</v>
      </c>
      <c r="U125" s="111">
        <v>5</v>
      </c>
      <c r="V125" s="111">
        <v>0</v>
      </c>
      <c r="W125" s="111">
        <v>0</v>
      </c>
      <c r="X125" s="111">
        <f t="shared" si="22"/>
        <v>5</v>
      </c>
      <c r="Y125" s="112" t="s">
        <v>506</v>
      </c>
      <c r="Z125" s="101" t="s">
        <v>664</v>
      </c>
      <c r="AA125" s="112" t="s">
        <v>209</v>
      </c>
      <c r="AB125" s="112" t="s">
        <v>209</v>
      </c>
      <c r="AC125" s="112" t="s">
        <v>507</v>
      </c>
      <c r="AD125" s="112" t="s">
        <v>508</v>
      </c>
      <c r="AE125" s="115" t="s">
        <v>545</v>
      </c>
    </row>
    <row r="126" spans="1:31" s="86" customFormat="1" ht="111" customHeight="1" thickBot="1">
      <c r="A126" s="88" t="s">
        <v>242</v>
      </c>
      <c r="B126" s="89" t="s">
        <v>729</v>
      </c>
      <c r="C126" s="89" t="s">
        <v>535</v>
      </c>
      <c r="D126" s="89" t="s">
        <v>324</v>
      </c>
      <c r="E126" s="90" t="s">
        <v>206</v>
      </c>
      <c r="F126" s="89" t="s">
        <v>419</v>
      </c>
      <c r="G126" s="89" t="s">
        <v>34</v>
      </c>
      <c r="H126" s="89" t="s">
        <v>231</v>
      </c>
      <c r="I126" s="89" t="s">
        <v>207</v>
      </c>
      <c r="J126" s="89" t="s">
        <v>396</v>
      </c>
      <c r="K126" s="89" t="s">
        <v>424</v>
      </c>
      <c r="L126" s="89" t="s">
        <v>423</v>
      </c>
      <c r="M126" s="90">
        <v>2</v>
      </c>
      <c r="N126" s="90">
        <v>3</v>
      </c>
      <c r="O126" s="90">
        <f t="shared" si="15"/>
        <v>6</v>
      </c>
      <c r="P126" s="118" t="str">
        <f t="shared" si="16"/>
        <v>Medio (M)</v>
      </c>
      <c r="Q126" s="90">
        <v>25</v>
      </c>
      <c r="R126" s="90">
        <f t="shared" si="17"/>
        <v>150</v>
      </c>
      <c r="S126" s="118" t="str">
        <f t="shared" si="18"/>
        <v>II</v>
      </c>
      <c r="T126" s="119" t="str">
        <f t="shared" si="19"/>
        <v>NO ACEPTABLE O ACEPTABLE CON CONTROL ESPECÍFICO</v>
      </c>
      <c r="U126" s="90">
        <v>12</v>
      </c>
      <c r="V126" s="90">
        <v>2</v>
      </c>
      <c r="W126" s="90">
        <v>0</v>
      </c>
      <c r="X126" s="90">
        <f aca="true" t="shared" si="23" ref="X126:X138">SUM(U126:W126)</f>
        <v>14</v>
      </c>
      <c r="Y126" s="89" t="s">
        <v>426</v>
      </c>
      <c r="Z126" s="89" t="s">
        <v>407</v>
      </c>
      <c r="AA126" s="89" t="s">
        <v>209</v>
      </c>
      <c r="AB126" s="89" t="s">
        <v>209</v>
      </c>
      <c r="AC126" s="108" t="s">
        <v>365</v>
      </c>
      <c r="AD126" s="108" t="s">
        <v>427</v>
      </c>
      <c r="AE126" s="109" t="s">
        <v>361</v>
      </c>
    </row>
    <row r="127" spans="1:31" s="86" customFormat="1" ht="111" customHeight="1" thickBot="1">
      <c r="A127" s="88" t="s">
        <v>242</v>
      </c>
      <c r="B127" s="89" t="s">
        <v>729</v>
      </c>
      <c r="C127" s="89" t="s">
        <v>535</v>
      </c>
      <c r="D127" s="89" t="s">
        <v>324</v>
      </c>
      <c r="E127" s="94" t="s">
        <v>206</v>
      </c>
      <c r="F127" s="95" t="s">
        <v>403</v>
      </c>
      <c r="G127" s="95" t="s">
        <v>34</v>
      </c>
      <c r="H127" s="95" t="s">
        <v>345</v>
      </c>
      <c r="I127" s="95" t="s">
        <v>395</v>
      </c>
      <c r="J127" s="95" t="s">
        <v>396</v>
      </c>
      <c r="K127" s="95" t="s">
        <v>399</v>
      </c>
      <c r="L127" s="95" t="s">
        <v>398</v>
      </c>
      <c r="M127" s="94">
        <v>2</v>
      </c>
      <c r="N127" s="94">
        <v>3</v>
      </c>
      <c r="O127" s="94">
        <f t="shared" si="15"/>
        <v>6</v>
      </c>
      <c r="P127" s="120" t="str">
        <f t="shared" si="16"/>
        <v>Medio (M)</v>
      </c>
      <c r="Q127" s="94">
        <v>25</v>
      </c>
      <c r="R127" s="94">
        <f t="shared" si="17"/>
        <v>150</v>
      </c>
      <c r="S127" s="120" t="str">
        <f t="shared" si="18"/>
        <v>II</v>
      </c>
      <c r="T127" s="121" t="str">
        <f t="shared" si="19"/>
        <v>NO ACEPTABLE O ACEPTABLE CON CONTROL ESPECÍFICO</v>
      </c>
      <c r="U127" s="94">
        <v>12</v>
      </c>
      <c r="V127" s="94">
        <v>2</v>
      </c>
      <c r="W127" s="94">
        <v>0</v>
      </c>
      <c r="X127" s="94">
        <f t="shared" si="23"/>
        <v>14</v>
      </c>
      <c r="Y127" s="95" t="s">
        <v>406</v>
      </c>
      <c r="Z127" s="95" t="s">
        <v>407</v>
      </c>
      <c r="AA127" s="95" t="s">
        <v>209</v>
      </c>
      <c r="AB127" s="95" t="s">
        <v>209</v>
      </c>
      <c r="AC127" s="95" t="s">
        <v>349</v>
      </c>
      <c r="AD127" s="95" t="s">
        <v>409</v>
      </c>
      <c r="AE127" s="98" t="s">
        <v>361</v>
      </c>
    </row>
    <row r="128" spans="1:31" s="86" customFormat="1" ht="111" customHeight="1" thickBot="1">
      <c r="A128" s="88" t="s">
        <v>242</v>
      </c>
      <c r="B128" s="89" t="s">
        <v>729</v>
      </c>
      <c r="C128" s="89" t="s">
        <v>535</v>
      </c>
      <c r="D128" s="89" t="s">
        <v>324</v>
      </c>
      <c r="E128" s="94" t="s">
        <v>206</v>
      </c>
      <c r="F128" s="95" t="s">
        <v>437</v>
      </c>
      <c r="G128" s="95" t="s">
        <v>38</v>
      </c>
      <c r="H128" s="95" t="s">
        <v>352</v>
      </c>
      <c r="I128" s="95" t="s">
        <v>443</v>
      </c>
      <c r="J128" s="95" t="s">
        <v>421</v>
      </c>
      <c r="K128" s="95" t="s">
        <v>452</v>
      </c>
      <c r="L128" s="106" t="s">
        <v>635</v>
      </c>
      <c r="M128" s="94">
        <v>2</v>
      </c>
      <c r="N128" s="94">
        <v>3</v>
      </c>
      <c r="O128" s="94">
        <f t="shared" si="15"/>
        <v>6</v>
      </c>
      <c r="P128" s="120" t="str">
        <f t="shared" si="16"/>
        <v>Medio (M)</v>
      </c>
      <c r="Q128" s="94">
        <v>25</v>
      </c>
      <c r="R128" s="94">
        <f t="shared" si="17"/>
        <v>150</v>
      </c>
      <c r="S128" s="120" t="str">
        <f t="shared" si="18"/>
        <v>II</v>
      </c>
      <c r="T128" s="121" t="str">
        <f t="shared" si="19"/>
        <v>NO ACEPTABLE O ACEPTABLE CON CONTROL ESPECÍFICO</v>
      </c>
      <c r="U128" s="94">
        <v>12</v>
      </c>
      <c r="V128" s="94">
        <v>2</v>
      </c>
      <c r="W128" s="94">
        <v>0</v>
      </c>
      <c r="X128" s="94">
        <f t="shared" si="23"/>
        <v>14</v>
      </c>
      <c r="Y128" s="95" t="s">
        <v>456</v>
      </c>
      <c r="Z128" s="95" t="s">
        <v>458</v>
      </c>
      <c r="AA128" s="95" t="s">
        <v>209</v>
      </c>
      <c r="AB128" s="95" t="s">
        <v>209</v>
      </c>
      <c r="AC128" s="95" t="s">
        <v>209</v>
      </c>
      <c r="AD128" s="95" t="s">
        <v>459</v>
      </c>
      <c r="AE128" s="98" t="s">
        <v>209</v>
      </c>
    </row>
    <row r="129" spans="1:31" s="86" customFormat="1" ht="110.25" customHeight="1" thickBot="1">
      <c r="A129" s="88" t="s">
        <v>242</v>
      </c>
      <c r="B129" s="89" t="s">
        <v>729</v>
      </c>
      <c r="C129" s="89" t="s">
        <v>731</v>
      </c>
      <c r="D129" s="89" t="s">
        <v>724</v>
      </c>
      <c r="E129" s="94" t="s">
        <v>214</v>
      </c>
      <c r="F129" s="95" t="s">
        <v>732</v>
      </c>
      <c r="G129" s="95" t="s">
        <v>51</v>
      </c>
      <c r="H129" s="95" t="s">
        <v>237</v>
      </c>
      <c r="I129" s="95" t="s">
        <v>351</v>
      </c>
      <c r="J129" s="95" t="s">
        <v>421</v>
      </c>
      <c r="K129" s="95" t="s">
        <v>488</v>
      </c>
      <c r="L129" s="95" t="s">
        <v>247</v>
      </c>
      <c r="M129" s="94">
        <v>2</v>
      </c>
      <c r="N129" s="94">
        <v>3</v>
      </c>
      <c r="O129" s="94">
        <f>+M129*N129</f>
        <v>6</v>
      </c>
      <c r="P129" s="120" t="str">
        <f>IF(O129&gt;=21,"Muy Alto (MA)",IF(O129&lt;6,"Bajo (B)",IF(AND(O129&gt;=9,O129&lt;21),"Alto (a)",IF(AND(O129&gt;=6,O129&lt;9),"Medio (M)"))))</f>
        <v>Medio (M)</v>
      </c>
      <c r="Q129" s="94">
        <v>100</v>
      </c>
      <c r="R129" s="94">
        <f>O129*Q129</f>
        <v>600</v>
      </c>
      <c r="S129" s="120" t="str">
        <f>IF(R129&gt;500,"I",IF(R129&lt;21,"IV",IF(AND(R129&gt;=121,R129&lt;=500),"II",IF(AND(R129&gt;=21,R129&lt;=120),"III"))))</f>
        <v>I</v>
      </c>
      <c r="T129" s="121" t="str">
        <f>IF(R129&gt;500,"NO ACEPTABLE",IF(R129&lt;21,"ACEPTABLE",IF(AND(R129&gt;=121,R129&lt;=500),"NO ACEPTABLE O ACEPTABLE CON CONTROL ESPECÍFICO",IF(AND(R129&gt;=21,R129&lt;=120),"MEJORABLE"))))</f>
        <v>NO ACEPTABLE</v>
      </c>
      <c r="U129" s="94">
        <v>12</v>
      </c>
      <c r="V129" s="94">
        <v>2</v>
      </c>
      <c r="W129" s="94">
        <v>0</v>
      </c>
      <c r="X129" s="94">
        <f>SUM(U129:W129)</f>
        <v>14</v>
      </c>
      <c r="Y129" s="95" t="s">
        <v>347</v>
      </c>
      <c r="Z129" s="95" t="s">
        <v>639</v>
      </c>
      <c r="AA129" s="95" t="s">
        <v>209</v>
      </c>
      <c r="AB129" s="95" t="s">
        <v>209</v>
      </c>
      <c r="AC129" s="95" t="s">
        <v>493</v>
      </c>
      <c r="AD129" s="95" t="s">
        <v>730</v>
      </c>
      <c r="AE129" s="98" t="s">
        <v>209</v>
      </c>
    </row>
    <row r="130" spans="1:31" ht="111" customHeight="1" thickBot="1">
      <c r="A130" s="88" t="s">
        <v>242</v>
      </c>
      <c r="B130" s="89" t="s">
        <v>729</v>
      </c>
      <c r="C130" s="89" t="s">
        <v>535</v>
      </c>
      <c r="D130" s="89" t="s">
        <v>324</v>
      </c>
      <c r="E130" s="94" t="s">
        <v>206</v>
      </c>
      <c r="F130" s="95" t="s">
        <v>505</v>
      </c>
      <c r="G130" s="95" t="s">
        <v>40</v>
      </c>
      <c r="H130" s="95" t="s">
        <v>53</v>
      </c>
      <c r="I130" s="95" t="s">
        <v>541</v>
      </c>
      <c r="J130" s="95" t="s">
        <v>377</v>
      </c>
      <c r="K130" s="95" t="s">
        <v>544</v>
      </c>
      <c r="L130" s="95" t="s">
        <v>543</v>
      </c>
      <c r="M130" s="94">
        <v>6</v>
      </c>
      <c r="N130" s="94">
        <v>3</v>
      </c>
      <c r="O130" s="94">
        <f t="shared" si="15"/>
        <v>18</v>
      </c>
      <c r="P130" s="120" t="str">
        <f t="shared" si="16"/>
        <v>Alto (a)</v>
      </c>
      <c r="Q130" s="94">
        <v>25</v>
      </c>
      <c r="R130" s="94">
        <f t="shared" si="17"/>
        <v>450</v>
      </c>
      <c r="S130" s="120" t="str">
        <f t="shared" si="18"/>
        <v>II</v>
      </c>
      <c r="T130" s="121" t="str">
        <f t="shared" si="19"/>
        <v>NO ACEPTABLE O ACEPTABLE CON CONTROL ESPECÍFICO</v>
      </c>
      <c r="U130" s="94">
        <v>12</v>
      </c>
      <c r="V130" s="94">
        <v>2</v>
      </c>
      <c r="W130" s="94">
        <v>0</v>
      </c>
      <c r="X130" s="94">
        <f t="shared" si="23"/>
        <v>14</v>
      </c>
      <c r="Y130" s="95" t="s">
        <v>506</v>
      </c>
      <c r="Z130" s="101" t="s">
        <v>664</v>
      </c>
      <c r="AA130" s="95" t="s">
        <v>209</v>
      </c>
      <c r="AB130" s="95" t="s">
        <v>209</v>
      </c>
      <c r="AC130" s="95" t="s">
        <v>507</v>
      </c>
      <c r="AD130" s="95" t="s">
        <v>508</v>
      </c>
      <c r="AE130" s="98" t="s">
        <v>545</v>
      </c>
    </row>
    <row r="131" spans="1:31" s="86" customFormat="1" ht="111" customHeight="1" thickBot="1">
      <c r="A131" s="88" t="s">
        <v>242</v>
      </c>
      <c r="B131" s="89" t="s">
        <v>729</v>
      </c>
      <c r="C131" s="89" t="s">
        <v>535</v>
      </c>
      <c r="D131" s="89" t="s">
        <v>324</v>
      </c>
      <c r="E131" s="94" t="s">
        <v>206</v>
      </c>
      <c r="F131" s="95" t="s">
        <v>471</v>
      </c>
      <c r="G131" s="95" t="s">
        <v>51</v>
      </c>
      <c r="H131" s="95" t="s">
        <v>237</v>
      </c>
      <c r="I131" s="95" t="s">
        <v>351</v>
      </c>
      <c r="J131" s="95" t="s">
        <v>421</v>
      </c>
      <c r="K131" s="95" t="s">
        <v>483</v>
      </c>
      <c r="L131" s="95" t="s">
        <v>246</v>
      </c>
      <c r="M131" s="94">
        <v>6</v>
      </c>
      <c r="N131" s="94">
        <v>3</v>
      </c>
      <c r="O131" s="94">
        <f t="shared" si="15"/>
        <v>18</v>
      </c>
      <c r="P131" s="120" t="str">
        <f t="shared" si="16"/>
        <v>Alto (a)</v>
      </c>
      <c r="Q131" s="94">
        <v>25</v>
      </c>
      <c r="R131" s="94">
        <f t="shared" si="17"/>
        <v>450</v>
      </c>
      <c r="S131" s="120" t="str">
        <f t="shared" si="18"/>
        <v>II</v>
      </c>
      <c r="T131" s="121" t="str">
        <f t="shared" si="19"/>
        <v>NO ACEPTABLE O ACEPTABLE CON CONTROL ESPECÍFICO</v>
      </c>
      <c r="U131" s="94">
        <v>12</v>
      </c>
      <c r="V131" s="94">
        <v>2</v>
      </c>
      <c r="W131" s="94">
        <v>0</v>
      </c>
      <c r="X131" s="94">
        <f t="shared" si="23"/>
        <v>14</v>
      </c>
      <c r="Y131" s="95" t="s">
        <v>492</v>
      </c>
      <c r="Z131" s="95" t="s">
        <v>639</v>
      </c>
      <c r="AA131" s="95" t="s">
        <v>209</v>
      </c>
      <c r="AB131" s="95" t="s">
        <v>209</v>
      </c>
      <c r="AC131" s="95" t="s">
        <v>493</v>
      </c>
      <c r="AD131" s="95" t="s">
        <v>362</v>
      </c>
      <c r="AE131" s="98" t="s">
        <v>209</v>
      </c>
    </row>
    <row r="132" spans="1:31" s="86" customFormat="1" ht="111" customHeight="1" thickBot="1">
      <c r="A132" s="88" t="s">
        <v>242</v>
      </c>
      <c r="B132" s="89" t="s">
        <v>729</v>
      </c>
      <c r="C132" s="89" t="s">
        <v>535</v>
      </c>
      <c r="D132" s="89" t="s">
        <v>324</v>
      </c>
      <c r="E132" s="111" t="s">
        <v>206</v>
      </c>
      <c r="F132" s="112" t="s">
        <v>590</v>
      </c>
      <c r="G132" s="112" t="s">
        <v>51</v>
      </c>
      <c r="H132" s="112" t="s">
        <v>587</v>
      </c>
      <c r="I132" s="112" t="s">
        <v>580</v>
      </c>
      <c r="J132" s="112" t="s">
        <v>380</v>
      </c>
      <c r="K132" s="112" t="s">
        <v>581</v>
      </c>
      <c r="L132" s="112" t="s">
        <v>380</v>
      </c>
      <c r="M132" s="111">
        <v>2</v>
      </c>
      <c r="N132" s="111">
        <v>3</v>
      </c>
      <c r="O132" s="111">
        <f t="shared" si="15"/>
        <v>6</v>
      </c>
      <c r="P132" s="122" t="str">
        <f t="shared" si="16"/>
        <v>Medio (M)</v>
      </c>
      <c r="Q132" s="111">
        <v>25</v>
      </c>
      <c r="R132" s="111">
        <f t="shared" si="17"/>
        <v>150</v>
      </c>
      <c r="S132" s="122" t="str">
        <f t="shared" si="18"/>
        <v>II</v>
      </c>
      <c r="T132" s="123" t="str">
        <f t="shared" si="19"/>
        <v>NO ACEPTABLE O ACEPTABLE CON CONTROL ESPECÍFICO</v>
      </c>
      <c r="U132" s="111">
        <v>12</v>
      </c>
      <c r="V132" s="111">
        <v>2</v>
      </c>
      <c r="W132" s="111">
        <v>0</v>
      </c>
      <c r="X132" s="111">
        <f t="shared" si="23"/>
        <v>14</v>
      </c>
      <c r="Y132" s="112" t="s">
        <v>582</v>
      </c>
      <c r="Z132" s="112" t="s">
        <v>583</v>
      </c>
      <c r="AA132" s="112" t="s">
        <v>209</v>
      </c>
      <c r="AB132" s="112" t="s">
        <v>209</v>
      </c>
      <c r="AC132" s="112" t="s">
        <v>584</v>
      </c>
      <c r="AD132" s="112" t="s">
        <v>585</v>
      </c>
      <c r="AE132" s="115" t="s">
        <v>209</v>
      </c>
    </row>
    <row r="133" spans="1:31" s="86" customFormat="1" ht="111" customHeight="1" thickBot="1">
      <c r="A133" s="88" t="s">
        <v>242</v>
      </c>
      <c r="B133" s="89" t="s">
        <v>306</v>
      </c>
      <c r="C133" s="89" t="s">
        <v>534</v>
      </c>
      <c r="D133" s="89" t="s">
        <v>325</v>
      </c>
      <c r="E133" s="90" t="s">
        <v>206</v>
      </c>
      <c r="F133" s="89" t="s">
        <v>419</v>
      </c>
      <c r="G133" s="89" t="s">
        <v>34</v>
      </c>
      <c r="H133" s="89" t="s">
        <v>231</v>
      </c>
      <c r="I133" s="89" t="s">
        <v>207</v>
      </c>
      <c r="J133" s="89" t="s">
        <v>396</v>
      </c>
      <c r="K133" s="89" t="s">
        <v>424</v>
      </c>
      <c r="L133" s="89" t="s">
        <v>423</v>
      </c>
      <c r="M133" s="90">
        <v>2</v>
      </c>
      <c r="N133" s="90">
        <v>3</v>
      </c>
      <c r="O133" s="90">
        <f t="shared" si="15"/>
        <v>6</v>
      </c>
      <c r="P133" s="118" t="str">
        <f t="shared" si="16"/>
        <v>Medio (M)</v>
      </c>
      <c r="Q133" s="90">
        <v>25</v>
      </c>
      <c r="R133" s="90">
        <f t="shared" si="17"/>
        <v>150</v>
      </c>
      <c r="S133" s="118" t="str">
        <f t="shared" si="18"/>
        <v>II</v>
      </c>
      <c r="T133" s="119" t="str">
        <f t="shared" si="19"/>
        <v>NO ACEPTABLE O ACEPTABLE CON CONTROL ESPECÍFICO</v>
      </c>
      <c r="U133" s="90">
        <v>3</v>
      </c>
      <c r="V133" s="90">
        <v>0</v>
      </c>
      <c r="W133" s="90">
        <v>0</v>
      </c>
      <c r="X133" s="90">
        <f t="shared" si="23"/>
        <v>3</v>
      </c>
      <c r="Y133" s="89" t="s">
        <v>426</v>
      </c>
      <c r="Z133" s="89" t="s">
        <v>407</v>
      </c>
      <c r="AA133" s="89" t="s">
        <v>209</v>
      </c>
      <c r="AB133" s="89" t="s">
        <v>209</v>
      </c>
      <c r="AC133" s="108" t="s">
        <v>365</v>
      </c>
      <c r="AD133" s="108" t="s">
        <v>427</v>
      </c>
      <c r="AE133" s="109" t="s">
        <v>361</v>
      </c>
    </row>
    <row r="134" spans="1:31" s="86" customFormat="1" ht="111" customHeight="1" thickBot="1">
      <c r="A134" s="88" t="s">
        <v>242</v>
      </c>
      <c r="B134" s="89" t="s">
        <v>306</v>
      </c>
      <c r="C134" s="89" t="s">
        <v>534</v>
      </c>
      <c r="D134" s="89" t="s">
        <v>325</v>
      </c>
      <c r="E134" s="94" t="s">
        <v>206</v>
      </c>
      <c r="F134" s="95" t="s">
        <v>364</v>
      </c>
      <c r="G134" s="95" t="s">
        <v>34</v>
      </c>
      <c r="H134" s="95" t="s">
        <v>345</v>
      </c>
      <c r="I134" s="95" t="s">
        <v>395</v>
      </c>
      <c r="J134" s="95" t="s">
        <v>396</v>
      </c>
      <c r="K134" s="95" t="s">
        <v>399</v>
      </c>
      <c r="L134" s="95" t="s">
        <v>398</v>
      </c>
      <c r="M134" s="94">
        <v>2</v>
      </c>
      <c r="N134" s="94">
        <v>3</v>
      </c>
      <c r="O134" s="94">
        <f t="shared" si="15"/>
        <v>6</v>
      </c>
      <c r="P134" s="120" t="str">
        <f t="shared" si="16"/>
        <v>Medio (M)</v>
      </c>
      <c r="Q134" s="94">
        <v>25</v>
      </c>
      <c r="R134" s="94">
        <f t="shared" si="17"/>
        <v>150</v>
      </c>
      <c r="S134" s="120" t="str">
        <f t="shared" si="18"/>
        <v>II</v>
      </c>
      <c r="T134" s="121" t="str">
        <f t="shared" si="19"/>
        <v>NO ACEPTABLE O ACEPTABLE CON CONTROL ESPECÍFICO</v>
      </c>
      <c r="U134" s="94">
        <v>3</v>
      </c>
      <c r="V134" s="94">
        <v>0</v>
      </c>
      <c r="W134" s="94">
        <v>0</v>
      </c>
      <c r="X134" s="94">
        <f t="shared" si="23"/>
        <v>3</v>
      </c>
      <c r="Y134" s="95" t="s">
        <v>406</v>
      </c>
      <c r="Z134" s="95" t="s">
        <v>407</v>
      </c>
      <c r="AA134" s="95" t="s">
        <v>209</v>
      </c>
      <c r="AB134" s="95" t="s">
        <v>209</v>
      </c>
      <c r="AC134" s="95" t="s">
        <v>349</v>
      </c>
      <c r="AD134" s="95" t="s">
        <v>409</v>
      </c>
      <c r="AE134" s="98" t="s">
        <v>361</v>
      </c>
    </row>
    <row r="135" spans="1:31" s="86" customFormat="1" ht="111" customHeight="1" thickBot="1">
      <c r="A135" s="88" t="s">
        <v>242</v>
      </c>
      <c r="B135" s="89" t="s">
        <v>306</v>
      </c>
      <c r="C135" s="89" t="s">
        <v>534</v>
      </c>
      <c r="D135" s="89" t="s">
        <v>325</v>
      </c>
      <c r="E135" s="94" t="s">
        <v>206</v>
      </c>
      <c r="F135" s="95" t="s">
        <v>253</v>
      </c>
      <c r="G135" s="95" t="s">
        <v>38</v>
      </c>
      <c r="H135" s="95" t="s">
        <v>444</v>
      </c>
      <c r="I135" s="95" t="s">
        <v>443</v>
      </c>
      <c r="J135" s="95" t="s">
        <v>377</v>
      </c>
      <c r="K135" s="95" t="s">
        <v>452</v>
      </c>
      <c r="L135" s="106" t="s">
        <v>635</v>
      </c>
      <c r="M135" s="94">
        <v>2</v>
      </c>
      <c r="N135" s="94">
        <v>3</v>
      </c>
      <c r="O135" s="94">
        <f t="shared" si="15"/>
        <v>6</v>
      </c>
      <c r="P135" s="120" t="str">
        <f t="shared" si="16"/>
        <v>Medio (M)</v>
      </c>
      <c r="Q135" s="94">
        <v>25</v>
      </c>
      <c r="R135" s="94">
        <f t="shared" si="17"/>
        <v>150</v>
      </c>
      <c r="S135" s="120" t="str">
        <f t="shared" si="18"/>
        <v>II</v>
      </c>
      <c r="T135" s="121" t="str">
        <f t="shared" si="19"/>
        <v>NO ACEPTABLE O ACEPTABLE CON CONTROL ESPECÍFICO</v>
      </c>
      <c r="U135" s="94">
        <v>3</v>
      </c>
      <c r="V135" s="94">
        <v>0</v>
      </c>
      <c r="W135" s="94">
        <v>0</v>
      </c>
      <c r="X135" s="94">
        <f t="shared" si="23"/>
        <v>3</v>
      </c>
      <c r="Y135" s="95" t="s">
        <v>456</v>
      </c>
      <c r="Z135" s="95" t="s">
        <v>458</v>
      </c>
      <c r="AA135" s="95" t="s">
        <v>209</v>
      </c>
      <c r="AB135" s="95" t="s">
        <v>209</v>
      </c>
      <c r="AC135" s="95" t="s">
        <v>358</v>
      </c>
      <c r="AD135" s="95" t="s">
        <v>224</v>
      </c>
      <c r="AE135" s="98" t="s">
        <v>361</v>
      </c>
    </row>
    <row r="136" spans="1:31" s="86" customFormat="1" ht="111" customHeight="1" thickBot="1">
      <c r="A136" s="88" t="s">
        <v>242</v>
      </c>
      <c r="B136" s="89" t="s">
        <v>306</v>
      </c>
      <c r="C136" s="89" t="s">
        <v>534</v>
      </c>
      <c r="D136" s="89" t="s">
        <v>325</v>
      </c>
      <c r="E136" s="94" t="s">
        <v>214</v>
      </c>
      <c r="F136" s="95" t="s">
        <v>472</v>
      </c>
      <c r="G136" s="95" t="s">
        <v>51</v>
      </c>
      <c r="H136" s="95" t="s">
        <v>237</v>
      </c>
      <c r="I136" s="95" t="s">
        <v>351</v>
      </c>
      <c r="J136" s="95" t="s">
        <v>377</v>
      </c>
      <c r="K136" s="95" t="s">
        <v>487</v>
      </c>
      <c r="L136" s="95" t="s">
        <v>223</v>
      </c>
      <c r="M136" s="94">
        <v>2</v>
      </c>
      <c r="N136" s="94">
        <v>3</v>
      </c>
      <c r="O136" s="94">
        <f t="shared" si="15"/>
        <v>6</v>
      </c>
      <c r="P136" s="120" t="str">
        <f t="shared" si="16"/>
        <v>Medio (M)</v>
      </c>
      <c r="Q136" s="94">
        <v>100</v>
      </c>
      <c r="R136" s="94">
        <f t="shared" si="17"/>
        <v>600</v>
      </c>
      <c r="S136" s="120" t="str">
        <f t="shared" si="18"/>
        <v>I</v>
      </c>
      <c r="T136" s="121" t="str">
        <f t="shared" si="19"/>
        <v>NO ACEPTABLE</v>
      </c>
      <c r="U136" s="94">
        <v>3</v>
      </c>
      <c r="V136" s="94">
        <v>0</v>
      </c>
      <c r="W136" s="94">
        <v>0</v>
      </c>
      <c r="X136" s="94">
        <f t="shared" si="23"/>
        <v>3</v>
      </c>
      <c r="Y136" s="95" t="s">
        <v>347</v>
      </c>
      <c r="Z136" s="95" t="s">
        <v>639</v>
      </c>
      <c r="AA136" s="95" t="s">
        <v>209</v>
      </c>
      <c r="AB136" s="95" t="s">
        <v>209</v>
      </c>
      <c r="AC136" s="95" t="s">
        <v>493</v>
      </c>
      <c r="AD136" s="95" t="s">
        <v>362</v>
      </c>
      <c r="AE136" s="98" t="s">
        <v>361</v>
      </c>
    </row>
    <row r="137" spans="1:31" ht="111" customHeight="1" thickBot="1">
      <c r="A137" s="88" t="s">
        <v>242</v>
      </c>
      <c r="B137" s="89" t="s">
        <v>306</v>
      </c>
      <c r="C137" s="89" t="s">
        <v>534</v>
      </c>
      <c r="D137" s="89" t="s">
        <v>325</v>
      </c>
      <c r="E137" s="94" t="s">
        <v>214</v>
      </c>
      <c r="F137" s="95" t="s">
        <v>505</v>
      </c>
      <c r="G137" s="95" t="s">
        <v>40</v>
      </c>
      <c r="H137" s="95" t="s">
        <v>53</v>
      </c>
      <c r="I137" s="95" t="s">
        <v>541</v>
      </c>
      <c r="J137" s="95" t="s">
        <v>377</v>
      </c>
      <c r="K137" s="95" t="s">
        <v>544</v>
      </c>
      <c r="L137" s="95" t="s">
        <v>543</v>
      </c>
      <c r="M137" s="94">
        <v>6</v>
      </c>
      <c r="N137" s="94">
        <v>3</v>
      </c>
      <c r="O137" s="94">
        <f>+M137*N137</f>
        <v>18</v>
      </c>
      <c r="P137" s="120" t="str">
        <f>IF(O137&gt;=21,"Muy Alto (MA)",IF(O137&lt;6,"Bajo (B)",IF(AND(O137&gt;=9,O137&lt;21),"Alto (a)",IF(AND(O137&gt;=6,O137&lt;9),"Medio (M)"))))</f>
        <v>Alto (a)</v>
      </c>
      <c r="Q137" s="94">
        <v>25</v>
      </c>
      <c r="R137" s="94">
        <f>O137*Q137</f>
        <v>450</v>
      </c>
      <c r="S137" s="120" t="str">
        <f>IF(R137&gt;500,"I",IF(R137&lt;21,"IV",IF(AND(R137&gt;=121,R137&lt;=500),"II",IF(AND(R137&gt;=21,R137&lt;=120),"III"))))</f>
        <v>II</v>
      </c>
      <c r="T137" s="121" t="str">
        <f>IF(R137&gt;500,"NO ACEPTABLE",IF(R137&lt;21,"ACEPTABLE",IF(AND(R137&gt;=121,R137&lt;=500),"NO ACEPTABLE O ACEPTABLE CON CONTROL ESPECÍFICO",IF(AND(R137&gt;=21,R137&lt;=120),"MEJORABLE"))))</f>
        <v>NO ACEPTABLE O ACEPTABLE CON CONTROL ESPECÍFICO</v>
      </c>
      <c r="U137" s="94">
        <v>3</v>
      </c>
      <c r="V137" s="94">
        <v>0</v>
      </c>
      <c r="W137" s="94">
        <v>0</v>
      </c>
      <c r="X137" s="94">
        <f t="shared" si="23"/>
        <v>3</v>
      </c>
      <c r="Y137" s="95" t="s">
        <v>506</v>
      </c>
      <c r="Z137" s="101" t="s">
        <v>664</v>
      </c>
      <c r="AA137" s="95" t="s">
        <v>209</v>
      </c>
      <c r="AB137" s="95" t="s">
        <v>209</v>
      </c>
      <c r="AC137" s="95" t="s">
        <v>507</v>
      </c>
      <c r="AD137" s="95" t="s">
        <v>508</v>
      </c>
      <c r="AE137" s="98" t="s">
        <v>545</v>
      </c>
    </row>
    <row r="138" spans="1:31" s="86" customFormat="1" ht="111" customHeight="1" thickBot="1">
      <c r="A138" s="88" t="s">
        <v>242</v>
      </c>
      <c r="B138" s="89" t="s">
        <v>306</v>
      </c>
      <c r="C138" s="89" t="s">
        <v>534</v>
      </c>
      <c r="D138" s="89" t="s">
        <v>325</v>
      </c>
      <c r="E138" s="111" t="s">
        <v>206</v>
      </c>
      <c r="F138" s="112" t="s">
        <v>518</v>
      </c>
      <c r="G138" s="112" t="s">
        <v>498</v>
      </c>
      <c r="H138" s="112" t="s">
        <v>266</v>
      </c>
      <c r="I138" s="112" t="s">
        <v>252</v>
      </c>
      <c r="J138" s="112" t="s">
        <v>421</v>
      </c>
      <c r="K138" s="112" t="s">
        <v>556</v>
      </c>
      <c r="L138" s="112" t="s">
        <v>421</v>
      </c>
      <c r="M138" s="111">
        <v>2</v>
      </c>
      <c r="N138" s="111">
        <v>4</v>
      </c>
      <c r="O138" s="111">
        <f t="shared" si="15"/>
        <v>8</v>
      </c>
      <c r="P138" s="122" t="str">
        <f t="shared" si="16"/>
        <v>Medio (M)</v>
      </c>
      <c r="Q138" s="111">
        <v>25</v>
      </c>
      <c r="R138" s="111">
        <f t="shared" si="17"/>
        <v>200</v>
      </c>
      <c r="S138" s="122" t="str">
        <f t="shared" si="18"/>
        <v>II</v>
      </c>
      <c r="T138" s="123" t="str">
        <f t="shared" si="19"/>
        <v>NO ACEPTABLE O ACEPTABLE CON CONTROL ESPECÍFICO</v>
      </c>
      <c r="U138" s="111">
        <v>3</v>
      </c>
      <c r="V138" s="111">
        <v>0</v>
      </c>
      <c r="W138" s="111">
        <v>0</v>
      </c>
      <c r="X138" s="111">
        <f t="shared" si="23"/>
        <v>3</v>
      </c>
      <c r="Y138" s="112" t="s">
        <v>519</v>
      </c>
      <c r="Z138" s="112" t="s">
        <v>589</v>
      </c>
      <c r="AA138" s="112" t="s">
        <v>209</v>
      </c>
      <c r="AB138" s="112" t="s">
        <v>209</v>
      </c>
      <c r="AC138" s="112" t="s">
        <v>209</v>
      </c>
      <c r="AD138" s="112" t="s">
        <v>558</v>
      </c>
      <c r="AE138" s="115" t="s">
        <v>209</v>
      </c>
    </row>
    <row r="139" spans="1:31" s="86" customFormat="1" ht="111" customHeight="1" thickBot="1">
      <c r="A139" s="88" t="s">
        <v>242</v>
      </c>
      <c r="B139" s="89" t="s">
        <v>720</v>
      </c>
      <c r="C139" s="89" t="s">
        <v>718</v>
      </c>
      <c r="D139" s="89" t="s">
        <v>719</v>
      </c>
      <c r="E139" s="90" t="s">
        <v>206</v>
      </c>
      <c r="F139" s="89" t="s">
        <v>419</v>
      </c>
      <c r="G139" s="89" t="s">
        <v>34</v>
      </c>
      <c r="H139" s="89" t="s">
        <v>231</v>
      </c>
      <c r="I139" s="89" t="s">
        <v>207</v>
      </c>
      <c r="J139" s="89" t="s">
        <v>396</v>
      </c>
      <c r="K139" s="89" t="s">
        <v>424</v>
      </c>
      <c r="L139" s="89" t="s">
        <v>423</v>
      </c>
      <c r="M139" s="90">
        <v>2</v>
      </c>
      <c r="N139" s="90">
        <v>3</v>
      </c>
      <c r="O139" s="90">
        <f t="shared" si="15"/>
        <v>6</v>
      </c>
      <c r="P139" s="118" t="str">
        <f t="shared" si="16"/>
        <v>Medio (M)</v>
      </c>
      <c r="Q139" s="90">
        <v>25</v>
      </c>
      <c r="R139" s="90">
        <f t="shared" si="17"/>
        <v>150</v>
      </c>
      <c r="S139" s="118" t="str">
        <f t="shared" si="18"/>
        <v>II</v>
      </c>
      <c r="T139" s="119" t="str">
        <f t="shared" si="19"/>
        <v>NO ACEPTABLE O ACEPTABLE CON CONTROL ESPECÍFICO</v>
      </c>
      <c r="U139" s="90">
        <v>4</v>
      </c>
      <c r="V139" s="90">
        <v>0</v>
      </c>
      <c r="W139" s="90">
        <v>0</v>
      </c>
      <c r="X139" s="90">
        <f aca="true" t="shared" si="24" ref="X139:X151">SUM(U139:W139)</f>
        <v>4</v>
      </c>
      <c r="Y139" s="89" t="s">
        <v>426</v>
      </c>
      <c r="Z139" s="89" t="s">
        <v>407</v>
      </c>
      <c r="AA139" s="89" t="s">
        <v>209</v>
      </c>
      <c r="AB139" s="89" t="s">
        <v>209</v>
      </c>
      <c r="AC139" s="108" t="s">
        <v>365</v>
      </c>
      <c r="AD139" s="108" t="s">
        <v>427</v>
      </c>
      <c r="AE139" s="109" t="s">
        <v>361</v>
      </c>
    </row>
    <row r="140" spans="1:31" s="86" customFormat="1" ht="111" customHeight="1" thickBot="1">
      <c r="A140" s="88" t="s">
        <v>242</v>
      </c>
      <c r="B140" s="89" t="s">
        <v>720</v>
      </c>
      <c r="C140" s="89" t="s">
        <v>536</v>
      </c>
      <c r="D140" s="89" t="s">
        <v>721</v>
      </c>
      <c r="E140" s="94" t="s">
        <v>206</v>
      </c>
      <c r="F140" s="95" t="s">
        <v>404</v>
      </c>
      <c r="G140" s="95" t="s">
        <v>34</v>
      </c>
      <c r="H140" s="95" t="s">
        <v>345</v>
      </c>
      <c r="I140" s="95" t="s">
        <v>395</v>
      </c>
      <c r="J140" s="95" t="s">
        <v>396</v>
      </c>
      <c r="K140" s="95" t="s">
        <v>399</v>
      </c>
      <c r="L140" s="95" t="s">
        <v>398</v>
      </c>
      <c r="M140" s="94">
        <v>2</v>
      </c>
      <c r="N140" s="94">
        <v>3</v>
      </c>
      <c r="O140" s="94">
        <f t="shared" si="15"/>
        <v>6</v>
      </c>
      <c r="P140" s="120" t="str">
        <f t="shared" si="16"/>
        <v>Medio (M)</v>
      </c>
      <c r="Q140" s="94">
        <v>25</v>
      </c>
      <c r="R140" s="94">
        <f t="shared" si="17"/>
        <v>150</v>
      </c>
      <c r="S140" s="120" t="str">
        <f t="shared" si="18"/>
        <v>II</v>
      </c>
      <c r="T140" s="121" t="str">
        <f t="shared" si="19"/>
        <v>NO ACEPTABLE O ACEPTABLE CON CONTROL ESPECÍFICO</v>
      </c>
      <c r="U140" s="94">
        <v>4</v>
      </c>
      <c r="V140" s="94">
        <v>0</v>
      </c>
      <c r="W140" s="94">
        <v>0</v>
      </c>
      <c r="X140" s="94">
        <f>SUM(U140:W140)</f>
        <v>4</v>
      </c>
      <c r="Y140" s="95" t="s">
        <v>406</v>
      </c>
      <c r="Z140" s="95" t="s">
        <v>407</v>
      </c>
      <c r="AA140" s="95" t="s">
        <v>209</v>
      </c>
      <c r="AB140" s="95" t="s">
        <v>209</v>
      </c>
      <c r="AC140" s="95" t="s">
        <v>349</v>
      </c>
      <c r="AD140" s="95" t="s">
        <v>409</v>
      </c>
      <c r="AE140" s="98" t="s">
        <v>361</v>
      </c>
    </row>
    <row r="141" spans="1:31" s="86" customFormat="1" ht="111" customHeight="1" thickBot="1">
      <c r="A141" s="88" t="s">
        <v>242</v>
      </c>
      <c r="B141" s="89" t="s">
        <v>720</v>
      </c>
      <c r="C141" s="89" t="s">
        <v>536</v>
      </c>
      <c r="D141" s="89" t="s">
        <v>723</v>
      </c>
      <c r="E141" s="94" t="s">
        <v>206</v>
      </c>
      <c r="F141" s="95" t="s">
        <v>241</v>
      </c>
      <c r="G141" s="95" t="s">
        <v>38</v>
      </c>
      <c r="H141" s="95" t="s">
        <v>444</v>
      </c>
      <c r="I141" s="95" t="s">
        <v>443</v>
      </c>
      <c r="J141" s="95" t="s">
        <v>377</v>
      </c>
      <c r="K141" s="95" t="s">
        <v>452</v>
      </c>
      <c r="L141" s="106" t="s">
        <v>635</v>
      </c>
      <c r="M141" s="94">
        <v>2</v>
      </c>
      <c r="N141" s="94">
        <v>3</v>
      </c>
      <c r="O141" s="94">
        <f t="shared" si="15"/>
        <v>6</v>
      </c>
      <c r="P141" s="120" t="str">
        <f t="shared" si="16"/>
        <v>Medio (M)</v>
      </c>
      <c r="Q141" s="94">
        <v>25</v>
      </c>
      <c r="R141" s="94">
        <f t="shared" si="17"/>
        <v>150</v>
      </c>
      <c r="S141" s="120" t="str">
        <f t="shared" si="18"/>
        <v>II</v>
      </c>
      <c r="T141" s="121" t="str">
        <f t="shared" si="19"/>
        <v>NO ACEPTABLE O ACEPTABLE CON CONTROL ESPECÍFICO</v>
      </c>
      <c r="U141" s="94">
        <v>4</v>
      </c>
      <c r="V141" s="94">
        <v>0</v>
      </c>
      <c r="W141" s="94">
        <v>0</v>
      </c>
      <c r="X141" s="94">
        <f>SUM(U141:W141)</f>
        <v>4</v>
      </c>
      <c r="Y141" s="95" t="s">
        <v>456</v>
      </c>
      <c r="Z141" s="95" t="s">
        <v>458</v>
      </c>
      <c r="AA141" s="95" t="s">
        <v>209</v>
      </c>
      <c r="AB141" s="95" t="s">
        <v>209</v>
      </c>
      <c r="AC141" s="95" t="s">
        <v>358</v>
      </c>
      <c r="AD141" s="95" t="s">
        <v>224</v>
      </c>
      <c r="AE141" s="98" t="s">
        <v>361</v>
      </c>
    </row>
    <row r="142" spans="1:31" s="86" customFormat="1" ht="111" customHeight="1" thickBot="1">
      <c r="A142" s="88" t="s">
        <v>242</v>
      </c>
      <c r="B142" s="89" t="s">
        <v>720</v>
      </c>
      <c r="C142" s="89" t="s">
        <v>536</v>
      </c>
      <c r="D142" s="89" t="s">
        <v>724</v>
      </c>
      <c r="E142" s="94" t="s">
        <v>214</v>
      </c>
      <c r="F142" s="95" t="s">
        <v>725</v>
      </c>
      <c r="G142" s="95" t="s">
        <v>51</v>
      </c>
      <c r="H142" s="95" t="s">
        <v>237</v>
      </c>
      <c r="I142" s="95" t="s">
        <v>351</v>
      </c>
      <c r="J142" s="95" t="s">
        <v>421</v>
      </c>
      <c r="K142" s="95" t="s">
        <v>488</v>
      </c>
      <c r="L142" s="95" t="s">
        <v>247</v>
      </c>
      <c r="M142" s="94">
        <v>2</v>
      </c>
      <c r="N142" s="94">
        <v>3</v>
      </c>
      <c r="O142" s="94">
        <f t="shared" si="15"/>
        <v>6</v>
      </c>
      <c r="P142" s="120" t="str">
        <f t="shared" si="16"/>
        <v>Medio (M)</v>
      </c>
      <c r="Q142" s="94">
        <v>100</v>
      </c>
      <c r="R142" s="94">
        <f t="shared" si="17"/>
        <v>600</v>
      </c>
      <c r="S142" s="120" t="str">
        <f t="shared" si="18"/>
        <v>I</v>
      </c>
      <c r="T142" s="121" t="str">
        <f t="shared" si="19"/>
        <v>NO ACEPTABLE</v>
      </c>
      <c r="U142" s="94">
        <v>4</v>
      </c>
      <c r="V142" s="94">
        <v>0</v>
      </c>
      <c r="W142" s="94">
        <v>0</v>
      </c>
      <c r="X142" s="94">
        <f>SUM(U142:W142)</f>
        <v>4</v>
      </c>
      <c r="Y142" s="95" t="s">
        <v>347</v>
      </c>
      <c r="Z142" s="95" t="s">
        <v>639</v>
      </c>
      <c r="AA142" s="95" t="s">
        <v>209</v>
      </c>
      <c r="AB142" s="95" t="s">
        <v>209</v>
      </c>
      <c r="AC142" s="95" t="s">
        <v>493</v>
      </c>
      <c r="AD142" s="95" t="s">
        <v>730</v>
      </c>
      <c r="AE142" s="98" t="s">
        <v>209</v>
      </c>
    </row>
    <row r="143" spans="1:31" s="86" customFormat="1" ht="111" customHeight="1" thickBot="1">
      <c r="A143" s="88" t="s">
        <v>242</v>
      </c>
      <c r="B143" s="89" t="s">
        <v>720</v>
      </c>
      <c r="C143" s="89" t="s">
        <v>536</v>
      </c>
      <c r="D143" s="89" t="s">
        <v>722</v>
      </c>
      <c r="E143" s="94" t="s">
        <v>206</v>
      </c>
      <c r="F143" s="95" t="s">
        <v>260</v>
      </c>
      <c r="G143" s="95" t="s">
        <v>51</v>
      </c>
      <c r="H143" s="95" t="s">
        <v>587</v>
      </c>
      <c r="I143" s="95" t="s">
        <v>580</v>
      </c>
      <c r="J143" s="95" t="s">
        <v>380</v>
      </c>
      <c r="K143" s="95" t="s">
        <v>581</v>
      </c>
      <c r="L143" s="95" t="s">
        <v>380</v>
      </c>
      <c r="M143" s="94">
        <v>2</v>
      </c>
      <c r="N143" s="94">
        <v>3</v>
      </c>
      <c r="O143" s="94">
        <f t="shared" si="15"/>
        <v>6</v>
      </c>
      <c r="P143" s="120" t="str">
        <f t="shared" si="16"/>
        <v>Medio (M)</v>
      </c>
      <c r="Q143" s="94">
        <v>25</v>
      </c>
      <c r="R143" s="94">
        <f t="shared" si="17"/>
        <v>150</v>
      </c>
      <c r="S143" s="120" t="str">
        <f t="shared" si="18"/>
        <v>II</v>
      </c>
      <c r="T143" s="121" t="str">
        <f t="shared" si="19"/>
        <v>NO ACEPTABLE O ACEPTABLE CON CONTROL ESPECÍFICO</v>
      </c>
      <c r="U143" s="94">
        <v>4</v>
      </c>
      <c r="V143" s="94">
        <v>0</v>
      </c>
      <c r="W143" s="94">
        <v>0</v>
      </c>
      <c r="X143" s="94">
        <f>SUM(U143:W143)</f>
        <v>4</v>
      </c>
      <c r="Y143" s="95" t="s">
        <v>582</v>
      </c>
      <c r="Z143" s="95" t="s">
        <v>583</v>
      </c>
      <c r="AA143" s="95" t="s">
        <v>209</v>
      </c>
      <c r="AB143" s="95" t="s">
        <v>209</v>
      </c>
      <c r="AC143" s="95" t="s">
        <v>584</v>
      </c>
      <c r="AD143" s="95" t="s">
        <v>585</v>
      </c>
      <c r="AE143" s="98" t="s">
        <v>209</v>
      </c>
    </row>
    <row r="144" spans="1:31" s="86" customFormat="1" ht="111" customHeight="1" thickBot="1">
      <c r="A144" s="88" t="s">
        <v>242</v>
      </c>
      <c r="B144" s="89" t="s">
        <v>720</v>
      </c>
      <c r="C144" s="89" t="s">
        <v>536</v>
      </c>
      <c r="D144" s="89" t="s">
        <v>726</v>
      </c>
      <c r="E144" s="111" t="s">
        <v>206</v>
      </c>
      <c r="F144" s="112" t="s">
        <v>505</v>
      </c>
      <c r="G144" s="112" t="s">
        <v>40</v>
      </c>
      <c r="H144" s="112" t="s">
        <v>53</v>
      </c>
      <c r="I144" s="112" t="s">
        <v>541</v>
      </c>
      <c r="J144" s="112" t="s">
        <v>377</v>
      </c>
      <c r="K144" s="112" t="s">
        <v>544</v>
      </c>
      <c r="L144" s="112" t="s">
        <v>543</v>
      </c>
      <c r="M144" s="111">
        <v>6</v>
      </c>
      <c r="N144" s="111">
        <v>3</v>
      </c>
      <c r="O144" s="111">
        <f t="shared" si="15"/>
        <v>18</v>
      </c>
      <c r="P144" s="122" t="str">
        <f t="shared" si="16"/>
        <v>Alto (a)</v>
      </c>
      <c r="Q144" s="111">
        <v>25</v>
      </c>
      <c r="R144" s="111">
        <f t="shared" si="17"/>
        <v>450</v>
      </c>
      <c r="S144" s="122" t="str">
        <f t="shared" si="18"/>
        <v>II</v>
      </c>
      <c r="T144" s="123" t="str">
        <f t="shared" si="19"/>
        <v>NO ACEPTABLE O ACEPTABLE CON CONTROL ESPECÍFICO</v>
      </c>
      <c r="U144" s="111">
        <v>4</v>
      </c>
      <c r="V144" s="111">
        <v>0</v>
      </c>
      <c r="W144" s="111">
        <v>0</v>
      </c>
      <c r="X144" s="111">
        <f>SUM(U144:W144)</f>
        <v>4</v>
      </c>
      <c r="Y144" s="112" t="s">
        <v>506</v>
      </c>
      <c r="Z144" s="101" t="s">
        <v>664</v>
      </c>
      <c r="AA144" s="112" t="s">
        <v>209</v>
      </c>
      <c r="AB144" s="112" t="s">
        <v>209</v>
      </c>
      <c r="AC144" s="112" t="s">
        <v>507</v>
      </c>
      <c r="AD144" s="112" t="s">
        <v>508</v>
      </c>
      <c r="AE144" s="115" t="s">
        <v>545</v>
      </c>
    </row>
    <row r="145" spans="1:31" s="86" customFormat="1" ht="111" customHeight="1" thickBot="1">
      <c r="A145" s="88" t="s">
        <v>242</v>
      </c>
      <c r="B145" s="89" t="s">
        <v>267</v>
      </c>
      <c r="C145" s="89" t="s">
        <v>219</v>
      </c>
      <c r="D145" s="89" t="s">
        <v>326</v>
      </c>
      <c r="E145" s="90" t="s">
        <v>206</v>
      </c>
      <c r="F145" s="89" t="s">
        <v>419</v>
      </c>
      <c r="G145" s="89" t="s">
        <v>34</v>
      </c>
      <c r="H145" s="89" t="s">
        <v>231</v>
      </c>
      <c r="I145" s="89" t="s">
        <v>207</v>
      </c>
      <c r="J145" s="89" t="s">
        <v>396</v>
      </c>
      <c r="K145" s="89" t="s">
        <v>424</v>
      </c>
      <c r="L145" s="89" t="s">
        <v>423</v>
      </c>
      <c r="M145" s="90">
        <v>2</v>
      </c>
      <c r="N145" s="90">
        <v>3</v>
      </c>
      <c r="O145" s="90">
        <f t="shared" si="15"/>
        <v>6</v>
      </c>
      <c r="P145" s="118" t="str">
        <f t="shared" si="16"/>
        <v>Medio (M)</v>
      </c>
      <c r="Q145" s="90">
        <v>10</v>
      </c>
      <c r="R145" s="90">
        <f t="shared" si="17"/>
        <v>60</v>
      </c>
      <c r="S145" s="118" t="str">
        <f t="shared" si="18"/>
        <v>III</v>
      </c>
      <c r="T145" s="119" t="str">
        <f t="shared" si="19"/>
        <v>MEJORABLE</v>
      </c>
      <c r="U145" s="90">
        <v>1</v>
      </c>
      <c r="V145" s="90">
        <v>0</v>
      </c>
      <c r="W145" s="90">
        <v>0</v>
      </c>
      <c r="X145" s="90">
        <f t="shared" si="24"/>
        <v>1</v>
      </c>
      <c r="Y145" s="89" t="s">
        <v>426</v>
      </c>
      <c r="Z145" s="89" t="s">
        <v>407</v>
      </c>
      <c r="AA145" s="89" t="s">
        <v>209</v>
      </c>
      <c r="AB145" s="89" t="s">
        <v>209</v>
      </c>
      <c r="AC145" s="108" t="s">
        <v>365</v>
      </c>
      <c r="AD145" s="108" t="s">
        <v>427</v>
      </c>
      <c r="AE145" s="109" t="s">
        <v>361</v>
      </c>
    </row>
    <row r="146" spans="1:31" s="86" customFormat="1" ht="111" customHeight="1" thickBot="1">
      <c r="A146" s="88" t="s">
        <v>242</v>
      </c>
      <c r="B146" s="89" t="s">
        <v>267</v>
      </c>
      <c r="C146" s="89" t="s">
        <v>219</v>
      </c>
      <c r="D146" s="89" t="s">
        <v>326</v>
      </c>
      <c r="E146" s="94" t="s">
        <v>206</v>
      </c>
      <c r="F146" s="95" t="s">
        <v>364</v>
      </c>
      <c r="G146" s="95" t="s">
        <v>34</v>
      </c>
      <c r="H146" s="95" t="s">
        <v>345</v>
      </c>
      <c r="I146" s="95" t="s">
        <v>395</v>
      </c>
      <c r="J146" s="95" t="s">
        <v>396</v>
      </c>
      <c r="K146" s="95" t="s">
        <v>399</v>
      </c>
      <c r="L146" s="95" t="s">
        <v>398</v>
      </c>
      <c r="M146" s="94">
        <v>2</v>
      </c>
      <c r="N146" s="94">
        <v>3</v>
      </c>
      <c r="O146" s="94">
        <f t="shared" si="15"/>
        <v>6</v>
      </c>
      <c r="P146" s="120" t="str">
        <f t="shared" si="16"/>
        <v>Medio (M)</v>
      </c>
      <c r="Q146" s="94">
        <v>10</v>
      </c>
      <c r="R146" s="94">
        <f t="shared" si="17"/>
        <v>60</v>
      </c>
      <c r="S146" s="120" t="str">
        <f t="shared" si="18"/>
        <v>III</v>
      </c>
      <c r="T146" s="121" t="str">
        <f t="shared" si="19"/>
        <v>MEJORABLE</v>
      </c>
      <c r="U146" s="94">
        <v>1</v>
      </c>
      <c r="V146" s="94">
        <v>0</v>
      </c>
      <c r="W146" s="94">
        <v>0</v>
      </c>
      <c r="X146" s="94">
        <f t="shared" si="24"/>
        <v>1</v>
      </c>
      <c r="Y146" s="95" t="s">
        <v>406</v>
      </c>
      <c r="Z146" s="95" t="s">
        <v>407</v>
      </c>
      <c r="AA146" s="95" t="s">
        <v>209</v>
      </c>
      <c r="AB146" s="95" t="s">
        <v>209</v>
      </c>
      <c r="AC146" s="95" t="s">
        <v>349</v>
      </c>
      <c r="AD146" s="95" t="s">
        <v>409</v>
      </c>
      <c r="AE146" s="98" t="s">
        <v>361</v>
      </c>
    </row>
    <row r="147" spans="1:31" s="86" customFormat="1" ht="111" customHeight="1" thickBot="1">
      <c r="A147" s="88" t="s">
        <v>242</v>
      </c>
      <c r="B147" s="89" t="s">
        <v>267</v>
      </c>
      <c r="C147" s="89" t="s">
        <v>219</v>
      </c>
      <c r="D147" s="89" t="s">
        <v>326</v>
      </c>
      <c r="E147" s="94" t="s">
        <v>206</v>
      </c>
      <c r="F147" s="95" t="s">
        <v>277</v>
      </c>
      <c r="G147" s="95" t="s">
        <v>38</v>
      </c>
      <c r="H147" s="95" t="s">
        <v>444</v>
      </c>
      <c r="I147" s="95" t="s">
        <v>443</v>
      </c>
      <c r="J147" s="95" t="s">
        <v>377</v>
      </c>
      <c r="K147" s="95" t="s">
        <v>452</v>
      </c>
      <c r="L147" s="106" t="s">
        <v>635</v>
      </c>
      <c r="M147" s="94">
        <v>2</v>
      </c>
      <c r="N147" s="94">
        <v>3</v>
      </c>
      <c r="O147" s="94">
        <f t="shared" si="15"/>
        <v>6</v>
      </c>
      <c r="P147" s="120" t="str">
        <f t="shared" si="16"/>
        <v>Medio (M)</v>
      </c>
      <c r="Q147" s="94">
        <v>10</v>
      </c>
      <c r="R147" s="94">
        <f t="shared" si="17"/>
        <v>60</v>
      </c>
      <c r="S147" s="120" t="str">
        <f t="shared" si="18"/>
        <v>III</v>
      </c>
      <c r="T147" s="121" t="str">
        <f t="shared" si="19"/>
        <v>MEJORABLE</v>
      </c>
      <c r="U147" s="94">
        <v>1</v>
      </c>
      <c r="V147" s="94">
        <v>0</v>
      </c>
      <c r="W147" s="94">
        <v>0</v>
      </c>
      <c r="X147" s="94">
        <f t="shared" si="24"/>
        <v>1</v>
      </c>
      <c r="Y147" s="95" t="s">
        <v>456</v>
      </c>
      <c r="Z147" s="95" t="s">
        <v>458</v>
      </c>
      <c r="AA147" s="95" t="s">
        <v>209</v>
      </c>
      <c r="AB147" s="95" t="s">
        <v>209</v>
      </c>
      <c r="AC147" s="95" t="s">
        <v>358</v>
      </c>
      <c r="AD147" s="95" t="s">
        <v>224</v>
      </c>
      <c r="AE147" s="98" t="s">
        <v>361</v>
      </c>
    </row>
    <row r="148" spans="1:31" s="86" customFormat="1" ht="111" customHeight="1" thickBot="1">
      <c r="A148" s="88" t="s">
        <v>242</v>
      </c>
      <c r="B148" s="89" t="s">
        <v>267</v>
      </c>
      <c r="C148" s="89" t="s">
        <v>219</v>
      </c>
      <c r="D148" s="89" t="s">
        <v>326</v>
      </c>
      <c r="E148" s="94" t="s">
        <v>214</v>
      </c>
      <c r="F148" s="95" t="s">
        <v>292</v>
      </c>
      <c r="G148" s="95" t="s">
        <v>51</v>
      </c>
      <c r="H148" s="95" t="s">
        <v>473</v>
      </c>
      <c r="I148" s="95" t="s">
        <v>351</v>
      </c>
      <c r="J148" s="95" t="s">
        <v>380</v>
      </c>
      <c r="K148" s="95" t="s">
        <v>380</v>
      </c>
      <c r="L148" s="95" t="s">
        <v>293</v>
      </c>
      <c r="M148" s="94">
        <v>6</v>
      </c>
      <c r="N148" s="94">
        <v>3</v>
      </c>
      <c r="O148" s="94">
        <f t="shared" si="15"/>
        <v>18</v>
      </c>
      <c r="P148" s="120" t="str">
        <f t="shared" si="16"/>
        <v>Alto (a)</v>
      </c>
      <c r="Q148" s="94">
        <v>25</v>
      </c>
      <c r="R148" s="94">
        <f t="shared" si="17"/>
        <v>450</v>
      </c>
      <c r="S148" s="120" t="str">
        <f t="shared" si="18"/>
        <v>II</v>
      </c>
      <c r="T148" s="121" t="str">
        <f t="shared" si="19"/>
        <v>NO ACEPTABLE O ACEPTABLE CON CONTROL ESPECÍFICO</v>
      </c>
      <c r="U148" s="94">
        <v>1</v>
      </c>
      <c r="V148" s="94">
        <v>0</v>
      </c>
      <c r="W148" s="94">
        <v>0</v>
      </c>
      <c r="X148" s="94">
        <f t="shared" si="24"/>
        <v>1</v>
      </c>
      <c r="Y148" s="95" t="s">
        <v>347</v>
      </c>
      <c r="Z148" s="95" t="s">
        <v>639</v>
      </c>
      <c r="AA148" s="95" t="s">
        <v>209</v>
      </c>
      <c r="AB148" s="95" t="s">
        <v>209</v>
      </c>
      <c r="AC148" s="95" t="s">
        <v>493</v>
      </c>
      <c r="AD148" s="95" t="s">
        <v>362</v>
      </c>
      <c r="AE148" s="98" t="s">
        <v>361</v>
      </c>
    </row>
    <row r="149" spans="1:31" s="86" customFormat="1" ht="111" customHeight="1" thickBot="1">
      <c r="A149" s="88" t="s">
        <v>242</v>
      </c>
      <c r="B149" s="89" t="s">
        <v>267</v>
      </c>
      <c r="C149" s="89" t="s">
        <v>219</v>
      </c>
      <c r="D149" s="89" t="s">
        <v>326</v>
      </c>
      <c r="E149" s="94" t="s">
        <v>206</v>
      </c>
      <c r="F149" s="95" t="s">
        <v>260</v>
      </c>
      <c r="G149" s="95" t="s">
        <v>51</v>
      </c>
      <c r="H149" s="95" t="s">
        <v>216</v>
      </c>
      <c r="I149" s="95" t="s">
        <v>580</v>
      </c>
      <c r="J149" s="95" t="s">
        <v>380</v>
      </c>
      <c r="K149" s="95" t="s">
        <v>581</v>
      </c>
      <c r="L149" s="95" t="s">
        <v>380</v>
      </c>
      <c r="M149" s="94">
        <v>2</v>
      </c>
      <c r="N149" s="94">
        <v>3</v>
      </c>
      <c r="O149" s="94">
        <f t="shared" si="15"/>
        <v>6</v>
      </c>
      <c r="P149" s="120" t="str">
        <f t="shared" si="16"/>
        <v>Medio (M)</v>
      </c>
      <c r="Q149" s="94">
        <v>10</v>
      </c>
      <c r="R149" s="94">
        <f t="shared" si="17"/>
        <v>60</v>
      </c>
      <c r="S149" s="120" t="str">
        <f t="shared" si="18"/>
        <v>III</v>
      </c>
      <c r="T149" s="121" t="str">
        <f t="shared" si="19"/>
        <v>MEJORABLE</v>
      </c>
      <c r="U149" s="94">
        <v>1</v>
      </c>
      <c r="V149" s="94">
        <v>0</v>
      </c>
      <c r="W149" s="94">
        <v>0</v>
      </c>
      <c r="X149" s="94">
        <f t="shared" si="24"/>
        <v>1</v>
      </c>
      <c r="Y149" s="95" t="s">
        <v>582</v>
      </c>
      <c r="Z149" s="95" t="s">
        <v>583</v>
      </c>
      <c r="AA149" s="95" t="s">
        <v>209</v>
      </c>
      <c r="AB149" s="95" t="s">
        <v>209</v>
      </c>
      <c r="AC149" s="95" t="s">
        <v>584</v>
      </c>
      <c r="AD149" s="95" t="s">
        <v>585</v>
      </c>
      <c r="AE149" s="98" t="s">
        <v>209</v>
      </c>
    </row>
    <row r="150" spans="1:31" s="86" customFormat="1" ht="111" customHeight="1" thickBot="1">
      <c r="A150" s="88" t="s">
        <v>242</v>
      </c>
      <c r="B150" s="89" t="s">
        <v>267</v>
      </c>
      <c r="C150" s="89" t="s">
        <v>219</v>
      </c>
      <c r="D150" s="89" t="s">
        <v>326</v>
      </c>
      <c r="E150" s="111" t="s">
        <v>206</v>
      </c>
      <c r="F150" s="112" t="s">
        <v>505</v>
      </c>
      <c r="G150" s="112" t="s">
        <v>40</v>
      </c>
      <c r="H150" s="112" t="s">
        <v>53</v>
      </c>
      <c r="I150" s="112" t="s">
        <v>541</v>
      </c>
      <c r="J150" s="112" t="s">
        <v>377</v>
      </c>
      <c r="K150" s="112" t="s">
        <v>544</v>
      </c>
      <c r="L150" s="112" t="s">
        <v>543</v>
      </c>
      <c r="M150" s="111">
        <v>6</v>
      </c>
      <c r="N150" s="111">
        <v>3</v>
      </c>
      <c r="O150" s="111">
        <f t="shared" si="15"/>
        <v>18</v>
      </c>
      <c r="P150" s="122" t="str">
        <f t="shared" si="16"/>
        <v>Alto (a)</v>
      </c>
      <c r="Q150" s="111">
        <v>25</v>
      </c>
      <c r="R150" s="111">
        <f t="shared" si="17"/>
        <v>450</v>
      </c>
      <c r="S150" s="122" t="str">
        <f t="shared" si="18"/>
        <v>II</v>
      </c>
      <c r="T150" s="123" t="str">
        <f t="shared" si="19"/>
        <v>NO ACEPTABLE O ACEPTABLE CON CONTROL ESPECÍFICO</v>
      </c>
      <c r="U150" s="111">
        <v>1</v>
      </c>
      <c r="V150" s="111">
        <v>0</v>
      </c>
      <c r="W150" s="111">
        <v>0</v>
      </c>
      <c r="X150" s="111">
        <f t="shared" si="24"/>
        <v>1</v>
      </c>
      <c r="Y150" s="112" t="s">
        <v>506</v>
      </c>
      <c r="Z150" s="101" t="s">
        <v>664</v>
      </c>
      <c r="AA150" s="112" t="s">
        <v>209</v>
      </c>
      <c r="AB150" s="112" t="s">
        <v>209</v>
      </c>
      <c r="AC150" s="112" t="s">
        <v>507</v>
      </c>
      <c r="AD150" s="112" t="s">
        <v>508</v>
      </c>
      <c r="AE150" s="115" t="s">
        <v>545</v>
      </c>
    </row>
    <row r="151" spans="1:31" s="86" customFormat="1" ht="111" customHeight="1" thickBot="1">
      <c r="A151" s="88" t="s">
        <v>242</v>
      </c>
      <c r="B151" s="89" t="s">
        <v>294</v>
      </c>
      <c r="C151" s="89" t="s">
        <v>538</v>
      </c>
      <c r="D151" s="89" t="s">
        <v>537</v>
      </c>
      <c r="E151" s="90" t="s">
        <v>206</v>
      </c>
      <c r="F151" s="89" t="s">
        <v>419</v>
      </c>
      <c r="G151" s="89" t="s">
        <v>34</v>
      </c>
      <c r="H151" s="89" t="s">
        <v>231</v>
      </c>
      <c r="I151" s="89" t="s">
        <v>207</v>
      </c>
      <c r="J151" s="89" t="s">
        <v>396</v>
      </c>
      <c r="K151" s="89" t="s">
        <v>424</v>
      </c>
      <c r="L151" s="89" t="s">
        <v>423</v>
      </c>
      <c r="M151" s="90">
        <v>2</v>
      </c>
      <c r="N151" s="90">
        <v>3</v>
      </c>
      <c r="O151" s="90">
        <f t="shared" si="15"/>
        <v>6</v>
      </c>
      <c r="P151" s="118" t="str">
        <f t="shared" si="16"/>
        <v>Medio (M)</v>
      </c>
      <c r="Q151" s="90">
        <v>10</v>
      </c>
      <c r="R151" s="90">
        <f t="shared" si="17"/>
        <v>60</v>
      </c>
      <c r="S151" s="118" t="str">
        <f t="shared" si="18"/>
        <v>III</v>
      </c>
      <c r="T151" s="119" t="str">
        <f t="shared" si="19"/>
        <v>MEJORABLE</v>
      </c>
      <c r="U151" s="90">
        <v>4</v>
      </c>
      <c r="V151" s="90">
        <v>0</v>
      </c>
      <c r="W151" s="90">
        <v>0</v>
      </c>
      <c r="X151" s="90">
        <f t="shared" si="24"/>
        <v>4</v>
      </c>
      <c r="Y151" s="89" t="s">
        <v>426</v>
      </c>
      <c r="Z151" s="89" t="s">
        <v>407</v>
      </c>
      <c r="AA151" s="89" t="s">
        <v>209</v>
      </c>
      <c r="AB151" s="89" t="s">
        <v>209</v>
      </c>
      <c r="AC151" s="108" t="s">
        <v>365</v>
      </c>
      <c r="AD151" s="108" t="s">
        <v>427</v>
      </c>
      <c r="AE151" s="109" t="s">
        <v>361</v>
      </c>
    </row>
    <row r="152" spans="1:31" s="86" customFormat="1" ht="111" customHeight="1" thickBot="1">
      <c r="A152" s="88" t="s">
        <v>242</v>
      </c>
      <c r="B152" s="89" t="s">
        <v>294</v>
      </c>
      <c r="C152" s="89" t="s">
        <v>538</v>
      </c>
      <c r="D152" s="89" t="s">
        <v>537</v>
      </c>
      <c r="E152" s="94" t="s">
        <v>206</v>
      </c>
      <c r="F152" s="95" t="s">
        <v>364</v>
      </c>
      <c r="G152" s="95" t="s">
        <v>34</v>
      </c>
      <c r="H152" s="95" t="s">
        <v>345</v>
      </c>
      <c r="I152" s="95" t="s">
        <v>395</v>
      </c>
      <c r="J152" s="95" t="s">
        <v>396</v>
      </c>
      <c r="K152" s="95" t="s">
        <v>399</v>
      </c>
      <c r="L152" s="95" t="s">
        <v>398</v>
      </c>
      <c r="M152" s="94">
        <v>2</v>
      </c>
      <c r="N152" s="94">
        <v>3</v>
      </c>
      <c r="O152" s="94">
        <f t="shared" si="15"/>
        <v>6</v>
      </c>
      <c r="P152" s="120" t="str">
        <f t="shared" si="16"/>
        <v>Medio (M)</v>
      </c>
      <c r="Q152" s="94">
        <v>10</v>
      </c>
      <c r="R152" s="94">
        <f t="shared" si="17"/>
        <v>60</v>
      </c>
      <c r="S152" s="120" t="str">
        <f t="shared" si="18"/>
        <v>III</v>
      </c>
      <c r="T152" s="121" t="str">
        <f t="shared" si="19"/>
        <v>MEJORABLE</v>
      </c>
      <c r="U152" s="94">
        <v>4</v>
      </c>
      <c r="V152" s="94">
        <v>0</v>
      </c>
      <c r="W152" s="94">
        <v>0</v>
      </c>
      <c r="X152" s="94">
        <f>SUM(U152:W152)</f>
        <v>4</v>
      </c>
      <c r="Y152" s="95" t="s">
        <v>406</v>
      </c>
      <c r="Z152" s="95" t="s">
        <v>407</v>
      </c>
      <c r="AA152" s="95" t="s">
        <v>209</v>
      </c>
      <c r="AB152" s="95" t="s">
        <v>209</v>
      </c>
      <c r="AC152" s="95" t="s">
        <v>349</v>
      </c>
      <c r="AD152" s="95" t="s">
        <v>409</v>
      </c>
      <c r="AE152" s="98" t="s">
        <v>361</v>
      </c>
    </row>
    <row r="153" spans="1:31" s="86" customFormat="1" ht="111" customHeight="1" thickBot="1">
      <c r="A153" s="88" t="s">
        <v>242</v>
      </c>
      <c r="B153" s="89" t="s">
        <v>294</v>
      </c>
      <c r="C153" s="89" t="s">
        <v>538</v>
      </c>
      <c r="D153" s="89" t="s">
        <v>537</v>
      </c>
      <c r="E153" s="94" t="s">
        <v>206</v>
      </c>
      <c r="F153" s="95" t="s">
        <v>438</v>
      </c>
      <c r="G153" s="95" t="s">
        <v>38</v>
      </c>
      <c r="H153" s="95" t="s">
        <v>353</v>
      </c>
      <c r="I153" s="95" t="s">
        <v>443</v>
      </c>
      <c r="J153" s="95" t="s">
        <v>380</v>
      </c>
      <c r="K153" s="95" t="s">
        <v>452</v>
      </c>
      <c r="L153" s="106" t="s">
        <v>635</v>
      </c>
      <c r="M153" s="94">
        <v>2</v>
      </c>
      <c r="N153" s="94">
        <v>3</v>
      </c>
      <c r="O153" s="94">
        <f t="shared" si="15"/>
        <v>6</v>
      </c>
      <c r="P153" s="120" t="str">
        <f t="shared" si="16"/>
        <v>Medio (M)</v>
      </c>
      <c r="Q153" s="94">
        <v>10</v>
      </c>
      <c r="R153" s="94">
        <f t="shared" si="17"/>
        <v>60</v>
      </c>
      <c r="S153" s="120" t="str">
        <f t="shared" si="18"/>
        <v>III</v>
      </c>
      <c r="T153" s="121" t="str">
        <f t="shared" si="19"/>
        <v>MEJORABLE</v>
      </c>
      <c r="U153" s="94">
        <v>4</v>
      </c>
      <c r="V153" s="94">
        <v>0</v>
      </c>
      <c r="W153" s="94">
        <v>0</v>
      </c>
      <c r="X153" s="94">
        <f>SUM(U153:W153)</f>
        <v>4</v>
      </c>
      <c r="Y153" s="95" t="s">
        <v>456</v>
      </c>
      <c r="Z153" s="95" t="s">
        <v>458</v>
      </c>
      <c r="AA153" s="95" t="s">
        <v>209</v>
      </c>
      <c r="AB153" s="95" t="s">
        <v>209</v>
      </c>
      <c r="AC153" s="95" t="s">
        <v>358</v>
      </c>
      <c r="AD153" s="95" t="s">
        <v>224</v>
      </c>
      <c r="AE153" s="98" t="s">
        <v>361</v>
      </c>
    </row>
    <row r="154" spans="1:31" ht="111" customHeight="1" thickBot="1">
      <c r="A154" s="88" t="s">
        <v>242</v>
      </c>
      <c r="B154" s="89" t="s">
        <v>294</v>
      </c>
      <c r="C154" s="89" t="s">
        <v>538</v>
      </c>
      <c r="D154" s="89" t="s">
        <v>537</v>
      </c>
      <c r="E154" s="94" t="s">
        <v>206</v>
      </c>
      <c r="F154" s="95" t="s">
        <v>505</v>
      </c>
      <c r="G154" s="95" t="s">
        <v>40</v>
      </c>
      <c r="H154" s="95" t="s">
        <v>53</v>
      </c>
      <c r="I154" s="95" t="s">
        <v>541</v>
      </c>
      <c r="J154" s="95" t="s">
        <v>377</v>
      </c>
      <c r="K154" s="95" t="s">
        <v>544</v>
      </c>
      <c r="L154" s="95" t="s">
        <v>543</v>
      </c>
      <c r="M154" s="94">
        <v>6</v>
      </c>
      <c r="N154" s="94">
        <v>3</v>
      </c>
      <c r="O154" s="94">
        <f t="shared" si="15"/>
        <v>18</v>
      </c>
      <c r="P154" s="120" t="str">
        <f t="shared" si="16"/>
        <v>Alto (a)</v>
      </c>
      <c r="Q154" s="94">
        <v>25</v>
      </c>
      <c r="R154" s="94">
        <f t="shared" si="17"/>
        <v>450</v>
      </c>
      <c r="S154" s="120" t="str">
        <f t="shared" si="18"/>
        <v>II</v>
      </c>
      <c r="T154" s="121" t="str">
        <f t="shared" si="19"/>
        <v>NO ACEPTABLE O ACEPTABLE CON CONTROL ESPECÍFICO</v>
      </c>
      <c r="U154" s="94">
        <v>4</v>
      </c>
      <c r="V154" s="94">
        <v>0</v>
      </c>
      <c r="W154" s="94">
        <v>0</v>
      </c>
      <c r="X154" s="94">
        <f>SUM(U154:W154)</f>
        <v>4</v>
      </c>
      <c r="Y154" s="95" t="s">
        <v>506</v>
      </c>
      <c r="Z154" s="101" t="s">
        <v>664</v>
      </c>
      <c r="AA154" s="95" t="s">
        <v>209</v>
      </c>
      <c r="AB154" s="95" t="s">
        <v>209</v>
      </c>
      <c r="AC154" s="95" t="s">
        <v>507</v>
      </c>
      <c r="AD154" s="95" t="s">
        <v>508</v>
      </c>
      <c r="AE154" s="98" t="s">
        <v>545</v>
      </c>
    </row>
    <row r="155" spans="1:31" s="86" customFormat="1" ht="111" customHeight="1" thickBot="1">
      <c r="A155" s="88" t="s">
        <v>242</v>
      </c>
      <c r="B155" s="89" t="s">
        <v>294</v>
      </c>
      <c r="C155" s="89" t="s">
        <v>538</v>
      </c>
      <c r="D155" s="89" t="s">
        <v>537</v>
      </c>
      <c r="E155" s="94" t="s">
        <v>206</v>
      </c>
      <c r="F155" s="95" t="s">
        <v>474</v>
      </c>
      <c r="G155" s="95" t="s">
        <v>51</v>
      </c>
      <c r="H155" s="95" t="s">
        <v>237</v>
      </c>
      <c r="I155" s="95" t="s">
        <v>351</v>
      </c>
      <c r="J155" s="95" t="s">
        <v>380</v>
      </c>
      <c r="K155" s="95" t="s">
        <v>489</v>
      </c>
      <c r="L155" s="95" t="s">
        <v>233</v>
      </c>
      <c r="M155" s="94">
        <v>6</v>
      </c>
      <c r="N155" s="94">
        <v>3</v>
      </c>
      <c r="O155" s="94">
        <f t="shared" si="15"/>
        <v>18</v>
      </c>
      <c r="P155" s="120" t="str">
        <f t="shared" si="16"/>
        <v>Alto (a)</v>
      </c>
      <c r="Q155" s="94">
        <v>25</v>
      </c>
      <c r="R155" s="94">
        <f t="shared" si="17"/>
        <v>450</v>
      </c>
      <c r="S155" s="120" t="str">
        <f t="shared" si="18"/>
        <v>II</v>
      </c>
      <c r="T155" s="121" t="str">
        <f t="shared" si="19"/>
        <v>NO ACEPTABLE O ACEPTABLE CON CONTROL ESPECÍFICO</v>
      </c>
      <c r="U155" s="94">
        <v>4</v>
      </c>
      <c r="V155" s="94">
        <v>0</v>
      </c>
      <c r="W155" s="94">
        <v>0</v>
      </c>
      <c r="X155" s="94">
        <f>SUM(U155:W155)</f>
        <v>4</v>
      </c>
      <c r="Y155" s="95" t="s">
        <v>347</v>
      </c>
      <c r="Z155" s="95" t="s">
        <v>639</v>
      </c>
      <c r="AA155" s="95" t="s">
        <v>209</v>
      </c>
      <c r="AB155" s="95" t="s">
        <v>209</v>
      </c>
      <c r="AC155" s="95" t="s">
        <v>493</v>
      </c>
      <c r="AD155" s="95" t="s">
        <v>362</v>
      </c>
      <c r="AE155" s="98" t="s">
        <v>361</v>
      </c>
    </row>
    <row r="156" spans="1:31" s="86" customFormat="1" ht="111" customHeight="1" thickBot="1">
      <c r="A156" s="88" t="s">
        <v>242</v>
      </c>
      <c r="B156" s="89" t="s">
        <v>294</v>
      </c>
      <c r="C156" s="89" t="s">
        <v>538</v>
      </c>
      <c r="D156" s="89" t="s">
        <v>537</v>
      </c>
      <c r="E156" s="111" t="s">
        <v>206</v>
      </c>
      <c r="F156" s="112" t="s">
        <v>295</v>
      </c>
      <c r="G156" s="112" t="s">
        <v>51</v>
      </c>
      <c r="H156" s="112" t="s">
        <v>286</v>
      </c>
      <c r="I156" s="112" t="s">
        <v>580</v>
      </c>
      <c r="J156" s="112" t="s">
        <v>380</v>
      </c>
      <c r="K156" s="112" t="s">
        <v>581</v>
      </c>
      <c r="L156" s="112" t="s">
        <v>380</v>
      </c>
      <c r="M156" s="111">
        <v>2</v>
      </c>
      <c r="N156" s="111">
        <v>3</v>
      </c>
      <c r="O156" s="111">
        <f t="shared" si="15"/>
        <v>6</v>
      </c>
      <c r="P156" s="122" t="str">
        <f t="shared" si="16"/>
        <v>Medio (M)</v>
      </c>
      <c r="Q156" s="111">
        <v>10</v>
      </c>
      <c r="R156" s="111">
        <f t="shared" si="17"/>
        <v>60</v>
      </c>
      <c r="S156" s="122" t="str">
        <f t="shared" si="18"/>
        <v>III</v>
      </c>
      <c r="T156" s="123" t="str">
        <f t="shared" si="19"/>
        <v>MEJORABLE</v>
      </c>
      <c r="U156" s="111">
        <v>4</v>
      </c>
      <c r="V156" s="111">
        <v>0</v>
      </c>
      <c r="W156" s="111">
        <v>0</v>
      </c>
      <c r="X156" s="111">
        <f>SUM(U156:W156)</f>
        <v>4</v>
      </c>
      <c r="Y156" s="112" t="s">
        <v>582</v>
      </c>
      <c r="Z156" s="112" t="s">
        <v>583</v>
      </c>
      <c r="AA156" s="112" t="s">
        <v>209</v>
      </c>
      <c r="AB156" s="112" t="s">
        <v>209</v>
      </c>
      <c r="AC156" s="112" t="s">
        <v>584</v>
      </c>
      <c r="AD156" s="112" t="s">
        <v>585</v>
      </c>
      <c r="AE156" s="115" t="s">
        <v>209</v>
      </c>
    </row>
    <row r="157" spans="1:31" s="85" customFormat="1" ht="111" customHeight="1" thickBot="1">
      <c r="A157" s="126" t="s">
        <v>296</v>
      </c>
      <c r="B157" s="127" t="s">
        <v>250</v>
      </c>
      <c r="C157" s="127" t="s">
        <v>327</v>
      </c>
      <c r="D157" s="127" t="s">
        <v>251</v>
      </c>
      <c r="E157" s="128" t="s">
        <v>33</v>
      </c>
      <c r="F157" s="127" t="s">
        <v>373</v>
      </c>
      <c r="G157" s="127" t="s">
        <v>36</v>
      </c>
      <c r="H157" s="127" t="s">
        <v>339</v>
      </c>
      <c r="I157" s="127" t="s">
        <v>372</v>
      </c>
      <c r="J157" s="127" t="s">
        <v>380</v>
      </c>
      <c r="K157" s="127" t="s">
        <v>360</v>
      </c>
      <c r="L157" s="127" t="s">
        <v>381</v>
      </c>
      <c r="M157" s="128">
        <v>2</v>
      </c>
      <c r="N157" s="128">
        <v>3</v>
      </c>
      <c r="O157" s="128">
        <f t="shared" si="15"/>
        <v>6</v>
      </c>
      <c r="P157" s="129" t="str">
        <f t="shared" si="16"/>
        <v>Medio (M)</v>
      </c>
      <c r="Q157" s="128">
        <v>10</v>
      </c>
      <c r="R157" s="128">
        <f t="shared" si="17"/>
        <v>60</v>
      </c>
      <c r="S157" s="129" t="str">
        <f t="shared" si="18"/>
        <v>III</v>
      </c>
      <c r="T157" s="130" t="str">
        <f t="shared" si="19"/>
        <v>MEJORABLE</v>
      </c>
      <c r="U157" s="128">
        <v>0</v>
      </c>
      <c r="V157" s="128">
        <v>0</v>
      </c>
      <c r="W157" s="128">
        <v>1</v>
      </c>
      <c r="X157" s="128">
        <v>1</v>
      </c>
      <c r="Y157" s="127" t="s">
        <v>384</v>
      </c>
      <c r="Z157" s="127" t="s">
        <v>386</v>
      </c>
      <c r="AA157" s="127" t="s">
        <v>209</v>
      </c>
      <c r="AB157" s="127" t="s">
        <v>209</v>
      </c>
      <c r="AC157" s="127" t="s">
        <v>363</v>
      </c>
      <c r="AD157" s="127" t="s">
        <v>388</v>
      </c>
      <c r="AE157" s="131" t="s">
        <v>361</v>
      </c>
    </row>
    <row r="158" spans="1:31" s="86" customFormat="1" ht="111" customHeight="1" thickBot="1">
      <c r="A158" s="88" t="s">
        <v>242</v>
      </c>
      <c r="B158" s="89" t="s">
        <v>736</v>
      </c>
      <c r="C158" s="89" t="s">
        <v>737</v>
      </c>
      <c r="D158" s="89" t="s">
        <v>539</v>
      </c>
      <c r="E158" s="90" t="s">
        <v>206</v>
      </c>
      <c r="F158" s="89" t="s">
        <v>419</v>
      </c>
      <c r="G158" s="89" t="s">
        <v>34</v>
      </c>
      <c r="H158" s="89" t="s">
        <v>231</v>
      </c>
      <c r="I158" s="89" t="s">
        <v>207</v>
      </c>
      <c r="J158" s="89" t="s">
        <v>396</v>
      </c>
      <c r="K158" s="89" t="s">
        <v>424</v>
      </c>
      <c r="L158" s="89" t="s">
        <v>423</v>
      </c>
      <c r="M158" s="90">
        <v>2</v>
      </c>
      <c r="N158" s="90">
        <v>3</v>
      </c>
      <c r="O158" s="90">
        <f aca="true" t="shared" si="25" ref="O158:O211">+M158*N158</f>
        <v>6</v>
      </c>
      <c r="P158" s="118" t="str">
        <f aca="true" t="shared" si="26" ref="P158:P211">IF(O158&gt;=21,"Muy Alto (MA)",IF(O158&lt;6,"Bajo (B)",IF(AND(O158&gt;=9,O158&lt;21),"Alto (a)",IF(AND(O158&gt;=6,O158&lt;9),"Medio (M)"))))</f>
        <v>Medio (M)</v>
      </c>
      <c r="Q158" s="90">
        <v>25</v>
      </c>
      <c r="R158" s="90">
        <f aca="true" t="shared" si="27" ref="R158:R211">O158*Q158</f>
        <v>150</v>
      </c>
      <c r="S158" s="118" t="str">
        <f aca="true" t="shared" si="28" ref="S158:S211">IF(R158&gt;500,"I",IF(R158&lt;21,"IV",IF(AND(R158&gt;=121,R158&lt;=500),"II",IF(AND(R158&gt;=21,R158&lt;=120),"III"))))</f>
        <v>II</v>
      </c>
      <c r="T158" s="119" t="str">
        <f aca="true" t="shared" si="29" ref="T158:T211">IF(R158&gt;500,"NO ACEPTABLE",IF(R158&lt;21,"ACEPTABLE",IF(AND(R158&gt;=121,R158&lt;=500),"NO ACEPTABLE O ACEPTABLE CON CONTROL ESPECÍFICO",IF(AND(R158&gt;=21,R158&lt;=120),"MEJORABLE"))))</f>
        <v>NO ACEPTABLE O ACEPTABLE CON CONTROL ESPECÍFICO</v>
      </c>
      <c r="U158" s="90">
        <v>10</v>
      </c>
      <c r="V158" s="90">
        <v>0</v>
      </c>
      <c r="W158" s="90">
        <v>0</v>
      </c>
      <c r="X158" s="90">
        <f>SUM(U158:W158)</f>
        <v>10</v>
      </c>
      <c r="Y158" s="89" t="s">
        <v>426</v>
      </c>
      <c r="Z158" s="89" t="s">
        <v>407</v>
      </c>
      <c r="AA158" s="89" t="s">
        <v>209</v>
      </c>
      <c r="AB158" s="89" t="s">
        <v>209</v>
      </c>
      <c r="AC158" s="108" t="s">
        <v>365</v>
      </c>
      <c r="AD158" s="108" t="s">
        <v>427</v>
      </c>
      <c r="AE158" s="109" t="s">
        <v>361</v>
      </c>
    </row>
    <row r="159" spans="1:31" s="86" customFormat="1" ht="111" customHeight="1" thickBot="1">
      <c r="A159" s="88" t="s">
        <v>242</v>
      </c>
      <c r="B159" s="89" t="s">
        <v>736</v>
      </c>
      <c r="C159" s="89" t="s">
        <v>737</v>
      </c>
      <c r="D159" s="89" t="s">
        <v>539</v>
      </c>
      <c r="E159" s="94" t="s">
        <v>206</v>
      </c>
      <c r="F159" s="95" t="s">
        <v>364</v>
      </c>
      <c r="G159" s="95" t="s">
        <v>34</v>
      </c>
      <c r="H159" s="95" t="s">
        <v>345</v>
      </c>
      <c r="I159" s="95" t="s">
        <v>395</v>
      </c>
      <c r="J159" s="95" t="s">
        <v>396</v>
      </c>
      <c r="K159" s="95" t="s">
        <v>399</v>
      </c>
      <c r="L159" s="95" t="s">
        <v>398</v>
      </c>
      <c r="M159" s="94">
        <v>2</v>
      </c>
      <c r="N159" s="94">
        <v>3</v>
      </c>
      <c r="O159" s="94">
        <f t="shared" si="25"/>
        <v>6</v>
      </c>
      <c r="P159" s="120" t="str">
        <f t="shared" si="26"/>
        <v>Medio (M)</v>
      </c>
      <c r="Q159" s="94">
        <v>25</v>
      </c>
      <c r="R159" s="94">
        <f t="shared" si="27"/>
        <v>150</v>
      </c>
      <c r="S159" s="120" t="str">
        <f t="shared" si="28"/>
        <v>II</v>
      </c>
      <c r="T159" s="121" t="str">
        <f t="shared" si="29"/>
        <v>NO ACEPTABLE O ACEPTABLE CON CONTROL ESPECÍFICO</v>
      </c>
      <c r="U159" s="94">
        <v>10</v>
      </c>
      <c r="V159" s="94">
        <v>0</v>
      </c>
      <c r="W159" s="94">
        <v>0</v>
      </c>
      <c r="X159" s="94">
        <f aca="true" t="shared" si="30" ref="X159:X164">SUM(U159:W159)</f>
        <v>10</v>
      </c>
      <c r="Y159" s="95" t="s">
        <v>406</v>
      </c>
      <c r="Z159" s="95" t="s">
        <v>407</v>
      </c>
      <c r="AA159" s="95" t="s">
        <v>209</v>
      </c>
      <c r="AB159" s="95" t="s">
        <v>209</v>
      </c>
      <c r="AC159" s="95" t="s">
        <v>349</v>
      </c>
      <c r="AD159" s="95" t="s">
        <v>409</v>
      </c>
      <c r="AE159" s="98" t="s">
        <v>361</v>
      </c>
    </row>
    <row r="160" spans="1:31" s="86" customFormat="1" ht="111" customHeight="1" thickBot="1">
      <c r="A160" s="88" t="s">
        <v>242</v>
      </c>
      <c r="B160" s="89" t="s">
        <v>736</v>
      </c>
      <c r="C160" s="89" t="s">
        <v>737</v>
      </c>
      <c r="D160" s="89" t="s">
        <v>539</v>
      </c>
      <c r="E160" s="94" t="s">
        <v>206</v>
      </c>
      <c r="F160" s="95" t="s">
        <v>221</v>
      </c>
      <c r="G160" s="95" t="s">
        <v>38</v>
      </c>
      <c r="H160" s="95" t="s">
        <v>444</v>
      </c>
      <c r="I160" s="95" t="s">
        <v>443</v>
      </c>
      <c r="J160" s="95" t="s">
        <v>380</v>
      </c>
      <c r="K160" s="95" t="s">
        <v>452</v>
      </c>
      <c r="L160" s="106" t="s">
        <v>635</v>
      </c>
      <c r="M160" s="94">
        <v>1</v>
      </c>
      <c r="N160" s="94">
        <v>2</v>
      </c>
      <c r="O160" s="94">
        <f t="shared" si="25"/>
        <v>2</v>
      </c>
      <c r="P160" s="120" t="str">
        <f t="shared" si="26"/>
        <v>Bajo (B)</v>
      </c>
      <c r="Q160" s="94">
        <v>25</v>
      </c>
      <c r="R160" s="94">
        <f t="shared" si="27"/>
        <v>50</v>
      </c>
      <c r="S160" s="120" t="str">
        <f t="shared" si="28"/>
        <v>III</v>
      </c>
      <c r="T160" s="121" t="str">
        <f t="shared" si="29"/>
        <v>MEJORABLE</v>
      </c>
      <c r="U160" s="94">
        <v>10</v>
      </c>
      <c r="V160" s="94">
        <v>0</v>
      </c>
      <c r="W160" s="94">
        <v>0</v>
      </c>
      <c r="X160" s="94">
        <f t="shared" si="30"/>
        <v>10</v>
      </c>
      <c r="Y160" s="95" t="s">
        <v>456</v>
      </c>
      <c r="Z160" s="95" t="s">
        <v>458</v>
      </c>
      <c r="AA160" s="95" t="s">
        <v>209</v>
      </c>
      <c r="AB160" s="95" t="s">
        <v>209</v>
      </c>
      <c r="AC160" s="95" t="s">
        <v>209</v>
      </c>
      <c r="AD160" s="95" t="s">
        <v>224</v>
      </c>
      <c r="AE160" s="98" t="s">
        <v>209</v>
      </c>
    </row>
    <row r="161" spans="1:31" s="86" customFormat="1" ht="111" customHeight="1" thickBot="1">
      <c r="A161" s="88" t="s">
        <v>242</v>
      </c>
      <c r="B161" s="89" t="s">
        <v>736</v>
      </c>
      <c r="C161" s="89" t="s">
        <v>737</v>
      </c>
      <c r="D161" s="89" t="s">
        <v>539</v>
      </c>
      <c r="E161" s="94" t="s">
        <v>214</v>
      </c>
      <c r="F161" s="95" t="s">
        <v>225</v>
      </c>
      <c r="G161" s="95" t="s">
        <v>51</v>
      </c>
      <c r="H161" s="95" t="s">
        <v>237</v>
      </c>
      <c r="I161" s="95" t="s">
        <v>351</v>
      </c>
      <c r="J161" s="95" t="s">
        <v>380</v>
      </c>
      <c r="K161" s="95" t="s">
        <v>490</v>
      </c>
      <c r="L161" s="95" t="s">
        <v>380</v>
      </c>
      <c r="M161" s="94">
        <v>2</v>
      </c>
      <c r="N161" s="94">
        <v>3</v>
      </c>
      <c r="O161" s="94">
        <f t="shared" si="25"/>
        <v>6</v>
      </c>
      <c r="P161" s="120" t="str">
        <f t="shared" si="26"/>
        <v>Medio (M)</v>
      </c>
      <c r="Q161" s="94">
        <v>100</v>
      </c>
      <c r="R161" s="94">
        <f t="shared" si="27"/>
        <v>600</v>
      </c>
      <c r="S161" s="120" t="str">
        <f t="shared" si="28"/>
        <v>I</v>
      </c>
      <c r="T161" s="121" t="str">
        <f t="shared" si="29"/>
        <v>NO ACEPTABLE</v>
      </c>
      <c r="U161" s="94">
        <v>10</v>
      </c>
      <c r="V161" s="94">
        <v>0</v>
      </c>
      <c r="W161" s="94">
        <v>0</v>
      </c>
      <c r="X161" s="94">
        <f t="shared" si="30"/>
        <v>10</v>
      </c>
      <c r="Y161" s="95" t="s">
        <v>35</v>
      </c>
      <c r="Z161" s="95" t="s">
        <v>639</v>
      </c>
      <c r="AA161" s="95" t="s">
        <v>209</v>
      </c>
      <c r="AB161" s="95" t="s">
        <v>209</v>
      </c>
      <c r="AC161" s="95" t="s">
        <v>493</v>
      </c>
      <c r="AD161" s="95" t="s">
        <v>362</v>
      </c>
      <c r="AE161" s="98" t="s">
        <v>209</v>
      </c>
    </row>
    <row r="162" spans="1:31" s="86" customFormat="1" ht="111" customHeight="1" thickBot="1">
      <c r="A162" s="88" t="s">
        <v>242</v>
      </c>
      <c r="B162" s="89" t="s">
        <v>736</v>
      </c>
      <c r="C162" s="89" t="s">
        <v>737</v>
      </c>
      <c r="D162" s="89" t="s">
        <v>539</v>
      </c>
      <c r="E162" s="94" t="s">
        <v>206</v>
      </c>
      <c r="F162" s="95" t="s">
        <v>518</v>
      </c>
      <c r="G162" s="95" t="s">
        <v>498</v>
      </c>
      <c r="H162" s="95" t="s">
        <v>266</v>
      </c>
      <c r="I162" s="95" t="s">
        <v>252</v>
      </c>
      <c r="J162" s="95" t="s">
        <v>421</v>
      </c>
      <c r="K162" s="95" t="s">
        <v>556</v>
      </c>
      <c r="L162" s="95" t="s">
        <v>421</v>
      </c>
      <c r="M162" s="94">
        <v>2</v>
      </c>
      <c r="N162" s="94">
        <v>4</v>
      </c>
      <c r="O162" s="94">
        <f t="shared" si="25"/>
        <v>8</v>
      </c>
      <c r="P162" s="120" t="str">
        <f t="shared" si="26"/>
        <v>Medio (M)</v>
      </c>
      <c r="Q162" s="94">
        <v>25</v>
      </c>
      <c r="R162" s="94">
        <f t="shared" si="27"/>
        <v>200</v>
      </c>
      <c r="S162" s="120" t="str">
        <f t="shared" si="28"/>
        <v>II</v>
      </c>
      <c r="T162" s="121" t="str">
        <f t="shared" si="29"/>
        <v>NO ACEPTABLE O ACEPTABLE CON CONTROL ESPECÍFICO</v>
      </c>
      <c r="U162" s="94">
        <v>10</v>
      </c>
      <c r="V162" s="94">
        <v>0</v>
      </c>
      <c r="W162" s="94">
        <v>0</v>
      </c>
      <c r="X162" s="94">
        <f t="shared" si="30"/>
        <v>10</v>
      </c>
      <c r="Y162" s="95" t="s">
        <v>519</v>
      </c>
      <c r="Z162" s="95" t="s">
        <v>589</v>
      </c>
      <c r="AA162" s="95" t="s">
        <v>209</v>
      </c>
      <c r="AB162" s="95" t="s">
        <v>209</v>
      </c>
      <c r="AC162" s="95" t="s">
        <v>209</v>
      </c>
      <c r="AD162" s="95" t="s">
        <v>558</v>
      </c>
      <c r="AE162" s="98" t="s">
        <v>209</v>
      </c>
    </row>
    <row r="163" spans="1:31" ht="111" customHeight="1" thickBot="1">
      <c r="A163" s="88" t="s">
        <v>242</v>
      </c>
      <c r="B163" s="89" t="s">
        <v>736</v>
      </c>
      <c r="C163" s="89" t="s">
        <v>737</v>
      </c>
      <c r="D163" s="89" t="s">
        <v>539</v>
      </c>
      <c r="E163" s="94" t="s">
        <v>206</v>
      </c>
      <c r="F163" s="95" t="s">
        <v>505</v>
      </c>
      <c r="G163" s="95" t="s">
        <v>40</v>
      </c>
      <c r="H163" s="95" t="s">
        <v>53</v>
      </c>
      <c r="I163" s="95" t="s">
        <v>541</v>
      </c>
      <c r="J163" s="95" t="s">
        <v>377</v>
      </c>
      <c r="K163" s="95" t="s">
        <v>544</v>
      </c>
      <c r="L163" s="95" t="s">
        <v>543</v>
      </c>
      <c r="M163" s="94">
        <v>6</v>
      </c>
      <c r="N163" s="94">
        <v>3</v>
      </c>
      <c r="O163" s="94">
        <f t="shared" si="25"/>
        <v>18</v>
      </c>
      <c r="P163" s="120" t="str">
        <f t="shared" si="26"/>
        <v>Alto (a)</v>
      </c>
      <c r="Q163" s="94">
        <v>25</v>
      </c>
      <c r="R163" s="94">
        <f t="shared" si="27"/>
        <v>450</v>
      </c>
      <c r="S163" s="120" t="str">
        <f t="shared" si="28"/>
        <v>II</v>
      </c>
      <c r="T163" s="121" t="str">
        <f t="shared" si="29"/>
        <v>NO ACEPTABLE O ACEPTABLE CON CONTROL ESPECÍFICO</v>
      </c>
      <c r="U163" s="94">
        <v>10</v>
      </c>
      <c r="V163" s="94">
        <v>0</v>
      </c>
      <c r="W163" s="94">
        <v>0</v>
      </c>
      <c r="X163" s="94">
        <f t="shared" si="30"/>
        <v>10</v>
      </c>
      <c r="Y163" s="95" t="s">
        <v>506</v>
      </c>
      <c r="Z163" s="101" t="s">
        <v>664</v>
      </c>
      <c r="AA163" s="95" t="s">
        <v>209</v>
      </c>
      <c r="AB163" s="95" t="s">
        <v>209</v>
      </c>
      <c r="AC163" s="95" t="s">
        <v>507</v>
      </c>
      <c r="AD163" s="95" t="s">
        <v>508</v>
      </c>
      <c r="AE163" s="98" t="s">
        <v>545</v>
      </c>
    </row>
    <row r="164" spans="1:31" ht="111" customHeight="1" thickBot="1">
      <c r="A164" s="88" t="s">
        <v>242</v>
      </c>
      <c r="B164" s="89" t="s">
        <v>736</v>
      </c>
      <c r="C164" s="89" t="s">
        <v>737</v>
      </c>
      <c r="D164" s="89" t="s">
        <v>539</v>
      </c>
      <c r="E164" s="111" t="s">
        <v>206</v>
      </c>
      <c r="F164" s="112" t="s">
        <v>568</v>
      </c>
      <c r="G164" s="112" t="s">
        <v>51</v>
      </c>
      <c r="H164" s="112" t="s">
        <v>212</v>
      </c>
      <c r="I164" s="112" t="s">
        <v>565</v>
      </c>
      <c r="J164" s="112" t="s">
        <v>566</v>
      </c>
      <c r="K164" s="112" t="s">
        <v>567</v>
      </c>
      <c r="L164" s="112" t="s">
        <v>421</v>
      </c>
      <c r="M164" s="111">
        <v>2</v>
      </c>
      <c r="N164" s="111">
        <v>4</v>
      </c>
      <c r="O164" s="111">
        <f t="shared" si="25"/>
        <v>8</v>
      </c>
      <c r="P164" s="122" t="str">
        <f t="shared" si="26"/>
        <v>Medio (M)</v>
      </c>
      <c r="Q164" s="111">
        <v>25</v>
      </c>
      <c r="R164" s="111">
        <f t="shared" si="27"/>
        <v>200</v>
      </c>
      <c r="S164" s="122" t="str">
        <f t="shared" si="28"/>
        <v>II</v>
      </c>
      <c r="T164" s="123" t="str">
        <f t="shared" si="29"/>
        <v>NO ACEPTABLE O ACEPTABLE CON CONTROL ESPECÍFICO</v>
      </c>
      <c r="U164" s="111">
        <v>10</v>
      </c>
      <c r="V164" s="111">
        <v>0</v>
      </c>
      <c r="W164" s="111">
        <v>0</v>
      </c>
      <c r="X164" s="111">
        <f t="shared" si="30"/>
        <v>10</v>
      </c>
      <c r="Y164" s="112" t="s">
        <v>569</v>
      </c>
      <c r="Z164" s="112" t="s">
        <v>570</v>
      </c>
      <c r="AA164" s="112" t="s">
        <v>209</v>
      </c>
      <c r="AB164" s="112" t="s">
        <v>209</v>
      </c>
      <c r="AC164" s="112" t="s">
        <v>573</v>
      </c>
      <c r="AD164" s="112" t="s">
        <v>574</v>
      </c>
      <c r="AE164" s="115" t="s">
        <v>209</v>
      </c>
    </row>
    <row r="165" spans="1:31" s="86" customFormat="1" ht="111" customHeight="1" thickBot="1">
      <c r="A165" s="88" t="s">
        <v>296</v>
      </c>
      <c r="B165" s="89" t="s">
        <v>297</v>
      </c>
      <c r="C165" s="89" t="s">
        <v>540</v>
      </c>
      <c r="D165" s="89" t="s">
        <v>600</v>
      </c>
      <c r="E165" s="90" t="s">
        <v>206</v>
      </c>
      <c r="F165" s="89" t="s">
        <v>307</v>
      </c>
      <c r="G165" s="89" t="s">
        <v>34</v>
      </c>
      <c r="H165" s="89" t="s">
        <v>231</v>
      </c>
      <c r="I165" s="89" t="s">
        <v>207</v>
      </c>
      <c r="J165" s="89" t="s">
        <v>396</v>
      </c>
      <c r="K165" s="89" t="s">
        <v>424</v>
      </c>
      <c r="L165" s="89" t="s">
        <v>423</v>
      </c>
      <c r="M165" s="90">
        <v>2</v>
      </c>
      <c r="N165" s="90">
        <v>3</v>
      </c>
      <c r="O165" s="90">
        <f t="shared" si="25"/>
        <v>6</v>
      </c>
      <c r="P165" s="118" t="str">
        <f t="shared" si="26"/>
        <v>Medio (M)</v>
      </c>
      <c r="Q165" s="90">
        <v>25</v>
      </c>
      <c r="R165" s="90">
        <f t="shared" si="27"/>
        <v>150</v>
      </c>
      <c r="S165" s="118" t="str">
        <f t="shared" si="28"/>
        <v>II</v>
      </c>
      <c r="T165" s="119" t="str">
        <f t="shared" si="29"/>
        <v>NO ACEPTABLE O ACEPTABLE CON CONTROL ESPECÍFICO</v>
      </c>
      <c r="U165" s="90">
        <v>6</v>
      </c>
      <c r="V165" s="90">
        <v>2</v>
      </c>
      <c r="W165" s="90"/>
      <c r="X165" s="90">
        <f>SUM(U165:W165)</f>
        <v>8</v>
      </c>
      <c r="Y165" s="89" t="s">
        <v>426</v>
      </c>
      <c r="Z165" s="89" t="s">
        <v>407</v>
      </c>
      <c r="AA165" s="89" t="s">
        <v>209</v>
      </c>
      <c r="AB165" s="89" t="s">
        <v>209</v>
      </c>
      <c r="AC165" s="108" t="s">
        <v>365</v>
      </c>
      <c r="AD165" s="108" t="s">
        <v>427</v>
      </c>
      <c r="AE165" s="109" t="s">
        <v>361</v>
      </c>
    </row>
    <row r="166" spans="1:31" s="85" customFormat="1" ht="111" customHeight="1" thickBot="1">
      <c r="A166" s="88" t="s">
        <v>296</v>
      </c>
      <c r="B166" s="89" t="s">
        <v>297</v>
      </c>
      <c r="C166" s="89" t="s">
        <v>540</v>
      </c>
      <c r="D166" s="89" t="s">
        <v>600</v>
      </c>
      <c r="E166" s="94" t="s">
        <v>206</v>
      </c>
      <c r="F166" s="95" t="s">
        <v>641</v>
      </c>
      <c r="G166" s="95" t="s">
        <v>40</v>
      </c>
      <c r="H166" s="95" t="s">
        <v>640</v>
      </c>
      <c r="I166" s="95" t="s">
        <v>642</v>
      </c>
      <c r="J166" s="95" t="s">
        <v>377</v>
      </c>
      <c r="K166" s="95" t="s">
        <v>643</v>
      </c>
      <c r="L166" s="95" t="s">
        <v>644</v>
      </c>
      <c r="M166" s="94">
        <v>2</v>
      </c>
      <c r="N166" s="94">
        <v>4</v>
      </c>
      <c r="O166" s="94">
        <f>+M166*N166</f>
        <v>8</v>
      </c>
      <c r="P166" s="120" t="str">
        <f>IF(O166&gt;=21,"Muy Alto (MA)",IF(O166&lt;6,"Bajo (B)",IF(AND(O166&gt;=9,O166&lt;21),"Alto (a)",IF(AND(O166&gt;=6,O166&lt;9),"Medio (M)"))))</f>
        <v>Medio (M)</v>
      </c>
      <c r="Q166" s="94">
        <v>25</v>
      </c>
      <c r="R166" s="94">
        <f>O166*Q166</f>
        <v>200</v>
      </c>
      <c r="S166" s="120" t="str">
        <f>IF(R166&gt;500,"I",IF(R166&lt;21,"IV",IF(AND(R166&gt;=121,R166&lt;=500),"II",IF(AND(R166&gt;=21,R166&lt;=120),"III"))))</f>
        <v>II</v>
      </c>
      <c r="T166" s="121" t="str">
        <f>IF(R166&gt;500,"NO ACEPTABLE",IF(R166&lt;21,"ACEPTABLE",IF(AND(R166&gt;=121,R166&lt;=500),"NO ACEPTABLE O ACEPTABLE CON CONTROL ESPECÍFICO",IF(AND(R166&gt;=21,R166&lt;=120),"MEJORABLE"))))</f>
        <v>NO ACEPTABLE O ACEPTABLE CON CONTROL ESPECÍFICO</v>
      </c>
      <c r="U166" s="94">
        <v>3</v>
      </c>
      <c r="V166" s="94">
        <v>2</v>
      </c>
      <c r="W166" s="94">
        <v>0</v>
      </c>
      <c r="X166" s="94">
        <f>SUM(U166:W166)</f>
        <v>5</v>
      </c>
      <c r="Y166" s="95" t="s">
        <v>645</v>
      </c>
      <c r="Z166" s="95" t="s">
        <v>646</v>
      </c>
      <c r="AA166" s="95" t="s">
        <v>209</v>
      </c>
      <c r="AB166" s="95" t="s">
        <v>209</v>
      </c>
      <c r="AC166" s="95" t="s">
        <v>649</v>
      </c>
      <c r="AD166" s="95" t="s">
        <v>647</v>
      </c>
      <c r="AE166" s="98" t="s">
        <v>648</v>
      </c>
    </row>
    <row r="167" spans="1:31" s="86" customFormat="1" ht="111" customHeight="1" thickBot="1">
      <c r="A167" s="88" t="s">
        <v>296</v>
      </c>
      <c r="B167" s="89" t="s">
        <v>297</v>
      </c>
      <c r="C167" s="89" t="s">
        <v>540</v>
      </c>
      <c r="D167" s="89" t="s">
        <v>600</v>
      </c>
      <c r="E167" s="94" t="s">
        <v>206</v>
      </c>
      <c r="F167" s="95" t="s">
        <v>405</v>
      </c>
      <c r="G167" s="95" t="s">
        <v>34</v>
      </c>
      <c r="H167" s="95" t="s">
        <v>345</v>
      </c>
      <c r="I167" s="95" t="s">
        <v>395</v>
      </c>
      <c r="J167" s="95" t="s">
        <v>396</v>
      </c>
      <c r="K167" s="95" t="s">
        <v>399</v>
      </c>
      <c r="L167" s="95" t="s">
        <v>398</v>
      </c>
      <c r="M167" s="94">
        <v>2</v>
      </c>
      <c r="N167" s="94">
        <v>3</v>
      </c>
      <c r="O167" s="94">
        <f t="shared" si="25"/>
        <v>6</v>
      </c>
      <c r="P167" s="120" t="str">
        <f t="shared" si="26"/>
        <v>Medio (M)</v>
      </c>
      <c r="Q167" s="94">
        <v>25</v>
      </c>
      <c r="R167" s="94">
        <f t="shared" si="27"/>
        <v>150</v>
      </c>
      <c r="S167" s="120" t="str">
        <f t="shared" si="28"/>
        <v>II</v>
      </c>
      <c r="T167" s="121" t="str">
        <f t="shared" si="29"/>
        <v>NO ACEPTABLE O ACEPTABLE CON CONTROL ESPECÍFICO</v>
      </c>
      <c r="U167" s="94">
        <v>6</v>
      </c>
      <c r="V167" s="94">
        <v>2</v>
      </c>
      <c r="W167" s="94"/>
      <c r="X167" s="94">
        <f aca="true" t="shared" si="31" ref="X167:X173">SUM(U167:W167)</f>
        <v>8</v>
      </c>
      <c r="Y167" s="95" t="s">
        <v>406</v>
      </c>
      <c r="Z167" s="95" t="s">
        <v>407</v>
      </c>
      <c r="AA167" s="95" t="s">
        <v>209</v>
      </c>
      <c r="AB167" s="95" t="s">
        <v>209</v>
      </c>
      <c r="AC167" s="95" t="s">
        <v>349</v>
      </c>
      <c r="AD167" s="95" t="s">
        <v>409</v>
      </c>
      <c r="AE167" s="98" t="s">
        <v>361</v>
      </c>
    </row>
    <row r="168" spans="1:31" s="86" customFormat="1" ht="111" customHeight="1" thickBot="1">
      <c r="A168" s="88" t="s">
        <v>296</v>
      </c>
      <c r="B168" s="89" t="s">
        <v>297</v>
      </c>
      <c r="C168" s="89" t="s">
        <v>540</v>
      </c>
      <c r="D168" s="89" t="s">
        <v>600</v>
      </c>
      <c r="E168" s="94" t="s">
        <v>206</v>
      </c>
      <c r="F168" s="95" t="s">
        <v>440</v>
      </c>
      <c r="G168" s="95" t="s">
        <v>38</v>
      </c>
      <c r="H168" s="95" t="s">
        <v>439</v>
      </c>
      <c r="I168" s="95" t="s">
        <v>443</v>
      </c>
      <c r="J168" s="95" t="s">
        <v>380</v>
      </c>
      <c r="K168" s="95" t="s">
        <v>453</v>
      </c>
      <c r="L168" s="106" t="s">
        <v>635</v>
      </c>
      <c r="M168" s="94">
        <v>6</v>
      </c>
      <c r="N168" s="94">
        <v>3</v>
      </c>
      <c r="O168" s="94">
        <f t="shared" si="25"/>
        <v>18</v>
      </c>
      <c r="P168" s="120" t="str">
        <f t="shared" si="26"/>
        <v>Alto (a)</v>
      </c>
      <c r="Q168" s="94">
        <v>25</v>
      </c>
      <c r="R168" s="94">
        <f t="shared" si="27"/>
        <v>450</v>
      </c>
      <c r="S168" s="120" t="str">
        <f t="shared" si="28"/>
        <v>II</v>
      </c>
      <c r="T168" s="121" t="str">
        <f t="shared" si="29"/>
        <v>NO ACEPTABLE O ACEPTABLE CON CONTROL ESPECÍFICO</v>
      </c>
      <c r="U168" s="94">
        <v>6</v>
      </c>
      <c r="V168" s="94">
        <v>2</v>
      </c>
      <c r="W168" s="94"/>
      <c r="X168" s="94">
        <f t="shared" si="31"/>
        <v>8</v>
      </c>
      <c r="Y168" s="95" t="s">
        <v>456</v>
      </c>
      <c r="Z168" s="95" t="s">
        <v>458</v>
      </c>
      <c r="AA168" s="95" t="s">
        <v>209</v>
      </c>
      <c r="AB168" s="95" t="s">
        <v>209</v>
      </c>
      <c r="AC168" s="95" t="s">
        <v>209</v>
      </c>
      <c r="AD168" s="95" t="s">
        <v>459</v>
      </c>
      <c r="AE168" s="98" t="s">
        <v>209</v>
      </c>
    </row>
    <row r="169" spans="1:31" s="86" customFormat="1" ht="111" customHeight="1" thickBot="1">
      <c r="A169" s="88" t="s">
        <v>296</v>
      </c>
      <c r="B169" s="89" t="s">
        <v>297</v>
      </c>
      <c r="C169" s="89" t="s">
        <v>540</v>
      </c>
      <c r="D169" s="89" t="s">
        <v>600</v>
      </c>
      <c r="E169" s="94" t="s">
        <v>206</v>
      </c>
      <c r="F169" s="95" t="s">
        <v>273</v>
      </c>
      <c r="G169" s="95" t="s">
        <v>51</v>
      </c>
      <c r="H169" s="95" t="s">
        <v>237</v>
      </c>
      <c r="I169" s="95" t="s">
        <v>351</v>
      </c>
      <c r="J169" s="95" t="s">
        <v>356</v>
      </c>
      <c r="K169" s="95" t="s">
        <v>491</v>
      </c>
      <c r="L169" s="95" t="s">
        <v>249</v>
      </c>
      <c r="M169" s="94">
        <v>6</v>
      </c>
      <c r="N169" s="94">
        <v>3</v>
      </c>
      <c r="O169" s="94">
        <f t="shared" si="25"/>
        <v>18</v>
      </c>
      <c r="P169" s="120" t="str">
        <f t="shared" si="26"/>
        <v>Alto (a)</v>
      </c>
      <c r="Q169" s="94">
        <v>100</v>
      </c>
      <c r="R169" s="94">
        <f t="shared" si="27"/>
        <v>1800</v>
      </c>
      <c r="S169" s="120" t="str">
        <f t="shared" si="28"/>
        <v>I</v>
      </c>
      <c r="T169" s="121" t="str">
        <f t="shared" si="29"/>
        <v>NO ACEPTABLE</v>
      </c>
      <c r="U169" s="94">
        <v>6</v>
      </c>
      <c r="V169" s="94">
        <v>2</v>
      </c>
      <c r="W169" s="94"/>
      <c r="X169" s="94">
        <f t="shared" si="31"/>
        <v>8</v>
      </c>
      <c r="Y169" s="95" t="s">
        <v>39</v>
      </c>
      <c r="Z169" s="95" t="s">
        <v>639</v>
      </c>
      <c r="AA169" s="95" t="s">
        <v>209</v>
      </c>
      <c r="AB169" s="95" t="s">
        <v>209</v>
      </c>
      <c r="AC169" s="95" t="s">
        <v>493</v>
      </c>
      <c r="AD169" s="95" t="s">
        <v>362</v>
      </c>
      <c r="AE169" s="98" t="s">
        <v>209</v>
      </c>
    </row>
    <row r="170" spans="1:31" s="86" customFormat="1" ht="111" customHeight="1" thickBot="1">
      <c r="A170" s="88" t="s">
        <v>296</v>
      </c>
      <c r="B170" s="89" t="s">
        <v>297</v>
      </c>
      <c r="C170" s="89" t="s">
        <v>540</v>
      </c>
      <c r="D170" s="89" t="s">
        <v>600</v>
      </c>
      <c r="E170" s="94" t="s">
        <v>206</v>
      </c>
      <c r="F170" s="95" t="s">
        <v>740</v>
      </c>
      <c r="G170" s="95" t="s">
        <v>51</v>
      </c>
      <c r="H170" s="95" t="s">
        <v>738</v>
      </c>
      <c r="I170" s="95" t="s">
        <v>580</v>
      </c>
      <c r="J170" s="95" t="s">
        <v>380</v>
      </c>
      <c r="K170" s="95" t="s">
        <v>739</v>
      </c>
      <c r="L170" s="95" t="s">
        <v>380</v>
      </c>
      <c r="M170" s="94">
        <v>6</v>
      </c>
      <c r="N170" s="94">
        <v>4</v>
      </c>
      <c r="O170" s="94">
        <f t="shared" si="25"/>
        <v>24</v>
      </c>
      <c r="P170" s="120" t="str">
        <f t="shared" si="26"/>
        <v>Muy Alto (MA)</v>
      </c>
      <c r="Q170" s="94">
        <v>25</v>
      </c>
      <c r="R170" s="94">
        <f t="shared" si="27"/>
        <v>600</v>
      </c>
      <c r="S170" s="120" t="str">
        <f t="shared" si="28"/>
        <v>I</v>
      </c>
      <c r="T170" s="121" t="str">
        <f t="shared" si="29"/>
        <v>NO ACEPTABLE</v>
      </c>
      <c r="U170" s="94">
        <v>6</v>
      </c>
      <c r="V170" s="94">
        <v>2</v>
      </c>
      <c r="W170" s="94"/>
      <c r="X170" s="94">
        <f t="shared" si="31"/>
        <v>8</v>
      </c>
      <c r="Y170" s="95" t="s">
        <v>582</v>
      </c>
      <c r="Z170" s="95" t="s">
        <v>583</v>
      </c>
      <c r="AA170" s="95" t="s">
        <v>209</v>
      </c>
      <c r="AB170" s="95" t="s">
        <v>209</v>
      </c>
      <c r="AC170" s="95" t="s">
        <v>584</v>
      </c>
      <c r="AD170" s="95" t="s">
        <v>741</v>
      </c>
      <c r="AE170" s="98" t="s">
        <v>209</v>
      </c>
    </row>
    <row r="171" spans="1:31" s="85" customFormat="1" ht="111" customHeight="1" thickBot="1">
      <c r="A171" s="88" t="s">
        <v>296</v>
      </c>
      <c r="B171" s="89" t="s">
        <v>297</v>
      </c>
      <c r="C171" s="89" t="s">
        <v>540</v>
      </c>
      <c r="D171" s="89" t="s">
        <v>600</v>
      </c>
      <c r="E171" s="94" t="s">
        <v>206</v>
      </c>
      <c r="F171" s="95" t="s">
        <v>505</v>
      </c>
      <c r="G171" s="95" t="s">
        <v>40</v>
      </c>
      <c r="H171" s="95" t="s">
        <v>53</v>
      </c>
      <c r="I171" s="95" t="s">
        <v>541</v>
      </c>
      <c r="J171" s="95" t="s">
        <v>377</v>
      </c>
      <c r="K171" s="95" t="s">
        <v>544</v>
      </c>
      <c r="L171" s="95" t="s">
        <v>543</v>
      </c>
      <c r="M171" s="94">
        <v>6</v>
      </c>
      <c r="N171" s="94">
        <v>3</v>
      </c>
      <c r="O171" s="94">
        <f t="shared" si="25"/>
        <v>18</v>
      </c>
      <c r="P171" s="120" t="str">
        <f t="shared" si="26"/>
        <v>Alto (a)</v>
      </c>
      <c r="Q171" s="94">
        <v>25</v>
      </c>
      <c r="R171" s="94">
        <f t="shared" si="27"/>
        <v>450</v>
      </c>
      <c r="S171" s="120" t="str">
        <f t="shared" si="28"/>
        <v>II</v>
      </c>
      <c r="T171" s="121" t="str">
        <f t="shared" si="29"/>
        <v>NO ACEPTABLE O ACEPTABLE CON CONTROL ESPECÍFICO</v>
      </c>
      <c r="U171" s="94">
        <v>6</v>
      </c>
      <c r="V171" s="94">
        <v>2</v>
      </c>
      <c r="W171" s="94"/>
      <c r="X171" s="94">
        <f t="shared" si="31"/>
        <v>8</v>
      </c>
      <c r="Y171" s="95" t="s">
        <v>506</v>
      </c>
      <c r="Z171" s="101" t="s">
        <v>664</v>
      </c>
      <c r="AA171" s="95" t="s">
        <v>209</v>
      </c>
      <c r="AB171" s="95" t="s">
        <v>209</v>
      </c>
      <c r="AC171" s="95" t="s">
        <v>507</v>
      </c>
      <c r="AD171" s="95" t="s">
        <v>508</v>
      </c>
      <c r="AE171" s="98" t="s">
        <v>545</v>
      </c>
    </row>
    <row r="172" spans="1:31" s="86" customFormat="1" ht="111" customHeight="1" thickBot="1">
      <c r="A172" s="88" t="s">
        <v>296</v>
      </c>
      <c r="B172" s="89" t="s">
        <v>297</v>
      </c>
      <c r="C172" s="89" t="s">
        <v>540</v>
      </c>
      <c r="D172" s="89" t="s">
        <v>600</v>
      </c>
      <c r="E172" s="94" t="s">
        <v>206</v>
      </c>
      <c r="F172" s="95" t="s">
        <v>599</v>
      </c>
      <c r="G172" s="95" t="s">
        <v>36</v>
      </c>
      <c r="H172" s="95" t="s">
        <v>366</v>
      </c>
      <c r="I172" s="95" t="s">
        <v>602</v>
      </c>
      <c r="J172" s="95" t="s">
        <v>377</v>
      </c>
      <c r="K172" s="95" t="s">
        <v>380</v>
      </c>
      <c r="L172" s="95" t="s">
        <v>603</v>
      </c>
      <c r="M172" s="94">
        <v>2</v>
      </c>
      <c r="N172" s="94">
        <v>3</v>
      </c>
      <c r="O172" s="94">
        <f t="shared" si="25"/>
        <v>6</v>
      </c>
      <c r="P172" s="120" t="str">
        <f t="shared" si="26"/>
        <v>Medio (M)</v>
      </c>
      <c r="Q172" s="94">
        <v>10</v>
      </c>
      <c r="R172" s="94">
        <f t="shared" si="27"/>
        <v>60</v>
      </c>
      <c r="S172" s="120" t="str">
        <f t="shared" si="28"/>
        <v>III</v>
      </c>
      <c r="T172" s="121" t="str">
        <f t="shared" si="29"/>
        <v>MEJORABLE</v>
      </c>
      <c r="U172" s="94">
        <v>6</v>
      </c>
      <c r="V172" s="94">
        <v>2</v>
      </c>
      <c r="W172" s="94"/>
      <c r="X172" s="94">
        <f t="shared" si="31"/>
        <v>8</v>
      </c>
      <c r="Y172" s="95" t="s">
        <v>604</v>
      </c>
      <c r="Z172" s="95" t="s">
        <v>605</v>
      </c>
      <c r="AA172" s="95" t="s">
        <v>209</v>
      </c>
      <c r="AB172" s="95" t="s">
        <v>209</v>
      </c>
      <c r="AC172" s="95" t="s">
        <v>369</v>
      </c>
      <c r="AD172" s="95" t="s">
        <v>606</v>
      </c>
      <c r="AE172" s="98" t="s">
        <v>209</v>
      </c>
    </row>
    <row r="173" spans="1:31" s="86" customFormat="1" ht="111" customHeight="1" thickBot="1">
      <c r="A173" s="88" t="s">
        <v>296</v>
      </c>
      <c r="B173" s="89" t="s">
        <v>297</v>
      </c>
      <c r="C173" s="89" t="s">
        <v>540</v>
      </c>
      <c r="D173" s="89" t="s">
        <v>600</v>
      </c>
      <c r="E173" s="111" t="s">
        <v>206</v>
      </c>
      <c r="F173" s="112" t="s">
        <v>298</v>
      </c>
      <c r="G173" s="112" t="s">
        <v>36</v>
      </c>
      <c r="H173" s="112" t="s">
        <v>339</v>
      </c>
      <c r="I173" s="112" t="s">
        <v>375</v>
      </c>
      <c r="J173" s="112" t="s">
        <v>657</v>
      </c>
      <c r="K173" s="112" t="s">
        <v>360</v>
      </c>
      <c r="L173" s="112" t="s">
        <v>383</v>
      </c>
      <c r="M173" s="111">
        <v>2</v>
      </c>
      <c r="N173" s="111">
        <v>3</v>
      </c>
      <c r="O173" s="111">
        <f t="shared" si="25"/>
        <v>6</v>
      </c>
      <c r="P173" s="122" t="str">
        <f t="shared" si="26"/>
        <v>Medio (M)</v>
      </c>
      <c r="Q173" s="111">
        <v>10</v>
      </c>
      <c r="R173" s="111">
        <f t="shared" si="27"/>
        <v>60</v>
      </c>
      <c r="S173" s="122" t="str">
        <f t="shared" si="28"/>
        <v>III</v>
      </c>
      <c r="T173" s="123" t="str">
        <f t="shared" si="29"/>
        <v>MEJORABLE</v>
      </c>
      <c r="U173" s="111">
        <v>6</v>
      </c>
      <c r="V173" s="111">
        <v>2</v>
      </c>
      <c r="W173" s="111"/>
      <c r="X173" s="111">
        <f t="shared" si="31"/>
        <v>8</v>
      </c>
      <c r="Y173" s="112" t="s">
        <v>385</v>
      </c>
      <c r="Z173" s="112" t="s">
        <v>386</v>
      </c>
      <c r="AA173" s="112" t="s">
        <v>209</v>
      </c>
      <c r="AB173" s="112" t="s">
        <v>209</v>
      </c>
      <c r="AC173" s="112" t="s">
        <v>363</v>
      </c>
      <c r="AD173" s="112" t="s">
        <v>389</v>
      </c>
      <c r="AE173" s="115" t="s">
        <v>209</v>
      </c>
    </row>
    <row r="174" spans="1:31" s="86" customFormat="1" ht="111" customHeight="1" thickBot="1">
      <c r="A174" s="88" t="s">
        <v>296</v>
      </c>
      <c r="B174" s="89" t="s">
        <v>299</v>
      </c>
      <c r="C174" s="89" t="s">
        <v>248</v>
      </c>
      <c r="D174" s="89" t="s">
        <v>329</v>
      </c>
      <c r="E174" s="90" t="s">
        <v>206</v>
      </c>
      <c r="F174" s="89" t="s">
        <v>308</v>
      </c>
      <c r="G174" s="89" t="s">
        <v>34</v>
      </c>
      <c r="H174" s="89" t="s">
        <v>231</v>
      </c>
      <c r="I174" s="89" t="s">
        <v>207</v>
      </c>
      <c r="J174" s="89" t="s">
        <v>396</v>
      </c>
      <c r="K174" s="89" t="s">
        <v>424</v>
      </c>
      <c r="L174" s="89" t="s">
        <v>423</v>
      </c>
      <c r="M174" s="90">
        <v>2</v>
      </c>
      <c r="N174" s="90">
        <v>3</v>
      </c>
      <c r="O174" s="90">
        <f t="shared" si="25"/>
        <v>6</v>
      </c>
      <c r="P174" s="91" t="str">
        <f t="shared" si="26"/>
        <v>Medio (M)</v>
      </c>
      <c r="Q174" s="90">
        <v>25</v>
      </c>
      <c r="R174" s="90">
        <f t="shared" si="27"/>
        <v>150</v>
      </c>
      <c r="S174" s="91" t="str">
        <f t="shared" si="28"/>
        <v>II</v>
      </c>
      <c r="T174" s="92" t="str">
        <f t="shared" si="29"/>
        <v>NO ACEPTABLE O ACEPTABLE CON CONTROL ESPECÍFICO</v>
      </c>
      <c r="U174" s="90">
        <v>2</v>
      </c>
      <c r="V174" s="90">
        <v>3</v>
      </c>
      <c r="W174" s="90">
        <v>0</v>
      </c>
      <c r="X174" s="90">
        <f>SUM(U174:W174)</f>
        <v>5</v>
      </c>
      <c r="Y174" s="89" t="s">
        <v>426</v>
      </c>
      <c r="Z174" s="89" t="s">
        <v>407</v>
      </c>
      <c r="AA174" s="89" t="s">
        <v>209</v>
      </c>
      <c r="AB174" s="89" t="s">
        <v>209</v>
      </c>
      <c r="AC174" s="108" t="s">
        <v>365</v>
      </c>
      <c r="AD174" s="108" t="s">
        <v>427</v>
      </c>
      <c r="AE174" s="109" t="s">
        <v>361</v>
      </c>
    </row>
    <row r="175" spans="1:31" s="86" customFormat="1" ht="111" customHeight="1" thickBot="1">
      <c r="A175" s="88" t="s">
        <v>296</v>
      </c>
      <c r="B175" s="89" t="s">
        <v>299</v>
      </c>
      <c r="C175" s="89" t="s">
        <v>248</v>
      </c>
      <c r="D175" s="89" t="s">
        <v>329</v>
      </c>
      <c r="E175" s="94" t="s">
        <v>206</v>
      </c>
      <c r="F175" s="95" t="s">
        <v>405</v>
      </c>
      <c r="G175" s="95" t="s">
        <v>34</v>
      </c>
      <c r="H175" s="95" t="s">
        <v>345</v>
      </c>
      <c r="I175" s="95" t="s">
        <v>395</v>
      </c>
      <c r="J175" s="95" t="s">
        <v>396</v>
      </c>
      <c r="K175" s="95" t="s">
        <v>399</v>
      </c>
      <c r="L175" s="95" t="s">
        <v>398</v>
      </c>
      <c r="M175" s="94">
        <v>2</v>
      </c>
      <c r="N175" s="94">
        <v>3</v>
      </c>
      <c r="O175" s="94">
        <f t="shared" si="25"/>
        <v>6</v>
      </c>
      <c r="P175" s="96" t="str">
        <f t="shared" si="26"/>
        <v>Medio (M)</v>
      </c>
      <c r="Q175" s="94">
        <v>25</v>
      </c>
      <c r="R175" s="94">
        <f t="shared" si="27"/>
        <v>150</v>
      </c>
      <c r="S175" s="96" t="str">
        <f t="shared" si="28"/>
        <v>II</v>
      </c>
      <c r="T175" s="97" t="str">
        <f t="shared" si="29"/>
        <v>NO ACEPTABLE O ACEPTABLE CON CONTROL ESPECÍFICO</v>
      </c>
      <c r="U175" s="94">
        <v>2</v>
      </c>
      <c r="V175" s="94">
        <v>3</v>
      </c>
      <c r="W175" s="94">
        <v>0</v>
      </c>
      <c r="X175" s="94">
        <f aca="true" t="shared" si="32" ref="X175:X182">SUM(U175:W175)</f>
        <v>5</v>
      </c>
      <c r="Y175" s="95" t="s">
        <v>406</v>
      </c>
      <c r="Z175" s="95" t="s">
        <v>407</v>
      </c>
      <c r="AA175" s="95" t="s">
        <v>209</v>
      </c>
      <c r="AB175" s="95" t="s">
        <v>209</v>
      </c>
      <c r="AC175" s="95" t="s">
        <v>349</v>
      </c>
      <c r="AD175" s="95" t="s">
        <v>409</v>
      </c>
      <c r="AE175" s="98" t="s">
        <v>361</v>
      </c>
    </row>
    <row r="176" spans="1:31" s="85" customFormat="1" ht="111" customHeight="1" thickBot="1">
      <c r="A176" s="88" t="s">
        <v>296</v>
      </c>
      <c r="B176" s="89" t="s">
        <v>299</v>
      </c>
      <c r="C176" s="89" t="s">
        <v>248</v>
      </c>
      <c r="D176" s="89" t="s">
        <v>329</v>
      </c>
      <c r="E176" s="94" t="s">
        <v>206</v>
      </c>
      <c r="F176" s="95" t="s">
        <v>641</v>
      </c>
      <c r="G176" s="95" t="s">
        <v>40</v>
      </c>
      <c r="H176" s="95" t="s">
        <v>640</v>
      </c>
      <c r="I176" s="95" t="s">
        <v>642</v>
      </c>
      <c r="J176" s="95" t="s">
        <v>377</v>
      </c>
      <c r="K176" s="95" t="s">
        <v>643</v>
      </c>
      <c r="L176" s="95" t="s">
        <v>644</v>
      </c>
      <c r="M176" s="94">
        <v>2</v>
      </c>
      <c r="N176" s="94">
        <v>4</v>
      </c>
      <c r="O176" s="94">
        <f t="shared" si="25"/>
        <v>8</v>
      </c>
      <c r="P176" s="120" t="str">
        <f t="shared" si="26"/>
        <v>Medio (M)</v>
      </c>
      <c r="Q176" s="94">
        <v>10</v>
      </c>
      <c r="R176" s="94">
        <f t="shared" si="27"/>
        <v>80</v>
      </c>
      <c r="S176" s="120" t="str">
        <f t="shared" si="28"/>
        <v>III</v>
      </c>
      <c r="T176" s="121" t="str">
        <f t="shared" si="29"/>
        <v>MEJORABLE</v>
      </c>
      <c r="U176" s="94">
        <v>3</v>
      </c>
      <c r="V176" s="94">
        <v>2</v>
      </c>
      <c r="W176" s="94">
        <v>0</v>
      </c>
      <c r="X176" s="94">
        <f t="shared" si="32"/>
        <v>5</v>
      </c>
      <c r="Y176" s="95" t="s">
        <v>645</v>
      </c>
      <c r="Z176" s="95" t="s">
        <v>646</v>
      </c>
      <c r="AA176" s="95" t="s">
        <v>209</v>
      </c>
      <c r="AB176" s="95" t="s">
        <v>209</v>
      </c>
      <c r="AC176" s="95" t="s">
        <v>649</v>
      </c>
      <c r="AD176" s="95" t="s">
        <v>647</v>
      </c>
      <c r="AE176" s="98" t="s">
        <v>648</v>
      </c>
    </row>
    <row r="177" spans="1:31" s="86" customFormat="1" ht="111" customHeight="1" thickBot="1">
      <c r="A177" s="88" t="s">
        <v>296</v>
      </c>
      <c r="B177" s="89" t="s">
        <v>299</v>
      </c>
      <c r="C177" s="89" t="s">
        <v>248</v>
      </c>
      <c r="D177" s="89" t="s">
        <v>329</v>
      </c>
      <c r="E177" s="94" t="s">
        <v>206</v>
      </c>
      <c r="F177" s="132" t="s">
        <v>440</v>
      </c>
      <c r="G177" s="95" t="s">
        <v>38</v>
      </c>
      <c r="H177" s="95" t="s">
        <v>353</v>
      </c>
      <c r="I177" s="95" t="s">
        <v>443</v>
      </c>
      <c r="J177" s="95" t="s">
        <v>380</v>
      </c>
      <c r="K177" s="95" t="s">
        <v>453</v>
      </c>
      <c r="L177" s="106" t="s">
        <v>635</v>
      </c>
      <c r="M177" s="94">
        <v>6</v>
      </c>
      <c r="N177" s="94">
        <v>3</v>
      </c>
      <c r="O177" s="94">
        <f t="shared" si="25"/>
        <v>18</v>
      </c>
      <c r="P177" s="96" t="str">
        <f t="shared" si="26"/>
        <v>Alto (a)</v>
      </c>
      <c r="Q177" s="94">
        <v>25</v>
      </c>
      <c r="R177" s="94">
        <f t="shared" si="27"/>
        <v>450</v>
      </c>
      <c r="S177" s="96" t="str">
        <f t="shared" si="28"/>
        <v>II</v>
      </c>
      <c r="T177" s="97" t="str">
        <f t="shared" si="29"/>
        <v>NO ACEPTABLE O ACEPTABLE CON CONTROL ESPECÍFICO</v>
      </c>
      <c r="U177" s="94">
        <v>2</v>
      </c>
      <c r="V177" s="94">
        <v>3</v>
      </c>
      <c r="W177" s="94">
        <v>0</v>
      </c>
      <c r="X177" s="94">
        <f t="shared" si="32"/>
        <v>5</v>
      </c>
      <c r="Y177" s="95" t="s">
        <v>456</v>
      </c>
      <c r="Z177" s="95" t="s">
        <v>458</v>
      </c>
      <c r="AA177" s="95" t="s">
        <v>209</v>
      </c>
      <c r="AB177" s="95" t="s">
        <v>209</v>
      </c>
      <c r="AC177" s="95" t="s">
        <v>209</v>
      </c>
      <c r="AD177" s="95" t="s">
        <v>224</v>
      </c>
      <c r="AE177" s="98" t="s">
        <v>209</v>
      </c>
    </row>
    <row r="178" spans="1:31" s="86" customFormat="1" ht="111" customHeight="1" thickBot="1">
      <c r="A178" s="88" t="s">
        <v>296</v>
      </c>
      <c r="B178" s="89" t="s">
        <v>299</v>
      </c>
      <c r="C178" s="89" t="s">
        <v>248</v>
      </c>
      <c r="D178" s="89" t="s">
        <v>329</v>
      </c>
      <c r="E178" s="94" t="s">
        <v>206</v>
      </c>
      <c r="F178" s="95" t="s">
        <v>273</v>
      </c>
      <c r="G178" s="95" t="s">
        <v>51</v>
      </c>
      <c r="H178" s="95" t="s">
        <v>237</v>
      </c>
      <c r="I178" s="95" t="s">
        <v>351</v>
      </c>
      <c r="J178" s="95" t="s">
        <v>356</v>
      </c>
      <c r="K178" s="95" t="s">
        <v>491</v>
      </c>
      <c r="L178" s="95" t="s">
        <v>359</v>
      </c>
      <c r="M178" s="94">
        <v>6</v>
      </c>
      <c r="N178" s="94">
        <v>3</v>
      </c>
      <c r="O178" s="94">
        <f t="shared" si="25"/>
        <v>18</v>
      </c>
      <c r="P178" s="96" t="str">
        <f t="shared" si="26"/>
        <v>Alto (a)</v>
      </c>
      <c r="Q178" s="94">
        <v>25</v>
      </c>
      <c r="R178" s="94">
        <f t="shared" si="27"/>
        <v>450</v>
      </c>
      <c r="S178" s="96" t="str">
        <f t="shared" si="28"/>
        <v>II</v>
      </c>
      <c r="T178" s="97" t="str">
        <f t="shared" si="29"/>
        <v>NO ACEPTABLE O ACEPTABLE CON CONTROL ESPECÍFICO</v>
      </c>
      <c r="U178" s="94">
        <v>2</v>
      </c>
      <c r="V178" s="94">
        <v>3</v>
      </c>
      <c r="W178" s="94">
        <v>0</v>
      </c>
      <c r="X178" s="94">
        <f t="shared" si="32"/>
        <v>5</v>
      </c>
      <c r="Y178" s="95" t="s">
        <v>39</v>
      </c>
      <c r="Z178" s="95" t="s">
        <v>639</v>
      </c>
      <c r="AA178" s="95" t="s">
        <v>209</v>
      </c>
      <c r="AB178" s="95" t="s">
        <v>209</v>
      </c>
      <c r="AC178" s="95" t="s">
        <v>493</v>
      </c>
      <c r="AD178" s="95" t="s">
        <v>362</v>
      </c>
      <c r="AE178" s="98" t="s">
        <v>209</v>
      </c>
    </row>
    <row r="179" spans="1:31" s="86" customFormat="1" ht="111" customHeight="1" thickBot="1">
      <c r="A179" s="88" t="s">
        <v>296</v>
      </c>
      <c r="B179" s="89" t="s">
        <v>299</v>
      </c>
      <c r="C179" s="89" t="s">
        <v>248</v>
      </c>
      <c r="D179" s="89" t="s">
        <v>329</v>
      </c>
      <c r="E179" s="94" t="s">
        <v>206</v>
      </c>
      <c r="F179" s="95" t="s">
        <v>579</v>
      </c>
      <c r="G179" s="95" t="s">
        <v>51</v>
      </c>
      <c r="H179" s="95" t="s">
        <v>578</v>
      </c>
      <c r="I179" s="95" t="s">
        <v>580</v>
      </c>
      <c r="J179" s="95" t="s">
        <v>380</v>
      </c>
      <c r="K179" s="95" t="s">
        <v>581</v>
      </c>
      <c r="L179" s="95" t="s">
        <v>380</v>
      </c>
      <c r="M179" s="94">
        <v>2</v>
      </c>
      <c r="N179" s="94">
        <v>4</v>
      </c>
      <c r="O179" s="94">
        <f t="shared" si="25"/>
        <v>8</v>
      </c>
      <c r="P179" s="96" t="str">
        <f t="shared" si="26"/>
        <v>Medio (M)</v>
      </c>
      <c r="Q179" s="94">
        <v>25</v>
      </c>
      <c r="R179" s="94">
        <f t="shared" si="27"/>
        <v>200</v>
      </c>
      <c r="S179" s="96" t="str">
        <f t="shared" si="28"/>
        <v>II</v>
      </c>
      <c r="T179" s="97" t="str">
        <f t="shared" si="29"/>
        <v>NO ACEPTABLE O ACEPTABLE CON CONTROL ESPECÍFICO</v>
      </c>
      <c r="U179" s="94">
        <v>2</v>
      </c>
      <c r="V179" s="94">
        <v>3</v>
      </c>
      <c r="W179" s="94">
        <v>0</v>
      </c>
      <c r="X179" s="94">
        <f t="shared" si="32"/>
        <v>5</v>
      </c>
      <c r="Y179" s="95" t="s">
        <v>582</v>
      </c>
      <c r="Z179" s="95" t="s">
        <v>583</v>
      </c>
      <c r="AA179" s="95" t="s">
        <v>209</v>
      </c>
      <c r="AB179" s="95" t="s">
        <v>209</v>
      </c>
      <c r="AC179" s="95" t="s">
        <v>584</v>
      </c>
      <c r="AD179" s="95" t="s">
        <v>585</v>
      </c>
      <c r="AE179" s="98" t="s">
        <v>209</v>
      </c>
    </row>
    <row r="180" spans="1:31" ht="111" customHeight="1" thickBot="1">
      <c r="A180" s="88" t="s">
        <v>296</v>
      </c>
      <c r="B180" s="89" t="s">
        <v>299</v>
      </c>
      <c r="C180" s="89" t="s">
        <v>248</v>
      </c>
      <c r="D180" s="89" t="s">
        <v>329</v>
      </c>
      <c r="E180" s="94" t="s">
        <v>206</v>
      </c>
      <c r="F180" s="95" t="s">
        <v>505</v>
      </c>
      <c r="G180" s="95" t="s">
        <v>40</v>
      </c>
      <c r="H180" s="95" t="s">
        <v>53</v>
      </c>
      <c r="I180" s="95" t="s">
        <v>541</v>
      </c>
      <c r="J180" s="95" t="s">
        <v>377</v>
      </c>
      <c r="K180" s="95" t="s">
        <v>544</v>
      </c>
      <c r="L180" s="95" t="s">
        <v>543</v>
      </c>
      <c r="M180" s="94">
        <v>6</v>
      </c>
      <c r="N180" s="94">
        <v>3</v>
      </c>
      <c r="O180" s="94">
        <f t="shared" si="25"/>
        <v>18</v>
      </c>
      <c r="P180" s="96" t="str">
        <f t="shared" si="26"/>
        <v>Alto (a)</v>
      </c>
      <c r="Q180" s="94">
        <v>25</v>
      </c>
      <c r="R180" s="94">
        <f t="shared" si="27"/>
        <v>450</v>
      </c>
      <c r="S180" s="96" t="str">
        <f t="shared" si="28"/>
        <v>II</v>
      </c>
      <c r="T180" s="97" t="str">
        <f t="shared" si="29"/>
        <v>NO ACEPTABLE O ACEPTABLE CON CONTROL ESPECÍFICO</v>
      </c>
      <c r="U180" s="94">
        <v>2</v>
      </c>
      <c r="V180" s="94">
        <v>3</v>
      </c>
      <c r="W180" s="94">
        <v>0</v>
      </c>
      <c r="X180" s="94">
        <f t="shared" si="32"/>
        <v>5</v>
      </c>
      <c r="Y180" s="95" t="s">
        <v>506</v>
      </c>
      <c r="Z180" s="101" t="s">
        <v>664</v>
      </c>
      <c r="AA180" s="95" t="s">
        <v>209</v>
      </c>
      <c r="AB180" s="95" t="s">
        <v>209</v>
      </c>
      <c r="AC180" s="95" t="s">
        <v>507</v>
      </c>
      <c r="AD180" s="95" t="s">
        <v>508</v>
      </c>
      <c r="AE180" s="98" t="s">
        <v>545</v>
      </c>
    </row>
    <row r="181" spans="1:31" ht="111" customHeight="1" thickBot="1">
      <c r="A181" s="88" t="s">
        <v>296</v>
      </c>
      <c r="B181" s="89" t="s">
        <v>299</v>
      </c>
      <c r="C181" s="89" t="s">
        <v>248</v>
      </c>
      <c r="D181" s="89" t="s">
        <v>329</v>
      </c>
      <c r="E181" s="94" t="s">
        <v>206</v>
      </c>
      <c r="F181" s="95" t="s">
        <v>599</v>
      </c>
      <c r="G181" s="95" t="s">
        <v>36</v>
      </c>
      <c r="H181" s="95" t="s">
        <v>366</v>
      </c>
      <c r="I181" s="95" t="s">
        <v>602</v>
      </c>
      <c r="J181" s="95" t="s">
        <v>377</v>
      </c>
      <c r="K181" s="95" t="s">
        <v>380</v>
      </c>
      <c r="L181" s="95" t="s">
        <v>603</v>
      </c>
      <c r="M181" s="94">
        <v>2</v>
      </c>
      <c r="N181" s="94">
        <v>3</v>
      </c>
      <c r="O181" s="94">
        <f t="shared" si="25"/>
        <v>6</v>
      </c>
      <c r="P181" s="96" t="str">
        <f t="shared" si="26"/>
        <v>Medio (M)</v>
      </c>
      <c r="Q181" s="94">
        <v>10</v>
      </c>
      <c r="R181" s="94">
        <f t="shared" si="27"/>
        <v>60</v>
      </c>
      <c r="S181" s="96" t="str">
        <f t="shared" si="28"/>
        <v>III</v>
      </c>
      <c r="T181" s="97" t="str">
        <f t="shared" si="29"/>
        <v>MEJORABLE</v>
      </c>
      <c r="U181" s="94">
        <v>2</v>
      </c>
      <c r="V181" s="94">
        <v>3</v>
      </c>
      <c r="W181" s="94">
        <v>0</v>
      </c>
      <c r="X181" s="94">
        <f t="shared" si="32"/>
        <v>5</v>
      </c>
      <c r="Y181" s="95" t="s">
        <v>604</v>
      </c>
      <c r="Z181" s="95" t="s">
        <v>605</v>
      </c>
      <c r="AA181" s="95" t="s">
        <v>209</v>
      </c>
      <c r="AB181" s="95" t="s">
        <v>209</v>
      </c>
      <c r="AC181" s="95" t="s">
        <v>370</v>
      </c>
      <c r="AD181" s="95" t="s">
        <v>606</v>
      </c>
      <c r="AE181" s="98" t="s">
        <v>209</v>
      </c>
    </row>
    <row r="182" spans="1:31" s="86" customFormat="1" ht="111" customHeight="1" thickBot="1">
      <c r="A182" s="88" t="s">
        <v>296</v>
      </c>
      <c r="B182" s="89" t="s">
        <v>299</v>
      </c>
      <c r="C182" s="89" t="s">
        <v>248</v>
      </c>
      <c r="D182" s="89" t="s">
        <v>329</v>
      </c>
      <c r="E182" s="94" t="s">
        <v>206</v>
      </c>
      <c r="F182" s="95" t="s">
        <v>298</v>
      </c>
      <c r="G182" s="95" t="s">
        <v>36</v>
      </c>
      <c r="H182" s="95" t="s">
        <v>339</v>
      </c>
      <c r="I182" s="95" t="s">
        <v>375</v>
      </c>
      <c r="J182" s="112" t="s">
        <v>658</v>
      </c>
      <c r="K182" s="95" t="s">
        <v>360</v>
      </c>
      <c r="L182" s="95" t="s">
        <v>383</v>
      </c>
      <c r="M182" s="94">
        <v>2</v>
      </c>
      <c r="N182" s="94">
        <v>3</v>
      </c>
      <c r="O182" s="94">
        <f t="shared" si="25"/>
        <v>6</v>
      </c>
      <c r="P182" s="96" t="str">
        <f t="shared" si="26"/>
        <v>Medio (M)</v>
      </c>
      <c r="Q182" s="94">
        <v>10</v>
      </c>
      <c r="R182" s="94">
        <f t="shared" si="27"/>
        <v>60</v>
      </c>
      <c r="S182" s="96" t="str">
        <f t="shared" si="28"/>
        <v>III</v>
      </c>
      <c r="T182" s="97" t="str">
        <f t="shared" si="29"/>
        <v>MEJORABLE</v>
      </c>
      <c r="U182" s="94">
        <v>2</v>
      </c>
      <c r="V182" s="94">
        <v>3</v>
      </c>
      <c r="W182" s="94">
        <v>0</v>
      </c>
      <c r="X182" s="94">
        <f t="shared" si="32"/>
        <v>5</v>
      </c>
      <c r="Y182" s="95" t="s">
        <v>385</v>
      </c>
      <c r="Z182" s="95" t="s">
        <v>386</v>
      </c>
      <c r="AA182" s="95" t="s">
        <v>209</v>
      </c>
      <c r="AB182" s="95" t="s">
        <v>209</v>
      </c>
      <c r="AC182" s="95" t="s">
        <v>363</v>
      </c>
      <c r="AD182" s="95" t="s">
        <v>389</v>
      </c>
      <c r="AE182" s="98" t="s">
        <v>209</v>
      </c>
    </row>
    <row r="183" spans="1:31" ht="111" customHeight="1" thickBot="1">
      <c r="A183" s="88" t="s">
        <v>296</v>
      </c>
      <c r="B183" s="89" t="s">
        <v>299</v>
      </c>
      <c r="C183" s="89" t="s">
        <v>248</v>
      </c>
      <c r="D183" s="89" t="s">
        <v>329</v>
      </c>
      <c r="E183" s="111" t="s">
        <v>206</v>
      </c>
      <c r="F183" s="112" t="s">
        <v>568</v>
      </c>
      <c r="G183" s="112" t="s">
        <v>51</v>
      </c>
      <c r="H183" s="112" t="s">
        <v>212</v>
      </c>
      <c r="I183" s="112" t="s">
        <v>565</v>
      </c>
      <c r="J183" s="112" t="s">
        <v>566</v>
      </c>
      <c r="K183" s="112" t="s">
        <v>567</v>
      </c>
      <c r="L183" s="112" t="s">
        <v>421</v>
      </c>
      <c r="M183" s="111">
        <v>0</v>
      </c>
      <c r="N183" s="111">
        <v>4</v>
      </c>
      <c r="O183" s="111">
        <f t="shared" si="25"/>
        <v>0</v>
      </c>
      <c r="P183" s="113" t="str">
        <f t="shared" si="26"/>
        <v>Bajo (B)</v>
      </c>
      <c r="Q183" s="111">
        <v>25</v>
      </c>
      <c r="R183" s="111">
        <f t="shared" si="27"/>
        <v>0</v>
      </c>
      <c r="S183" s="113" t="str">
        <f t="shared" si="28"/>
        <v>IV</v>
      </c>
      <c r="T183" s="114" t="str">
        <f t="shared" si="29"/>
        <v>ACEPTABLE</v>
      </c>
      <c r="U183" s="111">
        <v>2</v>
      </c>
      <c r="V183" s="111">
        <v>3</v>
      </c>
      <c r="W183" s="111">
        <v>0</v>
      </c>
      <c r="X183" s="111">
        <f>SUM(U183:W183)</f>
        <v>5</v>
      </c>
      <c r="Y183" s="112" t="s">
        <v>569</v>
      </c>
      <c r="Z183" s="112" t="s">
        <v>570</v>
      </c>
      <c r="AA183" s="112" t="s">
        <v>209</v>
      </c>
      <c r="AB183" s="112" t="s">
        <v>209</v>
      </c>
      <c r="AC183" s="112" t="s">
        <v>573</v>
      </c>
      <c r="AD183" s="112" t="s">
        <v>574</v>
      </c>
      <c r="AE183" s="115" t="s">
        <v>209</v>
      </c>
    </row>
    <row r="184" spans="1:31" s="86" customFormat="1" ht="111" customHeight="1" thickBot="1">
      <c r="A184" s="88" t="s">
        <v>296</v>
      </c>
      <c r="B184" s="89" t="s">
        <v>300</v>
      </c>
      <c r="C184" s="89" t="s">
        <v>248</v>
      </c>
      <c r="D184" s="89" t="s">
        <v>330</v>
      </c>
      <c r="E184" s="90" t="s">
        <v>206</v>
      </c>
      <c r="F184" s="89" t="s">
        <v>309</v>
      </c>
      <c r="G184" s="89" t="s">
        <v>34</v>
      </c>
      <c r="H184" s="89" t="s">
        <v>231</v>
      </c>
      <c r="I184" s="89" t="s">
        <v>346</v>
      </c>
      <c r="J184" s="89" t="s">
        <v>396</v>
      </c>
      <c r="K184" s="89" t="s">
        <v>424</v>
      </c>
      <c r="L184" s="89" t="s">
        <v>423</v>
      </c>
      <c r="M184" s="90">
        <v>2</v>
      </c>
      <c r="N184" s="90">
        <v>3</v>
      </c>
      <c r="O184" s="90">
        <f t="shared" si="25"/>
        <v>6</v>
      </c>
      <c r="P184" s="118" t="str">
        <f t="shared" si="26"/>
        <v>Medio (M)</v>
      </c>
      <c r="Q184" s="90">
        <v>10</v>
      </c>
      <c r="R184" s="90">
        <f t="shared" si="27"/>
        <v>60</v>
      </c>
      <c r="S184" s="118" t="str">
        <f t="shared" si="28"/>
        <v>III</v>
      </c>
      <c r="T184" s="119" t="str">
        <f t="shared" si="29"/>
        <v>MEJORABLE</v>
      </c>
      <c r="U184" s="90">
        <v>3</v>
      </c>
      <c r="V184" s="90">
        <v>2</v>
      </c>
      <c r="W184" s="90">
        <v>0</v>
      </c>
      <c r="X184" s="90">
        <f>SUM(U184:W184)</f>
        <v>5</v>
      </c>
      <c r="Y184" s="89" t="s">
        <v>426</v>
      </c>
      <c r="Z184" s="89" t="s">
        <v>407</v>
      </c>
      <c r="AA184" s="89" t="s">
        <v>209</v>
      </c>
      <c r="AB184" s="89" t="s">
        <v>209</v>
      </c>
      <c r="AC184" s="108" t="s">
        <v>365</v>
      </c>
      <c r="AD184" s="108" t="s">
        <v>427</v>
      </c>
      <c r="AE184" s="109" t="s">
        <v>361</v>
      </c>
    </row>
    <row r="185" spans="1:31" s="86" customFormat="1" ht="111" customHeight="1" thickBot="1">
      <c r="A185" s="88" t="s">
        <v>296</v>
      </c>
      <c r="B185" s="89" t="s">
        <v>300</v>
      </c>
      <c r="C185" s="89" t="s">
        <v>248</v>
      </c>
      <c r="D185" s="89" t="s">
        <v>330</v>
      </c>
      <c r="E185" s="94" t="s">
        <v>206</v>
      </c>
      <c r="F185" s="95" t="s">
        <v>405</v>
      </c>
      <c r="G185" s="95" t="s">
        <v>34</v>
      </c>
      <c r="H185" s="95" t="s">
        <v>345</v>
      </c>
      <c r="I185" s="95" t="s">
        <v>395</v>
      </c>
      <c r="J185" s="95" t="s">
        <v>396</v>
      </c>
      <c r="K185" s="95" t="s">
        <v>399</v>
      </c>
      <c r="L185" s="95" t="s">
        <v>398</v>
      </c>
      <c r="M185" s="94">
        <v>2</v>
      </c>
      <c r="N185" s="94">
        <v>3</v>
      </c>
      <c r="O185" s="94">
        <f t="shared" si="25"/>
        <v>6</v>
      </c>
      <c r="P185" s="120" t="str">
        <f t="shared" si="26"/>
        <v>Medio (M)</v>
      </c>
      <c r="Q185" s="94">
        <v>25</v>
      </c>
      <c r="R185" s="94">
        <f t="shared" si="27"/>
        <v>150</v>
      </c>
      <c r="S185" s="120" t="str">
        <f t="shared" si="28"/>
        <v>II</v>
      </c>
      <c r="T185" s="121" t="str">
        <f t="shared" si="29"/>
        <v>NO ACEPTABLE O ACEPTABLE CON CONTROL ESPECÍFICO</v>
      </c>
      <c r="U185" s="94">
        <v>3</v>
      </c>
      <c r="V185" s="94">
        <v>2</v>
      </c>
      <c r="W185" s="94">
        <v>0</v>
      </c>
      <c r="X185" s="94">
        <f aca="true" t="shared" si="33" ref="X185:X192">SUM(U185:W185)</f>
        <v>5</v>
      </c>
      <c r="Y185" s="95" t="s">
        <v>406</v>
      </c>
      <c r="Z185" s="95" t="s">
        <v>407</v>
      </c>
      <c r="AA185" s="95" t="s">
        <v>209</v>
      </c>
      <c r="AB185" s="95" t="s">
        <v>209</v>
      </c>
      <c r="AC185" s="95" t="s">
        <v>349</v>
      </c>
      <c r="AD185" s="95" t="s">
        <v>409</v>
      </c>
      <c r="AE185" s="98" t="s">
        <v>361</v>
      </c>
    </row>
    <row r="186" spans="1:31" s="86" customFormat="1" ht="111" customHeight="1" thickBot="1">
      <c r="A186" s="88" t="s">
        <v>296</v>
      </c>
      <c r="B186" s="89" t="s">
        <v>300</v>
      </c>
      <c r="C186" s="89" t="s">
        <v>248</v>
      </c>
      <c r="D186" s="89" t="s">
        <v>330</v>
      </c>
      <c r="E186" s="94" t="s">
        <v>206</v>
      </c>
      <c r="F186" s="95" t="s">
        <v>441</v>
      </c>
      <c r="G186" s="95" t="s">
        <v>38</v>
      </c>
      <c r="H186" s="95" t="s">
        <v>442</v>
      </c>
      <c r="I186" s="95" t="s">
        <v>443</v>
      </c>
      <c r="J186" s="95" t="s">
        <v>380</v>
      </c>
      <c r="K186" s="95" t="s">
        <v>453</v>
      </c>
      <c r="L186" s="106" t="s">
        <v>635</v>
      </c>
      <c r="M186" s="94">
        <v>6</v>
      </c>
      <c r="N186" s="94">
        <v>3</v>
      </c>
      <c r="O186" s="94">
        <f t="shared" si="25"/>
        <v>18</v>
      </c>
      <c r="P186" s="120" t="str">
        <f t="shared" si="26"/>
        <v>Alto (a)</v>
      </c>
      <c r="Q186" s="94">
        <v>25</v>
      </c>
      <c r="R186" s="94">
        <f t="shared" si="27"/>
        <v>450</v>
      </c>
      <c r="S186" s="120" t="str">
        <f t="shared" si="28"/>
        <v>II</v>
      </c>
      <c r="T186" s="121" t="str">
        <f t="shared" si="29"/>
        <v>NO ACEPTABLE O ACEPTABLE CON CONTROL ESPECÍFICO</v>
      </c>
      <c r="U186" s="94">
        <v>3</v>
      </c>
      <c r="V186" s="94">
        <v>2</v>
      </c>
      <c r="W186" s="94">
        <v>0</v>
      </c>
      <c r="X186" s="94">
        <f t="shared" si="33"/>
        <v>5</v>
      </c>
      <c r="Y186" s="95" t="s">
        <v>456</v>
      </c>
      <c r="Z186" s="95" t="s">
        <v>458</v>
      </c>
      <c r="AA186" s="95" t="s">
        <v>209</v>
      </c>
      <c r="AB186" s="95" t="s">
        <v>209</v>
      </c>
      <c r="AC186" s="95" t="s">
        <v>209</v>
      </c>
      <c r="AD186" s="95" t="s">
        <v>459</v>
      </c>
      <c r="AE186" s="98" t="s">
        <v>209</v>
      </c>
    </row>
    <row r="187" spans="1:31" s="86" customFormat="1" ht="111" customHeight="1" thickBot="1">
      <c r="A187" s="88" t="s">
        <v>296</v>
      </c>
      <c r="B187" s="89" t="s">
        <v>300</v>
      </c>
      <c r="C187" s="89" t="s">
        <v>248</v>
      </c>
      <c r="D187" s="89" t="s">
        <v>330</v>
      </c>
      <c r="E187" s="94" t="s">
        <v>206</v>
      </c>
      <c r="F187" s="95" t="s">
        <v>273</v>
      </c>
      <c r="G187" s="95" t="s">
        <v>51</v>
      </c>
      <c r="H187" s="95" t="s">
        <v>237</v>
      </c>
      <c r="I187" s="95" t="s">
        <v>351</v>
      </c>
      <c r="J187" s="95" t="s">
        <v>356</v>
      </c>
      <c r="K187" s="95" t="s">
        <v>491</v>
      </c>
      <c r="L187" s="95" t="s">
        <v>249</v>
      </c>
      <c r="M187" s="94">
        <v>6</v>
      </c>
      <c r="N187" s="94">
        <v>3</v>
      </c>
      <c r="O187" s="94">
        <f t="shared" si="25"/>
        <v>18</v>
      </c>
      <c r="P187" s="120" t="str">
        <f t="shared" si="26"/>
        <v>Alto (a)</v>
      </c>
      <c r="Q187" s="94">
        <v>25</v>
      </c>
      <c r="R187" s="94">
        <f t="shared" si="27"/>
        <v>450</v>
      </c>
      <c r="S187" s="120" t="str">
        <f t="shared" si="28"/>
        <v>II</v>
      </c>
      <c r="T187" s="121" t="str">
        <f t="shared" si="29"/>
        <v>NO ACEPTABLE O ACEPTABLE CON CONTROL ESPECÍFICO</v>
      </c>
      <c r="U187" s="94">
        <v>3</v>
      </c>
      <c r="V187" s="94">
        <v>2</v>
      </c>
      <c r="W187" s="94">
        <v>0</v>
      </c>
      <c r="X187" s="94">
        <f t="shared" si="33"/>
        <v>5</v>
      </c>
      <c r="Y187" s="95" t="s">
        <v>39</v>
      </c>
      <c r="Z187" s="95" t="s">
        <v>639</v>
      </c>
      <c r="AA187" s="95" t="s">
        <v>209</v>
      </c>
      <c r="AB187" s="95" t="s">
        <v>209</v>
      </c>
      <c r="AC187" s="95" t="s">
        <v>493</v>
      </c>
      <c r="AD187" s="95" t="s">
        <v>362</v>
      </c>
      <c r="AE187" s="98" t="s">
        <v>209</v>
      </c>
    </row>
    <row r="188" spans="1:31" s="85" customFormat="1" ht="111" customHeight="1" thickBot="1">
      <c r="A188" s="88" t="s">
        <v>296</v>
      </c>
      <c r="B188" s="89" t="s">
        <v>300</v>
      </c>
      <c r="C188" s="89" t="s">
        <v>248</v>
      </c>
      <c r="D188" s="89" t="s">
        <v>330</v>
      </c>
      <c r="E188" s="94" t="s">
        <v>206</v>
      </c>
      <c r="F188" s="95" t="s">
        <v>641</v>
      </c>
      <c r="G188" s="95" t="s">
        <v>40</v>
      </c>
      <c r="H188" s="95" t="s">
        <v>640</v>
      </c>
      <c r="I188" s="95" t="s">
        <v>642</v>
      </c>
      <c r="J188" s="95" t="s">
        <v>377</v>
      </c>
      <c r="K188" s="95" t="s">
        <v>643</v>
      </c>
      <c r="L188" s="95" t="s">
        <v>644</v>
      </c>
      <c r="M188" s="94">
        <v>2</v>
      </c>
      <c r="N188" s="94">
        <v>4</v>
      </c>
      <c r="O188" s="94">
        <f>+M188*N188</f>
        <v>8</v>
      </c>
      <c r="P188" s="120" t="str">
        <f>IF(O188&gt;=21,"Muy Alto (MA)",IF(O188&lt;6,"Bajo (B)",IF(AND(O188&gt;=9,O188&lt;21),"Alto (a)",IF(AND(O188&gt;=6,O188&lt;9),"Medio (M)"))))</f>
        <v>Medio (M)</v>
      </c>
      <c r="Q188" s="94">
        <v>10</v>
      </c>
      <c r="R188" s="94">
        <f>O188*Q188</f>
        <v>80</v>
      </c>
      <c r="S188" s="120" t="str">
        <f>IF(R188&gt;500,"I",IF(R188&lt;21,"IV",IF(AND(R188&gt;=121,R188&lt;=500),"II",IF(AND(R188&gt;=21,R188&lt;=120),"III"))))</f>
        <v>III</v>
      </c>
      <c r="T188" s="121" t="str">
        <f>IF(R188&gt;500,"NO ACEPTABLE",IF(R188&lt;21,"ACEPTABLE",IF(AND(R188&gt;=121,R188&lt;=500),"NO ACEPTABLE O ACEPTABLE CON CONTROL ESPECÍFICO",IF(AND(R188&gt;=21,R188&lt;=120),"MEJORABLE"))))</f>
        <v>MEJORABLE</v>
      </c>
      <c r="U188" s="94">
        <v>3</v>
      </c>
      <c r="V188" s="94">
        <v>2</v>
      </c>
      <c r="W188" s="94">
        <v>0</v>
      </c>
      <c r="X188" s="94">
        <f t="shared" si="33"/>
        <v>5</v>
      </c>
      <c r="Y188" s="95" t="s">
        <v>645</v>
      </c>
      <c r="Z188" s="95" t="s">
        <v>646</v>
      </c>
      <c r="AA188" s="95" t="s">
        <v>209</v>
      </c>
      <c r="AB188" s="95" t="s">
        <v>209</v>
      </c>
      <c r="AC188" s="95" t="s">
        <v>649</v>
      </c>
      <c r="AD188" s="95" t="s">
        <v>647</v>
      </c>
      <c r="AE188" s="98" t="s">
        <v>648</v>
      </c>
    </row>
    <row r="189" spans="1:31" s="86" customFormat="1" ht="111" customHeight="1" thickBot="1">
      <c r="A189" s="88" t="s">
        <v>296</v>
      </c>
      <c r="B189" s="89" t="s">
        <v>300</v>
      </c>
      <c r="C189" s="89" t="s">
        <v>248</v>
      </c>
      <c r="D189" s="89" t="s">
        <v>330</v>
      </c>
      <c r="E189" s="94" t="s">
        <v>206</v>
      </c>
      <c r="F189" s="95" t="s">
        <v>579</v>
      </c>
      <c r="G189" s="95" t="s">
        <v>51</v>
      </c>
      <c r="H189" s="95" t="s">
        <v>578</v>
      </c>
      <c r="I189" s="95" t="s">
        <v>580</v>
      </c>
      <c r="J189" s="95" t="s">
        <v>380</v>
      </c>
      <c r="K189" s="95" t="s">
        <v>581</v>
      </c>
      <c r="L189" s="95" t="s">
        <v>380</v>
      </c>
      <c r="M189" s="94">
        <v>2</v>
      </c>
      <c r="N189" s="94">
        <v>4</v>
      </c>
      <c r="O189" s="94">
        <f t="shared" si="25"/>
        <v>8</v>
      </c>
      <c r="P189" s="120" t="str">
        <f t="shared" si="26"/>
        <v>Medio (M)</v>
      </c>
      <c r="Q189" s="94">
        <v>25</v>
      </c>
      <c r="R189" s="94">
        <f t="shared" si="27"/>
        <v>200</v>
      </c>
      <c r="S189" s="120" t="str">
        <f t="shared" si="28"/>
        <v>II</v>
      </c>
      <c r="T189" s="121" t="str">
        <f t="shared" si="29"/>
        <v>NO ACEPTABLE O ACEPTABLE CON CONTROL ESPECÍFICO</v>
      </c>
      <c r="U189" s="94">
        <v>3</v>
      </c>
      <c r="V189" s="94">
        <v>2</v>
      </c>
      <c r="W189" s="94">
        <v>0</v>
      </c>
      <c r="X189" s="94">
        <f t="shared" si="33"/>
        <v>5</v>
      </c>
      <c r="Y189" s="95" t="s">
        <v>582</v>
      </c>
      <c r="Z189" s="95" t="s">
        <v>583</v>
      </c>
      <c r="AA189" s="95" t="s">
        <v>209</v>
      </c>
      <c r="AB189" s="95" t="s">
        <v>209</v>
      </c>
      <c r="AC189" s="95" t="s">
        <v>584</v>
      </c>
      <c r="AD189" s="95" t="s">
        <v>585</v>
      </c>
      <c r="AE189" s="98" t="s">
        <v>209</v>
      </c>
    </row>
    <row r="190" spans="1:31" s="85" customFormat="1" ht="111" customHeight="1" thickBot="1">
      <c r="A190" s="88" t="s">
        <v>296</v>
      </c>
      <c r="B190" s="89" t="s">
        <v>300</v>
      </c>
      <c r="C190" s="89" t="s">
        <v>248</v>
      </c>
      <c r="D190" s="89" t="s">
        <v>330</v>
      </c>
      <c r="E190" s="94" t="s">
        <v>206</v>
      </c>
      <c r="F190" s="95" t="s">
        <v>505</v>
      </c>
      <c r="G190" s="95" t="s">
        <v>40</v>
      </c>
      <c r="H190" s="95" t="s">
        <v>53</v>
      </c>
      <c r="I190" s="95" t="s">
        <v>541</v>
      </c>
      <c r="J190" s="95" t="s">
        <v>377</v>
      </c>
      <c r="K190" s="95" t="s">
        <v>544</v>
      </c>
      <c r="L190" s="95" t="s">
        <v>543</v>
      </c>
      <c r="M190" s="94">
        <v>6</v>
      </c>
      <c r="N190" s="94">
        <v>3</v>
      </c>
      <c r="O190" s="94">
        <f t="shared" si="25"/>
        <v>18</v>
      </c>
      <c r="P190" s="120" t="str">
        <f t="shared" si="26"/>
        <v>Alto (a)</v>
      </c>
      <c r="Q190" s="94">
        <v>25</v>
      </c>
      <c r="R190" s="94">
        <f t="shared" si="27"/>
        <v>450</v>
      </c>
      <c r="S190" s="120" t="str">
        <f t="shared" si="28"/>
        <v>II</v>
      </c>
      <c r="T190" s="121" t="str">
        <f t="shared" si="29"/>
        <v>NO ACEPTABLE O ACEPTABLE CON CONTROL ESPECÍFICO</v>
      </c>
      <c r="U190" s="94">
        <v>3</v>
      </c>
      <c r="V190" s="94">
        <v>2</v>
      </c>
      <c r="W190" s="94">
        <v>0</v>
      </c>
      <c r="X190" s="94">
        <f t="shared" si="33"/>
        <v>5</v>
      </c>
      <c r="Y190" s="95" t="s">
        <v>506</v>
      </c>
      <c r="Z190" s="101" t="s">
        <v>664</v>
      </c>
      <c r="AA190" s="95" t="s">
        <v>209</v>
      </c>
      <c r="AB190" s="95" t="s">
        <v>209</v>
      </c>
      <c r="AC190" s="95" t="s">
        <v>507</v>
      </c>
      <c r="AD190" s="95" t="s">
        <v>508</v>
      </c>
      <c r="AE190" s="98" t="s">
        <v>545</v>
      </c>
    </row>
    <row r="191" spans="1:31" s="86" customFormat="1" ht="111" customHeight="1" thickBot="1">
      <c r="A191" s="88" t="s">
        <v>296</v>
      </c>
      <c r="B191" s="89" t="s">
        <v>300</v>
      </c>
      <c r="C191" s="89" t="s">
        <v>248</v>
      </c>
      <c r="D191" s="89" t="s">
        <v>330</v>
      </c>
      <c r="E191" s="94" t="s">
        <v>206</v>
      </c>
      <c r="F191" s="95" t="s">
        <v>298</v>
      </c>
      <c r="G191" s="95" t="s">
        <v>36</v>
      </c>
      <c r="H191" s="95" t="s">
        <v>339</v>
      </c>
      <c r="I191" s="95" t="s">
        <v>375</v>
      </c>
      <c r="J191" s="112" t="s">
        <v>658</v>
      </c>
      <c r="K191" s="95" t="s">
        <v>360</v>
      </c>
      <c r="L191" s="95" t="s">
        <v>383</v>
      </c>
      <c r="M191" s="94">
        <v>2</v>
      </c>
      <c r="N191" s="94">
        <v>3</v>
      </c>
      <c r="O191" s="94">
        <f t="shared" si="25"/>
        <v>6</v>
      </c>
      <c r="P191" s="120" t="str">
        <f t="shared" si="26"/>
        <v>Medio (M)</v>
      </c>
      <c r="Q191" s="94">
        <v>10</v>
      </c>
      <c r="R191" s="94">
        <f t="shared" si="27"/>
        <v>60</v>
      </c>
      <c r="S191" s="120" t="str">
        <f t="shared" si="28"/>
        <v>III</v>
      </c>
      <c r="T191" s="121" t="str">
        <f t="shared" si="29"/>
        <v>MEJORABLE</v>
      </c>
      <c r="U191" s="94">
        <v>3</v>
      </c>
      <c r="V191" s="94">
        <v>2</v>
      </c>
      <c r="W191" s="94">
        <v>0</v>
      </c>
      <c r="X191" s="94">
        <f t="shared" si="33"/>
        <v>5</v>
      </c>
      <c r="Y191" s="95" t="s">
        <v>385</v>
      </c>
      <c r="Z191" s="95" t="s">
        <v>386</v>
      </c>
      <c r="AA191" s="95" t="s">
        <v>209</v>
      </c>
      <c r="AB191" s="95" t="s">
        <v>209</v>
      </c>
      <c r="AC191" s="95" t="s">
        <v>363</v>
      </c>
      <c r="AD191" s="95" t="s">
        <v>389</v>
      </c>
      <c r="AE191" s="98" t="s">
        <v>209</v>
      </c>
    </row>
    <row r="192" spans="1:31" ht="111" customHeight="1" thickBot="1">
      <c r="A192" s="88" t="s">
        <v>296</v>
      </c>
      <c r="B192" s="89" t="s">
        <v>300</v>
      </c>
      <c r="C192" s="89" t="s">
        <v>248</v>
      </c>
      <c r="D192" s="89" t="s">
        <v>330</v>
      </c>
      <c r="E192" s="111" t="s">
        <v>206</v>
      </c>
      <c r="F192" s="112" t="s">
        <v>568</v>
      </c>
      <c r="G192" s="112" t="s">
        <v>51</v>
      </c>
      <c r="H192" s="112" t="s">
        <v>212</v>
      </c>
      <c r="I192" s="112" t="s">
        <v>565</v>
      </c>
      <c r="J192" s="112" t="s">
        <v>566</v>
      </c>
      <c r="K192" s="112" t="s">
        <v>567</v>
      </c>
      <c r="L192" s="112" t="s">
        <v>421</v>
      </c>
      <c r="M192" s="111">
        <v>0</v>
      </c>
      <c r="N192" s="111">
        <v>4</v>
      </c>
      <c r="O192" s="111">
        <f t="shared" si="25"/>
        <v>0</v>
      </c>
      <c r="P192" s="122" t="str">
        <f t="shared" si="26"/>
        <v>Bajo (B)</v>
      </c>
      <c r="Q192" s="111">
        <v>10</v>
      </c>
      <c r="R192" s="111">
        <f t="shared" si="27"/>
        <v>0</v>
      </c>
      <c r="S192" s="122" t="str">
        <f t="shared" si="28"/>
        <v>IV</v>
      </c>
      <c r="T192" s="123" t="str">
        <f t="shared" si="29"/>
        <v>ACEPTABLE</v>
      </c>
      <c r="U192" s="111">
        <v>3</v>
      </c>
      <c r="V192" s="111">
        <v>2</v>
      </c>
      <c r="W192" s="111">
        <v>0</v>
      </c>
      <c r="X192" s="111">
        <f t="shared" si="33"/>
        <v>5</v>
      </c>
      <c r="Y192" s="112" t="s">
        <v>569</v>
      </c>
      <c r="Z192" s="112" t="s">
        <v>570</v>
      </c>
      <c r="AA192" s="112" t="s">
        <v>209</v>
      </c>
      <c r="AB192" s="112" t="s">
        <v>209</v>
      </c>
      <c r="AC192" s="112" t="s">
        <v>573</v>
      </c>
      <c r="AD192" s="112" t="s">
        <v>574</v>
      </c>
      <c r="AE192" s="115" t="s">
        <v>209</v>
      </c>
    </row>
    <row r="193" spans="1:31" ht="111" customHeight="1" thickBot="1">
      <c r="A193" s="88" t="s">
        <v>296</v>
      </c>
      <c r="B193" s="89" t="s">
        <v>301</v>
      </c>
      <c r="C193" s="89" t="s">
        <v>328</v>
      </c>
      <c r="D193" s="89" t="s">
        <v>331</v>
      </c>
      <c r="E193" s="90" t="s">
        <v>206</v>
      </c>
      <c r="F193" s="89" t="s">
        <v>310</v>
      </c>
      <c r="G193" s="89" t="s">
        <v>34</v>
      </c>
      <c r="H193" s="89" t="s">
        <v>231</v>
      </c>
      <c r="I193" s="89" t="s">
        <v>346</v>
      </c>
      <c r="J193" s="89" t="s">
        <v>396</v>
      </c>
      <c r="K193" s="89" t="s">
        <v>424</v>
      </c>
      <c r="L193" s="89" t="s">
        <v>423</v>
      </c>
      <c r="M193" s="90">
        <v>2</v>
      </c>
      <c r="N193" s="90">
        <v>3</v>
      </c>
      <c r="O193" s="90">
        <f t="shared" si="25"/>
        <v>6</v>
      </c>
      <c r="P193" s="118" t="str">
        <f t="shared" si="26"/>
        <v>Medio (M)</v>
      </c>
      <c r="Q193" s="90">
        <v>25</v>
      </c>
      <c r="R193" s="90">
        <f t="shared" si="27"/>
        <v>150</v>
      </c>
      <c r="S193" s="118" t="str">
        <f t="shared" si="28"/>
        <v>II</v>
      </c>
      <c r="T193" s="119" t="str">
        <f t="shared" si="29"/>
        <v>NO ACEPTABLE O ACEPTABLE CON CONTROL ESPECÍFICO</v>
      </c>
      <c r="U193" s="90">
        <v>1</v>
      </c>
      <c r="V193" s="90">
        <v>4</v>
      </c>
      <c r="W193" s="90"/>
      <c r="X193" s="90">
        <f>SUM(U193:W193)</f>
        <v>5</v>
      </c>
      <c r="Y193" s="89" t="s">
        <v>426</v>
      </c>
      <c r="Z193" s="89" t="s">
        <v>407</v>
      </c>
      <c r="AA193" s="89" t="s">
        <v>209</v>
      </c>
      <c r="AB193" s="89" t="s">
        <v>209</v>
      </c>
      <c r="AC193" s="89" t="s">
        <v>209</v>
      </c>
      <c r="AD193" s="108" t="s">
        <v>427</v>
      </c>
      <c r="AE193" s="109" t="s">
        <v>361</v>
      </c>
    </row>
    <row r="194" spans="1:31" ht="111" customHeight="1" thickBot="1">
      <c r="A194" s="88" t="s">
        <v>296</v>
      </c>
      <c r="B194" s="89" t="s">
        <v>301</v>
      </c>
      <c r="C194" s="89" t="s">
        <v>328</v>
      </c>
      <c r="D194" s="89" t="s">
        <v>331</v>
      </c>
      <c r="E194" s="94" t="s">
        <v>206</v>
      </c>
      <c r="F194" s="95" t="s">
        <v>405</v>
      </c>
      <c r="G194" s="95" t="s">
        <v>34</v>
      </c>
      <c r="H194" s="95" t="s">
        <v>345</v>
      </c>
      <c r="I194" s="95" t="s">
        <v>395</v>
      </c>
      <c r="J194" s="95" t="s">
        <v>396</v>
      </c>
      <c r="K194" s="95" t="s">
        <v>399</v>
      </c>
      <c r="L194" s="95" t="s">
        <v>398</v>
      </c>
      <c r="M194" s="94">
        <v>2</v>
      </c>
      <c r="N194" s="94">
        <v>3</v>
      </c>
      <c r="O194" s="94">
        <f t="shared" si="25"/>
        <v>6</v>
      </c>
      <c r="P194" s="120" t="str">
        <f t="shared" si="26"/>
        <v>Medio (M)</v>
      </c>
      <c r="Q194" s="94">
        <v>25</v>
      </c>
      <c r="R194" s="94">
        <f t="shared" si="27"/>
        <v>150</v>
      </c>
      <c r="S194" s="120" t="str">
        <f t="shared" si="28"/>
        <v>II</v>
      </c>
      <c r="T194" s="121" t="str">
        <f t="shared" si="29"/>
        <v>NO ACEPTABLE O ACEPTABLE CON CONTROL ESPECÍFICO</v>
      </c>
      <c r="U194" s="94">
        <v>1</v>
      </c>
      <c r="V194" s="94">
        <v>4</v>
      </c>
      <c r="W194" s="94"/>
      <c r="X194" s="94">
        <f aca="true" t="shared" si="34" ref="X194:X203">SUM(U194:W194)</f>
        <v>5</v>
      </c>
      <c r="Y194" s="95" t="s">
        <v>406</v>
      </c>
      <c r="Z194" s="95" t="s">
        <v>407</v>
      </c>
      <c r="AA194" s="95" t="s">
        <v>209</v>
      </c>
      <c r="AB194" s="95" t="s">
        <v>209</v>
      </c>
      <c r="AC194" s="95" t="s">
        <v>349</v>
      </c>
      <c r="AD194" s="95" t="s">
        <v>409</v>
      </c>
      <c r="AE194" s="98" t="s">
        <v>361</v>
      </c>
    </row>
    <row r="195" spans="1:31" ht="111" customHeight="1" thickBot="1">
      <c r="A195" s="88" t="s">
        <v>296</v>
      </c>
      <c r="B195" s="89" t="s">
        <v>301</v>
      </c>
      <c r="C195" s="89" t="s">
        <v>328</v>
      </c>
      <c r="D195" s="89" t="s">
        <v>331</v>
      </c>
      <c r="E195" s="94" t="s">
        <v>206</v>
      </c>
      <c r="F195" s="95" t="s">
        <v>455</v>
      </c>
      <c r="G195" s="95" t="s">
        <v>38</v>
      </c>
      <c r="H195" s="95" t="s">
        <v>352</v>
      </c>
      <c r="I195" s="95" t="s">
        <v>443</v>
      </c>
      <c r="J195" s="95" t="s">
        <v>380</v>
      </c>
      <c r="K195" s="95" t="s">
        <v>453</v>
      </c>
      <c r="L195" s="95" t="s">
        <v>635</v>
      </c>
      <c r="M195" s="94">
        <v>6</v>
      </c>
      <c r="N195" s="94">
        <v>3</v>
      </c>
      <c r="O195" s="94">
        <f t="shared" si="25"/>
        <v>18</v>
      </c>
      <c r="P195" s="120" t="str">
        <f t="shared" si="26"/>
        <v>Alto (a)</v>
      </c>
      <c r="Q195" s="94">
        <v>25</v>
      </c>
      <c r="R195" s="94">
        <f t="shared" si="27"/>
        <v>450</v>
      </c>
      <c r="S195" s="120" t="str">
        <f t="shared" si="28"/>
        <v>II</v>
      </c>
      <c r="T195" s="121" t="str">
        <f t="shared" si="29"/>
        <v>NO ACEPTABLE O ACEPTABLE CON CONTROL ESPECÍFICO</v>
      </c>
      <c r="U195" s="94">
        <v>1</v>
      </c>
      <c r="V195" s="94">
        <v>4</v>
      </c>
      <c r="W195" s="94"/>
      <c r="X195" s="94">
        <f t="shared" si="34"/>
        <v>5</v>
      </c>
      <c r="Y195" s="95" t="s">
        <v>456</v>
      </c>
      <c r="Z195" s="95" t="s">
        <v>458</v>
      </c>
      <c r="AA195" s="95" t="s">
        <v>209</v>
      </c>
      <c r="AB195" s="95" t="s">
        <v>209</v>
      </c>
      <c r="AC195" s="95" t="s">
        <v>209</v>
      </c>
      <c r="AD195" s="95" t="s">
        <v>459</v>
      </c>
      <c r="AE195" s="98" t="s">
        <v>209</v>
      </c>
    </row>
    <row r="196" spans="1:31" ht="111" customHeight="1" thickBot="1">
      <c r="A196" s="88" t="s">
        <v>296</v>
      </c>
      <c r="B196" s="89" t="s">
        <v>301</v>
      </c>
      <c r="C196" s="89" t="s">
        <v>328</v>
      </c>
      <c r="D196" s="89" t="s">
        <v>331</v>
      </c>
      <c r="E196" s="94" t="s">
        <v>206</v>
      </c>
      <c r="F196" s="95" t="s">
        <v>273</v>
      </c>
      <c r="G196" s="95" t="s">
        <v>51</v>
      </c>
      <c r="H196" s="95" t="s">
        <v>237</v>
      </c>
      <c r="I196" s="95" t="s">
        <v>351</v>
      </c>
      <c r="J196" s="95" t="s">
        <v>356</v>
      </c>
      <c r="K196" s="95" t="s">
        <v>491</v>
      </c>
      <c r="L196" s="95" t="s">
        <v>249</v>
      </c>
      <c r="M196" s="94">
        <v>6</v>
      </c>
      <c r="N196" s="94">
        <v>3</v>
      </c>
      <c r="O196" s="94">
        <f t="shared" si="25"/>
        <v>18</v>
      </c>
      <c r="P196" s="120" t="str">
        <f t="shared" si="26"/>
        <v>Alto (a)</v>
      </c>
      <c r="Q196" s="94">
        <v>100</v>
      </c>
      <c r="R196" s="94">
        <f t="shared" si="27"/>
        <v>1800</v>
      </c>
      <c r="S196" s="120" t="str">
        <f t="shared" si="28"/>
        <v>I</v>
      </c>
      <c r="T196" s="121" t="str">
        <f t="shared" si="29"/>
        <v>NO ACEPTABLE</v>
      </c>
      <c r="U196" s="94">
        <v>1</v>
      </c>
      <c r="V196" s="94">
        <v>4</v>
      </c>
      <c r="W196" s="94"/>
      <c r="X196" s="94">
        <f t="shared" si="34"/>
        <v>5</v>
      </c>
      <c r="Y196" s="95" t="s">
        <v>347</v>
      </c>
      <c r="Z196" s="95" t="s">
        <v>639</v>
      </c>
      <c r="AA196" s="95" t="s">
        <v>209</v>
      </c>
      <c r="AB196" s="95" t="s">
        <v>209</v>
      </c>
      <c r="AC196" s="95" t="s">
        <v>493</v>
      </c>
      <c r="AD196" s="95" t="s">
        <v>362</v>
      </c>
      <c r="AE196" s="98" t="s">
        <v>209</v>
      </c>
    </row>
    <row r="197" spans="1:31" ht="111" customHeight="1" thickBot="1">
      <c r="A197" s="88" t="s">
        <v>296</v>
      </c>
      <c r="B197" s="89" t="s">
        <v>301</v>
      </c>
      <c r="C197" s="89" t="s">
        <v>540</v>
      </c>
      <c r="D197" s="89" t="s">
        <v>600</v>
      </c>
      <c r="E197" s="94" t="s">
        <v>206</v>
      </c>
      <c r="F197" s="95" t="s">
        <v>740</v>
      </c>
      <c r="G197" s="95" t="s">
        <v>51</v>
      </c>
      <c r="H197" s="95" t="s">
        <v>738</v>
      </c>
      <c r="I197" s="95" t="s">
        <v>580</v>
      </c>
      <c r="J197" s="95" t="s">
        <v>380</v>
      </c>
      <c r="K197" s="95" t="s">
        <v>739</v>
      </c>
      <c r="L197" s="95" t="s">
        <v>380</v>
      </c>
      <c r="M197" s="94">
        <v>6</v>
      </c>
      <c r="N197" s="94">
        <v>4</v>
      </c>
      <c r="O197" s="94">
        <f>+M197*N197</f>
        <v>24</v>
      </c>
      <c r="P197" s="120" t="str">
        <f>IF(O197&gt;=21,"Muy Alto (MA)",IF(O197&lt;6,"Bajo (B)",IF(AND(O197&gt;=9,O197&lt;21),"Alto (a)",IF(AND(O197&gt;=6,O197&lt;9),"Medio (M)"))))</f>
        <v>Muy Alto (MA)</v>
      </c>
      <c r="Q197" s="94">
        <v>25</v>
      </c>
      <c r="R197" s="94">
        <f>O197*Q197</f>
        <v>600</v>
      </c>
      <c r="S197" s="120" t="str">
        <f>IF(R197&gt;500,"I",IF(R197&lt;21,"IV",IF(AND(R197&gt;=121,R197&lt;=500),"II",IF(AND(R197&gt;=21,R197&lt;=120),"III"))))</f>
        <v>I</v>
      </c>
      <c r="T197" s="121" t="str">
        <f>IF(R197&gt;500,"NO ACEPTABLE",IF(R197&lt;21,"ACEPTABLE",IF(AND(R197&gt;=121,R197&lt;=500),"NO ACEPTABLE O ACEPTABLE CON CONTROL ESPECÍFICO",IF(AND(R197&gt;=21,R197&lt;=120),"MEJORABLE"))))</f>
        <v>NO ACEPTABLE</v>
      </c>
      <c r="U197" s="94">
        <v>6</v>
      </c>
      <c r="V197" s="94">
        <v>2</v>
      </c>
      <c r="W197" s="94"/>
      <c r="X197" s="94">
        <f t="shared" si="34"/>
        <v>8</v>
      </c>
      <c r="Y197" s="95" t="s">
        <v>582</v>
      </c>
      <c r="Z197" s="95" t="s">
        <v>583</v>
      </c>
      <c r="AA197" s="95" t="s">
        <v>209</v>
      </c>
      <c r="AB197" s="95" t="s">
        <v>209</v>
      </c>
      <c r="AC197" s="95" t="s">
        <v>584</v>
      </c>
      <c r="AD197" s="95" t="s">
        <v>741</v>
      </c>
      <c r="AE197" s="98" t="s">
        <v>209</v>
      </c>
    </row>
    <row r="198" spans="1:31" ht="111" customHeight="1" thickBot="1">
      <c r="A198" s="88" t="s">
        <v>296</v>
      </c>
      <c r="B198" s="89" t="s">
        <v>301</v>
      </c>
      <c r="C198" s="89" t="s">
        <v>328</v>
      </c>
      <c r="D198" s="89" t="s">
        <v>331</v>
      </c>
      <c r="E198" s="94" t="s">
        <v>206</v>
      </c>
      <c r="F198" s="95" t="s">
        <v>505</v>
      </c>
      <c r="G198" s="95" t="s">
        <v>40</v>
      </c>
      <c r="H198" s="95" t="s">
        <v>53</v>
      </c>
      <c r="I198" s="95" t="s">
        <v>541</v>
      </c>
      <c r="J198" s="95" t="s">
        <v>377</v>
      </c>
      <c r="K198" s="95" t="s">
        <v>544</v>
      </c>
      <c r="L198" s="95" t="s">
        <v>543</v>
      </c>
      <c r="M198" s="94">
        <v>6</v>
      </c>
      <c r="N198" s="94">
        <v>3</v>
      </c>
      <c r="O198" s="94">
        <f t="shared" si="25"/>
        <v>18</v>
      </c>
      <c r="P198" s="120" t="str">
        <f t="shared" si="26"/>
        <v>Alto (a)</v>
      </c>
      <c r="Q198" s="94">
        <v>25</v>
      </c>
      <c r="R198" s="94">
        <f t="shared" si="27"/>
        <v>450</v>
      </c>
      <c r="S198" s="120" t="str">
        <f t="shared" si="28"/>
        <v>II</v>
      </c>
      <c r="T198" s="121" t="str">
        <f t="shared" si="29"/>
        <v>NO ACEPTABLE O ACEPTABLE CON CONTROL ESPECÍFICO</v>
      </c>
      <c r="U198" s="94">
        <v>1</v>
      </c>
      <c r="V198" s="94">
        <v>4</v>
      </c>
      <c r="W198" s="94"/>
      <c r="X198" s="94">
        <f t="shared" si="34"/>
        <v>5</v>
      </c>
      <c r="Y198" s="95" t="s">
        <v>506</v>
      </c>
      <c r="Z198" s="101" t="s">
        <v>664</v>
      </c>
      <c r="AA198" s="95" t="s">
        <v>209</v>
      </c>
      <c r="AB198" s="95" t="s">
        <v>209</v>
      </c>
      <c r="AC198" s="95" t="s">
        <v>507</v>
      </c>
      <c r="AD198" s="95" t="s">
        <v>508</v>
      </c>
      <c r="AE198" s="98" t="s">
        <v>545</v>
      </c>
    </row>
    <row r="199" spans="1:31" ht="111" customHeight="1" thickBot="1">
      <c r="A199" s="88" t="s">
        <v>296</v>
      </c>
      <c r="B199" s="89" t="s">
        <v>301</v>
      </c>
      <c r="C199" s="89" t="s">
        <v>328</v>
      </c>
      <c r="D199" s="89" t="s">
        <v>331</v>
      </c>
      <c r="E199" s="94" t="s">
        <v>206</v>
      </c>
      <c r="F199" s="95" t="s">
        <v>601</v>
      </c>
      <c r="G199" s="95" t="s">
        <v>36</v>
      </c>
      <c r="H199" s="95" t="s">
        <v>366</v>
      </c>
      <c r="I199" s="95" t="s">
        <v>602</v>
      </c>
      <c r="J199" s="95" t="s">
        <v>377</v>
      </c>
      <c r="K199" s="95" t="s">
        <v>380</v>
      </c>
      <c r="L199" s="95" t="s">
        <v>603</v>
      </c>
      <c r="M199" s="94">
        <v>2</v>
      </c>
      <c r="N199" s="94">
        <v>3</v>
      </c>
      <c r="O199" s="94">
        <f t="shared" si="25"/>
        <v>6</v>
      </c>
      <c r="P199" s="120" t="str">
        <f t="shared" si="26"/>
        <v>Medio (M)</v>
      </c>
      <c r="Q199" s="94">
        <v>10</v>
      </c>
      <c r="R199" s="94">
        <f t="shared" si="27"/>
        <v>60</v>
      </c>
      <c r="S199" s="120" t="str">
        <f t="shared" si="28"/>
        <v>III</v>
      </c>
      <c r="T199" s="121" t="str">
        <f t="shared" si="29"/>
        <v>MEJORABLE</v>
      </c>
      <c r="U199" s="94">
        <v>1</v>
      </c>
      <c r="V199" s="94">
        <v>4</v>
      </c>
      <c r="W199" s="94"/>
      <c r="X199" s="94">
        <f t="shared" si="34"/>
        <v>5</v>
      </c>
      <c r="Y199" s="95" t="s">
        <v>604</v>
      </c>
      <c r="Z199" s="95" t="s">
        <v>605</v>
      </c>
      <c r="AA199" s="95" t="s">
        <v>209</v>
      </c>
      <c r="AB199" s="95" t="s">
        <v>209</v>
      </c>
      <c r="AC199" s="95" t="s">
        <v>370</v>
      </c>
      <c r="AD199" s="95" t="s">
        <v>606</v>
      </c>
      <c r="AE199" s="98" t="s">
        <v>209</v>
      </c>
    </row>
    <row r="200" spans="1:31" s="86" customFormat="1" ht="111" customHeight="1" thickBot="1">
      <c r="A200" s="88" t="s">
        <v>296</v>
      </c>
      <c r="B200" s="89" t="s">
        <v>301</v>
      </c>
      <c r="C200" s="89" t="s">
        <v>328</v>
      </c>
      <c r="D200" s="89" t="s">
        <v>331</v>
      </c>
      <c r="E200" s="94" t="s">
        <v>206</v>
      </c>
      <c r="F200" s="95" t="s">
        <v>311</v>
      </c>
      <c r="G200" s="95" t="s">
        <v>36</v>
      </c>
      <c r="H200" s="95" t="s">
        <v>367</v>
      </c>
      <c r="I200" s="95" t="s">
        <v>234</v>
      </c>
      <c r="J200" s="95" t="s">
        <v>380</v>
      </c>
      <c r="K200" s="95" t="s">
        <v>615</v>
      </c>
      <c r="L200" s="95" t="s">
        <v>616</v>
      </c>
      <c r="M200" s="94">
        <v>2</v>
      </c>
      <c r="N200" s="94">
        <v>3</v>
      </c>
      <c r="O200" s="94">
        <f t="shared" si="25"/>
        <v>6</v>
      </c>
      <c r="P200" s="120" t="str">
        <f t="shared" si="26"/>
        <v>Medio (M)</v>
      </c>
      <c r="Q200" s="94">
        <v>10</v>
      </c>
      <c r="R200" s="94">
        <f t="shared" si="27"/>
        <v>60</v>
      </c>
      <c r="S200" s="120" t="str">
        <f t="shared" si="28"/>
        <v>III</v>
      </c>
      <c r="T200" s="121" t="str">
        <f t="shared" si="29"/>
        <v>MEJORABLE</v>
      </c>
      <c r="U200" s="94">
        <v>1</v>
      </c>
      <c r="V200" s="94">
        <v>4</v>
      </c>
      <c r="W200" s="94"/>
      <c r="X200" s="94">
        <f t="shared" si="34"/>
        <v>5</v>
      </c>
      <c r="Y200" s="95" t="s">
        <v>619</v>
      </c>
      <c r="Z200" s="95" t="s">
        <v>617</v>
      </c>
      <c r="AA200" s="95" t="s">
        <v>209</v>
      </c>
      <c r="AB200" s="95" t="s">
        <v>209</v>
      </c>
      <c r="AC200" s="95" t="s">
        <v>618</v>
      </c>
      <c r="AD200" s="95" t="s">
        <v>620</v>
      </c>
      <c r="AE200" s="98" t="s">
        <v>209</v>
      </c>
    </row>
    <row r="201" spans="1:31" s="85" customFormat="1" ht="111" customHeight="1" thickBot="1">
      <c r="A201" s="88" t="s">
        <v>296</v>
      </c>
      <c r="B201" s="89" t="s">
        <v>301</v>
      </c>
      <c r="C201" s="89" t="s">
        <v>328</v>
      </c>
      <c r="D201" s="89" t="s">
        <v>331</v>
      </c>
      <c r="E201" s="94" t="s">
        <v>206</v>
      </c>
      <c r="F201" s="95" t="s">
        <v>641</v>
      </c>
      <c r="G201" s="95" t="s">
        <v>40</v>
      </c>
      <c r="H201" s="95" t="s">
        <v>640</v>
      </c>
      <c r="I201" s="95" t="s">
        <v>642</v>
      </c>
      <c r="J201" s="95" t="s">
        <v>377</v>
      </c>
      <c r="K201" s="95" t="s">
        <v>643</v>
      </c>
      <c r="L201" s="95" t="s">
        <v>644</v>
      </c>
      <c r="M201" s="94">
        <v>2</v>
      </c>
      <c r="N201" s="94">
        <v>4</v>
      </c>
      <c r="O201" s="94">
        <f t="shared" si="25"/>
        <v>8</v>
      </c>
      <c r="P201" s="120" t="str">
        <f t="shared" si="26"/>
        <v>Medio (M)</v>
      </c>
      <c r="Q201" s="94">
        <v>10</v>
      </c>
      <c r="R201" s="94">
        <f t="shared" si="27"/>
        <v>80</v>
      </c>
      <c r="S201" s="120" t="str">
        <f t="shared" si="28"/>
        <v>III</v>
      </c>
      <c r="T201" s="121" t="str">
        <f t="shared" si="29"/>
        <v>MEJORABLE</v>
      </c>
      <c r="U201" s="94">
        <v>3</v>
      </c>
      <c r="V201" s="94">
        <v>2</v>
      </c>
      <c r="W201" s="94">
        <v>0</v>
      </c>
      <c r="X201" s="94">
        <f t="shared" si="34"/>
        <v>5</v>
      </c>
      <c r="Y201" s="95" t="s">
        <v>645</v>
      </c>
      <c r="Z201" s="95" t="s">
        <v>646</v>
      </c>
      <c r="AA201" s="95" t="s">
        <v>209</v>
      </c>
      <c r="AB201" s="95" t="s">
        <v>209</v>
      </c>
      <c r="AC201" s="95" t="s">
        <v>649</v>
      </c>
      <c r="AD201" s="95" t="s">
        <v>647</v>
      </c>
      <c r="AE201" s="98" t="s">
        <v>648</v>
      </c>
    </row>
    <row r="202" spans="1:31" ht="111" customHeight="1" thickBot="1">
      <c r="A202" s="88" t="s">
        <v>296</v>
      </c>
      <c r="B202" s="89" t="s">
        <v>301</v>
      </c>
      <c r="C202" s="89" t="s">
        <v>328</v>
      </c>
      <c r="D202" s="89" t="s">
        <v>331</v>
      </c>
      <c r="E202" s="94" t="s">
        <v>206</v>
      </c>
      <c r="F202" s="95" t="s">
        <v>374</v>
      </c>
      <c r="G202" s="95" t="s">
        <v>36</v>
      </c>
      <c r="H202" s="95" t="s">
        <v>339</v>
      </c>
      <c r="I202" s="95" t="s">
        <v>375</v>
      </c>
      <c r="J202" s="112" t="s">
        <v>658</v>
      </c>
      <c r="K202" s="95" t="s">
        <v>360</v>
      </c>
      <c r="L202" s="95" t="s">
        <v>383</v>
      </c>
      <c r="M202" s="94">
        <v>2</v>
      </c>
      <c r="N202" s="94">
        <v>3</v>
      </c>
      <c r="O202" s="94">
        <f t="shared" si="25"/>
        <v>6</v>
      </c>
      <c r="P202" s="120" t="str">
        <f t="shared" si="26"/>
        <v>Medio (M)</v>
      </c>
      <c r="Q202" s="94">
        <v>10</v>
      </c>
      <c r="R202" s="94">
        <f t="shared" si="27"/>
        <v>60</v>
      </c>
      <c r="S202" s="120" t="str">
        <f t="shared" si="28"/>
        <v>III</v>
      </c>
      <c r="T202" s="121" t="str">
        <f t="shared" si="29"/>
        <v>MEJORABLE</v>
      </c>
      <c r="U202" s="94">
        <v>1</v>
      </c>
      <c r="V202" s="94">
        <v>4</v>
      </c>
      <c r="W202" s="94"/>
      <c r="X202" s="94">
        <f t="shared" si="34"/>
        <v>5</v>
      </c>
      <c r="Y202" s="95" t="s">
        <v>385</v>
      </c>
      <c r="Z202" s="95" t="s">
        <v>386</v>
      </c>
      <c r="AA202" s="95" t="s">
        <v>209</v>
      </c>
      <c r="AB202" s="95" t="s">
        <v>209</v>
      </c>
      <c r="AC202" s="95" t="s">
        <v>363</v>
      </c>
      <c r="AD202" s="95" t="s">
        <v>389</v>
      </c>
      <c r="AE202" s="98" t="s">
        <v>209</v>
      </c>
    </row>
    <row r="203" spans="1:31" ht="111" customHeight="1" thickBot="1">
      <c r="A203" s="88" t="s">
        <v>296</v>
      </c>
      <c r="B203" s="89" t="s">
        <v>301</v>
      </c>
      <c r="C203" s="89" t="s">
        <v>328</v>
      </c>
      <c r="D203" s="89" t="s">
        <v>331</v>
      </c>
      <c r="E203" s="111" t="s">
        <v>206</v>
      </c>
      <c r="F203" s="112" t="s">
        <v>568</v>
      </c>
      <c r="G203" s="112" t="s">
        <v>51</v>
      </c>
      <c r="H203" s="112" t="s">
        <v>212</v>
      </c>
      <c r="I203" s="112" t="s">
        <v>565</v>
      </c>
      <c r="J203" s="112" t="s">
        <v>566</v>
      </c>
      <c r="K203" s="112" t="s">
        <v>567</v>
      </c>
      <c r="L203" s="112" t="s">
        <v>421</v>
      </c>
      <c r="M203" s="111">
        <v>0</v>
      </c>
      <c r="N203" s="111">
        <v>4</v>
      </c>
      <c r="O203" s="111">
        <f t="shared" si="25"/>
        <v>0</v>
      </c>
      <c r="P203" s="122" t="str">
        <f t="shared" si="26"/>
        <v>Bajo (B)</v>
      </c>
      <c r="Q203" s="111">
        <v>10</v>
      </c>
      <c r="R203" s="111">
        <f t="shared" si="27"/>
        <v>0</v>
      </c>
      <c r="S203" s="122" t="str">
        <f t="shared" si="28"/>
        <v>IV</v>
      </c>
      <c r="T203" s="123" t="str">
        <f t="shared" si="29"/>
        <v>ACEPTABLE</v>
      </c>
      <c r="U203" s="111">
        <v>1</v>
      </c>
      <c r="V203" s="111">
        <v>4</v>
      </c>
      <c r="W203" s="111"/>
      <c r="X203" s="111">
        <f t="shared" si="34"/>
        <v>5</v>
      </c>
      <c r="Y203" s="112" t="s">
        <v>569</v>
      </c>
      <c r="Z203" s="112" t="s">
        <v>570</v>
      </c>
      <c r="AA203" s="112" t="s">
        <v>209</v>
      </c>
      <c r="AB203" s="112" t="s">
        <v>209</v>
      </c>
      <c r="AC203" s="112" t="s">
        <v>573</v>
      </c>
      <c r="AD203" s="112" t="s">
        <v>574</v>
      </c>
      <c r="AE203" s="115" t="s">
        <v>209</v>
      </c>
    </row>
    <row r="204" spans="1:31" ht="111" customHeight="1" thickBot="1">
      <c r="A204" s="139" t="s">
        <v>302</v>
      </c>
      <c r="B204" s="89" t="s">
        <v>303</v>
      </c>
      <c r="C204" s="89" t="s">
        <v>271</v>
      </c>
      <c r="D204" s="89" t="s">
        <v>272</v>
      </c>
      <c r="E204" s="111" t="s">
        <v>206</v>
      </c>
      <c r="F204" s="112" t="s">
        <v>505</v>
      </c>
      <c r="G204" s="112" t="s">
        <v>40</v>
      </c>
      <c r="H204" s="112" t="s">
        <v>53</v>
      </c>
      <c r="I204" s="112" t="s">
        <v>541</v>
      </c>
      <c r="J204" s="112" t="s">
        <v>377</v>
      </c>
      <c r="K204" s="112" t="s">
        <v>544</v>
      </c>
      <c r="L204" s="112" t="s">
        <v>543</v>
      </c>
      <c r="M204" s="111">
        <v>6</v>
      </c>
      <c r="N204" s="111">
        <v>3</v>
      </c>
      <c r="O204" s="111">
        <f>+M204*N204</f>
        <v>18</v>
      </c>
      <c r="P204" s="122" t="str">
        <f>IF(O204&gt;=21,"Muy Alto (MA)",IF(O204&lt;6,"Bajo (B)",IF(AND(O204&gt;=9,O204&lt;21),"Alto (a)",IF(AND(O204&gt;=6,O204&lt;9),"Medio (M)"))))</f>
        <v>Alto (a)</v>
      </c>
      <c r="Q204" s="111">
        <v>25</v>
      </c>
      <c r="R204" s="111">
        <f>O204*Q204</f>
        <v>450</v>
      </c>
      <c r="S204" s="122" t="str">
        <f>IF(R204&gt;500,"I",IF(R204&lt;21,"IV",IF(AND(R204&gt;=121,R204&lt;=500),"II",IF(AND(R204&gt;=21,R204&lt;=120),"III"))))</f>
        <v>II</v>
      </c>
      <c r="T204" s="123" t="str">
        <f>IF(R204&gt;500,"NO ACEPTABLE",IF(R204&lt;21,"ACEPTABLE",IF(AND(R204&gt;=121,R204&lt;=500),"NO ACEPTABLE O ACEPTABLE CON CONTROL ESPECÍFICO",IF(AND(R204&gt;=21,R204&lt;=120),"MEJORABLE"))))</f>
        <v>NO ACEPTABLE O ACEPTABLE CON CONTROL ESPECÍFICO</v>
      </c>
      <c r="U204" s="111">
        <v>7</v>
      </c>
      <c r="V204" s="111">
        <v>13</v>
      </c>
      <c r="W204" s="111">
        <v>18</v>
      </c>
      <c r="X204" s="111">
        <f>SUM(U204:W204)</f>
        <v>38</v>
      </c>
      <c r="Y204" s="112" t="s">
        <v>506</v>
      </c>
      <c r="Z204" s="101" t="s">
        <v>664</v>
      </c>
      <c r="AA204" s="112" t="s">
        <v>735</v>
      </c>
      <c r="AB204" s="112" t="s">
        <v>209</v>
      </c>
      <c r="AC204" s="112" t="s">
        <v>507</v>
      </c>
      <c r="AD204" s="112" t="s">
        <v>508</v>
      </c>
      <c r="AE204" s="115" t="s">
        <v>734</v>
      </c>
    </row>
    <row r="205" spans="1:31" s="87" customFormat="1" ht="111" customHeight="1" thickBot="1">
      <c r="A205" s="126" t="s">
        <v>296</v>
      </c>
      <c r="B205" s="127" t="s">
        <v>304</v>
      </c>
      <c r="C205" s="127" t="s">
        <v>312</v>
      </c>
      <c r="D205" s="127" t="s">
        <v>312</v>
      </c>
      <c r="E205" s="128" t="s">
        <v>206</v>
      </c>
      <c r="F205" s="127" t="s">
        <v>568</v>
      </c>
      <c r="G205" s="127" t="s">
        <v>51</v>
      </c>
      <c r="H205" s="127" t="s">
        <v>212</v>
      </c>
      <c r="I205" s="127" t="s">
        <v>565</v>
      </c>
      <c r="J205" s="127" t="s">
        <v>377</v>
      </c>
      <c r="K205" s="127" t="s">
        <v>377</v>
      </c>
      <c r="L205" s="127" t="s">
        <v>421</v>
      </c>
      <c r="M205" s="128">
        <v>2</v>
      </c>
      <c r="N205" s="128">
        <v>4</v>
      </c>
      <c r="O205" s="128">
        <f t="shared" si="25"/>
        <v>8</v>
      </c>
      <c r="P205" s="129" t="str">
        <f t="shared" si="26"/>
        <v>Medio (M)</v>
      </c>
      <c r="Q205" s="128">
        <v>25</v>
      </c>
      <c r="R205" s="128">
        <f t="shared" si="27"/>
        <v>200</v>
      </c>
      <c r="S205" s="129" t="str">
        <f t="shared" si="28"/>
        <v>II</v>
      </c>
      <c r="T205" s="130" t="str">
        <f t="shared" si="29"/>
        <v>NO ACEPTABLE O ACEPTABLE CON CONTROL ESPECÍFICO</v>
      </c>
      <c r="U205" s="128">
        <v>7</v>
      </c>
      <c r="V205" s="128">
        <v>13</v>
      </c>
      <c r="W205" s="128">
        <v>18</v>
      </c>
      <c r="X205" s="128">
        <f>SUM(U205:W205)</f>
        <v>38</v>
      </c>
      <c r="Y205" s="127" t="s">
        <v>569</v>
      </c>
      <c r="Z205" s="127" t="s">
        <v>570</v>
      </c>
      <c r="AA205" s="127" t="s">
        <v>209</v>
      </c>
      <c r="AB205" s="127" t="s">
        <v>209</v>
      </c>
      <c r="AC205" s="127" t="s">
        <v>573</v>
      </c>
      <c r="AD205" s="127" t="s">
        <v>694</v>
      </c>
      <c r="AE205" s="131" t="s">
        <v>209</v>
      </c>
    </row>
    <row r="206" spans="1:31" ht="111" customHeight="1" thickBot="1">
      <c r="A206" s="88" t="s">
        <v>636</v>
      </c>
      <c r="B206" s="89" t="s">
        <v>43</v>
      </c>
      <c r="C206" s="89" t="s">
        <v>332</v>
      </c>
      <c r="D206" s="89" t="s">
        <v>332</v>
      </c>
      <c r="E206" s="90" t="s">
        <v>206</v>
      </c>
      <c r="F206" s="89" t="s">
        <v>591</v>
      </c>
      <c r="G206" s="89" t="s">
        <v>51</v>
      </c>
      <c r="H206" s="89" t="s">
        <v>586</v>
      </c>
      <c r="I206" s="89" t="s">
        <v>580</v>
      </c>
      <c r="J206" s="89" t="s">
        <v>380</v>
      </c>
      <c r="K206" s="89" t="s">
        <v>581</v>
      </c>
      <c r="L206" s="89" t="s">
        <v>380</v>
      </c>
      <c r="M206" s="90">
        <v>2</v>
      </c>
      <c r="N206" s="90">
        <v>3</v>
      </c>
      <c r="O206" s="90">
        <f t="shared" si="25"/>
        <v>6</v>
      </c>
      <c r="P206" s="118" t="str">
        <f t="shared" si="26"/>
        <v>Medio (M)</v>
      </c>
      <c r="Q206" s="90">
        <v>10</v>
      </c>
      <c r="R206" s="90">
        <f t="shared" si="27"/>
        <v>60</v>
      </c>
      <c r="S206" s="118" t="str">
        <f t="shared" si="28"/>
        <v>III</v>
      </c>
      <c r="T206" s="119" t="str">
        <f t="shared" si="29"/>
        <v>MEJORABLE</v>
      </c>
      <c r="U206" s="90">
        <v>92</v>
      </c>
      <c r="V206" s="90">
        <v>25</v>
      </c>
      <c r="W206" s="90">
        <v>15</v>
      </c>
      <c r="X206" s="90">
        <f>SUM(U206:W206)</f>
        <v>132</v>
      </c>
      <c r="Y206" s="89" t="s">
        <v>582</v>
      </c>
      <c r="Z206" s="89" t="s">
        <v>583</v>
      </c>
      <c r="AA206" s="89" t="s">
        <v>209</v>
      </c>
      <c r="AB206" s="89" t="s">
        <v>209</v>
      </c>
      <c r="AC206" s="89" t="s">
        <v>584</v>
      </c>
      <c r="AD206" s="89" t="s">
        <v>585</v>
      </c>
      <c r="AE206" s="93" t="s">
        <v>209</v>
      </c>
    </row>
    <row r="207" spans="1:31" ht="111" customHeight="1" thickBot="1">
      <c r="A207" s="88" t="s">
        <v>636</v>
      </c>
      <c r="B207" s="89" t="s">
        <v>43</v>
      </c>
      <c r="C207" s="89" t="s">
        <v>332</v>
      </c>
      <c r="D207" s="89" t="s">
        <v>332</v>
      </c>
      <c r="E207" s="94" t="s">
        <v>33</v>
      </c>
      <c r="F207" s="95" t="s">
        <v>505</v>
      </c>
      <c r="G207" s="95" t="s">
        <v>40</v>
      </c>
      <c r="H207" s="95" t="s">
        <v>53</v>
      </c>
      <c r="I207" s="95" t="s">
        <v>541</v>
      </c>
      <c r="J207" s="95" t="s">
        <v>377</v>
      </c>
      <c r="K207" s="95" t="s">
        <v>544</v>
      </c>
      <c r="L207" s="95" t="s">
        <v>543</v>
      </c>
      <c r="M207" s="94">
        <v>6</v>
      </c>
      <c r="N207" s="94">
        <v>3</v>
      </c>
      <c r="O207" s="94">
        <f t="shared" si="25"/>
        <v>18</v>
      </c>
      <c r="P207" s="120" t="str">
        <f t="shared" si="26"/>
        <v>Alto (a)</v>
      </c>
      <c r="Q207" s="94">
        <v>25</v>
      </c>
      <c r="R207" s="94">
        <f t="shared" si="27"/>
        <v>450</v>
      </c>
      <c r="S207" s="120" t="str">
        <f t="shared" si="28"/>
        <v>II</v>
      </c>
      <c r="T207" s="121" t="str">
        <f t="shared" si="29"/>
        <v>NO ACEPTABLE O ACEPTABLE CON CONTROL ESPECÍFICO</v>
      </c>
      <c r="U207" s="94">
        <v>92</v>
      </c>
      <c r="V207" s="94">
        <v>25</v>
      </c>
      <c r="W207" s="94">
        <v>15</v>
      </c>
      <c r="X207" s="94">
        <f aca="true" t="shared" si="35" ref="X207:X262">SUM(U207:W207)</f>
        <v>132</v>
      </c>
      <c r="Y207" s="95" t="s">
        <v>506</v>
      </c>
      <c r="Z207" s="101" t="s">
        <v>664</v>
      </c>
      <c r="AA207" s="95" t="s">
        <v>209</v>
      </c>
      <c r="AB207" s="95" t="s">
        <v>209</v>
      </c>
      <c r="AC207" s="95" t="s">
        <v>507</v>
      </c>
      <c r="AD207" s="95" t="s">
        <v>508</v>
      </c>
      <c r="AE207" s="98" t="s">
        <v>545</v>
      </c>
    </row>
    <row r="208" spans="1:31" s="87" customFormat="1" ht="111" customHeight="1" thickBot="1">
      <c r="A208" s="88" t="s">
        <v>636</v>
      </c>
      <c r="B208" s="89" t="s">
        <v>43</v>
      </c>
      <c r="C208" s="89" t="s">
        <v>332</v>
      </c>
      <c r="D208" s="89" t="s">
        <v>332</v>
      </c>
      <c r="E208" s="94" t="s">
        <v>33</v>
      </c>
      <c r="F208" s="95" t="s">
        <v>627</v>
      </c>
      <c r="G208" s="95" t="s">
        <v>628</v>
      </c>
      <c r="H208" s="95" t="s">
        <v>629</v>
      </c>
      <c r="I208" s="95" t="s">
        <v>630</v>
      </c>
      <c r="J208" s="95" t="s">
        <v>421</v>
      </c>
      <c r="K208" s="95" t="s">
        <v>377</v>
      </c>
      <c r="L208" s="95" t="s">
        <v>380</v>
      </c>
      <c r="M208" s="94">
        <v>6</v>
      </c>
      <c r="N208" s="94">
        <v>4</v>
      </c>
      <c r="O208" s="94">
        <f t="shared" si="25"/>
        <v>24</v>
      </c>
      <c r="P208" s="120" t="str">
        <f t="shared" si="26"/>
        <v>Muy Alto (MA)</v>
      </c>
      <c r="Q208" s="94">
        <v>10</v>
      </c>
      <c r="R208" s="94">
        <f t="shared" si="27"/>
        <v>240</v>
      </c>
      <c r="S208" s="120" t="str">
        <f t="shared" si="28"/>
        <v>II</v>
      </c>
      <c r="T208" s="121" t="str">
        <f t="shared" si="29"/>
        <v>NO ACEPTABLE O ACEPTABLE CON CONTROL ESPECÍFICO</v>
      </c>
      <c r="U208" s="94">
        <v>92</v>
      </c>
      <c r="V208" s="94">
        <v>25</v>
      </c>
      <c r="W208" s="94">
        <v>15</v>
      </c>
      <c r="X208" s="94">
        <f t="shared" si="35"/>
        <v>132</v>
      </c>
      <c r="Y208" s="95" t="s">
        <v>630</v>
      </c>
      <c r="Z208" s="95" t="s">
        <v>631</v>
      </c>
      <c r="AA208" s="95" t="s">
        <v>209</v>
      </c>
      <c r="AB208" s="95" t="s">
        <v>209</v>
      </c>
      <c r="AC208" s="95" t="s">
        <v>632</v>
      </c>
      <c r="AD208" s="95" t="s">
        <v>637</v>
      </c>
      <c r="AE208" s="98" t="s">
        <v>209</v>
      </c>
    </row>
    <row r="209" spans="1:31" s="86" customFormat="1" ht="111" customHeight="1" thickBot="1">
      <c r="A209" s="88" t="s">
        <v>636</v>
      </c>
      <c r="B209" s="89" t="s">
        <v>43</v>
      </c>
      <c r="C209" s="89" t="s">
        <v>332</v>
      </c>
      <c r="D209" s="89" t="s">
        <v>332</v>
      </c>
      <c r="E209" s="94" t="s">
        <v>33</v>
      </c>
      <c r="F209" s="95" t="s">
        <v>633</v>
      </c>
      <c r="G209" s="95" t="s">
        <v>628</v>
      </c>
      <c r="H209" s="95" t="s">
        <v>629</v>
      </c>
      <c r="I209" s="95" t="s">
        <v>37</v>
      </c>
      <c r="J209" s="95" t="s">
        <v>421</v>
      </c>
      <c r="K209" s="95" t="s">
        <v>380</v>
      </c>
      <c r="L209" s="95" t="s">
        <v>421</v>
      </c>
      <c r="M209" s="94">
        <v>2</v>
      </c>
      <c r="N209" s="94">
        <v>4</v>
      </c>
      <c r="O209" s="94">
        <f t="shared" si="25"/>
        <v>8</v>
      </c>
      <c r="P209" s="120" t="str">
        <f t="shared" si="26"/>
        <v>Medio (M)</v>
      </c>
      <c r="Q209" s="94">
        <v>25</v>
      </c>
      <c r="R209" s="94">
        <f t="shared" si="27"/>
        <v>200</v>
      </c>
      <c r="S209" s="120" t="str">
        <f t="shared" si="28"/>
        <v>II</v>
      </c>
      <c r="T209" s="121" t="str">
        <f t="shared" si="29"/>
        <v>NO ACEPTABLE O ACEPTABLE CON CONTROL ESPECÍFICO</v>
      </c>
      <c r="U209" s="94">
        <v>92</v>
      </c>
      <c r="V209" s="94">
        <v>25</v>
      </c>
      <c r="W209" s="94">
        <v>15</v>
      </c>
      <c r="X209" s="94">
        <f t="shared" si="35"/>
        <v>132</v>
      </c>
      <c r="Y209" s="95" t="s">
        <v>222</v>
      </c>
      <c r="Z209" s="95" t="s">
        <v>631</v>
      </c>
      <c r="AA209" s="95" t="s">
        <v>209</v>
      </c>
      <c r="AB209" s="95" t="s">
        <v>209</v>
      </c>
      <c r="AC209" s="95" t="s">
        <v>634</v>
      </c>
      <c r="AD209" s="133" t="s">
        <v>638</v>
      </c>
      <c r="AE209" s="98" t="s">
        <v>209</v>
      </c>
    </row>
    <row r="210" spans="1:31" ht="111" customHeight="1" thickBot="1">
      <c r="A210" s="88" t="s">
        <v>636</v>
      </c>
      <c r="B210" s="89" t="s">
        <v>43</v>
      </c>
      <c r="C210" s="89" t="s">
        <v>332</v>
      </c>
      <c r="D210" s="89" t="s">
        <v>332</v>
      </c>
      <c r="E210" s="94"/>
      <c r="F210" s="95" t="s">
        <v>518</v>
      </c>
      <c r="G210" s="95" t="s">
        <v>498</v>
      </c>
      <c r="H210" s="95" t="s">
        <v>266</v>
      </c>
      <c r="I210" s="95" t="s">
        <v>252</v>
      </c>
      <c r="J210" s="95" t="s">
        <v>421</v>
      </c>
      <c r="K210" s="95" t="s">
        <v>556</v>
      </c>
      <c r="L210" s="95" t="s">
        <v>421</v>
      </c>
      <c r="M210" s="94">
        <v>2</v>
      </c>
      <c r="N210" s="94">
        <v>4</v>
      </c>
      <c r="O210" s="94">
        <f t="shared" si="25"/>
        <v>8</v>
      </c>
      <c r="P210" s="120" t="str">
        <f t="shared" si="26"/>
        <v>Medio (M)</v>
      </c>
      <c r="Q210" s="94">
        <v>25</v>
      </c>
      <c r="R210" s="94">
        <f t="shared" si="27"/>
        <v>200</v>
      </c>
      <c r="S210" s="120" t="str">
        <f t="shared" si="28"/>
        <v>II</v>
      </c>
      <c r="T210" s="121" t="str">
        <f t="shared" si="29"/>
        <v>NO ACEPTABLE O ACEPTABLE CON CONTROL ESPECÍFICO</v>
      </c>
      <c r="U210" s="94">
        <v>92</v>
      </c>
      <c r="V210" s="94">
        <v>25</v>
      </c>
      <c r="W210" s="94">
        <v>15</v>
      </c>
      <c r="X210" s="94">
        <f t="shared" si="35"/>
        <v>132</v>
      </c>
      <c r="Y210" s="95" t="s">
        <v>519</v>
      </c>
      <c r="Z210" s="95" t="s">
        <v>589</v>
      </c>
      <c r="AA210" s="95" t="s">
        <v>209</v>
      </c>
      <c r="AB210" s="95" t="s">
        <v>209</v>
      </c>
      <c r="AC210" s="95" t="s">
        <v>209</v>
      </c>
      <c r="AD210" s="95" t="s">
        <v>558</v>
      </c>
      <c r="AE210" s="98" t="s">
        <v>209</v>
      </c>
    </row>
    <row r="211" spans="1:31" ht="111" customHeight="1" thickBot="1">
      <c r="A211" s="88" t="s">
        <v>636</v>
      </c>
      <c r="B211" s="89" t="s">
        <v>43</v>
      </c>
      <c r="C211" s="89" t="s">
        <v>332</v>
      </c>
      <c r="D211" s="89" t="s">
        <v>332</v>
      </c>
      <c r="E211" s="94" t="s">
        <v>33</v>
      </c>
      <c r="F211" s="95" t="s">
        <v>622</v>
      </c>
      <c r="G211" s="95" t="s">
        <v>51</v>
      </c>
      <c r="H211" s="95" t="s">
        <v>254</v>
      </c>
      <c r="I211" s="95" t="s">
        <v>621</v>
      </c>
      <c r="J211" s="95" t="s">
        <v>380</v>
      </c>
      <c r="K211" s="95" t="s">
        <v>623</v>
      </c>
      <c r="L211" s="95" t="s">
        <v>356</v>
      </c>
      <c r="M211" s="94">
        <v>2</v>
      </c>
      <c r="N211" s="94">
        <v>4</v>
      </c>
      <c r="O211" s="94">
        <f t="shared" si="25"/>
        <v>8</v>
      </c>
      <c r="P211" s="120" t="str">
        <f t="shared" si="26"/>
        <v>Medio (M)</v>
      </c>
      <c r="Q211" s="94">
        <v>10</v>
      </c>
      <c r="R211" s="94">
        <f t="shared" si="27"/>
        <v>80</v>
      </c>
      <c r="S211" s="120" t="str">
        <f t="shared" si="28"/>
        <v>III</v>
      </c>
      <c r="T211" s="121" t="str">
        <f t="shared" si="29"/>
        <v>MEJORABLE</v>
      </c>
      <c r="U211" s="94">
        <v>92</v>
      </c>
      <c r="V211" s="94">
        <v>25</v>
      </c>
      <c r="W211" s="94">
        <v>15</v>
      </c>
      <c r="X211" s="94">
        <f t="shared" si="35"/>
        <v>132</v>
      </c>
      <c r="Y211" s="95" t="s">
        <v>39</v>
      </c>
      <c r="Z211" s="95" t="s">
        <v>624</v>
      </c>
      <c r="AA211" s="95" t="s">
        <v>209</v>
      </c>
      <c r="AB211" s="95" t="s">
        <v>209</v>
      </c>
      <c r="AC211" s="95" t="s">
        <v>626</v>
      </c>
      <c r="AD211" s="95" t="s">
        <v>625</v>
      </c>
      <c r="AE211" s="98" t="s">
        <v>209</v>
      </c>
    </row>
    <row r="212" spans="1:31" ht="111" customHeight="1" thickBot="1">
      <c r="A212" s="88" t="s">
        <v>636</v>
      </c>
      <c r="B212" s="89" t="s">
        <v>43</v>
      </c>
      <c r="C212" s="89" t="s">
        <v>332</v>
      </c>
      <c r="D212" s="89" t="s">
        <v>332</v>
      </c>
      <c r="E212" s="94" t="s">
        <v>206</v>
      </c>
      <c r="F212" s="95" t="s">
        <v>313</v>
      </c>
      <c r="G212" s="95" t="s">
        <v>51</v>
      </c>
      <c r="H212" s="95" t="s">
        <v>235</v>
      </c>
      <c r="I212" s="95" t="s">
        <v>236</v>
      </c>
      <c r="J212" s="95" t="s">
        <v>377</v>
      </c>
      <c r="K212" s="95" t="s">
        <v>377</v>
      </c>
      <c r="L212" s="95" t="s">
        <v>377</v>
      </c>
      <c r="M212" s="94">
        <v>0</v>
      </c>
      <c r="N212" s="94">
        <v>3</v>
      </c>
      <c r="O212" s="94">
        <f>+M212*N212</f>
        <v>0</v>
      </c>
      <c r="P212" s="120" t="str">
        <f>IF(O212&gt;=21,"Muy Alto (MA)",IF(O212&lt;6,"Bajo (B)",IF(AND(O212&gt;=9,O212&lt;21),"Alto (a)",IF(AND(O212&gt;=6,O212&lt;9),"Medio (M)"))))</f>
        <v>Bajo (B)</v>
      </c>
      <c r="Q212" s="94">
        <v>25</v>
      </c>
      <c r="R212" s="94">
        <f>O212*Q212</f>
        <v>0</v>
      </c>
      <c r="S212" s="120" t="str">
        <f>IF(R212&gt;500,"I",IF(R212&lt;21,"IV",IF(AND(R212&gt;=121,R212&lt;=500),"II",IF(AND(R212&gt;=21,R212&lt;=120),"III"))))</f>
        <v>IV</v>
      </c>
      <c r="T212" s="121" t="str">
        <f>IF(R212&gt;500,"NO ACEPTABLE",IF(R212&lt;21,"ACEPTABLE",IF(AND(R212&gt;=121,R212&lt;=500),"NO ACEPTABLE O ACEPTABLE CON CONTROL ESPECÍFICO",IF(AND(R212&gt;=21,R212&lt;=120),"MEJORABLE"))))</f>
        <v>ACEPTABLE</v>
      </c>
      <c r="U212" s="94">
        <v>92</v>
      </c>
      <c r="V212" s="94">
        <v>25</v>
      </c>
      <c r="W212" s="94">
        <v>15</v>
      </c>
      <c r="X212" s="94">
        <f t="shared" si="35"/>
        <v>132</v>
      </c>
      <c r="Y212" s="95" t="s">
        <v>524</v>
      </c>
      <c r="Z212" s="95" t="s">
        <v>559</v>
      </c>
      <c r="AA212" s="95" t="s">
        <v>209</v>
      </c>
      <c r="AB212" s="95" t="s">
        <v>209</v>
      </c>
      <c r="AC212" s="95" t="s">
        <v>276</v>
      </c>
      <c r="AD212" s="95" t="s">
        <v>562</v>
      </c>
      <c r="AE212" s="98" t="s">
        <v>209</v>
      </c>
    </row>
    <row r="213" spans="1:31" ht="111" customHeight="1" thickBot="1">
      <c r="A213" s="88" t="s">
        <v>636</v>
      </c>
      <c r="B213" s="89" t="s">
        <v>43</v>
      </c>
      <c r="C213" s="89" t="s">
        <v>332</v>
      </c>
      <c r="D213" s="89" t="s">
        <v>332</v>
      </c>
      <c r="E213" s="102" t="s">
        <v>206</v>
      </c>
      <c r="F213" s="101" t="s">
        <v>278</v>
      </c>
      <c r="G213" s="101" t="s">
        <v>36</v>
      </c>
      <c r="H213" s="101" t="s">
        <v>366</v>
      </c>
      <c r="I213" s="101" t="s">
        <v>602</v>
      </c>
      <c r="J213" s="101" t="s">
        <v>377</v>
      </c>
      <c r="K213" s="101" t="s">
        <v>380</v>
      </c>
      <c r="L213" s="101" t="s">
        <v>603</v>
      </c>
      <c r="M213" s="102">
        <v>2</v>
      </c>
      <c r="N213" s="102">
        <v>3</v>
      </c>
      <c r="O213" s="102">
        <f>+M213*N213</f>
        <v>6</v>
      </c>
      <c r="P213" s="124" t="str">
        <f>IF(O213&gt;=21,"Muy Alto (MA)",IF(O213&lt;6,"Bajo (B)",IF(AND(O213&gt;=9,O213&lt;21),"Alto (a)",IF(AND(O213&gt;=6,O213&lt;9),"Medio (M)"))))</f>
        <v>Medio (M)</v>
      </c>
      <c r="Q213" s="102">
        <v>10</v>
      </c>
      <c r="R213" s="102">
        <f>O213*Q213</f>
        <v>60</v>
      </c>
      <c r="S213" s="124" t="str">
        <f>IF(R213&gt;500,"I",IF(R213&lt;21,"IV",IF(AND(R213&gt;=121,R213&lt;=500),"II",IF(AND(R213&gt;=21,R213&lt;=120),"III"))))</f>
        <v>III</v>
      </c>
      <c r="T213" s="125" t="str">
        <f>IF(R213&gt;500,"NO ACEPTABLE",IF(R213&lt;21,"ACEPTABLE",IF(AND(R213&gt;=121,R213&lt;=500),"NO ACEPTABLE O ACEPTABLE CON CONTROL ESPECÍFICO",IF(AND(R213&gt;=21,R213&lt;=120),"MEJORABLE"))))</f>
        <v>MEJORABLE</v>
      </c>
      <c r="U213" s="102">
        <v>92</v>
      </c>
      <c r="V213" s="102">
        <v>25</v>
      </c>
      <c r="W213" s="102">
        <v>15</v>
      </c>
      <c r="X213" s="102">
        <f t="shared" si="35"/>
        <v>132</v>
      </c>
      <c r="Y213" s="101" t="s">
        <v>604</v>
      </c>
      <c r="Z213" s="101" t="s">
        <v>605</v>
      </c>
      <c r="AA213" s="101" t="s">
        <v>209</v>
      </c>
      <c r="AB213" s="101" t="s">
        <v>209</v>
      </c>
      <c r="AC213" s="101" t="s">
        <v>209</v>
      </c>
      <c r="AD213" s="101" t="s">
        <v>606</v>
      </c>
      <c r="AE213" s="105" t="s">
        <v>209</v>
      </c>
    </row>
    <row r="214" spans="1:31" ht="111" customHeight="1" thickBot="1">
      <c r="A214" s="88" t="s">
        <v>44</v>
      </c>
      <c r="B214" s="140" t="s">
        <v>767</v>
      </c>
      <c r="C214" s="140" t="s">
        <v>768</v>
      </c>
      <c r="D214" s="140" t="s">
        <v>769</v>
      </c>
      <c r="E214" s="141" t="s">
        <v>745</v>
      </c>
      <c r="F214" s="140" t="s">
        <v>770</v>
      </c>
      <c r="G214" s="140" t="s">
        <v>498</v>
      </c>
      <c r="H214" s="140" t="s">
        <v>771</v>
      </c>
      <c r="I214" s="140" t="s">
        <v>37</v>
      </c>
      <c r="J214" s="140" t="s">
        <v>377</v>
      </c>
      <c r="K214" s="140" t="s">
        <v>772</v>
      </c>
      <c r="L214" s="140" t="s">
        <v>377</v>
      </c>
      <c r="M214" s="141">
        <v>6</v>
      </c>
      <c r="N214" s="141">
        <v>4</v>
      </c>
      <c r="O214" s="141">
        <f>+M214*N214</f>
        <v>24</v>
      </c>
      <c r="P214" s="141" t="str">
        <f>+IF(O214&gt;=24,"Muy Alto (MA)",IF(O214&gt;=10,"Alto (A)",IF(O214&gt;=6,"Medio (M)",IF(O214&gt;=2,"Bajo (B)"))))</f>
        <v>Muy Alto (MA)</v>
      </c>
      <c r="Q214" s="141">
        <v>60</v>
      </c>
      <c r="R214" s="141">
        <f>+O214*Q214</f>
        <v>1440</v>
      </c>
      <c r="S214" s="196" t="str">
        <f>IF(R214&lt;=20,"IV",IF(R214&gt;=600,"I",IF(R214&gt;=150,"II",IF(R214&gt;=40,"III",IF(R214&gt;=20,"IV")*IF(R214&lt;=20,"IV")))))</f>
        <v>I</v>
      </c>
      <c r="T214" s="140" t="str">
        <f>+IF(S214="I","No Aceptable",IF(S214="II","No Aceptable o Aceptable con control especifico",IF(S214="III","Mejorable",IF(S214="IV","Aceptable"))))</f>
        <v>No Aceptable</v>
      </c>
      <c r="U214" s="141">
        <v>9</v>
      </c>
      <c r="V214" s="141">
        <v>0</v>
      </c>
      <c r="W214" s="141">
        <v>0</v>
      </c>
      <c r="X214" s="141">
        <f t="shared" si="35"/>
        <v>9</v>
      </c>
      <c r="Y214" s="140" t="s">
        <v>35</v>
      </c>
      <c r="Z214" s="140"/>
      <c r="AA214" s="140"/>
      <c r="AB214" s="140"/>
      <c r="AC214" s="140" t="s">
        <v>773</v>
      </c>
      <c r="AD214" s="140" t="s">
        <v>774</v>
      </c>
      <c r="AE214" s="140"/>
    </row>
    <row r="215" spans="1:31" ht="111" customHeight="1" thickBot="1">
      <c r="A215" s="88" t="s">
        <v>44</v>
      </c>
      <c r="B215" s="197" t="s">
        <v>775</v>
      </c>
      <c r="C215" s="197" t="s">
        <v>776</v>
      </c>
      <c r="D215" s="197" t="s">
        <v>239</v>
      </c>
      <c r="E215" s="197" t="s">
        <v>206</v>
      </c>
      <c r="F215" s="197" t="s">
        <v>777</v>
      </c>
      <c r="G215" s="197" t="s">
        <v>34</v>
      </c>
      <c r="H215" s="197" t="s">
        <v>778</v>
      </c>
      <c r="I215" s="197" t="s">
        <v>779</v>
      </c>
      <c r="J215" s="197" t="s">
        <v>377</v>
      </c>
      <c r="K215" s="197" t="s">
        <v>780</v>
      </c>
      <c r="L215" s="197" t="s">
        <v>781</v>
      </c>
      <c r="M215" s="197">
        <v>6</v>
      </c>
      <c r="N215" s="197">
        <v>3</v>
      </c>
      <c r="O215" s="197">
        <v>18</v>
      </c>
      <c r="P215" s="197" t="s">
        <v>106</v>
      </c>
      <c r="Q215" s="197">
        <v>25</v>
      </c>
      <c r="R215" s="197">
        <v>450</v>
      </c>
      <c r="S215" s="197" t="s">
        <v>41</v>
      </c>
      <c r="T215" s="197" t="s">
        <v>782</v>
      </c>
      <c r="U215" s="141">
        <v>13</v>
      </c>
      <c r="V215" s="141">
        <v>0</v>
      </c>
      <c r="W215" s="141">
        <v>0</v>
      </c>
      <c r="X215" s="141">
        <f t="shared" si="35"/>
        <v>13</v>
      </c>
      <c r="Y215" s="197" t="s">
        <v>35</v>
      </c>
      <c r="Z215" s="197"/>
      <c r="AA215" s="197" t="s">
        <v>232</v>
      </c>
      <c r="AB215" s="197" t="s">
        <v>232</v>
      </c>
      <c r="AC215" s="197" t="s">
        <v>783</v>
      </c>
      <c r="AD215" s="197" t="s">
        <v>784</v>
      </c>
      <c r="AE215" s="197" t="s">
        <v>232</v>
      </c>
    </row>
    <row r="216" spans="1:31" ht="111" customHeight="1" thickBot="1">
      <c r="A216" s="88" t="s">
        <v>44</v>
      </c>
      <c r="B216" s="197" t="s">
        <v>775</v>
      </c>
      <c r="C216" s="197" t="s">
        <v>785</v>
      </c>
      <c r="D216" s="197" t="s">
        <v>239</v>
      </c>
      <c r="E216" s="197" t="s">
        <v>206</v>
      </c>
      <c r="F216" s="197" t="s">
        <v>786</v>
      </c>
      <c r="G216" s="197" t="s">
        <v>34</v>
      </c>
      <c r="H216" s="197" t="s">
        <v>787</v>
      </c>
      <c r="I216" s="197" t="s">
        <v>207</v>
      </c>
      <c r="J216" s="197" t="s">
        <v>377</v>
      </c>
      <c r="K216" s="197" t="s">
        <v>377</v>
      </c>
      <c r="L216" s="197" t="s">
        <v>781</v>
      </c>
      <c r="M216" s="197">
        <v>6</v>
      </c>
      <c r="N216" s="197">
        <v>3</v>
      </c>
      <c r="O216" s="197">
        <v>18</v>
      </c>
      <c r="P216" s="197" t="s">
        <v>106</v>
      </c>
      <c r="Q216" s="197">
        <v>25</v>
      </c>
      <c r="R216" s="197">
        <v>450</v>
      </c>
      <c r="S216" s="197" t="s">
        <v>41</v>
      </c>
      <c r="T216" s="197" t="s">
        <v>782</v>
      </c>
      <c r="U216" s="141">
        <v>13</v>
      </c>
      <c r="V216" s="141">
        <v>0</v>
      </c>
      <c r="W216" s="141">
        <v>0</v>
      </c>
      <c r="X216" s="141">
        <f>SUM(U216:W216)</f>
        <v>13</v>
      </c>
      <c r="Y216" s="197" t="s">
        <v>35</v>
      </c>
      <c r="Z216" s="197" t="s">
        <v>788</v>
      </c>
      <c r="AA216" s="197" t="s">
        <v>209</v>
      </c>
      <c r="AB216" s="197" t="s">
        <v>209</v>
      </c>
      <c r="AC216" s="197" t="s">
        <v>209</v>
      </c>
      <c r="AD216" s="197" t="s">
        <v>789</v>
      </c>
      <c r="AE216" s="197" t="s">
        <v>209</v>
      </c>
    </row>
    <row r="217" spans="1:31" ht="111" customHeight="1" thickBot="1">
      <c r="A217" s="88" t="s">
        <v>44</v>
      </c>
      <c r="B217" s="197" t="s">
        <v>775</v>
      </c>
      <c r="C217" s="197" t="s">
        <v>785</v>
      </c>
      <c r="D217" s="197" t="s">
        <v>239</v>
      </c>
      <c r="E217" s="197" t="s">
        <v>206</v>
      </c>
      <c r="F217" s="197" t="s">
        <v>263</v>
      </c>
      <c r="G217" s="197" t="s">
        <v>38</v>
      </c>
      <c r="H217" s="197" t="s">
        <v>38</v>
      </c>
      <c r="I217" s="197" t="s">
        <v>213</v>
      </c>
      <c r="J217" s="197" t="s">
        <v>377</v>
      </c>
      <c r="K217" s="197" t="s">
        <v>377</v>
      </c>
      <c r="L217" s="197" t="s">
        <v>790</v>
      </c>
      <c r="M217" s="197">
        <v>6</v>
      </c>
      <c r="N217" s="197">
        <v>3</v>
      </c>
      <c r="O217" s="197">
        <v>18</v>
      </c>
      <c r="P217" s="197" t="s">
        <v>106</v>
      </c>
      <c r="Q217" s="197">
        <v>25</v>
      </c>
      <c r="R217" s="197">
        <v>450</v>
      </c>
      <c r="S217" s="197" t="s">
        <v>41</v>
      </c>
      <c r="T217" s="197" t="s">
        <v>782</v>
      </c>
      <c r="U217" s="141">
        <v>13</v>
      </c>
      <c r="V217" s="141">
        <v>0</v>
      </c>
      <c r="W217" s="141">
        <v>0</v>
      </c>
      <c r="X217" s="141">
        <f>SUM(U217:W217)</f>
        <v>13</v>
      </c>
      <c r="Y217" s="197"/>
      <c r="Z217" s="197"/>
      <c r="AA217" s="197" t="s">
        <v>232</v>
      </c>
      <c r="AB217" s="197"/>
      <c r="AC217" s="197" t="s">
        <v>232</v>
      </c>
      <c r="AD217" s="197" t="s">
        <v>791</v>
      </c>
      <c r="AE217" s="197" t="s">
        <v>232</v>
      </c>
    </row>
    <row r="218" spans="1:31" ht="111" customHeight="1" thickBot="1">
      <c r="A218" s="88" t="s">
        <v>44</v>
      </c>
      <c r="B218" s="197" t="s">
        <v>775</v>
      </c>
      <c r="C218" s="197" t="s">
        <v>785</v>
      </c>
      <c r="D218" s="197" t="s">
        <v>239</v>
      </c>
      <c r="E218" s="197" t="s">
        <v>206</v>
      </c>
      <c r="F218" s="197" t="s">
        <v>792</v>
      </c>
      <c r="G218" s="140" t="s">
        <v>498</v>
      </c>
      <c r="H218" s="197" t="s">
        <v>699</v>
      </c>
      <c r="I218" s="197" t="s">
        <v>37</v>
      </c>
      <c r="J218" s="197" t="s">
        <v>377</v>
      </c>
      <c r="K218" s="197" t="s">
        <v>377</v>
      </c>
      <c r="L218" s="197" t="s">
        <v>240</v>
      </c>
      <c r="M218" s="197">
        <v>6</v>
      </c>
      <c r="N218" s="197">
        <v>4</v>
      </c>
      <c r="O218" s="197">
        <v>24</v>
      </c>
      <c r="P218" s="197" t="s">
        <v>104</v>
      </c>
      <c r="Q218" s="197">
        <v>100</v>
      </c>
      <c r="R218" s="197">
        <v>2400</v>
      </c>
      <c r="S218" s="197" t="s">
        <v>187</v>
      </c>
      <c r="T218" s="197" t="s">
        <v>198</v>
      </c>
      <c r="U218" s="141">
        <v>13</v>
      </c>
      <c r="V218" s="141">
        <v>0</v>
      </c>
      <c r="W218" s="141">
        <v>0</v>
      </c>
      <c r="X218" s="141">
        <f aca="true" t="shared" si="36" ref="X218:X244">SUM(U218:W218)</f>
        <v>13</v>
      </c>
      <c r="Y218" s="197" t="s">
        <v>39</v>
      </c>
      <c r="Z218" s="197" t="s">
        <v>793</v>
      </c>
      <c r="AA218" s="197" t="s">
        <v>209</v>
      </c>
      <c r="AB218" s="197" t="s">
        <v>209</v>
      </c>
      <c r="AC218" s="197" t="s">
        <v>794</v>
      </c>
      <c r="AD218" s="197" t="s">
        <v>795</v>
      </c>
      <c r="AE218" s="197" t="s">
        <v>209</v>
      </c>
    </row>
    <row r="219" spans="1:31" ht="111" customHeight="1" thickBot="1">
      <c r="A219" s="88" t="s">
        <v>44</v>
      </c>
      <c r="B219" s="197" t="s">
        <v>775</v>
      </c>
      <c r="C219" s="197" t="s">
        <v>785</v>
      </c>
      <c r="D219" s="197" t="s">
        <v>239</v>
      </c>
      <c r="E219" s="197" t="s">
        <v>206</v>
      </c>
      <c r="F219" s="197" t="s">
        <v>796</v>
      </c>
      <c r="G219" s="140" t="s">
        <v>498</v>
      </c>
      <c r="H219" s="197" t="s">
        <v>797</v>
      </c>
      <c r="I219" s="197" t="s">
        <v>798</v>
      </c>
      <c r="J219" s="197" t="s">
        <v>377</v>
      </c>
      <c r="K219" s="197" t="s">
        <v>377</v>
      </c>
      <c r="L219" s="197" t="s">
        <v>377</v>
      </c>
      <c r="M219" s="197">
        <v>6</v>
      </c>
      <c r="N219" s="197">
        <v>3</v>
      </c>
      <c r="O219" s="197">
        <v>18</v>
      </c>
      <c r="P219" s="197" t="s">
        <v>106</v>
      </c>
      <c r="Q219" s="197">
        <v>25</v>
      </c>
      <c r="R219" s="197">
        <v>450</v>
      </c>
      <c r="S219" s="197" t="s">
        <v>41</v>
      </c>
      <c r="T219" s="197" t="s">
        <v>782</v>
      </c>
      <c r="U219" s="141">
        <v>13</v>
      </c>
      <c r="V219" s="141">
        <v>0</v>
      </c>
      <c r="W219" s="141">
        <v>0</v>
      </c>
      <c r="X219" s="141">
        <f t="shared" si="36"/>
        <v>13</v>
      </c>
      <c r="Y219" s="197" t="s">
        <v>799</v>
      </c>
      <c r="Z219" s="197" t="s">
        <v>800</v>
      </c>
      <c r="AA219" s="197" t="s">
        <v>209</v>
      </c>
      <c r="AB219" s="197" t="s">
        <v>209</v>
      </c>
      <c r="AC219" s="197" t="s">
        <v>209</v>
      </c>
      <c r="AD219" s="197" t="s">
        <v>801</v>
      </c>
      <c r="AE219" s="197" t="s">
        <v>802</v>
      </c>
    </row>
    <row r="220" spans="1:31" ht="111" customHeight="1" thickBot="1">
      <c r="A220" s="88" t="s">
        <v>44</v>
      </c>
      <c r="B220" s="197" t="s">
        <v>775</v>
      </c>
      <c r="C220" s="197" t="s">
        <v>785</v>
      </c>
      <c r="D220" s="197" t="s">
        <v>239</v>
      </c>
      <c r="E220" s="197" t="s">
        <v>206</v>
      </c>
      <c r="F220" s="197" t="s">
        <v>803</v>
      </c>
      <c r="G220" s="197" t="s">
        <v>40</v>
      </c>
      <c r="H220" s="197" t="s">
        <v>804</v>
      </c>
      <c r="I220" s="197" t="s">
        <v>805</v>
      </c>
      <c r="J220" s="197" t="s">
        <v>377</v>
      </c>
      <c r="K220" s="197" t="s">
        <v>806</v>
      </c>
      <c r="L220" s="197" t="s">
        <v>377</v>
      </c>
      <c r="M220" s="197">
        <v>6</v>
      </c>
      <c r="N220" s="197">
        <v>3</v>
      </c>
      <c r="O220" s="197">
        <v>18</v>
      </c>
      <c r="P220" s="197" t="s">
        <v>106</v>
      </c>
      <c r="Q220" s="140">
        <v>25</v>
      </c>
      <c r="R220" s="197">
        <v>450</v>
      </c>
      <c r="S220" s="197" t="s">
        <v>41</v>
      </c>
      <c r="T220" s="197" t="s">
        <v>782</v>
      </c>
      <c r="U220" s="141">
        <v>13</v>
      </c>
      <c r="V220" s="141">
        <v>0</v>
      </c>
      <c r="W220" s="141">
        <v>0</v>
      </c>
      <c r="X220" s="141">
        <f t="shared" si="36"/>
        <v>13</v>
      </c>
      <c r="Y220" s="197" t="s">
        <v>35</v>
      </c>
      <c r="Z220" s="197" t="s">
        <v>807</v>
      </c>
      <c r="AA220" s="197" t="s">
        <v>209</v>
      </c>
      <c r="AB220" s="197" t="s">
        <v>209</v>
      </c>
      <c r="AC220" s="197" t="s">
        <v>808</v>
      </c>
      <c r="AD220" s="197" t="s">
        <v>809</v>
      </c>
      <c r="AE220" s="197" t="s">
        <v>810</v>
      </c>
    </row>
    <row r="221" spans="1:31" ht="111" customHeight="1" thickBot="1">
      <c r="A221" s="88" t="s">
        <v>44</v>
      </c>
      <c r="B221" s="197" t="s">
        <v>775</v>
      </c>
      <c r="C221" s="197" t="s">
        <v>785</v>
      </c>
      <c r="D221" s="197" t="s">
        <v>239</v>
      </c>
      <c r="E221" s="197" t="s">
        <v>206</v>
      </c>
      <c r="F221" s="197" t="s">
        <v>811</v>
      </c>
      <c r="G221" s="140" t="s">
        <v>498</v>
      </c>
      <c r="H221" s="197" t="s">
        <v>212</v>
      </c>
      <c r="I221" s="197" t="s">
        <v>812</v>
      </c>
      <c r="J221" s="197" t="s">
        <v>377</v>
      </c>
      <c r="K221" s="197" t="s">
        <v>377</v>
      </c>
      <c r="L221" s="197" t="s">
        <v>377</v>
      </c>
      <c r="M221" s="197">
        <v>6</v>
      </c>
      <c r="N221" s="197">
        <v>3</v>
      </c>
      <c r="O221" s="197">
        <v>18</v>
      </c>
      <c r="P221" s="197" t="s">
        <v>106</v>
      </c>
      <c r="Q221" s="197">
        <v>60</v>
      </c>
      <c r="R221" s="197">
        <v>1080</v>
      </c>
      <c r="S221" s="197" t="s">
        <v>187</v>
      </c>
      <c r="T221" s="197" t="s">
        <v>198</v>
      </c>
      <c r="U221" s="141">
        <v>13</v>
      </c>
      <c r="V221" s="141">
        <v>0</v>
      </c>
      <c r="W221" s="141">
        <v>0</v>
      </c>
      <c r="X221" s="141">
        <f t="shared" si="36"/>
        <v>13</v>
      </c>
      <c r="Y221" s="197" t="s">
        <v>39</v>
      </c>
      <c r="Z221" s="197" t="s">
        <v>813</v>
      </c>
      <c r="AA221" s="197" t="s">
        <v>209</v>
      </c>
      <c r="AB221" s="197" t="s">
        <v>209</v>
      </c>
      <c r="AC221" s="197" t="s">
        <v>814</v>
      </c>
      <c r="AD221" s="197" t="s">
        <v>815</v>
      </c>
      <c r="AE221" s="197" t="s">
        <v>209</v>
      </c>
    </row>
    <row r="222" spans="1:31" ht="111" customHeight="1" thickBot="1">
      <c r="A222" s="88" t="s">
        <v>44</v>
      </c>
      <c r="B222" s="197" t="s">
        <v>775</v>
      </c>
      <c r="C222" s="197" t="s">
        <v>785</v>
      </c>
      <c r="D222" s="197" t="s">
        <v>239</v>
      </c>
      <c r="E222" s="197" t="s">
        <v>206</v>
      </c>
      <c r="F222" s="197" t="s">
        <v>816</v>
      </c>
      <c r="G222" s="140" t="s">
        <v>498</v>
      </c>
      <c r="H222" s="197" t="s">
        <v>254</v>
      </c>
      <c r="I222" s="197" t="s">
        <v>817</v>
      </c>
      <c r="J222" s="197" t="s">
        <v>377</v>
      </c>
      <c r="K222" s="197" t="s">
        <v>818</v>
      </c>
      <c r="L222" s="197" t="s">
        <v>377</v>
      </c>
      <c r="M222" s="197">
        <v>6</v>
      </c>
      <c r="N222" s="197">
        <v>3</v>
      </c>
      <c r="O222" s="197">
        <v>18</v>
      </c>
      <c r="P222" s="197" t="s">
        <v>106</v>
      </c>
      <c r="Q222" s="197">
        <v>25</v>
      </c>
      <c r="R222" s="197">
        <v>450</v>
      </c>
      <c r="S222" s="197" t="s">
        <v>41</v>
      </c>
      <c r="T222" s="197" t="s">
        <v>782</v>
      </c>
      <c r="U222" s="141">
        <v>13</v>
      </c>
      <c r="V222" s="141">
        <v>0</v>
      </c>
      <c r="W222" s="141">
        <v>0</v>
      </c>
      <c r="X222" s="141">
        <f t="shared" si="36"/>
        <v>13</v>
      </c>
      <c r="Y222" s="197" t="s">
        <v>39</v>
      </c>
      <c r="Z222" s="198" t="s">
        <v>819</v>
      </c>
      <c r="AA222" s="197" t="s">
        <v>209</v>
      </c>
      <c r="AB222" s="197" t="s">
        <v>209</v>
      </c>
      <c r="AC222" s="197" t="s">
        <v>820</v>
      </c>
      <c r="AD222" s="197" t="s">
        <v>821</v>
      </c>
      <c r="AE222" s="197" t="s">
        <v>209</v>
      </c>
    </row>
    <row r="223" spans="1:31" ht="111" customHeight="1" thickBot="1">
      <c r="A223" s="88" t="s">
        <v>44</v>
      </c>
      <c r="B223" s="199" t="s">
        <v>822</v>
      </c>
      <c r="C223" s="200" t="s">
        <v>823</v>
      </c>
      <c r="D223" s="199" t="s">
        <v>824</v>
      </c>
      <c r="E223" s="201" t="s">
        <v>745</v>
      </c>
      <c r="F223" s="202" t="s">
        <v>825</v>
      </c>
      <c r="G223" s="140" t="s">
        <v>498</v>
      </c>
      <c r="H223" s="203" t="s">
        <v>826</v>
      </c>
      <c r="I223" s="204" t="s">
        <v>827</v>
      </c>
      <c r="J223" s="204"/>
      <c r="K223" s="204" t="s">
        <v>828</v>
      </c>
      <c r="L223" s="204" t="s">
        <v>829</v>
      </c>
      <c r="M223" s="205">
        <v>2</v>
      </c>
      <c r="N223" s="205">
        <v>3</v>
      </c>
      <c r="O223" s="206">
        <v>6</v>
      </c>
      <c r="P223" s="206" t="s">
        <v>108</v>
      </c>
      <c r="Q223" s="205">
        <v>60</v>
      </c>
      <c r="R223" s="206">
        <v>360</v>
      </c>
      <c r="S223" s="206" t="s">
        <v>41</v>
      </c>
      <c r="T223" s="204" t="s">
        <v>782</v>
      </c>
      <c r="U223" s="141">
        <v>13</v>
      </c>
      <c r="V223" s="141">
        <v>0</v>
      </c>
      <c r="W223" s="141">
        <v>0</v>
      </c>
      <c r="X223" s="141">
        <f t="shared" si="36"/>
        <v>13</v>
      </c>
      <c r="Y223" s="204" t="s">
        <v>830</v>
      </c>
      <c r="Z223" s="204" t="s">
        <v>831</v>
      </c>
      <c r="AA223" s="204"/>
      <c r="AB223" s="204"/>
      <c r="AC223" s="204"/>
      <c r="AD223" s="204" t="s">
        <v>832</v>
      </c>
      <c r="AE223" s="204" t="s">
        <v>833</v>
      </c>
    </row>
    <row r="224" spans="1:31" ht="111" customHeight="1" thickBot="1">
      <c r="A224" s="88" t="s">
        <v>44</v>
      </c>
      <c r="B224" s="199" t="s">
        <v>822</v>
      </c>
      <c r="C224" s="200" t="s">
        <v>823</v>
      </c>
      <c r="D224" s="199" t="s">
        <v>824</v>
      </c>
      <c r="E224" s="201" t="s">
        <v>745</v>
      </c>
      <c r="F224" s="207" t="s">
        <v>834</v>
      </c>
      <c r="G224" s="140" t="s">
        <v>498</v>
      </c>
      <c r="H224" s="207" t="s">
        <v>835</v>
      </c>
      <c r="I224" s="204" t="s">
        <v>836</v>
      </c>
      <c r="J224" s="204"/>
      <c r="K224" s="204"/>
      <c r="L224" s="204" t="s">
        <v>837</v>
      </c>
      <c r="M224" s="205">
        <v>2</v>
      </c>
      <c r="N224" s="205">
        <v>4</v>
      </c>
      <c r="O224" s="206">
        <v>8</v>
      </c>
      <c r="P224" s="206" t="s">
        <v>108</v>
      </c>
      <c r="Q224" s="205">
        <v>60</v>
      </c>
      <c r="R224" s="206">
        <v>480</v>
      </c>
      <c r="S224" s="206" t="s">
        <v>41</v>
      </c>
      <c r="T224" s="204" t="s">
        <v>782</v>
      </c>
      <c r="U224" s="141">
        <v>13</v>
      </c>
      <c r="V224" s="141">
        <v>0</v>
      </c>
      <c r="W224" s="141">
        <v>0</v>
      </c>
      <c r="X224" s="141">
        <f t="shared" si="36"/>
        <v>13</v>
      </c>
      <c r="Y224" s="204" t="s">
        <v>830</v>
      </c>
      <c r="Z224" s="204" t="s">
        <v>831</v>
      </c>
      <c r="AA224" s="208"/>
      <c r="AB224" s="208"/>
      <c r="AC224" s="204"/>
      <c r="AD224" s="204" t="s">
        <v>837</v>
      </c>
      <c r="AE224" s="204" t="s">
        <v>833</v>
      </c>
    </row>
    <row r="225" spans="1:31" ht="111" customHeight="1" thickBot="1">
      <c r="A225" s="88" t="s">
        <v>44</v>
      </c>
      <c r="B225" s="199" t="s">
        <v>822</v>
      </c>
      <c r="C225" s="200" t="s">
        <v>823</v>
      </c>
      <c r="D225" s="199" t="s">
        <v>824</v>
      </c>
      <c r="E225" s="201" t="s">
        <v>745</v>
      </c>
      <c r="F225" s="202" t="s">
        <v>838</v>
      </c>
      <c r="G225" s="140" t="s">
        <v>498</v>
      </c>
      <c r="H225" s="203" t="s">
        <v>839</v>
      </c>
      <c r="I225" s="204" t="s">
        <v>836</v>
      </c>
      <c r="J225" s="204"/>
      <c r="K225" s="204"/>
      <c r="L225" s="204" t="s">
        <v>837</v>
      </c>
      <c r="M225" s="205">
        <v>2</v>
      </c>
      <c r="N225" s="205">
        <v>3</v>
      </c>
      <c r="O225" s="206">
        <v>6</v>
      </c>
      <c r="P225" s="206" t="s">
        <v>108</v>
      </c>
      <c r="Q225" s="205">
        <v>60</v>
      </c>
      <c r="R225" s="206">
        <v>360</v>
      </c>
      <c r="S225" s="206" t="s">
        <v>41</v>
      </c>
      <c r="T225" s="204" t="s">
        <v>782</v>
      </c>
      <c r="U225" s="141">
        <v>13</v>
      </c>
      <c r="V225" s="141">
        <v>0</v>
      </c>
      <c r="W225" s="141">
        <v>0</v>
      </c>
      <c r="X225" s="141">
        <f t="shared" si="36"/>
        <v>13</v>
      </c>
      <c r="Y225" s="204" t="s">
        <v>830</v>
      </c>
      <c r="Z225" s="204" t="s">
        <v>831</v>
      </c>
      <c r="AA225" s="208"/>
      <c r="AB225" s="208"/>
      <c r="AC225" s="204"/>
      <c r="AD225" s="204" t="s">
        <v>840</v>
      </c>
      <c r="AE225" s="204" t="s">
        <v>833</v>
      </c>
    </row>
    <row r="226" spans="1:31" ht="111" customHeight="1" thickBot="1">
      <c r="A226" s="88" t="s">
        <v>44</v>
      </c>
      <c r="B226" s="199" t="s">
        <v>822</v>
      </c>
      <c r="C226" s="200" t="s">
        <v>823</v>
      </c>
      <c r="D226" s="199" t="s">
        <v>824</v>
      </c>
      <c r="E226" s="201" t="s">
        <v>745</v>
      </c>
      <c r="F226" s="202" t="s">
        <v>841</v>
      </c>
      <c r="G226" s="140" t="s">
        <v>498</v>
      </c>
      <c r="H226" s="203" t="s">
        <v>842</v>
      </c>
      <c r="I226" s="202" t="s">
        <v>843</v>
      </c>
      <c r="J226" s="204"/>
      <c r="K226" s="204"/>
      <c r="L226" s="204" t="s">
        <v>837</v>
      </c>
      <c r="M226" s="205">
        <v>2</v>
      </c>
      <c r="N226" s="205">
        <v>3</v>
      </c>
      <c r="O226" s="206">
        <v>6</v>
      </c>
      <c r="P226" s="206" t="s">
        <v>108</v>
      </c>
      <c r="Q226" s="205">
        <v>60</v>
      </c>
      <c r="R226" s="206">
        <v>360</v>
      </c>
      <c r="S226" s="206" t="s">
        <v>41</v>
      </c>
      <c r="T226" s="204" t="s">
        <v>782</v>
      </c>
      <c r="U226" s="141">
        <v>13</v>
      </c>
      <c r="V226" s="141">
        <v>0</v>
      </c>
      <c r="W226" s="141">
        <v>0</v>
      </c>
      <c r="X226" s="141">
        <f t="shared" si="36"/>
        <v>13</v>
      </c>
      <c r="Y226" s="204" t="s">
        <v>830</v>
      </c>
      <c r="Z226" s="204" t="s">
        <v>831</v>
      </c>
      <c r="AA226" s="208"/>
      <c r="AB226" s="208"/>
      <c r="AC226" s="204"/>
      <c r="AD226" s="204" t="s">
        <v>844</v>
      </c>
      <c r="AE226" s="204" t="s">
        <v>833</v>
      </c>
    </row>
    <row r="227" spans="1:31" ht="111" customHeight="1" thickBot="1">
      <c r="A227" s="88" t="s">
        <v>44</v>
      </c>
      <c r="B227" s="199" t="s">
        <v>822</v>
      </c>
      <c r="C227" s="200" t="s">
        <v>823</v>
      </c>
      <c r="D227" s="199" t="s">
        <v>824</v>
      </c>
      <c r="E227" s="201" t="s">
        <v>745</v>
      </c>
      <c r="F227" s="202" t="s">
        <v>845</v>
      </c>
      <c r="G227" s="140" t="s">
        <v>498</v>
      </c>
      <c r="H227" s="203" t="s">
        <v>846</v>
      </c>
      <c r="I227" s="204" t="s">
        <v>847</v>
      </c>
      <c r="J227" s="204"/>
      <c r="K227" s="204"/>
      <c r="L227" s="204" t="s">
        <v>837</v>
      </c>
      <c r="M227" s="205">
        <v>2</v>
      </c>
      <c r="N227" s="205">
        <v>3</v>
      </c>
      <c r="O227" s="206">
        <v>6</v>
      </c>
      <c r="P227" s="206" t="s">
        <v>108</v>
      </c>
      <c r="Q227" s="205">
        <v>60</v>
      </c>
      <c r="R227" s="206">
        <v>360</v>
      </c>
      <c r="S227" s="206" t="s">
        <v>41</v>
      </c>
      <c r="T227" s="204" t="s">
        <v>782</v>
      </c>
      <c r="U227" s="141">
        <v>13</v>
      </c>
      <c r="V227" s="141">
        <v>0</v>
      </c>
      <c r="W227" s="141">
        <v>0</v>
      </c>
      <c r="X227" s="141">
        <f t="shared" si="36"/>
        <v>13</v>
      </c>
      <c r="Y227" s="204" t="s">
        <v>830</v>
      </c>
      <c r="Z227" s="204" t="s">
        <v>831</v>
      </c>
      <c r="AA227" s="208"/>
      <c r="AB227" s="208"/>
      <c r="AC227" s="204"/>
      <c r="AD227" s="204" t="s">
        <v>848</v>
      </c>
      <c r="AE227" s="204" t="s">
        <v>833</v>
      </c>
    </row>
    <row r="228" spans="1:31" ht="111" customHeight="1" thickBot="1">
      <c r="A228" s="88" t="s">
        <v>44</v>
      </c>
      <c r="B228" s="199" t="s">
        <v>822</v>
      </c>
      <c r="C228" s="200" t="s">
        <v>823</v>
      </c>
      <c r="D228" s="199" t="s">
        <v>824</v>
      </c>
      <c r="E228" s="201" t="s">
        <v>745</v>
      </c>
      <c r="F228" s="202" t="s">
        <v>849</v>
      </c>
      <c r="G228" s="140" t="s">
        <v>498</v>
      </c>
      <c r="H228" s="203" t="s">
        <v>850</v>
      </c>
      <c r="I228" s="204" t="s">
        <v>851</v>
      </c>
      <c r="J228" s="204"/>
      <c r="K228" s="204"/>
      <c r="L228" s="204" t="s">
        <v>837</v>
      </c>
      <c r="M228" s="205">
        <v>2</v>
      </c>
      <c r="N228" s="205">
        <v>3</v>
      </c>
      <c r="O228" s="206">
        <v>6</v>
      </c>
      <c r="P228" s="206" t="s">
        <v>108</v>
      </c>
      <c r="Q228" s="205">
        <v>60</v>
      </c>
      <c r="R228" s="206">
        <v>360</v>
      </c>
      <c r="S228" s="206" t="s">
        <v>41</v>
      </c>
      <c r="T228" s="204" t="s">
        <v>782</v>
      </c>
      <c r="U228" s="141">
        <v>13</v>
      </c>
      <c r="V228" s="141">
        <v>0</v>
      </c>
      <c r="W228" s="141">
        <v>0</v>
      </c>
      <c r="X228" s="141">
        <f t="shared" si="36"/>
        <v>13</v>
      </c>
      <c r="Y228" s="204" t="s">
        <v>830</v>
      </c>
      <c r="Z228" s="204" t="s">
        <v>831</v>
      </c>
      <c r="AA228" s="208"/>
      <c r="AB228" s="208"/>
      <c r="AC228" s="204"/>
      <c r="AD228" s="204" t="s">
        <v>848</v>
      </c>
      <c r="AE228" s="204" t="s">
        <v>833</v>
      </c>
    </row>
    <row r="229" spans="1:31" ht="111" customHeight="1" thickBot="1">
      <c r="A229" s="88" t="s">
        <v>44</v>
      </c>
      <c r="B229" s="199" t="s">
        <v>822</v>
      </c>
      <c r="C229" s="200" t="s">
        <v>823</v>
      </c>
      <c r="D229" s="199" t="s">
        <v>824</v>
      </c>
      <c r="E229" s="201" t="s">
        <v>745</v>
      </c>
      <c r="F229" s="203" t="s">
        <v>852</v>
      </c>
      <c r="G229" s="140" t="s">
        <v>498</v>
      </c>
      <c r="H229" s="203" t="s">
        <v>853</v>
      </c>
      <c r="I229" s="204" t="s">
        <v>836</v>
      </c>
      <c r="J229" s="202"/>
      <c r="K229" s="202"/>
      <c r="L229" s="204"/>
      <c r="M229" s="205">
        <v>2</v>
      </c>
      <c r="N229" s="209">
        <v>2</v>
      </c>
      <c r="O229" s="206">
        <v>4</v>
      </c>
      <c r="P229" s="206" t="s">
        <v>110</v>
      </c>
      <c r="Q229" s="209">
        <v>60</v>
      </c>
      <c r="R229" s="206">
        <v>240</v>
      </c>
      <c r="S229" s="206" t="s">
        <v>41</v>
      </c>
      <c r="T229" s="204" t="s">
        <v>782</v>
      </c>
      <c r="U229" s="141">
        <v>13</v>
      </c>
      <c r="V229" s="141">
        <v>0</v>
      </c>
      <c r="W229" s="141">
        <v>0</v>
      </c>
      <c r="X229" s="141">
        <f t="shared" si="36"/>
        <v>13</v>
      </c>
      <c r="Y229" s="204" t="s">
        <v>830</v>
      </c>
      <c r="Z229" s="204" t="s">
        <v>831</v>
      </c>
      <c r="AA229" s="208"/>
      <c r="AB229" s="208"/>
      <c r="AC229" s="202"/>
      <c r="AD229" s="204" t="s">
        <v>854</v>
      </c>
      <c r="AE229" s="204" t="s">
        <v>833</v>
      </c>
    </row>
    <row r="230" spans="1:31" ht="111" customHeight="1" thickBot="1">
      <c r="A230" s="88" t="s">
        <v>44</v>
      </c>
      <c r="B230" s="199" t="s">
        <v>822</v>
      </c>
      <c r="C230" s="200" t="s">
        <v>823</v>
      </c>
      <c r="D230" s="199" t="s">
        <v>824</v>
      </c>
      <c r="E230" s="201" t="s">
        <v>745</v>
      </c>
      <c r="F230" s="202" t="s">
        <v>855</v>
      </c>
      <c r="G230" s="140" t="s">
        <v>498</v>
      </c>
      <c r="H230" s="202" t="s">
        <v>856</v>
      </c>
      <c r="I230" s="202" t="s">
        <v>857</v>
      </c>
      <c r="J230" s="202"/>
      <c r="K230" s="202"/>
      <c r="L230" s="204"/>
      <c r="M230" s="205">
        <v>2</v>
      </c>
      <c r="N230" s="205">
        <v>2</v>
      </c>
      <c r="O230" s="206">
        <v>4</v>
      </c>
      <c r="P230" s="206" t="s">
        <v>110</v>
      </c>
      <c r="Q230" s="205">
        <v>60</v>
      </c>
      <c r="R230" s="206">
        <v>240</v>
      </c>
      <c r="S230" s="206" t="s">
        <v>41</v>
      </c>
      <c r="T230" s="204" t="s">
        <v>782</v>
      </c>
      <c r="U230" s="141">
        <v>13</v>
      </c>
      <c r="V230" s="141">
        <v>0</v>
      </c>
      <c r="W230" s="141">
        <v>0</v>
      </c>
      <c r="X230" s="141">
        <f t="shared" si="36"/>
        <v>13</v>
      </c>
      <c r="Y230" s="204" t="s">
        <v>830</v>
      </c>
      <c r="Z230" s="204" t="s">
        <v>831</v>
      </c>
      <c r="AA230" s="208"/>
      <c r="AB230" s="208"/>
      <c r="AC230" s="202"/>
      <c r="AD230" s="204" t="s">
        <v>858</v>
      </c>
      <c r="AE230" s="204" t="s">
        <v>833</v>
      </c>
    </row>
    <row r="231" spans="1:31" ht="111" customHeight="1" thickBot="1">
      <c r="A231" s="88" t="s">
        <v>44</v>
      </c>
      <c r="B231" s="199" t="s">
        <v>822</v>
      </c>
      <c r="C231" s="200" t="s">
        <v>823</v>
      </c>
      <c r="D231" s="199" t="s">
        <v>824</v>
      </c>
      <c r="E231" s="201" t="s">
        <v>745</v>
      </c>
      <c r="F231" s="202" t="s">
        <v>859</v>
      </c>
      <c r="G231" s="140" t="s">
        <v>498</v>
      </c>
      <c r="H231" s="203" t="s">
        <v>860</v>
      </c>
      <c r="I231" s="202" t="s">
        <v>857</v>
      </c>
      <c r="J231" s="202"/>
      <c r="K231" s="202"/>
      <c r="L231" s="204"/>
      <c r="M231" s="205">
        <v>2</v>
      </c>
      <c r="N231" s="205">
        <v>2</v>
      </c>
      <c r="O231" s="206">
        <v>4</v>
      </c>
      <c r="P231" s="206" t="s">
        <v>110</v>
      </c>
      <c r="Q231" s="205">
        <v>60</v>
      </c>
      <c r="R231" s="206">
        <v>240</v>
      </c>
      <c r="S231" s="206" t="s">
        <v>41</v>
      </c>
      <c r="T231" s="204" t="s">
        <v>782</v>
      </c>
      <c r="U231" s="141">
        <v>13</v>
      </c>
      <c r="V231" s="141">
        <v>0</v>
      </c>
      <c r="W231" s="141">
        <v>0</v>
      </c>
      <c r="X231" s="141">
        <f t="shared" si="36"/>
        <v>13</v>
      </c>
      <c r="Y231" s="204" t="s">
        <v>830</v>
      </c>
      <c r="Z231" s="204" t="s">
        <v>831</v>
      </c>
      <c r="AA231" s="208"/>
      <c r="AB231" s="208"/>
      <c r="AC231" s="202"/>
      <c r="AD231" s="204" t="s">
        <v>861</v>
      </c>
      <c r="AE231" s="204" t="s">
        <v>833</v>
      </c>
    </row>
    <row r="232" spans="1:31" ht="111" customHeight="1" thickBot="1">
      <c r="A232" s="88" t="s">
        <v>44</v>
      </c>
      <c r="B232" s="199" t="s">
        <v>822</v>
      </c>
      <c r="C232" s="200" t="s">
        <v>823</v>
      </c>
      <c r="D232" s="199" t="s">
        <v>824</v>
      </c>
      <c r="E232" s="201" t="s">
        <v>745</v>
      </c>
      <c r="F232" s="202" t="s">
        <v>862</v>
      </c>
      <c r="G232" s="140" t="s">
        <v>498</v>
      </c>
      <c r="H232" s="207" t="s">
        <v>863</v>
      </c>
      <c r="I232" s="204" t="s">
        <v>836</v>
      </c>
      <c r="J232" s="202"/>
      <c r="K232" s="202"/>
      <c r="L232" s="204" t="s">
        <v>837</v>
      </c>
      <c r="M232" s="205">
        <v>2</v>
      </c>
      <c r="N232" s="205">
        <v>2</v>
      </c>
      <c r="O232" s="206">
        <v>4</v>
      </c>
      <c r="P232" s="206" t="s">
        <v>110</v>
      </c>
      <c r="Q232" s="205">
        <v>60</v>
      </c>
      <c r="R232" s="206">
        <v>240</v>
      </c>
      <c r="S232" s="206" t="s">
        <v>41</v>
      </c>
      <c r="T232" s="204" t="s">
        <v>782</v>
      </c>
      <c r="U232" s="141">
        <v>13</v>
      </c>
      <c r="V232" s="141">
        <v>0</v>
      </c>
      <c r="W232" s="141">
        <v>0</v>
      </c>
      <c r="X232" s="141">
        <f t="shared" si="36"/>
        <v>13</v>
      </c>
      <c r="Y232" s="204" t="s">
        <v>830</v>
      </c>
      <c r="Z232" s="204" t="s">
        <v>831</v>
      </c>
      <c r="AA232" s="208"/>
      <c r="AB232" s="208"/>
      <c r="AC232" s="202"/>
      <c r="AD232" s="204" t="s">
        <v>864</v>
      </c>
      <c r="AE232" s="204" t="s">
        <v>833</v>
      </c>
    </row>
    <row r="233" spans="1:31" ht="111" customHeight="1" thickBot="1">
      <c r="A233" s="88" t="s">
        <v>44</v>
      </c>
      <c r="B233" s="199" t="s">
        <v>822</v>
      </c>
      <c r="C233" s="200" t="s">
        <v>823</v>
      </c>
      <c r="D233" s="199" t="s">
        <v>824</v>
      </c>
      <c r="E233" s="201" t="s">
        <v>745</v>
      </c>
      <c r="F233" s="202" t="s">
        <v>865</v>
      </c>
      <c r="G233" s="140" t="s">
        <v>498</v>
      </c>
      <c r="H233" s="202" t="s">
        <v>866</v>
      </c>
      <c r="I233" s="204" t="s">
        <v>836</v>
      </c>
      <c r="J233" s="202"/>
      <c r="K233" s="202"/>
      <c r="L233" s="204" t="s">
        <v>837</v>
      </c>
      <c r="M233" s="205">
        <v>2</v>
      </c>
      <c r="N233" s="205">
        <v>2</v>
      </c>
      <c r="O233" s="206">
        <v>4</v>
      </c>
      <c r="P233" s="206" t="s">
        <v>110</v>
      </c>
      <c r="Q233" s="205">
        <v>60</v>
      </c>
      <c r="R233" s="206">
        <v>240</v>
      </c>
      <c r="S233" s="206" t="s">
        <v>41</v>
      </c>
      <c r="T233" s="204" t="s">
        <v>782</v>
      </c>
      <c r="U233" s="141">
        <v>13</v>
      </c>
      <c r="V233" s="141">
        <v>0</v>
      </c>
      <c r="W233" s="141">
        <v>0</v>
      </c>
      <c r="X233" s="141">
        <f t="shared" si="36"/>
        <v>13</v>
      </c>
      <c r="Y233" s="204" t="s">
        <v>830</v>
      </c>
      <c r="Z233" s="204" t="s">
        <v>831</v>
      </c>
      <c r="AA233" s="208"/>
      <c r="AB233" s="208"/>
      <c r="AC233" s="202"/>
      <c r="AD233" s="204" t="s">
        <v>864</v>
      </c>
      <c r="AE233" s="204" t="s">
        <v>833</v>
      </c>
    </row>
    <row r="234" spans="1:31" ht="111" customHeight="1" thickBot="1">
      <c r="A234" s="88" t="s">
        <v>44</v>
      </c>
      <c r="B234" s="199" t="s">
        <v>822</v>
      </c>
      <c r="C234" s="200" t="s">
        <v>823</v>
      </c>
      <c r="D234" s="199" t="s">
        <v>824</v>
      </c>
      <c r="E234" s="201" t="s">
        <v>745</v>
      </c>
      <c r="F234" s="202" t="s">
        <v>867</v>
      </c>
      <c r="G234" s="140" t="s">
        <v>498</v>
      </c>
      <c r="H234" s="203" t="s">
        <v>868</v>
      </c>
      <c r="I234" s="204" t="s">
        <v>836</v>
      </c>
      <c r="J234" s="202" t="s">
        <v>869</v>
      </c>
      <c r="K234" s="202"/>
      <c r="L234" s="204"/>
      <c r="M234" s="205">
        <v>2</v>
      </c>
      <c r="N234" s="210">
        <v>2</v>
      </c>
      <c r="O234" s="206">
        <v>4</v>
      </c>
      <c r="P234" s="206" t="s">
        <v>110</v>
      </c>
      <c r="Q234" s="209">
        <v>60</v>
      </c>
      <c r="R234" s="206">
        <v>240</v>
      </c>
      <c r="S234" s="206" t="s">
        <v>41</v>
      </c>
      <c r="T234" s="204" t="s">
        <v>782</v>
      </c>
      <c r="U234" s="141">
        <v>13</v>
      </c>
      <c r="V234" s="141">
        <v>0</v>
      </c>
      <c r="W234" s="141">
        <v>0</v>
      </c>
      <c r="X234" s="141">
        <f t="shared" si="36"/>
        <v>13</v>
      </c>
      <c r="Y234" s="204" t="s">
        <v>830</v>
      </c>
      <c r="Z234" s="204" t="s">
        <v>831</v>
      </c>
      <c r="AA234" s="208"/>
      <c r="AB234" s="208"/>
      <c r="AC234" s="202" t="s">
        <v>869</v>
      </c>
      <c r="AD234" s="204" t="s">
        <v>870</v>
      </c>
      <c r="AE234" s="204" t="s">
        <v>833</v>
      </c>
    </row>
    <row r="235" spans="1:31" ht="111" customHeight="1" thickBot="1">
      <c r="A235" s="88" t="s">
        <v>44</v>
      </c>
      <c r="B235" s="199" t="s">
        <v>822</v>
      </c>
      <c r="C235" s="200" t="s">
        <v>823</v>
      </c>
      <c r="D235" s="199" t="s">
        <v>824</v>
      </c>
      <c r="E235" s="201" t="s">
        <v>745</v>
      </c>
      <c r="F235" s="202" t="s">
        <v>871</v>
      </c>
      <c r="G235" s="140" t="s">
        <v>498</v>
      </c>
      <c r="H235" s="203" t="s">
        <v>872</v>
      </c>
      <c r="I235" s="204" t="s">
        <v>873</v>
      </c>
      <c r="J235" s="202" t="s">
        <v>869</v>
      </c>
      <c r="K235" s="202"/>
      <c r="L235" s="204"/>
      <c r="M235" s="205">
        <v>2</v>
      </c>
      <c r="N235" s="205">
        <v>2</v>
      </c>
      <c r="O235" s="206">
        <v>4</v>
      </c>
      <c r="P235" s="206" t="s">
        <v>110</v>
      </c>
      <c r="Q235" s="205">
        <v>60</v>
      </c>
      <c r="R235" s="206">
        <v>240</v>
      </c>
      <c r="S235" s="206" t="s">
        <v>41</v>
      </c>
      <c r="T235" s="204" t="s">
        <v>782</v>
      </c>
      <c r="U235" s="141">
        <v>13</v>
      </c>
      <c r="V235" s="141">
        <v>0</v>
      </c>
      <c r="W235" s="141">
        <v>0</v>
      </c>
      <c r="X235" s="141">
        <f t="shared" si="36"/>
        <v>13</v>
      </c>
      <c r="Y235" s="204" t="s">
        <v>830</v>
      </c>
      <c r="Z235" s="204" t="s">
        <v>831</v>
      </c>
      <c r="AA235" s="208"/>
      <c r="AB235" s="208"/>
      <c r="AC235" s="202" t="s">
        <v>869</v>
      </c>
      <c r="AD235" s="202" t="s">
        <v>874</v>
      </c>
      <c r="AE235" s="204" t="s">
        <v>833</v>
      </c>
    </row>
    <row r="236" spans="1:31" ht="111" customHeight="1" thickBot="1">
      <c r="A236" s="88" t="s">
        <v>44</v>
      </c>
      <c r="B236" s="199" t="s">
        <v>822</v>
      </c>
      <c r="C236" s="200" t="s">
        <v>823</v>
      </c>
      <c r="D236" s="199" t="s">
        <v>824</v>
      </c>
      <c r="E236" s="201" t="s">
        <v>745</v>
      </c>
      <c r="F236" s="202" t="s">
        <v>875</v>
      </c>
      <c r="G236" s="140" t="s">
        <v>498</v>
      </c>
      <c r="H236" s="203" t="s">
        <v>876</v>
      </c>
      <c r="I236" s="204" t="s">
        <v>877</v>
      </c>
      <c r="J236" s="202" t="s">
        <v>869</v>
      </c>
      <c r="K236" s="204"/>
      <c r="L236" s="204"/>
      <c r="M236" s="205">
        <v>2</v>
      </c>
      <c r="N236" s="205">
        <v>2</v>
      </c>
      <c r="O236" s="206">
        <v>4</v>
      </c>
      <c r="P236" s="206" t="s">
        <v>110</v>
      </c>
      <c r="Q236" s="205">
        <v>60</v>
      </c>
      <c r="R236" s="206">
        <v>240</v>
      </c>
      <c r="S236" s="206" t="s">
        <v>41</v>
      </c>
      <c r="T236" s="204" t="s">
        <v>782</v>
      </c>
      <c r="U236" s="141">
        <v>13</v>
      </c>
      <c r="V236" s="141">
        <v>0</v>
      </c>
      <c r="W236" s="141">
        <v>0</v>
      </c>
      <c r="X236" s="141">
        <f t="shared" si="36"/>
        <v>13</v>
      </c>
      <c r="Y236" s="204" t="s">
        <v>830</v>
      </c>
      <c r="Z236" s="204" t="s">
        <v>831</v>
      </c>
      <c r="AA236" s="208"/>
      <c r="AB236" s="208"/>
      <c r="AC236" s="202" t="s">
        <v>869</v>
      </c>
      <c r="AD236" s="202" t="s">
        <v>874</v>
      </c>
      <c r="AE236" s="204" t="s">
        <v>833</v>
      </c>
    </row>
    <row r="237" spans="1:31" ht="111" customHeight="1" thickBot="1">
      <c r="A237" s="88" t="s">
        <v>44</v>
      </c>
      <c r="B237" s="199" t="s">
        <v>822</v>
      </c>
      <c r="C237" s="200" t="s">
        <v>823</v>
      </c>
      <c r="D237" s="199" t="s">
        <v>824</v>
      </c>
      <c r="E237" s="201" t="s">
        <v>745</v>
      </c>
      <c r="F237" s="202" t="s">
        <v>878</v>
      </c>
      <c r="G237" s="140" t="s">
        <v>498</v>
      </c>
      <c r="H237" s="202" t="s">
        <v>879</v>
      </c>
      <c r="I237" s="204" t="s">
        <v>836</v>
      </c>
      <c r="J237" s="204"/>
      <c r="K237" s="204"/>
      <c r="L237" s="204" t="s">
        <v>837</v>
      </c>
      <c r="M237" s="205">
        <v>2</v>
      </c>
      <c r="N237" s="205">
        <v>3</v>
      </c>
      <c r="O237" s="206">
        <v>6</v>
      </c>
      <c r="P237" s="206" t="s">
        <v>108</v>
      </c>
      <c r="Q237" s="205">
        <v>60</v>
      </c>
      <c r="R237" s="206">
        <v>360</v>
      </c>
      <c r="S237" s="206" t="s">
        <v>41</v>
      </c>
      <c r="T237" s="204" t="s">
        <v>782</v>
      </c>
      <c r="U237" s="141">
        <v>13</v>
      </c>
      <c r="V237" s="141">
        <v>0</v>
      </c>
      <c r="W237" s="141">
        <v>0</v>
      </c>
      <c r="X237" s="141">
        <f t="shared" si="36"/>
        <v>13</v>
      </c>
      <c r="Y237" s="204" t="s">
        <v>830</v>
      </c>
      <c r="Z237" s="204" t="s">
        <v>831</v>
      </c>
      <c r="AA237" s="208"/>
      <c r="AB237" s="208"/>
      <c r="AC237" s="204"/>
      <c r="AD237" s="204" t="s">
        <v>880</v>
      </c>
      <c r="AE237" s="204" t="s">
        <v>833</v>
      </c>
    </row>
    <row r="238" spans="1:31" ht="111" customHeight="1" thickBot="1">
      <c r="A238" s="88" t="s">
        <v>44</v>
      </c>
      <c r="B238" s="199" t="s">
        <v>822</v>
      </c>
      <c r="C238" s="200" t="s">
        <v>823</v>
      </c>
      <c r="D238" s="199" t="s">
        <v>824</v>
      </c>
      <c r="E238" s="201" t="s">
        <v>745</v>
      </c>
      <c r="F238" s="202" t="s">
        <v>881</v>
      </c>
      <c r="G238" s="140" t="s">
        <v>498</v>
      </c>
      <c r="H238" s="202" t="s">
        <v>882</v>
      </c>
      <c r="I238" s="204" t="s">
        <v>836</v>
      </c>
      <c r="J238" s="204"/>
      <c r="K238" s="204"/>
      <c r="L238" s="204" t="s">
        <v>837</v>
      </c>
      <c r="M238" s="205">
        <v>2</v>
      </c>
      <c r="N238" s="205">
        <v>3</v>
      </c>
      <c r="O238" s="206">
        <v>6</v>
      </c>
      <c r="P238" s="206" t="s">
        <v>108</v>
      </c>
      <c r="Q238" s="205">
        <v>60</v>
      </c>
      <c r="R238" s="206">
        <v>360</v>
      </c>
      <c r="S238" s="206" t="s">
        <v>41</v>
      </c>
      <c r="T238" s="204" t="s">
        <v>782</v>
      </c>
      <c r="U238" s="141">
        <v>13</v>
      </c>
      <c r="V238" s="141">
        <v>0</v>
      </c>
      <c r="W238" s="141">
        <v>0</v>
      </c>
      <c r="X238" s="141">
        <f t="shared" si="36"/>
        <v>13</v>
      </c>
      <c r="Y238" s="204" t="s">
        <v>830</v>
      </c>
      <c r="Z238" s="204" t="s">
        <v>831</v>
      </c>
      <c r="AA238" s="208"/>
      <c r="AB238" s="208"/>
      <c r="AC238" s="204"/>
      <c r="AD238" s="204" t="s">
        <v>880</v>
      </c>
      <c r="AE238" s="204" t="s">
        <v>833</v>
      </c>
    </row>
    <row r="239" spans="1:31" ht="111" customHeight="1" thickBot="1">
      <c r="A239" s="88" t="s">
        <v>44</v>
      </c>
      <c r="B239" s="199" t="s">
        <v>822</v>
      </c>
      <c r="C239" s="200" t="s">
        <v>823</v>
      </c>
      <c r="D239" s="199" t="s">
        <v>824</v>
      </c>
      <c r="E239" s="201" t="s">
        <v>745</v>
      </c>
      <c r="F239" s="202" t="s">
        <v>883</v>
      </c>
      <c r="G239" s="140" t="s">
        <v>498</v>
      </c>
      <c r="H239" s="202" t="s">
        <v>884</v>
      </c>
      <c r="I239" s="204" t="s">
        <v>836</v>
      </c>
      <c r="J239" s="204"/>
      <c r="K239" s="204"/>
      <c r="L239" s="204" t="s">
        <v>837</v>
      </c>
      <c r="M239" s="205">
        <v>2</v>
      </c>
      <c r="N239" s="205">
        <v>3</v>
      </c>
      <c r="O239" s="206">
        <v>6</v>
      </c>
      <c r="P239" s="206" t="s">
        <v>108</v>
      </c>
      <c r="Q239" s="205">
        <v>25</v>
      </c>
      <c r="R239" s="206">
        <v>150</v>
      </c>
      <c r="S239" s="206" t="s">
        <v>41</v>
      </c>
      <c r="T239" s="204" t="s">
        <v>782</v>
      </c>
      <c r="U239" s="141">
        <v>13</v>
      </c>
      <c r="V239" s="141">
        <v>0</v>
      </c>
      <c r="W239" s="141">
        <v>0</v>
      </c>
      <c r="X239" s="141">
        <f t="shared" si="36"/>
        <v>13</v>
      </c>
      <c r="Y239" s="204" t="s">
        <v>830</v>
      </c>
      <c r="Z239" s="204" t="s">
        <v>831</v>
      </c>
      <c r="AA239" s="208"/>
      <c r="AB239" s="208"/>
      <c r="AC239" s="204"/>
      <c r="AD239" s="204" t="s">
        <v>880</v>
      </c>
      <c r="AE239" s="204" t="s">
        <v>833</v>
      </c>
    </row>
    <row r="240" spans="1:31" ht="111" customHeight="1" thickBot="1">
      <c r="A240" s="88" t="s">
        <v>44</v>
      </c>
      <c r="B240" s="199" t="s">
        <v>822</v>
      </c>
      <c r="C240" s="200" t="s">
        <v>823</v>
      </c>
      <c r="D240" s="199" t="s">
        <v>824</v>
      </c>
      <c r="E240" s="201" t="s">
        <v>745</v>
      </c>
      <c r="F240" s="202" t="s">
        <v>885</v>
      </c>
      <c r="G240" s="140" t="s">
        <v>498</v>
      </c>
      <c r="H240" s="202" t="s">
        <v>886</v>
      </c>
      <c r="I240" s="204" t="s">
        <v>836</v>
      </c>
      <c r="J240" s="204"/>
      <c r="K240" s="204"/>
      <c r="L240" s="204" t="s">
        <v>837</v>
      </c>
      <c r="M240" s="205">
        <v>2</v>
      </c>
      <c r="N240" s="205">
        <v>2</v>
      </c>
      <c r="O240" s="206">
        <v>4</v>
      </c>
      <c r="P240" s="206" t="s">
        <v>110</v>
      </c>
      <c r="Q240" s="205">
        <v>60</v>
      </c>
      <c r="R240" s="206">
        <v>240</v>
      </c>
      <c r="S240" s="206" t="s">
        <v>41</v>
      </c>
      <c r="T240" s="204" t="s">
        <v>782</v>
      </c>
      <c r="U240" s="141">
        <v>13</v>
      </c>
      <c r="V240" s="141">
        <v>0</v>
      </c>
      <c r="W240" s="141">
        <v>0</v>
      </c>
      <c r="X240" s="141">
        <f t="shared" si="36"/>
        <v>13</v>
      </c>
      <c r="Y240" s="204" t="s">
        <v>830</v>
      </c>
      <c r="Z240" s="204" t="s">
        <v>831</v>
      </c>
      <c r="AA240" s="208"/>
      <c r="AB240" s="208"/>
      <c r="AC240" s="204"/>
      <c r="AD240" s="204" t="s">
        <v>880</v>
      </c>
      <c r="AE240" s="204" t="s">
        <v>833</v>
      </c>
    </row>
    <row r="241" spans="1:31" ht="111" customHeight="1" thickBot="1">
      <c r="A241" s="88" t="s">
        <v>44</v>
      </c>
      <c r="B241" s="199" t="s">
        <v>822</v>
      </c>
      <c r="C241" s="200" t="s">
        <v>823</v>
      </c>
      <c r="D241" s="199" t="s">
        <v>824</v>
      </c>
      <c r="E241" s="201" t="s">
        <v>745</v>
      </c>
      <c r="F241" s="202" t="s">
        <v>887</v>
      </c>
      <c r="G241" s="140" t="s">
        <v>498</v>
      </c>
      <c r="H241" s="202" t="s">
        <v>888</v>
      </c>
      <c r="I241" s="204" t="s">
        <v>836</v>
      </c>
      <c r="J241" s="202"/>
      <c r="K241" s="202"/>
      <c r="L241" s="204" t="s">
        <v>837</v>
      </c>
      <c r="M241" s="205">
        <v>4</v>
      </c>
      <c r="N241" s="205">
        <v>2</v>
      </c>
      <c r="O241" s="206">
        <v>8</v>
      </c>
      <c r="P241" s="206" t="s">
        <v>108</v>
      </c>
      <c r="Q241" s="205">
        <v>60</v>
      </c>
      <c r="R241" s="206">
        <v>480</v>
      </c>
      <c r="S241" s="206" t="s">
        <v>41</v>
      </c>
      <c r="T241" s="204" t="s">
        <v>782</v>
      </c>
      <c r="U241" s="141">
        <v>13</v>
      </c>
      <c r="V241" s="141">
        <v>0</v>
      </c>
      <c r="W241" s="141">
        <v>0</v>
      </c>
      <c r="X241" s="141">
        <f t="shared" si="36"/>
        <v>13</v>
      </c>
      <c r="Y241" s="204" t="s">
        <v>830</v>
      </c>
      <c r="Z241" s="204" t="s">
        <v>831</v>
      </c>
      <c r="AA241" s="208"/>
      <c r="AB241" s="208"/>
      <c r="AC241" s="202"/>
      <c r="AD241" s="204" t="s">
        <v>880</v>
      </c>
      <c r="AE241" s="204" t="s">
        <v>833</v>
      </c>
    </row>
    <row r="242" spans="1:31" ht="111" customHeight="1" thickBot="1">
      <c r="A242" s="88" t="s">
        <v>44</v>
      </c>
      <c r="B242" s="199" t="s">
        <v>822</v>
      </c>
      <c r="C242" s="200" t="s">
        <v>823</v>
      </c>
      <c r="D242" s="199" t="s">
        <v>824</v>
      </c>
      <c r="E242" s="201" t="s">
        <v>745</v>
      </c>
      <c r="F242" s="202" t="s">
        <v>889</v>
      </c>
      <c r="G242" s="140" t="s">
        <v>498</v>
      </c>
      <c r="H242" s="202" t="s">
        <v>890</v>
      </c>
      <c r="I242" s="204" t="s">
        <v>836</v>
      </c>
      <c r="J242" s="202"/>
      <c r="K242" s="202"/>
      <c r="L242" s="204" t="s">
        <v>891</v>
      </c>
      <c r="M242" s="205">
        <v>2</v>
      </c>
      <c r="N242" s="205">
        <v>2</v>
      </c>
      <c r="O242" s="206">
        <v>4</v>
      </c>
      <c r="P242" s="206" t="s">
        <v>110</v>
      </c>
      <c r="Q242" s="205">
        <v>25</v>
      </c>
      <c r="R242" s="206">
        <v>100</v>
      </c>
      <c r="S242" s="206" t="s">
        <v>192</v>
      </c>
      <c r="T242" s="204" t="s">
        <v>201</v>
      </c>
      <c r="U242" s="141">
        <v>13</v>
      </c>
      <c r="V242" s="141">
        <v>0</v>
      </c>
      <c r="W242" s="141">
        <v>0</v>
      </c>
      <c r="X242" s="141">
        <f t="shared" si="36"/>
        <v>13</v>
      </c>
      <c r="Y242" s="204" t="s">
        <v>830</v>
      </c>
      <c r="Z242" s="204" t="s">
        <v>831</v>
      </c>
      <c r="AA242" s="208"/>
      <c r="AB242" s="208"/>
      <c r="AC242" s="202"/>
      <c r="AD242" s="204" t="s">
        <v>891</v>
      </c>
      <c r="AE242" s="204" t="s">
        <v>833</v>
      </c>
    </row>
    <row r="243" spans="1:31" ht="111" customHeight="1" thickBot="1">
      <c r="A243" s="88" t="s">
        <v>44</v>
      </c>
      <c r="B243" s="199" t="s">
        <v>822</v>
      </c>
      <c r="C243" s="200" t="s">
        <v>823</v>
      </c>
      <c r="D243" s="199" t="s">
        <v>824</v>
      </c>
      <c r="E243" s="201" t="s">
        <v>745</v>
      </c>
      <c r="F243" s="202" t="s">
        <v>892</v>
      </c>
      <c r="G243" s="140" t="s">
        <v>498</v>
      </c>
      <c r="H243" s="202" t="s">
        <v>893</v>
      </c>
      <c r="I243" s="204" t="s">
        <v>836</v>
      </c>
      <c r="J243" s="204"/>
      <c r="K243" s="204"/>
      <c r="L243" s="204" t="s">
        <v>837</v>
      </c>
      <c r="M243" s="209">
        <v>2</v>
      </c>
      <c r="N243" s="209">
        <v>4</v>
      </c>
      <c r="O243" s="206">
        <v>8</v>
      </c>
      <c r="P243" s="206" t="s">
        <v>108</v>
      </c>
      <c r="Q243" s="205">
        <v>60</v>
      </c>
      <c r="R243" s="206">
        <v>480</v>
      </c>
      <c r="S243" s="206" t="s">
        <v>41</v>
      </c>
      <c r="T243" s="204" t="s">
        <v>782</v>
      </c>
      <c r="U243" s="141">
        <v>13</v>
      </c>
      <c r="V243" s="141">
        <v>0</v>
      </c>
      <c r="W243" s="141">
        <v>0</v>
      </c>
      <c r="X243" s="141">
        <f t="shared" si="36"/>
        <v>13</v>
      </c>
      <c r="Y243" s="204" t="s">
        <v>830</v>
      </c>
      <c r="Z243" s="204" t="s">
        <v>831</v>
      </c>
      <c r="AA243" s="208"/>
      <c r="AB243" s="208"/>
      <c r="AC243" s="204"/>
      <c r="AD243" s="204" t="s">
        <v>894</v>
      </c>
      <c r="AE243" s="204" t="s">
        <v>833</v>
      </c>
    </row>
    <row r="244" spans="1:31" ht="111" customHeight="1" thickBot="1">
      <c r="A244" s="88" t="s">
        <v>44</v>
      </c>
      <c r="B244" s="211" t="s">
        <v>895</v>
      </c>
      <c r="C244" s="212" t="s">
        <v>896</v>
      </c>
      <c r="D244" s="211" t="s">
        <v>897</v>
      </c>
      <c r="E244" s="208" t="s">
        <v>33</v>
      </c>
      <c r="F244" s="202" t="s">
        <v>898</v>
      </c>
      <c r="G244" s="140" t="s">
        <v>498</v>
      </c>
      <c r="H244" s="202" t="s">
        <v>899</v>
      </c>
      <c r="I244" s="204" t="s">
        <v>836</v>
      </c>
      <c r="J244" s="212"/>
      <c r="K244" s="202" t="s">
        <v>900</v>
      </c>
      <c r="L244" s="204" t="s">
        <v>901</v>
      </c>
      <c r="M244" s="213">
        <v>2</v>
      </c>
      <c r="N244" s="213">
        <v>2</v>
      </c>
      <c r="O244" s="206">
        <v>4</v>
      </c>
      <c r="P244" s="206" t="s">
        <v>110</v>
      </c>
      <c r="Q244" s="213">
        <v>25</v>
      </c>
      <c r="R244" s="206">
        <v>100</v>
      </c>
      <c r="S244" s="206" t="s">
        <v>192</v>
      </c>
      <c r="T244" s="204" t="s">
        <v>201</v>
      </c>
      <c r="U244" s="102">
        <v>92</v>
      </c>
      <c r="V244" s="102">
        <v>25</v>
      </c>
      <c r="W244" s="102">
        <v>15</v>
      </c>
      <c r="X244" s="102">
        <f t="shared" si="36"/>
        <v>132</v>
      </c>
      <c r="Y244" s="204" t="s">
        <v>830</v>
      </c>
      <c r="Z244" s="204" t="s">
        <v>831</v>
      </c>
      <c r="AA244" s="212"/>
      <c r="AB244" s="212"/>
      <c r="AC244" s="202" t="s">
        <v>900</v>
      </c>
      <c r="AD244" s="204" t="s">
        <v>901</v>
      </c>
      <c r="AE244" s="202"/>
    </row>
    <row r="245" spans="1:31" ht="111" customHeight="1" thickBot="1">
      <c r="A245" s="88" t="s">
        <v>44</v>
      </c>
      <c r="B245" s="211" t="s">
        <v>895</v>
      </c>
      <c r="C245" s="212" t="s">
        <v>896</v>
      </c>
      <c r="D245" s="211" t="s">
        <v>897</v>
      </c>
      <c r="E245" s="208" t="s">
        <v>33</v>
      </c>
      <c r="F245" s="202" t="s">
        <v>902</v>
      </c>
      <c r="G245" s="140" t="s">
        <v>498</v>
      </c>
      <c r="H245" s="202" t="s">
        <v>903</v>
      </c>
      <c r="I245" s="204" t="s">
        <v>836</v>
      </c>
      <c r="J245" s="212"/>
      <c r="K245" s="202"/>
      <c r="L245" s="204" t="s">
        <v>901</v>
      </c>
      <c r="M245" s="213">
        <v>2</v>
      </c>
      <c r="N245" s="213">
        <v>2</v>
      </c>
      <c r="O245" s="206">
        <v>4</v>
      </c>
      <c r="P245" s="206" t="s">
        <v>110</v>
      </c>
      <c r="Q245" s="213">
        <v>60</v>
      </c>
      <c r="R245" s="206">
        <v>240</v>
      </c>
      <c r="S245" s="206" t="s">
        <v>41</v>
      </c>
      <c r="T245" s="204" t="s">
        <v>782</v>
      </c>
      <c r="U245" s="102">
        <v>92</v>
      </c>
      <c r="V245" s="102">
        <v>25</v>
      </c>
      <c r="W245" s="102">
        <v>15</v>
      </c>
      <c r="X245" s="102">
        <f aca="true" t="shared" si="37" ref="X245:X262">SUM(U245:W245)</f>
        <v>132</v>
      </c>
      <c r="Y245" s="204" t="s">
        <v>830</v>
      </c>
      <c r="Z245" s="204" t="s">
        <v>831</v>
      </c>
      <c r="AA245" s="212"/>
      <c r="AB245" s="212"/>
      <c r="AC245" s="202"/>
      <c r="AD245" s="204" t="s">
        <v>901</v>
      </c>
      <c r="AE245" s="202"/>
    </row>
    <row r="246" spans="1:31" ht="111" customHeight="1" thickBot="1">
      <c r="A246" s="88" t="s">
        <v>44</v>
      </c>
      <c r="B246" s="211" t="s">
        <v>895</v>
      </c>
      <c r="C246" s="212" t="s">
        <v>896</v>
      </c>
      <c r="D246" s="211" t="s">
        <v>897</v>
      </c>
      <c r="E246" s="208" t="s">
        <v>33</v>
      </c>
      <c r="F246" s="202" t="s">
        <v>904</v>
      </c>
      <c r="G246" s="140" t="s">
        <v>498</v>
      </c>
      <c r="H246" s="203" t="s">
        <v>839</v>
      </c>
      <c r="I246" s="204" t="s">
        <v>836</v>
      </c>
      <c r="J246" s="212"/>
      <c r="K246" s="202"/>
      <c r="L246" s="204"/>
      <c r="M246" s="214">
        <v>2</v>
      </c>
      <c r="N246" s="214">
        <v>2</v>
      </c>
      <c r="O246" s="206">
        <v>4</v>
      </c>
      <c r="P246" s="206" t="s">
        <v>110</v>
      </c>
      <c r="Q246" s="214">
        <v>60</v>
      </c>
      <c r="R246" s="206">
        <v>240</v>
      </c>
      <c r="S246" s="206" t="s">
        <v>41</v>
      </c>
      <c r="T246" s="204" t="s">
        <v>782</v>
      </c>
      <c r="U246" s="102">
        <v>92</v>
      </c>
      <c r="V246" s="102">
        <v>25</v>
      </c>
      <c r="W246" s="102">
        <v>15</v>
      </c>
      <c r="X246" s="102">
        <f t="shared" si="37"/>
        <v>132</v>
      </c>
      <c r="Y246" s="204" t="s">
        <v>830</v>
      </c>
      <c r="Z246" s="204" t="s">
        <v>831</v>
      </c>
      <c r="AA246" s="212"/>
      <c r="AB246" s="212"/>
      <c r="AC246" s="202"/>
      <c r="AD246" s="202" t="s">
        <v>905</v>
      </c>
      <c r="AE246" s="202"/>
    </row>
    <row r="247" spans="1:31" ht="111" customHeight="1" thickBot="1">
      <c r="A247" s="88" t="s">
        <v>44</v>
      </c>
      <c r="B247" s="211" t="s">
        <v>895</v>
      </c>
      <c r="C247" s="212" t="s">
        <v>896</v>
      </c>
      <c r="D247" s="211" t="s">
        <v>897</v>
      </c>
      <c r="E247" s="208" t="s">
        <v>33</v>
      </c>
      <c r="F247" s="202" t="s">
        <v>906</v>
      </c>
      <c r="G247" s="140" t="s">
        <v>498</v>
      </c>
      <c r="H247" s="202" t="s">
        <v>907</v>
      </c>
      <c r="I247" s="204" t="s">
        <v>836</v>
      </c>
      <c r="J247" s="212"/>
      <c r="K247" s="202" t="s">
        <v>900</v>
      </c>
      <c r="L247" s="204"/>
      <c r="M247" s="213">
        <v>2</v>
      </c>
      <c r="N247" s="213">
        <v>2</v>
      </c>
      <c r="O247" s="206">
        <v>4</v>
      </c>
      <c r="P247" s="206" t="s">
        <v>110</v>
      </c>
      <c r="Q247" s="213">
        <v>60</v>
      </c>
      <c r="R247" s="206">
        <v>240</v>
      </c>
      <c r="S247" s="206" t="s">
        <v>41</v>
      </c>
      <c r="T247" s="204" t="s">
        <v>782</v>
      </c>
      <c r="U247" s="102">
        <v>92</v>
      </c>
      <c r="V247" s="102">
        <v>25</v>
      </c>
      <c r="W247" s="102">
        <v>15</v>
      </c>
      <c r="X247" s="102">
        <f t="shared" si="37"/>
        <v>132</v>
      </c>
      <c r="Y247" s="204" t="s">
        <v>830</v>
      </c>
      <c r="Z247" s="204" t="s">
        <v>831</v>
      </c>
      <c r="AA247" s="212"/>
      <c r="AB247" s="212"/>
      <c r="AC247" s="202" t="s">
        <v>900</v>
      </c>
      <c r="AD247" s="202" t="s">
        <v>908</v>
      </c>
      <c r="AE247" s="202"/>
    </row>
    <row r="248" spans="1:31" ht="111" customHeight="1" thickBot="1">
      <c r="A248" s="88" t="s">
        <v>44</v>
      </c>
      <c r="B248" s="211" t="s">
        <v>895</v>
      </c>
      <c r="C248" s="212" t="s">
        <v>896</v>
      </c>
      <c r="D248" s="211" t="s">
        <v>897</v>
      </c>
      <c r="E248" s="208" t="s">
        <v>33</v>
      </c>
      <c r="F248" s="202" t="s">
        <v>909</v>
      </c>
      <c r="G248" s="140" t="s">
        <v>498</v>
      </c>
      <c r="H248" s="202" t="s">
        <v>910</v>
      </c>
      <c r="I248" s="204" t="s">
        <v>836</v>
      </c>
      <c r="J248" s="212"/>
      <c r="K248" s="202" t="s">
        <v>911</v>
      </c>
      <c r="L248" s="204"/>
      <c r="M248" s="213">
        <v>6</v>
      </c>
      <c r="N248" s="213">
        <v>3</v>
      </c>
      <c r="O248" s="206">
        <v>18</v>
      </c>
      <c r="P248" s="206" t="s">
        <v>106</v>
      </c>
      <c r="Q248" s="213">
        <v>25</v>
      </c>
      <c r="R248" s="206">
        <v>450</v>
      </c>
      <c r="S248" s="206" t="s">
        <v>41</v>
      </c>
      <c r="T248" s="204" t="s">
        <v>782</v>
      </c>
      <c r="U248" s="102">
        <v>92</v>
      </c>
      <c r="V248" s="102">
        <v>25</v>
      </c>
      <c r="W248" s="102">
        <v>15</v>
      </c>
      <c r="X248" s="102">
        <f t="shared" si="37"/>
        <v>132</v>
      </c>
      <c r="Y248" s="204" t="s">
        <v>830</v>
      </c>
      <c r="Z248" s="204" t="s">
        <v>831</v>
      </c>
      <c r="AA248" s="212"/>
      <c r="AB248" s="212"/>
      <c r="AC248" s="202" t="s">
        <v>911</v>
      </c>
      <c r="AD248" s="202" t="s">
        <v>908</v>
      </c>
      <c r="AE248" s="202"/>
    </row>
    <row r="249" spans="1:31" ht="111" customHeight="1" thickBot="1">
      <c r="A249" s="88" t="s">
        <v>44</v>
      </c>
      <c r="B249" s="211" t="s">
        <v>895</v>
      </c>
      <c r="C249" s="212" t="s">
        <v>896</v>
      </c>
      <c r="D249" s="211" t="s">
        <v>897</v>
      </c>
      <c r="E249" s="208" t="s">
        <v>33</v>
      </c>
      <c r="F249" s="202" t="s">
        <v>906</v>
      </c>
      <c r="G249" s="140" t="s">
        <v>498</v>
      </c>
      <c r="H249" s="202" t="s">
        <v>912</v>
      </c>
      <c r="I249" s="204" t="s">
        <v>836</v>
      </c>
      <c r="J249" s="212"/>
      <c r="K249" s="202"/>
      <c r="L249" s="204" t="s">
        <v>901</v>
      </c>
      <c r="M249" s="213">
        <v>2</v>
      </c>
      <c r="N249" s="213">
        <v>2</v>
      </c>
      <c r="O249" s="206">
        <v>4</v>
      </c>
      <c r="P249" s="206" t="s">
        <v>110</v>
      </c>
      <c r="Q249" s="213">
        <v>60</v>
      </c>
      <c r="R249" s="206">
        <v>240</v>
      </c>
      <c r="S249" s="206" t="s">
        <v>41</v>
      </c>
      <c r="T249" s="204" t="s">
        <v>782</v>
      </c>
      <c r="U249" s="102">
        <v>92</v>
      </c>
      <c r="V249" s="102">
        <v>25</v>
      </c>
      <c r="W249" s="102">
        <v>15</v>
      </c>
      <c r="X249" s="102">
        <f t="shared" si="37"/>
        <v>132</v>
      </c>
      <c r="Y249" s="204" t="s">
        <v>830</v>
      </c>
      <c r="Z249" s="204" t="s">
        <v>831</v>
      </c>
      <c r="AA249" s="212"/>
      <c r="AB249" s="212"/>
      <c r="AC249" s="202"/>
      <c r="AD249" s="204" t="s">
        <v>913</v>
      </c>
      <c r="AE249" s="202"/>
    </row>
    <row r="250" spans="1:31" ht="111" customHeight="1" thickBot="1">
      <c r="A250" s="88" t="s">
        <v>44</v>
      </c>
      <c r="B250" s="211" t="s">
        <v>895</v>
      </c>
      <c r="C250" s="212" t="s">
        <v>896</v>
      </c>
      <c r="D250" s="211" t="s">
        <v>897</v>
      </c>
      <c r="E250" s="208" t="s">
        <v>33</v>
      </c>
      <c r="F250" s="202" t="s">
        <v>906</v>
      </c>
      <c r="G250" s="140" t="s">
        <v>498</v>
      </c>
      <c r="H250" s="215" t="s">
        <v>914</v>
      </c>
      <c r="I250" s="204" t="s">
        <v>836</v>
      </c>
      <c r="J250" s="212"/>
      <c r="K250" s="202" t="s">
        <v>911</v>
      </c>
      <c r="L250" s="204"/>
      <c r="M250" s="213">
        <v>2</v>
      </c>
      <c r="N250" s="213">
        <v>2</v>
      </c>
      <c r="O250" s="206">
        <v>4</v>
      </c>
      <c r="P250" s="206" t="s">
        <v>110</v>
      </c>
      <c r="Q250" s="213">
        <v>25</v>
      </c>
      <c r="R250" s="206">
        <v>100</v>
      </c>
      <c r="S250" s="206" t="s">
        <v>192</v>
      </c>
      <c r="T250" s="204" t="s">
        <v>201</v>
      </c>
      <c r="U250" s="102">
        <v>92</v>
      </c>
      <c r="V250" s="102">
        <v>25</v>
      </c>
      <c r="W250" s="102">
        <v>15</v>
      </c>
      <c r="X250" s="102">
        <f t="shared" si="37"/>
        <v>132</v>
      </c>
      <c r="Y250" s="204" t="s">
        <v>830</v>
      </c>
      <c r="Z250" s="204" t="s">
        <v>831</v>
      </c>
      <c r="AA250" s="212"/>
      <c r="AB250" s="212"/>
      <c r="AC250" s="202" t="s">
        <v>911</v>
      </c>
      <c r="AD250" s="202" t="s">
        <v>908</v>
      </c>
      <c r="AE250" s="202"/>
    </row>
    <row r="251" spans="1:31" ht="111" customHeight="1" thickBot="1">
      <c r="A251" s="88" t="s">
        <v>44</v>
      </c>
      <c r="B251" s="211" t="s">
        <v>915</v>
      </c>
      <c r="C251" s="212" t="s">
        <v>916</v>
      </c>
      <c r="D251" s="211" t="s">
        <v>897</v>
      </c>
      <c r="E251" s="208" t="s">
        <v>33</v>
      </c>
      <c r="F251" s="202" t="s">
        <v>865</v>
      </c>
      <c r="G251" s="140" t="s">
        <v>498</v>
      </c>
      <c r="H251" s="202" t="s">
        <v>866</v>
      </c>
      <c r="I251" s="204" t="s">
        <v>836</v>
      </c>
      <c r="J251" s="202"/>
      <c r="K251" s="216"/>
      <c r="L251" s="204" t="s">
        <v>837</v>
      </c>
      <c r="M251" s="213">
        <v>2</v>
      </c>
      <c r="N251" s="213">
        <v>2</v>
      </c>
      <c r="O251" s="206">
        <v>4</v>
      </c>
      <c r="P251" s="206" t="s">
        <v>110</v>
      </c>
      <c r="Q251" s="213">
        <v>60</v>
      </c>
      <c r="R251" s="206">
        <v>240</v>
      </c>
      <c r="S251" s="206" t="s">
        <v>41</v>
      </c>
      <c r="T251" s="204" t="s">
        <v>782</v>
      </c>
      <c r="U251" s="102">
        <v>92</v>
      </c>
      <c r="V251" s="102">
        <v>25</v>
      </c>
      <c r="W251" s="102">
        <v>15</v>
      </c>
      <c r="X251" s="102">
        <f t="shared" si="37"/>
        <v>132</v>
      </c>
      <c r="Y251" s="204" t="s">
        <v>830</v>
      </c>
      <c r="Z251" s="204" t="s">
        <v>831</v>
      </c>
      <c r="AA251" s="216"/>
      <c r="AB251" s="216"/>
      <c r="AC251" s="202"/>
      <c r="AD251" s="204" t="s">
        <v>917</v>
      </c>
      <c r="AE251" s="204"/>
    </row>
    <row r="252" spans="1:31" ht="111" customHeight="1" thickBot="1">
      <c r="A252" s="88" t="s">
        <v>44</v>
      </c>
      <c r="B252" s="211" t="s">
        <v>915</v>
      </c>
      <c r="C252" s="212" t="s">
        <v>916</v>
      </c>
      <c r="D252" s="211" t="s">
        <v>897</v>
      </c>
      <c r="E252" s="208" t="s">
        <v>33</v>
      </c>
      <c r="F252" s="202" t="s">
        <v>867</v>
      </c>
      <c r="G252" s="140" t="s">
        <v>498</v>
      </c>
      <c r="H252" s="203" t="s">
        <v>868</v>
      </c>
      <c r="I252" s="204" t="s">
        <v>836</v>
      </c>
      <c r="J252" s="202" t="s">
        <v>869</v>
      </c>
      <c r="K252" s="216"/>
      <c r="L252" s="204"/>
      <c r="M252" s="213">
        <v>2</v>
      </c>
      <c r="N252" s="214">
        <v>2</v>
      </c>
      <c r="O252" s="206">
        <v>4</v>
      </c>
      <c r="P252" s="206" t="s">
        <v>110</v>
      </c>
      <c r="Q252" s="214">
        <v>60</v>
      </c>
      <c r="R252" s="206">
        <v>240</v>
      </c>
      <c r="S252" s="206" t="s">
        <v>41</v>
      </c>
      <c r="T252" s="204" t="s">
        <v>782</v>
      </c>
      <c r="U252" s="102">
        <v>92</v>
      </c>
      <c r="V252" s="102">
        <v>25</v>
      </c>
      <c r="W252" s="102">
        <v>15</v>
      </c>
      <c r="X252" s="102">
        <f t="shared" si="37"/>
        <v>132</v>
      </c>
      <c r="Y252" s="204" t="s">
        <v>830</v>
      </c>
      <c r="Z252" s="204" t="s">
        <v>831</v>
      </c>
      <c r="AA252" s="216"/>
      <c r="AB252" s="216"/>
      <c r="AC252" s="202" t="s">
        <v>869</v>
      </c>
      <c r="AD252" s="202" t="s">
        <v>870</v>
      </c>
      <c r="AE252" s="204"/>
    </row>
    <row r="253" spans="1:31" ht="111" customHeight="1" thickBot="1">
      <c r="A253" s="88" t="s">
        <v>44</v>
      </c>
      <c r="B253" s="211" t="s">
        <v>915</v>
      </c>
      <c r="C253" s="212" t="s">
        <v>916</v>
      </c>
      <c r="D253" s="211" t="s">
        <v>897</v>
      </c>
      <c r="E253" s="208" t="s">
        <v>33</v>
      </c>
      <c r="F253" s="202" t="s">
        <v>871</v>
      </c>
      <c r="G253" s="140" t="s">
        <v>498</v>
      </c>
      <c r="H253" s="203" t="s">
        <v>872</v>
      </c>
      <c r="I253" s="204" t="s">
        <v>873</v>
      </c>
      <c r="J253" s="202" t="s">
        <v>869</v>
      </c>
      <c r="K253" s="216"/>
      <c r="L253" s="204"/>
      <c r="M253" s="213">
        <v>2</v>
      </c>
      <c r="N253" s="213">
        <v>2</v>
      </c>
      <c r="O253" s="206">
        <v>4</v>
      </c>
      <c r="P253" s="206" t="s">
        <v>110</v>
      </c>
      <c r="Q253" s="213">
        <v>60</v>
      </c>
      <c r="R253" s="206">
        <v>240</v>
      </c>
      <c r="S253" s="206" t="s">
        <v>41</v>
      </c>
      <c r="T253" s="204" t="s">
        <v>782</v>
      </c>
      <c r="U253" s="102">
        <v>92</v>
      </c>
      <c r="V253" s="102">
        <v>25</v>
      </c>
      <c r="W253" s="102">
        <v>15</v>
      </c>
      <c r="X253" s="102">
        <f t="shared" si="37"/>
        <v>132</v>
      </c>
      <c r="Y253" s="204" t="s">
        <v>830</v>
      </c>
      <c r="Z253" s="204" t="s">
        <v>831</v>
      </c>
      <c r="AA253" s="216"/>
      <c r="AB253" s="216"/>
      <c r="AC253" s="202" t="s">
        <v>869</v>
      </c>
      <c r="AD253" s="202" t="s">
        <v>870</v>
      </c>
      <c r="AE253" s="204"/>
    </row>
    <row r="254" spans="1:31" ht="111" customHeight="1" thickBot="1">
      <c r="A254" s="88" t="s">
        <v>44</v>
      </c>
      <c r="B254" s="211" t="s">
        <v>915</v>
      </c>
      <c r="C254" s="212" t="s">
        <v>916</v>
      </c>
      <c r="D254" s="211" t="s">
        <v>897</v>
      </c>
      <c r="E254" s="208" t="s">
        <v>33</v>
      </c>
      <c r="F254" s="202" t="s">
        <v>878</v>
      </c>
      <c r="G254" s="140" t="s">
        <v>498</v>
      </c>
      <c r="H254" s="202" t="s">
        <v>879</v>
      </c>
      <c r="I254" s="204" t="s">
        <v>836</v>
      </c>
      <c r="J254" s="204"/>
      <c r="K254" s="216"/>
      <c r="L254" s="204" t="s">
        <v>837</v>
      </c>
      <c r="M254" s="213">
        <v>2</v>
      </c>
      <c r="N254" s="213">
        <v>3</v>
      </c>
      <c r="O254" s="206">
        <v>6</v>
      </c>
      <c r="P254" s="206" t="s">
        <v>108</v>
      </c>
      <c r="Q254" s="213">
        <v>60</v>
      </c>
      <c r="R254" s="206">
        <v>360</v>
      </c>
      <c r="S254" s="206" t="s">
        <v>41</v>
      </c>
      <c r="T254" s="204" t="s">
        <v>782</v>
      </c>
      <c r="U254" s="102">
        <v>92</v>
      </c>
      <c r="V254" s="102">
        <v>25</v>
      </c>
      <c r="W254" s="102">
        <v>15</v>
      </c>
      <c r="X254" s="102">
        <f t="shared" si="37"/>
        <v>132</v>
      </c>
      <c r="Y254" s="204" t="s">
        <v>830</v>
      </c>
      <c r="Z254" s="204" t="s">
        <v>831</v>
      </c>
      <c r="AA254" s="216"/>
      <c r="AB254" s="216"/>
      <c r="AC254" s="204"/>
      <c r="AD254" s="204" t="s">
        <v>918</v>
      </c>
      <c r="AE254" s="204"/>
    </row>
    <row r="255" spans="1:31" ht="111" customHeight="1" thickBot="1">
      <c r="A255" s="88" t="s">
        <v>44</v>
      </c>
      <c r="B255" s="211" t="s">
        <v>915</v>
      </c>
      <c r="C255" s="212" t="s">
        <v>916</v>
      </c>
      <c r="D255" s="211" t="s">
        <v>897</v>
      </c>
      <c r="E255" s="208" t="s">
        <v>33</v>
      </c>
      <c r="F255" s="202" t="s">
        <v>881</v>
      </c>
      <c r="G255" s="140" t="s">
        <v>498</v>
      </c>
      <c r="H255" s="202" t="s">
        <v>882</v>
      </c>
      <c r="I255" s="204" t="s">
        <v>836</v>
      </c>
      <c r="J255" s="204"/>
      <c r="K255" s="216"/>
      <c r="L255" s="204" t="s">
        <v>837</v>
      </c>
      <c r="M255" s="213">
        <v>2</v>
      </c>
      <c r="N255" s="213">
        <v>3</v>
      </c>
      <c r="O255" s="206">
        <v>6</v>
      </c>
      <c r="P255" s="206" t="s">
        <v>108</v>
      </c>
      <c r="Q255" s="213">
        <v>60</v>
      </c>
      <c r="R255" s="206">
        <v>360</v>
      </c>
      <c r="S255" s="206" t="s">
        <v>41</v>
      </c>
      <c r="T255" s="204" t="s">
        <v>782</v>
      </c>
      <c r="U255" s="102">
        <v>92</v>
      </c>
      <c r="V255" s="102">
        <v>25</v>
      </c>
      <c r="W255" s="102">
        <v>15</v>
      </c>
      <c r="X255" s="102">
        <f t="shared" si="37"/>
        <v>132</v>
      </c>
      <c r="Y255" s="204" t="s">
        <v>830</v>
      </c>
      <c r="Z255" s="204" t="s">
        <v>831</v>
      </c>
      <c r="AA255" s="216"/>
      <c r="AB255" s="216"/>
      <c r="AC255" s="204"/>
      <c r="AD255" s="204" t="s">
        <v>918</v>
      </c>
      <c r="AE255" s="204"/>
    </row>
    <row r="256" spans="1:31" ht="111" customHeight="1" thickBot="1">
      <c r="A256" s="88" t="s">
        <v>44</v>
      </c>
      <c r="B256" s="211" t="s">
        <v>915</v>
      </c>
      <c r="C256" s="212" t="s">
        <v>916</v>
      </c>
      <c r="D256" s="211" t="s">
        <v>897</v>
      </c>
      <c r="E256" s="208" t="s">
        <v>33</v>
      </c>
      <c r="F256" s="202" t="s">
        <v>885</v>
      </c>
      <c r="G256" s="140" t="s">
        <v>498</v>
      </c>
      <c r="H256" s="202" t="s">
        <v>886</v>
      </c>
      <c r="I256" s="204" t="s">
        <v>836</v>
      </c>
      <c r="J256" s="204"/>
      <c r="K256" s="216"/>
      <c r="L256" s="204" t="s">
        <v>837</v>
      </c>
      <c r="M256" s="213">
        <v>2</v>
      </c>
      <c r="N256" s="213">
        <v>2</v>
      </c>
      <c r="O256" s="206">
        <v>4</v>
      </c>
      <c r="P256" s="206" t="s">
        <v>110</v>
      </c>
      <c r="Q256" s="213">
        <v>60</v>
      </c>
      <c r="R256" s="206">
        <v>240</v>
      </c>
      <c r="S256" s="206" t="s">
        <v>41</v>
      </c>
      <c r="T256" s="204" t="s">
        <v>782</v>
      </c>
      <c r="U256" s="102">
        <v>92</v>
      </c>
      <c r="V256" s="102">
        <v>25</v>
      </c>
      <c r="W256" s="102">
        <v>15</v>
      </c>
      <c r="X256" s="102">
        <f t="shared" si="37"/>
        <v>132</v>
      </c>
      <c r="Y256" s="204" t="s">
        <v>830</v>
      </c>
      <c r="Z256" s="204" t="s">
        <v>831</v>
      </c>
      <c r="AA256" s="216"/>
      <c r="AB256" s="216"/>
      <c r="AC256" s="204"/>
      <c r="AD256" s="204" t="s">
        <v>918</v>
      </c>
      <c r="AE256" s="204"/>
    </row>
    <row r="257" spans="1:31" ht="111" customHeight="1" thickBot="1">
      <c r="A257" s="88" t="s">
        <v>44</v>
      </c>
      <c r="B257" s="211" t="s">
        <v>915</v>
      </c>
      <c r="C257" s="212" t="s">
        <v>916</v>
      </c>
      <c r="D257" s="211" t="s">
        <v>897</v>
      </c>
      <c r="E257" s="208" t="s">
        <v>33</v>
      </c>
      <c r="F257" s="202" t="s">
        <v>887</v>
      </c>
      <c r="G257" s="140" t="s">
        <v>498</v>
      </c>
      <c r="H257" s="202" t="s">
        <v>888</v>
      </c>
      <c r="I257" s="204" t="s">
        <v>836</v>
      </c>
      <c r="J257" s="202"/>
      <c r="K257" s="216"/>
      <c r="L257" s="204" t="s">
        <v>837</v>
      </c>
      <c r="M257" s="213">
        <v>4</v>
      </c>
      <c r="N257" s="213">
        <v>2</v>
      </c>
      <c r="O257" s="206">
        <v>8</v>
      </c>
      <c r="P257" s="206" t="s">
        <v>108</v>
      </c>
      <c r="Q257" s="213">
        <v>60</v>
      </c>
      <c r="R257" s="206">
        <v>480</v>
      </c>
      <c r="S257" s="206" t="s">
        <v>41</v>
      </c>
      <c r="T257" s="204" t="s">
        <v>782</v>
      </c>
      <c r="U257" s="102">
        <v>92</v>
      </c>
      <c r="V257" s="102">
        <v>25</v>
      </c>
      <c r="W257" s="102">
        <v>15</v>
      </c>
      <c r="X257" s="102">
        <f t="shared" si="37"/>
        <v>132</v>
      </c>
      <c r="Y257" s="204" t="s">
        <v>830</v>
      </c>
      <c r="Z257" s="204" t="s">
        <v>831</v>
      </c>
      <c r="AA257" s="216"/>
      <c r="AB257" s="216"/>
      <c r="AC257" s="202"/>
      <c r="AD257" s="204" t="s">
        <v>918</v>
      </c>
      <c r="AE257" s="204"/>
    </row>
    <row r="258" spans="1:31" ht="111" customHeight="1" thickBot="1">
      <c r="A258" s="88" t="s">
        <v>44</v>
      </c>
      <c r="B258" s="211" t="s">
        <v>915</v>
      </c>
      <c r="C258" s="212" t="s">
        <v>916</v>
      </c>
      <c r="D258" s="211" t="s">
        <v>897</v>
      </c>
      <c r="E258" s="208" t="s">
        <v>33</v>
      </c>
      <c r="F258" s="202" t="s">
        <v>889</v>
      </c>
      <c r="G258" s="140" t="s">
        <v>498</v>
      </c>
      <c r="H258" s="202" t="s">
        <v>890</v>
      </c>
      <c r="I258" s="204" t="s">
        <v>836</v>
      </c>
      <c r="J258" s="202"/>
      <c r="K258" s="216"/>
      <c r="L258" s="204" t="s">
        <v>891</v>
      </c>
      <c r="M258" s="213">
        <v>2</v>
      </c>
      <c r="N258" s="213">
        <v>2</v>
      </c>
      <c r="O258" s="206">
        <v>4</v>
      </c>
      <c r="P258" s="206" t="s">
        <v>110</v>
      </c>
      <c r="Q258" s="213">
        <v>25</v>
      </c>
      <c r="R258" s="206">
        <v>100</v>
      </c>
      <c r="S258" s="206" t="s">
        <v>192</v>
      </c>
      <c r="T258" s="204" t="s">
        <v>201</v>
      </c>
      <c r="U258" s="102">
        <v>92</v>
      </c>
      <c r="V258" s="102">
        <v>25</v>
      </c>
      <c r="W258" s="102">
        <v>15</v>
      </c>
      <c r="X258" s="102">
        <f t="shared" si="37"/>
        <v>132</v>
      </c>
      <c r="Y258" s="204" t="s">
        <v>830</v>
      </c>
      <c r="Z258" s="204" t="s">
        <v>831</v>
      </c>
      <c r="AA258" s="216"/>
      <c r="AB258" s="216"/>
      <c r="AC258" s="202"/>
      <c r="AD258" s="204" t="s">
        <v>891</v>
      </c>
      <c r="AE258" s="204"/>
    </row>
    <row r="259" spans="1:31" ht="111" customHeight="1" thickBot="1">
      <c r="A259" s="88" t="s">
        <v>44</v>
      </c>
      <c r="B259" s="211" t="s">
        <v>915</v>
      </c>
      <c r="C259" s="212" t="s">
        <v>916</v>
      </c>
      <c r="D259" s="211" t="s">
        <v>897</v>
      </c>
      <c r="E259" s="208" t="s">
        <v>33</v>
      </c>
      <c r="F259" s="202" t="s">
        <v>892</v>
      </c>
      <c r="G259" s="140" t="s">
        <v>498</v>
      </c>
      <c r="H259" s="202" t="s">
        <v>893</v>
      </c>
      <c r="I259" s="204" t="s">
        <v>836</v>
      </c>
      <c r="J259" s="204"/>
      <c r="K259" s="216"/>
      <c r="L259" s="204" t="s">
        <v>837</v>
      </c>
      <c r="M259" s="214">
        <v>2</v>
      </c>
      <c r="N259" s="214">
        <v>4</v>
      </c>
      <c r="O259" s="206">
        <v>8</v>
      </c>
      <c r="P259" s="206" t="s">
        <v>108</v>
      </c>
      <c r="Q259" s="213">
        <v>60</v>
      </c>
      <c r="R259" s="206">
        <v>480</v>
      </c>
      <c r="S259" s="206" t="s">
        <v>41</v>
      </c>
      <c r="T259" s="204" t="s">
        <v>782</v>
      </c>
      <c r="U259" s="102">
        <v>92</v>
      </c>
      <c r="V259" s="102">
        <v>25</v>
      </c>
      <c r="W259" s="102">
        <v>15</v>
      </c>
      <c r="X259" s="102">
        <f t="shared" si="37"/>
        <v>132</v>
      </c>
      <c r="Y259" s="204" t="s">
        <v>830</v>
      </c>
      <c r="Z259" s="204" t="s">
        <v>831</v>
      </c>
      <c r="AA259" s="216"/>
      <c r="AB259" s="216"/>
      <c r="AC259" s="204"/>
      <c r="AD259" s="204" t="s">
        <v>918</v>
      </c>
      <c r="AE259" s="204"/>
    </row>
    <row r="260" spans="1:31" ht="111" customHeight="1" thickBot="1">
      <c r="A260" s="88" t="s">
        <v>44</v>
      </c>
      <c r="B260" s="211" t="s">
        <v>915</v>
      </c>
      <c r="C260" s="212" t="s">
        <v>916</v>
      </c>
      <c r="D260" s="211" t="s">
        <v>897</v>
      </c>
      <c r="E260" s="208" t="s">
        <v>33</v>
      </c>
      <c r="F260" s="217" t="s">
        <v>919</v>
      </c>
      <c r="G260" s="140" t="s">
        <v>498</v>
      </c>
      <c r="H260" s="218" t="s">
        <v>920</v>
      </c>
      <c r="I260" s="217" t="s">
        <v>921</v>
      </c>
      <c r="J260" s="217"/>
      <c r="K260" s="219"/>
      <c r="L260" s="220" t="s">
        <v>922</v>
      </c>
      <c r="M260" s="213">
        <v>6</v>
      </c>
      <c r="N260" s="213">
        <v>1</v>
      </c>
      <c r="O260" s="206">
        <v>6</v>
      </c>
      <c r="P260" s="206" t="s">
        <v>108</v>
      </c>
      <c r="Q260" s="213">
        <v>60</v>
      </c>
      <c r="R260" s="206">
        <v>360</v>
      </c>
      <c r="S260" s="206" t="s">
        <v>41</v>
      </c>
      <c r="T260" s="204" t="s">
        <v>782</v>
      </c>
      <c r="U260" s="102">
        <v>92</v>
      </c>
      <c r="V260" s="102">
        <v>25</v>
      </c>
      <c r="W260" s="102">
        <v>15</v>
      </c>
      <c r="X260" s="102">
        <f t="shared" si="37"/>
        <v>132</v>
      </c>
      <c r="Y260" s="204" t="s">
        <v>830</v>
      </c>
      <c r="Z260" s="204" t="s">
        <v>831</v>
      </c>
      <c r="AA260" s="216"/>
      <c r="AB260" s="216"/>
      <c r="AC260" s="217"/>
      <c r="AD260" s="217" t="s">
        <v>923</v>
      </c>
      <c r="AE260" s="220"/>
    </row>
    <row r="261" spans="1:31" ht="111" customHeight="1" thickBot="1">
      <c r="A261" s="88" t="s">
        <v>44</v>
      </c>
      <c r="B261" s="211" t="s">
        <v>915</v>
      </c>
      <c r="C261" s="212" t="s">
        <v>916</v>
      </c>
      <c r="D261" s="211" t="s">
        <v>897</v>
      </c>
      <c r="E261" s="208" t="s">
        <v>33</v>
      </c>
      <c r="F261" s="217" t="s">
        <v>919</v>
      </c>
      <c r="G261" s="140" t="s">
        <v>498</v>
      </c>
      <c r="H261" s="218" t="s">
        <v>924</v>
      </c>
      <c r="I261" s="217" t="s">
        <v>921</v>
      </c>
      <c r="J261" s="217"/>
      <c r="K261" s="219"/>
      <c r="L261" s="220" t="s">
        <v>922</v>
      </c>
      <c r="M261" s="213">
        <v>6</v>
      </c>
      <c r="N261" s="213">
        <v>1</v>
      </c>
      <c r="O261" s="206">
        <v>6</v>
      </c>
      <c r="P261" s="206" t="s">
        <v>108</v>
      </c>
      <c r="Q261" s="213">
        <v>60</v>
      </c>
      <c r="R261" s="206">
        <v>360</v>
      </c>
      <c r="S261" s="206" t="s">
        <v>41</v>
      </c>
      <c r="T261" s="204" t="s">
        <v>782</v>
      </c>
      <c r="U261" s="102">
        <v>92</v>
      </c>
      <c r="V261" s="102">
        <v>25</v>
      </c>
      <c r="W261" s="102">
        <v>15</v>
      </c>
      <c r="X261" s="102">
        <f t="shared" si="37"/>
        <v>132</v>
      </c>
      <c r="Y261" s="204" t="s">
        <v>830</v>
      </c>
      <c r="Z261" s="204" t="s">
        <v>831</v>
      </c>
      <c r="AA261" s="216"/>
      <c r="AB261" s="216"/>
      <c r="AC261" s="217"/>
      <c r="AD261" s="217" t="s">
        <v>923</v>
      </c>
      <c r="AE261" s="220"/>
    </row>
    <row r="262" spans="1:31" ht="111" customHeight="1" thickBot="1">
      <c r="A262" s="88" t="s">
        <v>44</v>
      </c>
      <c r="B262" s="211" t="s">
        <v>915</v>
      </c>
      <c r="C262" s="212" t="s">
        <v>916</v>
      </c>
      <c r="D262" s="211" t="s">
        <v>897</v>
      </c>
      <c r="E262" s="208" t="s">
        <v>33</v>
      </c>
      <c r="F262" s="217" t="s">
        <v>919</v>
      </c>
      <c r="G262" s="140" t="s">
        <v>498</v>
      </c>
      <c r="H262" s="218" t="s">
        <v>925</v>
      </c>
      <c r="I262" s="217" t="s">
        <v>921</v>
      </c>
      <c r="J262" s="217"/>
      <c r="K262" s="219"/>
      <c r="L262" s="220" t="s">
        <v>922</v>
      </c>
      <c r="M262" s="213">
        <v>6</v>
      </c>
      <c r="N262" s="214">
        <v>1</v>
      </c>
      <c r="O262" s="206">
        <v>6</v>
      </c>
      <c r="P262" s="206" t="s">
        <v>108</v>
      </c>
      <c r="Q262" s="214">
        <v>60</v>
      </c>
      <c r="R262" s="206">
        <v>360</v>
      </c>
      <c r="S262" s="206" t="s">
        <v>41</v>
      </c>
      <c r="T262" s="204" t="s">
        <v>782</v>
      </c>
      <c r="U262" s="102">
        <v>92</v>
      </c>
      <c r="V262" s="102">
        <v>25</v>
      </c>
      <c r="W262" s="102">
        <v>15</v>
      </c>
      <c r="X262" s="102">
        <f t="shared" si="37"/>
        <v>132</v>
      </c>
      <c r="Y262" s="204" t="s">
        <v>830</v>
      </c>
      <c r="Z262" s="204" t="s">
        <v>831</v>
      </c>
      <c r="AA262" s="216"/>
      <c r="AB262" s="216"/>
      <c r="AC262" s="217"/>
      <c r="AD262" s="217" t="s">
        <v>923</v>
      </c>
      <c r="AE262" s="220"/>
    </row>
    <row r="263" spans="30:31" ht="14.25">
      <c r="AD263" s="80"/>
      <c r="AE263" s="80"/>
    </row>
    <row r="264" spans="30:31" ht="14.25">
      <c r="AD264" s="80"/>
      <c r="AE264" s="80"/>
    </row>
    <row r="265" spans="30:31" ht="14.25">
      <c r="AD265" s="80"/>
      <c r="AE265" s="80"/>
    </row>
    <row r="266" spans="30:31" ht="14.25">
      <c r="AD266" s="80"/>
      <c r="AE266" s="80"/>
    </row>
    <row r="267" spans="30:31" ht="14.25">
      <c r="AD267" s="80"/>
      <c r="AE267" s="80"/>
    </row>
    <row r="268" spans="30:31" ht="14.25">
      <c r="AD268" s="80"/>
      <c r="AE268" s="80"/>
    </row>
    <row r="269" spans="30:31" ht="14.25">
      <c r="AD269" s="80"/>
      <c r="AE269" s="80"/>
    </row>
    <row r="270" spans="30:31" ht="14.25">
      <c r="AD270" s="80"/>
      <c r="AE270" s="80"/>
    </row>
    <row r="271" spans="30:31" ht="14.25">
      <c r="AD271" s="80"/>
      <c r="AE271" s="80"/>
    </row>
    <row r="272" spans="30:31" ht="14.25">
      <c r="AD272" s="80"/>
      <c r="AE272" s="80"/>
    </row>
    <row r="273" spans="30:31" ht="14.25">
      <c r="AD273" s="80"/>
      <c r="AE273" s="80"/>
    </row>
    <row r="274" spans="30:31" ht="14.25">
      <c r="AD274" s="80"/>
      <c r="AE274" s="80"/>
    </row>
    <row r="275" spans="30:31" ht="14.25">
      <c r="AD275" s="80"/>
      <c r="AE275" s="80"/>
    </row>
    <row r="276" spans="30:31" ht="14.25">
      <c r="AD276" s="80"/>
      <c r="AE276" s="80"/>
    </row>
    <row r="277" spans="30:31" ht="14.25">
      <c r="AD277" s="80"/>
      <c r="AE277" s="80"/>
    </row>
    <row r="278" spans="30:31" ht="14.25">
      <c r="AD278" s="80"/>
      <c r="AE278" s="80"/>
    </row>
    <row r="279" spans="30:31" ht="14.25">
      <c r="AD279" s="80"/>
      <c r="AE279" s="80"/>
    </row>
    <row r="280" spans="30:31" ht="14.25">
      <c r="AD280" s="80"/>
      <c r="AE280" s="80"/>
    </row>
    <row r="281" spans="30:31" ht="14.25">
      <c r="AD281" s="80"/>
      <c r="AE281" s="80"/>
    </row>
    <row r="282" spans="30:31" ht="14.25">
      <c r="AD282" s="80"/>
      <c r="AE282" s="80"/>
    </row>
    <row r="283" spans="30:31" ht="14.25">
      <c r="AD283" s="80"/>
      <c r="AE283" s="80"/>
    </row>
    <row r="284" spans="30:31" ht="14.25">
      <c r="AD284" s="80"/>
      <c r="AE284" s="80"/>
    </row>
    <row r="285" spans="30:31" ht="14.25">
      <c r="AD285" s="80"/>
      <c r="AE285" s="80"/>
    </row>
    <row r="286" spans="30:31" ht="14.25">
      <c r="AD286" s="80"/>
      <c r="AE286" s="80"/>
    </row>
    <row r="287" spans="30:31" ht="14.25">
      <c r="AD287" s="80"/>
      <c r="AE287" s="80"/>
    </row>
    <row r="288" spans="30:31" ht="14.25">
      <c r="AD288" s="80"/>
      <c r="AE288" s="80"/>
    </row>
    <row r="289" spans="30:31" ht="14.25">
      <c r="AD289" s="80"/>
      <c r="AE289" s="80"/>
    </row>
    <row r="290" spans="30:31" ht="14.25">
      <c r="AD290" s="80"/>
      <c r="AE290" s="80"/>
    </row>
    <row r="291" spans="30:31" ht="14.25">
      <c r="AD291" s="80"/>
      <c r="AE291" s="80"/>
    </row>
    <row r="292" spans="30:31" ht="14.25">
      <c r="AD292" s="80"/>
      <c r="AE292" s="80"/>
    </row>
    <row r="293" spans="30:31" ht="14.25">
      <c r="AD293" s="80"/>
      <c r="AE293" s="80"/>
    </row>
    <row r="294" spans="30:31" ht="14.25">
      <c r="AD294" s="80"/>
      <c r="AE294" s="80"/>
    </row>
    <row r="295" spans="30:31" ht="14.25">
      <c r="AD295" s="80"/>
      <c r="AE295" s="80"/>
    </row>
    <row r="296" spans="30:31" ht="14.25">
      <c r="AD296" s="80"/>
      <c r="AE296" s="80"/>
    </row>
    <row r="297" spans="30:31" ht="14.25">
      <c r="AD297" s="80"/>
      <c r="AE297" s="80"/>
    </row>
    <row r="298" spans="30:31" ht="14.25">
      <c r="AD298" s="80"/>
      <c r="AE298" s="80"/>
    </row>
    <row r="299" spans="30:31" ht="14.25">
      <c r="AD299" s="80"/>
      <c r="AE299" s="80"/>
    </row>
    <row r="300" spans="30:31" ht="14.25">
      <c r="AD300" s="80"/>
      <c r="AE300" s="80"/>
    </row>
    <row r="301" spans="30:31" ht="14.25">
      <c r="AD301" s="80"/>
      <c r="AE301" s="80"/>
    </row>
    <row r="302" spans="30:31" ht="14.25">
      <c r="AD302" s="80"/>
      <c r="AE302" s="80"/>
    </row>
    <row r="303" spans="30:31" ht="14.25">
      <c r="AD303" s="80"/>
      <c r="AE303" s="80"/>
    </row>
    <row r="304" spans="30:31" ht="14.25">
      <c r="AD304" s="80"/>
      <c r="AE304" s="80"/>
    </row>
    <row r="305" spans="30:31" ht="14.25">
      <c r="AD305" s="80"/>
      <c r="AE305" s="80"/>
    </row>
    <row r="306" spans="30:31" ht="14.25">
      <c r="AD306" s="80"/>
      <c r="AE306" s="80"/>
    </row>
    <row r="307" spans="30:31" ht="14.25">
      <c r="AD307" s="80"/>
      <c r="AE307" s="80"/>
    </row>
    <row r="308" spans="30:31" ht="14.25">
      <c r="AD308" s="80"/>
      <c r="AE308" s="80"/>
    </row>
    <row r="309" spans="30:31" ht="14.25">
      <c r="AD309" s="80"/>
      <c r="AE309" s="80"/>
    </row>
    <row r="310" spans="30:31" ht="14.25">
      <c r="AD310" s="80"/>
      <c r="AE310" s="80"/>
    </row>
    <row r="311" spans="30:31" ht="14.25">
      <c r="AD311" s="80"/>
      <c r="AE311" s="80"/>
    </row>
    <row r="312" spans="30:31" ht="14.25">
      <c r="AD312" s="80"/>
      <c r="AE312" s="80"/>
    </row>
    <row r="313" spans="30:31" ht="14.25">
      <c r="AD313" s="80"/>
      <c r="AE313" s="80"/>
    </row>
    <row r="314" spans="30:31" ht="14.25">
      <c r="AD314" s="80"/>
      <c r="AE314" s="80"/>
    </row>
    <row r="315" spans="30:31" ht="14.25">
      <c r="AD315" s="80"/>
      <c r="AE315" s="80"/>
    </row>
    <row r="316" spans="30:31" ht="14.25">
      <c r="AD316" s="80"/>
      <c r="AE316" s="80"/>
    </row>
    <row r="317" spans="30:31" ht="14.25">
      <c r="AD317" s="80"/>
      <c r="AE317" s="80"/>
    </row>
    <row r="318" spans="30:31" ht="14.25">
      <c r="AD318" s="80"/>
      <c r="AE318" s="80"/>
    </row>
    <row r="319" spans="30:31" ht="14.25">
      <c r="AD319" s="80"/>
      <c r="AE319" s="80"/>
    </row>
    <row r="320" spans="30:31" ht="14.25">
      <c r="AD320" s="80"/>
      <c r="AE320" s="80"/>
    </row>
    <row r="321" spans="30:31" ht="14.25">
      <c r="AD321" s="80"/>
      <c r="AE321" s="80"/>
    </row>
    <row r="322" spans="30:31" ht="14.25">
      <c r="AD322" s="80"/>
      <c r="AE322" s="80"/>
    </row>
    <row r="323" spans="30:31" ht="14.25">
      <c r="AD323" s="80"/>
      <c r="AE323" s="80"/>
    </row>
    <row r="324" spans="30:31" ht="14.25">
      <c r="AD324" s="80"/>
      <c r="AE324" s="80"/>
    </row>
    <row r="325" spans="30:31" ht="14.25">
      <c r="AD325" s="80"/>
      <c r="AE325" s="80"/>
    </row>
    <row r="326" spans="30:31" ht="14.25">
      <c r="AD326" s="80"/>
      <c r="AE326" s="80"/>
    </row>
    <row r="327" spans="30:31" ht="14.25">
      <c r="AD327" s="80"/>
      <c r="AE327" s="80"/>
    </row>
    <row r="328" spans="30:31" ht="14.25">
      <c r="AD328" s="80"/>
      <c r="AE328" s="80"/>
    </row>
    <row r="329" spans="30:31" ht="14.25">
      <c r="AD329" s="80"/>
      <c r="AE329" s="80"/>
    </row>
    <row r="330" spans="30:31" ht="14.25">
      <c r="AD330" s="80"/>
      <c r="AE330" s="80"/>
    </row>
    <row r="331" spans="30:31" ht="14.25">
      <c r="AD331" s="80"/>
      <c r="AE331" s="80"/>
    </row>
    <row r="332" spans="30:31" ht="14.25">
      <c r="AD332" s="80"/>
      <c r="AE332" s="80"/>
    </row>
    <row r="333" spans="30:31" ht="14.25">
      <c r="AD333" s="80"/>
      <c r="AE333" s="80"/>
    </row>
    <row r="334" spans="30:31" ht="14.25">
      <c r="AD334" s="80"/>
      <c r="AE334" s="80"/>
    </row>
    <row r="335" spans="30:31" ht="14.25">
      <c r="AD335" s="80"/>
      <c r="AE335" s="80"/>
    </row>
    <row r="336" spans="30:31" ht="14.25">
      <c r="AD336" s="80"/>
      <c r="AE336" s="80"/>
    </row>
    <row r="337" spans="30:31" ht="14.25">
      <c r="AD337" s="80"/>
      <c r="AE337" s="80"/>
    </row>
    <row r="338" spans="30:31" ht="14.25">
      <c r="AD338" s="80"/>
      <c r="AE338" s="80"/>
    </row>
    <row r="339" spans="30:31" ht="14.25">
      <c r="AD339" s="80"/>
      <c r="AE339" s="80"/>
    </row>
    <row r="340" spans="30:31" ht="14.25">
      <c r="AD340" s="80"/>
      <c r="AE340" s="80"/>
    </row>
    <row r="341" spans="30:31" ht="14.25">
      <c r="AD341" s="80"/>
      <c r="AE341" s="80"/>
    </row>
    <row r="342" spans="30:31" ht="14.25">
      <c r="AD342" s="80"/>
      <c r="AE342" s="80"/>
    </row>
    <row r="343" spans="30:31" ht="14.25">
      <c r="AD343" s="80"/>
      <c r="AE343" s="80"/>
    </row>
    <row r="344" spans="30:31" ht="14.25">
      <c r="AD344" s="80"/>
      <c r="AE344" s="80"/>
    </row>
    <row r="345" spans="30:31" ht="14.25">
      <c r="AD345" s="80"/>
      <c r="AE345" s="80"/>
    </row>
    <row r="346" spans="30:31" ht="14.25">
      <c r="AD346" s="80"/>
      <c r="AE346" s="80"/>
    </row>
    <row r="347" spans="30:31" ht="14.25">
      <c r="AD347" s="80"/>
      <c r="AE347" s="80"/>
    </row>
    <row r="348" spans="30:31" ht="14.25">
      <c r="AD348" s="80"/>
      <c r="AE348" s="80"/>
    </row>
    <row r="349" spans="30:31" ht="14.25">
      <c r="AD349" s="80"/>
      <c r="AE349" s="80"/>
    </row>
    <row r="350" spans="30:31" ht="14.25">
      <c r="AD350" s="80"/>
      <c r="AE350" s="80"/>
    </row>
    <row r="351" spans="30:31" ht="14.25">
      <c r="AD351" s="80"/>
      <c r="AE351" s="80"/>
    </row>
    <row r="352" spans="30:31" ht="14.25">
      <c r="AD352" s="80"/>
      <c r="AE352" s="80"/>
    </row>
    <row r="353" spans="30:31" ht="14.25">
      <c r="AD353" s="80"/>
      <c r="AE353" s="80"/>
    </row>
    <row r="354" spans="30:31" ht="14.25">
      <c r="AD354" s="80"/>
      <c r="AE354" s="80"/>
    </row>
    <row r="355" spans="30:31" ht="14.25">
      <c r="AD355" s="80"/>
      <c r="AE355" s="80"/>
    </row>
    <row r="356" spans="30:31" ht="14.25">
      <c r="AD356" s="80"/>
      <c r="AE356" s="80"/>
    </row>
    <row r="357" spans="30:31" ht="14.25">
      <c r="AD357" s="80"/>
      <c r="AE357" s="80"/>
    </row>
    <row r="358" spans="30:31" ht="14.25">
      <c r="AD358" s="80"/>
      <c r="AE358" s="80"/>
    </row>
    <row r="359" spans="30:31" ht="14.25">
      <c r="AD359" s="80"/>
      <c r="AE359" s="80"/>
    </row>
    <row r="360" spans="30:31" ht="14.25">
      <c r="AD360" s="80"/>
      <c r="AE360" s="80"/>
    </row>
    <row r="361" spans="30:31" ht="14.25">
      <c r="AD361" s="80"/>
      <c r="AE361" s="80"/>
    </row>
    <row r="362" spans="30:31" ht="14.25">
      <c r="AD362" s="80"/>
      <c r="AE362" s="80"/>
    </row>
    <row r="363" spans="30:31" ht="14.25">
      <c r="AD363" s="80"/>
      <c r="AE363" s="80"/>
    </row>
    <row r="364" spans="30:31" ht="14.25">
      <c r="AD364" s="80"/>
      <c r="AE364" s="80"/>
    </row>
    <row r="365" spans="30:31" ht="14.25">
      <c r="AD365" s="80"/>
      <c r="AE365" s="80"/>
    </row>
    <row r="366" spans="30:31" ht="14.25">
      <c r="AD366" s="80"/>
      <c r="AE366" s="80"/>
    </row>
    <row r="367" spans="30:31" ht="14.25">
      <c r="AD367" s="80"/>
      <c r="AE367" s="80"/>
    </row>
    <row r="368" spans="30:31" ht="14.25">
      <c r="AD368" s="80"/>
      <c r="AE368" s="80"/>
    </row>
    <row r="369" spans="30:31" ht="14.25">
      <c r="AD369" s="80"/>
      <c r="AE369" s="80"/>
    </row>
    <row r="370" spans="30:31" ht="14.25">
      <c r="AD370" s="80"/>
      <c r="AE370" s="80"/>
    </row>
    <row r="371" spans="30:31" ht="14.25">
      <c r="AD371" s="80"/>
      <c r="AE371" s="80"/>
    </row>
    <row r="372" spans="30:31" ht="14.25">
      <c r="AD372" s="80"/>
      <c r="AE372" s="80"/>
    </row>
    <row r="373" spans="30:31" ht="14.25">
      <c r="AD373" s="80"/>
      <c r="AE373" s="80"/>
    </row>
    <row r="374" spans="30:31" ht="14.25">
      <c r="AD374" s="80"/>
      <c r="AE374" s="80"/>
    </row>
    <row r="375" spans="30:31" ht="14.25">
      <c r="AD375" s="80"/>
      <c r="AE375" s="80"/>
    </row>
    <row r="376" spans="30:31" ht="14.25">
      <c r="AD376" s="80"/>
      <c r="AE376" s="80"/>
    </row>
    <row r="377" spans="30:31" ht="14.25">
      <c r="AD377" s="80"/>
      <c r="AE377" s="80"/>
    </row>
    <row r="378" spans="30:31" ht="14.25">
      <c r="AD378" s="80"/>
      <c r="AE378" s="80"/>
    </row>
    <row r="379" spans="30:31" ht="14.25">
      <c r="AD379" s="80"/>
      <c r="AE379" s="80"/>
    </row>
    <row r="380" spans="30:31" ht="14.25">
      <c r="AD380" s="80"/>
      <c r="AE380" s="80"/>
    </row>
    <row r="381" spans="30:31" ht="14.25">
      <c r="AD381" s="80"/>
      <c r="AE381" s="80"/>
    </row>
    <row r="382" spans="30:31" ht="14.25">
      <c r="AD382" s="80"/>
      <c r="AE382" s="80"/>
    </row>
    <row r="383" spans="30:31" ht="14.25">
      <c r="AD383" s="80"/>
      <c r="AE383" s="80"/>
    </row>
    <row r="384" spans="30:31" ht="14.25">
      <c r="AD384" s="80"/>
      <c r="AE384" s="80"/>
    </row>
    <row r="385" spans="30:31" ht="14.25">
      <c r="AD385" s="80"/>
      <c r="AE385" s="80"/>
    </row>
    <row r="386" spans="30:31" ht="14.25">
      <c r="AD386" s="80"/>
      <c r="AE386" s="80"/>
    </row>
    <row r="387" spans="30:31" ht="14.25">
      <c r="AD387" s="80"/>
      <c r="AE387" s="80"/>
    </row>
    <row r="388" spans="30:31" ht="14.25">
      <c r="AD388" s="80"/>
      <c r="AE388" s="80"/>
    </row>
    <row r="389" spans="30:31" ht="14.25">
      <c r="AD389" s="80"/>
      <c r="AE389" s="80"/>
    </row>
    <row r="390" spans="30:31" ht="14.25">
      <c r="AD390" s="80"/>
      <c r="AE390" s="80"/>
    </row>
    <row r="391" spans="30:31" ht="14.25">
      <c r="AD391" s="80"/>
      <c r="AE391" s="80"/>
    </row>
    <row r="392" spans="30:31" ht="14.25">
      <c r="AD392" s="80"/>
      <c r="AE392" s="80"/>
    </row>
    <row r="393" spans="30:31" ht="14.25">
      <c r="AD393" s="80"/>
      <c r="AE393" s="80"/>
    </row>
    <row r="394" spans="30:31" ht="14.25">
      <c r="AD394" s="80"/>
      <c r="AE394" s="80"/>
    </row>
    <row r="395" spans="30:31" ht="14.25">
      <c r="AD395" s="80"/>
      <c r="AE395" s="80"/>
    </row>
    <row r="396" spans="30:31" ht="14.25">
      <c r="AD396" s="80"/>
      <c r="AE396" s="80"/>
    </row>
    <row r="397" spans="30:31" ht="14.25">
      <c r="AD397" s="80"/>
      <c r="AE397" s="80"/>
    </row>
    <row r="398" spans="30:31" ht="14.25">
      <c r="AD398" s="80"/>
      <c r="AE398" s="80"/>
    </row>
    <row r="399" spans="30:31" ht="14.25">
      <c r="AD399" s="80"/>
      <c r="AE399" s="80"/>
    </row>
    <row r="400" spans="30:31" ht="14.25">
      <c r="AD400" s="80"/>
      <c r="AE400" s="80"/>
    </row>
    <row r="401" spans="30:31" ht="14.25">
      <c r="AD401" s="80"/>
      <c r="AE401" s="80"/>
    </row>
    <row r="402" spans="30:31" ht="14.25">
      <c r="AD402" s="80"/>
      <c r="AE402" s="80"/>
    </row>
    <row r="403" spans="30:31" ht="14.25">
      <c r="AD403" s="80"/>
      <c r="AE403" s="80"/>
    </row>
    <row r="404" spans="30:31" ht="14.25">
      <c r="AD404" s="80"/>
      <c r="AE404" s="80"/>
    </row>
    <row r="405" spans="30:31" ht="14.25">
      <c r="AD405" s="80"/>
      <c r="AE405" s="80"/>
    </row>
    <row r="406" spans="30:31" ht="14.25">
      <c r="AD406" s="80"/>
      <c r="AE406" s="80"/>
    </row>
    <row r="407" spans="30:31" ht="14.25">
      <c r="AD407" s="80"/>
      <c r="AE407" s="80"/>
    </row>
    <row r="408" spans="30:31" ht="14.25">
      <c r="AD408" s="80"/>
      <c r="AE408" s="80"/>
    </row>
    <row r="409" spans="30:31" ht="14.25">
      <c r="AD409" s="80"/>
      <c r="AE409" s="80"/>
    </row>
    <row r="410" spans="30:31" ht="14.25">
      <c r="AD410" s="80"/>
      <c r="AE410" s="80"/>
    </row>
    <row r="411" spans="30:31" ht="14.25">
      <c r="AD411" s="80"/>
      <c r="AE411" s="80"/>
    </row>
    <row r="412" spans="30:31" ht="14.25">
      <c r="AD412" s="80"/>
      <c r="AE412" s="80"/>
    </row>
    <row r="413" spans="30:31" ht="14.25">
      <c r="AD413" s="80"/>
      <c r="AE413" s="80"/>
    </row>
    <row r="414" spans="30:31" ht="14.25">
      <c r="AD414" s="80"/>
      <c r="AE414" s="80"/>
    </row>
    <row r="415" spans="30:31" ht="14.25">
      <c r="AD415" s="80"/>
      <c r="AE415" s="80"/>
    </row>
    <row r="416" spans="30:31" ht="14.25">
      <c r="AD416" s="80"/>
      <c r="AE416" s="80"/>
    </row>
    <row r="417" spans="30:31" ht="14.25">
      <c r="AD417" s="80"/>
      <c r="AE417" s="80"/>
    </row>
    <row r="418" spans="30:31" ht="14.25">
      <c r="AD418" s="80"/>
      <c r="AE418" s="80"/>
    </row>
    <row r="419" spans="30:31" ht="14.25">
      <c r="AD419" s="80"/>
      <c r="AE419" s="80"/>
    </row>
    <row r="420" spans="30:31" ht="14.25">
      <c r="AD420" s="80"/>
      <c r="AE420" s="80"/>
    </row>
    <row r="421" spans="30:31" ht="14.25">
      <c r="AD421" s="80"/>
      <c r="AE421" s="80"/>
    </row>
    <row r="422" spans="30:31" ht="14.25">
      <c r="AD422" s="80"/>
      <c r="AE422" s="80"/>
    </row>
    <row r="423" spans="30:31" ht="14.25">
      <c r="AD423" s="80"/>
      <c r="AE423" s="80"/>
    </row>
    <row r="424" spans="30:31" ht="14.25">
      <c r="AD424" s="80"/>
      <c r="AE424" s="80"/>
    </row>
    <row r="425" spans="30:31" ht="14.25">
      <c r="AD425" s="80"/>
      <c r="AE425" s="80"/>
    </row>
    <row r="426" spans="30:31" ht="14.25">
      <c r="AD426" s="80"/>
      <c r="AE426" s="80"/>
    </row>
    <row r="427" spans="30:31" ht="14.25">
      <c r="AD427" s="80"/>
      <c r="AE427" s="80"/>
    </row>
    <row r="428" spans="30:31" ht="14.25">
      <c r="AD428" s="80"/>
      <c r="AE428" s="80"/>
    </row>
    <row r="429" spans="30:31" ht="14.25">
      <c r="AD429" s="80"/>
      <c r="AE429" s="80"/>
    </row>
    <row r="430" spans="30:31" ht="14.25">
      <c r="AD430" s="80"/>
      <c r="AE430" s="80"/>
    </row>
    <row r="431" spans="30:31" ht="14.25">
      <c r="AD431" s="80"/>
      <c r="AE431" s="80"/>
    </row>
    <row r="432" spans="30:31" ht="14.25">
      <c r="AD432" s="80"/>
      <c r="AE432" s="80"/>
    </row>
    <row r="433" spans="30:31" ht="14.25">
      <c r="AD433" s="80"/>
      <c r="AE433" s="80"/>
    </row>
    <row r="434" spans="30:31" ht="14.25">
      <c r="AD434" s="80"/>
      <c r="AE434" s="80"/>
    </row>
    <row r="435" spans="30:31" ht="14.25">
      <c r="AD435" s="80"/>
      <c r="AE435" s="80"/>
    </row>
    <row r="436" spans="30:31" ht="14.25">
      <c r="AD436" s="80"/>
      <c r="AE436" s="80"/>
    </row>
    <row r="437" spans="30:31" ht="14.25">
      <c r="AD437" s="80"/>
      <c r="AE437" s="80"/>
    </row>
    <row r="438" spans="30:31" ht="14.25">
      <c r="AD438" s="80"/>
      <c r="AE438" s="80"/>
    </row>
    <row r="439" spans="30:31" ht="14.25">
      <c r="AD439" s="80"/>
      <c r="AE439" s="80"/>
    </row>
    <row r="440" spans="30:31" ht="14.25">
      <c r="AD440" s="80"/>
      <c r="AE440" s="80"/>
    </row>
    <row r="441" spans="30:31" ht="14.25">
      <c r="AD441" s="80"/>
      <c r="AE441" s="80"/>
    </row>
    <row r="442" spans="30:31" ht="14.25">
      <c r="AD442" s="80"/>
      <c r="AE442" s="80"/>
    </row>
    <row r="443" spans="30:31" ht="14.25">
      <c r="AD443" s="80"/>
      <c r="AE443" s="80"/>
    </row>
    <row r="444" spans="30:31" ht="14.25">
      <c r="AD444" s="80"/>
      <c r="AE444" s="80"/>
    </row>
    <row r="445" spans="30:31" ht="14.25">
      <c r="AD445" s="80"/>
      <c r="AE445" s="80"/>
    </row>
    <row r="446" spans="30:31" ht="14.25">
      <c r="AD446" s="80"/>
      <c r="AE446" s="80"/>
    </row>
    <row r="447" spans="30:31" ht="14.25">
      <c r="AD447" s="80"/>
      <c r="AE447" s="80"/>
    </row>
    <row r="448" spans="30:31" ht="14.25">
      <c r="AD448" s="80"/>
      <c r="AE448" s="80"/>
    </row>
    <row r="449" spans="30:31" ht="14.25">
      <c r="AD449" s="80"/>
      <c r="AE449" s="80"/>
    </row>
    <row r="450" spans="30:31" ht="14.25">
      <c r="AD450" s="80"/>
      <c r="AE450" s="80"/>
    </row>
    <row r="451" spans="30:31" ht="14.25">
      <c r="AD451" s="80"/>
      <c r="AE451" s="80"/>
    </row>
    <row r="452" spans="30:31" ht="14.25">
      <c r="AD452" s="80"/>
      <c r="AE452" s="80"/>
    </row>
    <row r="453" spans="30:31" ht="14.25">
      <c r="AD453" s="80"/>
      <c r="AE453" s="80"/>
    </row>
    <row r="454" spans="30:31" ht="14.25">
      <c r="AD454" s="80"/>
      <c r="AE454" s="80"/>
    </row>
    <row r="455" spans="30:31" ht="14.25">
      <c r="AD455" s="80"/>
      <c r="AE455" s="80"/>
    </row>
    <row r="456" spans="30:31" ht="14.25">
      <c r="AD456" s="80"/>
      <c r="AE456" s="80"/>
    </row>
    <row r="457" spans="30:31" ht="14.25">
      <c r="AD457" s="80"/>
      <c r="AE457" s="80"/>
    </row>
    <row r="458" spans="30:31" ht="14.25">
      <c r="AD458" s="80"/>
      <c r="AE458" s="80"/>
    </row>
    <row r="459" spans="30:31" ht="14.25">
      <c r="AD459" s="80"/>
      <c r="AE459" s="80"/>
    </row>
    <row r="460" spans="30:31" ht="14.25">
      <c r="AD460" s="80"/>
      <c r="AE460" s="80"/>
    </row>
    <row r="461" spans="30:31" ht="14.25">
      <c r="AD461" s="80"/>
      <c r="AE461" s="80"/>
    </row>
    <row r="462" spans="30:31" ht="14.25">
      <c r="AD462" s="80"/>
      <c r="AE462" s="80"/>
    </row>
    <row r="463" spans="30:31" ht="14.25">
      <c r="AD463" s="80"/>
      <c r="AE463" s="80"/>
    </row>
    <row r="464" spans="30:31" ht="14.25">
      <c r="AD464" s="80"/>
      <c r="AE464" s="80"/>
    </row>
    <row r="465" spans="30:31" ht="14.25">
      <c r="AD465" s="80"/>
      <c r="AE465" s="80"/>
    </row>
    <row r="466" spans="30:31" ht="14.25">
      <c r="AD466" s="80"/>
      <c r="AE466" s="80"/>
    </row>
    <row r="467" spans="30:31" ht="14.25">
      <c r="AD467" s="80"/>
      <c r="AE467" s="80"/>
    </row>
    <row r="468" spans="30:31" ht="14.25">
      <c r="AD468" s="80"/>
      <c r="AE468" s="80"/>
    </row>
    <row r="469" spans="30:31" ht="14.25">
      <c r="AD469" s="80"/>
      <c r="AE469" s="80"/>
    </row>
    <row r="470" spans="30:31" ht="14.25">
      <c r="AD470" s="80"/>
      <c r="AE470" s="80"/>
    </row>
    <row r="471" spans="30:31" ht="14.25">
      <c r="AD471" s="80"/>
      <c r="AE471" s="80"/>
    </row>
    <row r="472" spans="30:31" ht="14.25">
      <c r="AD472" s="80"/>
      <c r="AE472" s="80"/>
    </row>
    <row r="473" spans="30:31" ht="14.25">
      <c r="AD473" s="80"/>
      <c r="AE473" s="80"/>
    </row>
    <row r="474" spans="30:31" ht="14.25">
      <c r="AD474" s="80"/>
      <c r="AE474" s="80"/>
    </row>
    <row r="475" spans="30:31" ht="14.25">
      <c r="AD475" s="80"/>
      <c r="AE475" s="80"/>
    </row>
    <row r="476" spans="30:31" ht="14.25">
      <c r="AD476" s="80"/>
      <c r="AE476" s="80"/>
    </row>
    <row r="477" spans="30:31" ht="14.25">
      <c r="AD477" s="80"/>
      <c r="AE477" s="80"/>
    </row>
    <row r="478" spans="30:31" ht="14.25">
      <c r="AD478" s="80"/>
      <c r="AE478" s="80"/>
    </row>
    <row r="479" spans="30:31" ht="14.25">
      <c r="AD479" s="80"/>
      <c r="AE479" s="80"/>
    </row>
    <row r="480" spans="30:31" ht="14.25">
      <c r="AD480" s="80"/>
      <c r="AE480" s="80"/>
    </row>
    <row r="481" spans="30:31" ht="14.25">
      <c r="AD481" s="80"/>
      <c r="AE481" s="80"/>
    </row>
    <row r="482" spans="30:31" ht="14.25">
      <c r="AD482" s="80"/>
      <c r="AE482" s="80"/>
    </row>
    <row r="483" spans="30:31" ht="14.25">
      <c r="AD483" s="80"/>
      <c r="AE483" s="80"/>
    </row>
    <row r="484" spans="30:31" ht="14.25">
      <c r="AD484" s="80"/>
      <c r="AE484" s="80"/>
    </row>
    <row r="485" spans="30:31" ht="14.25">
      <c r="AD485" s="80"/>
      <c r="AE485" s="80"/>
    </row>
    <row r="486" spans="30:31" ht="14.25">
      <c r="AD486" s="80"/>
      <c r="AE486" s="80"/>
    </row>
    <row r="487" spans="30:31" ht="14.25">
      <c r="AD487" s="80"/>
      <c r="AE487" s="80"/>
    </row>
    <row r="488" spans="30:31" ht="14.25">
      <c r="AD488" s="80"/>
      <c r="AE488" s="80"/>
    </row>
    <row r="489" spans="30:31" ht="14.25">
      <c r="AD489" s="80"/>
      <c r="AE489" s="80"/>
    </row>
    <row r="490" spans="30:31" ht="14.25">
      <c r="AD490" s="80"/>
      <c r="AE490" s="80"/>
    </row>
    <row r="491" spans="30:31" ht="14.25">
      <c r="AD491" s="80"/>
      <c r="AE491" s="80"/>
    </row>
    <row r="492" spans="30:31" ht="14.25">
      <c r="AD492" s="80"/>
      <c r="AE492" s="80"/>
    </row>
    <row r="493" spans="30:31" ht="14.25">
      <c r="AD493" s="80"/>
      <c r="AE493" s="80"/>
    </row>
    <row r="494" spans="30:31" ht="14.25">
      <c r="AD494" s="80"/>
      <c r="AE494" s="80"/>
    </row>
    <row r="495" spans="30:31" ht="14.25">
      <c r="AD495" s="80"/>
      <c r="AE495" s="80"/>
    </row>
    <row r="496" spans="30:31" ht="14.25">
      <c r="AD496" s="80"/>
      <c r="AE496" s="80"/>
    </row>
    <row r="497" spans="30:31" ht="14.25">
      <c r="AD497" s="80"/>
      <c r="AE497" s="80"/>
    </row>
    <row r="498" spans="30:31" ht="14.25">
      <c r="AD498" s="80"/>
      <c r="AE498" s="80"/>
    </row>
    <row r="499" spans="30:31" ht="14.25">
      <c r="AD499" s="80"/>
      <c r="AE499" s="80"/>
    </row>
    <row r="500" spans="30:31" ht="14.25">
      <c r="AD500" s="80"/>
      <c r="AE500" s="80"/>
    </row>
    <row r="501" spans="30:31" ht="14.25">
      <c r="AD501" s="80"/>
      <c r="AE501" s="80"/>
    </row>
    <row r="502" spans="30:31" ht="14.25">
      <c r="AD502" s="80"/>
      <c r="AE502" s="80"/>
    </row>
    <row r="503" spans="30:31" ht="14.25">
      <c r="AD503" s="80"/>
      <c r="AE503" s="80"/>
    </row>
    <row r="504" spans="30:31" ht="14.25">
      <c r="AD504" s="80"/>
      <c r="AE504" s="80"/>
    </row>
    <row r="505" spans="30:31" ht="14.25">
      <c r="AD505" s="80"/>
      <c r="AE505" s="80"/>
    </row>
    <row r="506" spans="30:31" ht="14.25">
      <c r="AD506" s="80"/>
      <c r="AE506" s="80"/>
    </row>
    <row r="507" spans="30:31" ht="14.25">
      <c r="AD507" s="80"/>
      <c r="AE507" s="80"/>
    </row>
    <row r="508" spans="30:31" ht="14.25">
      <c r="AD508" s="80"/>
      <c r="AE508" s="80"/>
    </row>
    <row r="509" spans="30:31" ht="14.25">
      <c r="AD509" s="80"/>
      <c r="AE509" s="80"/>
    </row>
    <row r="510" spans="30:31" ht="14.25">
      <c r="AD510" s="80"/>
      <c r="AE510" s="80"/>
    </row>
    <row r="511" spans="30:31" ht="14.25">
      <c r="AD511" s="80"/>
      <c r="AE511" s="80"/>
    </row>
    <row r="512" spans="30:31" ht="14.25">
      <c r="AD512" s="80"/>
      <c r="AE512" s="80"/>
    </row>
    <row r="513" spans="30:31" ht="14.25">
      <c r="AD513" s="80"/>
      <c r="AE513" s="80"/>
    </row>
    <row r="514" spans="30:31" ht="14.25">
      <c r="AD514" s="80"/>
      <c r="AE514" s="80"/>
    </row>
    <row r="515" spans="30:31" ht="14.25">
      <c r="AD515" s="80"/>
      <c r="AE515" s="80"/>
    </row>
    <row r="516" spans="30:31" ht="14.25">
      <c r="AD516" s="80"/>
      <c r="AE516" s="80"/>
    </row>
    <row r="517" spans="30:31" ht="14.25">
      <c r="AD517" s="80"/>
      <c r="AE517" s="80"/>
    </row>
    <row r="518" spans="30:31" ht="14.25">
      <c r="AD518" s="80"/>
      <c r="AE518" s="80"/>
    </row>
    <row r="519" spans="30:31" ht="14.25">
      <c r="AD519" s="80"/>
      <c r="AE519" s="80"/>
    </row>
    <row r="520" spans="30:31" ht="14.25">
      <c r="AD520" s="80"/>
      <c r="AE520" s="80"/>
    </row>
    <row r="521" spans="30:31" ht="14.25">
      <c r="AD521" s="80"/>
      <c r="AE521" s="80"/>
    </row>
    <row r="522" spans="30:31" ht="14.25">
      <c r="AD522" s="80"/>
      <c r="AE522" s="80"/>
    </row>
    <row r="523" spans="30:31" ht="14.25">
      <c r="AD523" s="80"/>
      <c r="AE523" s="80"/>
    </row>
    <row r="524" spans="30:31" ht="14.25">
      <c r="AD524" s="80"/>
      <c r="AE524" s="80"/>
    </row>
    <row r="525" spans="30:31" ht="14.25">
      <c r="AD525" s="80"/>
      <c r="AE525" s="80"/>
    </row>
    <row r="526" spans="30:31" ht="14.25">
      <c r="AD526" s="80"/>
      <c r="AE526" s="80"/>
    </row>
    <row r="527" spans="30:31" ht="14.25">
      <c r="AD527" s="80"/>
      <c r="AE527" s="80"/>
    </row>
    <row r="528" spans="30:31" ht="14.25">
      <c r="AD528" s="80"/>
      <c r="AE528" s="80"/>
    </row>
    <row r="529" spans="30:31" ht="14.25">
      <c r="AD529" s="80"/>
      <c r="AE529" s="80"/>
    </row>
    <row r="530" spans="30:31" ht="14.25">
      <c r="AD530" s="80"/>
      <c r="AE530" s="80"/>
    </row>
    <row r="531" spans="30:31" ht="14.25">
      <c r="AD531" s="80"/>
      <c r="AE531" s="80"/>
    </row>
    <row r="532" spans="30:31" ht="14.25">
      <c r="AD532" s="80"/>
      <c r="AE532" s="80"/>
    </row>
    <row r="533" spans="30:31" ht="14.25">
      <c r="AD533" s="80"/>
      <c r="AE533" s="80"/>
    </row>
    <row r="534" spans="30:31" ht="14.25">
      <c r="AD534" s="80"/>
      <c r="AE534" s="80"/>
    </row>
    <row r="535" spans="30:31" ht="14.25">
      <c r="AD535" s="80"/>
      <c r="AE535" s="80"/>
    </row>
    <row r="536" spans="30:31" ht="14.25">
      <c r="AD536" s="80"/>
      <c r="AE536" s="80"/>
    </row>
    <row r="537" spans="30:31" ht="14.25">
      <c r="AD537" s="80"/>
      <c r="AE537" s="80"/>
    </row>
    <row r="538" spans="30:31" ht="14.25">
      <c r="AD538" s="80"/>
      <c r="AE538" s="80"/>
    </row>
    <row r="539" spans="30:31" ht="14.25">
      <c r="AD539" s="80"/>
      <c r="AE539" s="80"/>
    </row>
    <row r="540" spans="30:31" ht="14.25">
      <c r="AD540" s="80"/>
      <c r="AE540" s="80"/>
    </row>
    <row r="541" spans="30:31" ht="14.25">
      <c r="AD541" s="80"/>
      <c r="AE541" s="80"/>
    </row>
    <row r="542" spans="30:31" ht="14.25">
      <c r="AD542" s="80"/>
      <c r="AE542" s="80"/>
    </row>
    <row r="543" spans="30:31" ht="14.25">
      <c r="AD543" s="80"/>
      <c r="AE543" s="80"/>
    </row>
    <row r="544" spans="30:31" ht="14.25">
      <c r="AD544" s="80"/>
      <c r="AE544" s="80"/>
    </row>
    <row r="545" spans="30:31" ht="14.25">
      <c r="AD545" s="80"/>
      <c r="AE545" s="80"/>
    </row>
    <row r="546" spans="30:31" ht="14.25">
      <c r="AD546" s="80"/>
      <c r="AE546" s="80"/>
    </row>
    <row r="547" spans="30:31" ht="14.25">
      <c r="AD547" s="80"/>
      <c r="AE547" s="80"/>
    </row>
    <row r="548" spans="30:31" ht="14.25">
      <c r="AD548" s="80"/>
      <c r="AE548" s="80"/>
    </row>
    <row r="549" spans="30:31" ht="14.25">
      <c r="AD549" s="80"/>
      <c r="AE549" s="80"/>
    </row>
    <row r="550" spans="30:31" ht="14.25">
      <c r="AD550" s="80"/>
      <c r="AE550" s="80"/>
    </row>
    <row r="551" spans="30:31" ht="14.25">
      <c r="AD551" s="80"/>
      <c r="AE551" s="80"/>
    </row>
    <row r="552" spans="30:31" ht="14.25">
      <c r="AD552" s="80"/>
      <c r="AE552" s="80"/>
    </row>
    <row r="553" spans="30:31" ht="14.25">
      <c r="AD553" s="80"/>
      <c r="AE553" s="80"/>
    </row>
    <row r="554" spans="30:31" ht="14.25">
      <c r="AD554" s="80"/>
      <c r="AE554" s="80"/>
    </row>
    <row r="555" spans="30:31" ht="14.25">
      <c r="AD555" s="80"/>
      <c r="AE555" s="80"/>
    </row>
    <row r="556" spans="30:31" ht="14.25">
      <c r="AD556" s="80"/>
      <c r="AE556" s="80"/>
    </row>
    <row r="557" spans="30:31" ht="14.25">
      <c r="AD557" s="80"/>
      <c r="AE557" s="80"/>
    </row>
    <row r="558" spans="30:31" ht="14.25">
      <c r="AD558" s="80"/>
      <c r="AE558" s="80"/>
    </row>
    <row r="559" spans="30:31" ht="14.25">
      <c r="AD559" s="80"/>
      <c r="AE559" s="80"/>
    </row>
    <row r="560" spans="30:31" ht="14.25">
      <c r="AD560" s="80"/>
      <c r="AE560" s="80"/>
    </row>
    <row r="561" spans="30:31" ht="14.25">
      <c r="AD561" s="80"/>
      <c r="AE561" s="80"/>
    </row>
    <row r="562" spans="30:31" ht="14.25">
      <c r="AD562" s="80"/>
      <c r="AE562" s="80"/>
    </row>
    <row r="563" spans="30:31" ht="14.25">
      <c r="AD563" s="80"/>
      <c r="AE563" s="80"/>
    </row>
    <row r="564" spans="30:31" ht="14.25">
      <c r="AD564" s="80"/>
      <c r="AE564" s="80"/>
    </row>
    <row r="565" spans="30:31" ht="14.25">
      <c r="AD565" s="80"/>
      <c r="AE565" s="80"/>
    </row>
    <row r="566" spans="30:31" ht="14.25">
      <c r="AD566" s="80"/>
      <c r="AE566" s="80"/>
    </row>
    <row r="567" spans="30:31" ht="14.25">
      <c r="AD567" s="80"/>
      <c r="AE567" s="80"/>
    </row>
    <row r="568" spans="30:31" ht="14.25">
      <c r="AD568" s="80"/>
      <c r="AE568" s="80"/>
    </row>
    <row r="569" spans="30:31" ht="14.25">
      <c r="AD569" s="80"/>
      <c r="AE569" s="80"/>
    </row>
    <row r="570" spans="30:31" ht="14.25">
      <c r="AD570" s="80"/>
      <c r="AE570" s="80"/>
    </row>
    <row r="571" spans="30:31" ht="14.25">
      <c r="AD571" s="80"/>
      <c r="AE571" s="80"/>
    </row>
    <row r="572" spans="30:31" ht="14.25">
      <c r="AD572" s="80"/>
      <c r="AE572" s="80"/>
    </row>
    <row r="573" spans="30:31" ht="14.25">
      <c r="AD573" s="80"/>
      <c r="AE573" s="80"/>
    </row>
    <row r="574" spans="30:31" ht="14.25">
      <c r="AD574" s="80"/>
      <c r="AE574" s="80"/>
    </row>
    <row r="575" spans="30:31" ht="14.25">
      <c r="AD575" s="80"/>
      <c r="AE575" s="80"/>
    </row>
    <row r="576" spans="30:31" ht="14.25">
      <c r="AD576" s="80"/>
      <c r="AE576" s="80"/>
    </row>
    <row r="577" spans="30:31" ht="14.25">
      <c r="AD577" s="80"/>
      <c r="AE577" s="80"/>
    </row>
    <row r="578" spans="30:31" ht="14.25">
      <c r="AD578" s="80"/>
      <c r="AE578" s="80"/>
    </row>
    <row r="579" spans="30:31" ht="14.25">
      <c r="AD579" s="80"/>
      <c r="AE579" s="80"/>
    </row>
    <row r="580" spans="30:31" ht="14.25">
      <c r="AD580" s="80"/>
      <c r="AE580" s="80"/>
    </row>
    <row r="581" spans="30:31" ht="14.25">
      <c r="AD581" s="80"/>
      <c r="AE581" s="80"/>
    </row>
    <row r="582" spans="30:31" ht="14.25">
      <c r="AD582" s="80"/>
      <c r="AE582" s="80"/>
    </row>
    <row r="583" spans="30:31" ht="14.25">
      <c r="AD583" s="80"/>
      <c r="AE583" s="80"/>
    </row>
    <row r="584" spans="30:31" ht="14.25">
      <c r="AD584" s="80"/>
      <c r="AE584" s="80"/>
    </row>
    <row r="585" spans="30:31" ht="14.25">
      <c r="AD585" s="80"/>
      <c r="AE585" s="80"/>
    </row>
    <row r="586" spans="30:31" ht="14.25">
      <c r="AD586" s="80"/>
      <c r="AE586" s="80"/>
    </row>
    <row r="587" spans="30:31" ht="14.25">
      <c r="AD587" s="80"/>
      <c r="AE587" s="80"/>
    </row>
    <row r="588" spans="30:31" ht="14.25">
      <c r="AD588" s="80"/>
      <c r="AE588" s="80"/>
    </row>
    <row r="589" spans="30:31" ht="14.25">
      <c r="AD589" s="80"/>
      <c r="AE589" s="80"/>
    </row>
    <row r="590" spans="30:31" ht="14.25">
      <c r="AD590" s="80"/>
      <c r="AE590" s="80"/>
    </row>
    <row r="591" spans="30:31" ht="14.25">
      <c r="AD591" s="80"/>
      <c r="AE591" s="80"/>
    </row>
    <row r="592" spans="30:31" ht="14.25">
      <c r="AD592" s="80"/>
      <c r="AE592" s="80"/>
    </row>
    <row r="593" spans="30:31" ht="14.25">
      <c r="AD593" s="80"/>
      <c r="AE593" s="80"/>
    </row>
    <row r="594" spans="30:31" ht="14.25">
      <c r="AD594" s="80"/>
      <c r="AE594" s="80"/>
    </row>
    <row r="595" spans="30:31" ht="14.25">
      <c r="AD595" s="80"/>
      <c r="AE595" s="80"/>
    </row>
    <row r="596" spans="30:31" ht="14.25">
      <c r="AD596" s="80"/>
      <c r="AE596" s="80"/>
    </row>
    <row r="597" spans="30:31" ht="14.25">
      <c r="AD597" s="80"/>
      <c r="AE597" s="80"/>
    </row>
    <row r="598" spans="30:31" ht="14.25">
      <c r="AD598" s="80"/>
      <c r="AE598" s="80"/>
    </row>
    <row r="599" spans="30:31" ht="14.25">
      <c r="AD599" s="80"/>
      <c r="AE599" s="80"/>
    </row>
    <row r="600" spans="30:31" ht="14.25">
      <c r="AD600" s="80"/>
      <c r="AE600" s="80"/>
    </row>
    <row r="601" spans="30:31" ht="14.25">
      <c r="AD601" s="80"/>
      <c r="AE601" s="80"/>
    </row>
    <row r="602" spans="30:31" ht="14.25">
      <c r="AD602" s="80"/>
      <c r="AE602" s="80"/>
    </row>
    <row r="603" spans="30:31" ht="14.25">
      <c r="AD603" s="80"/>
      <c r="AE603" s="80"/>
    </row>
    <row r="604" spans="30:31" ht="14.25">
      <c r="AD604" s="80"/>
      <c r="AE604" s="80"/>
    </row>
    <row r="605" spans="30:31" ht="14.25">
      <c r="AD605" s="80"/>
      <c r="AE605" s="80"/>
    </row>
    <row r="606" spans="30:31" ht="14.25">
      <c r="AD606" s="80"/>
      <c r="AE606" s="80"/>
    </row>
    <row r="607" spans="30:31" ht="14.25">
      <c r="AD607" s="80"/>
      <c r="AE607" s="80"/>
    </row>
    <row r="608" spans="30:31" ht="14.25">
      <c r="AD608" s="80"/>
      <c r="AE608" s="80"/>
    </row>
    <row r="609" spans="30:31" ht="14.25">
      <c r="AD609" s="80"/>
      <c r="AE609" s="80"/>
    </row>
    <row r="610" spans="30:31" ht="14.25">
      <c r="AD610" s="80"/>
      <c r="AE610" s="80"/>
    </row>
    <row r="611" spans="30:31" ht="14.25">
      <c r="AD611" s="80"/>
      <c r="AE611" s="80"/>
    </row>
    <row r="612" spans="30:31" ht="14.25">
      <c r="AD612" s="80"/>
      <c r="AE612" s="80"/>
    </row>
    <row r="613" spans="30:31" ht="14.25">
      <c r="AD613" s="80"/>
      <c r="AE613" s="80"/>
    </row>
    <row r="614" spans="30:31" ht="14.25">
      <c r="AD614" s="80"/>
      <c r="AE614" s="80"/>
    </row>
    <row r="615" spans="30:31" ht="14.25">
      <c r="AD615" s="80"/>
      <c r="AE615" s="80"/>
    </row>
    <row r="616" spans="30:31" ht="14.25">
      <c r="AD616" s="80"/>
      <c r="AE616" s="80"/>
    </row>
    <row r="617" spans="30:31" ht="14.25">
      <c r="AD617" s="80"/>
      <c r="AE617" s="80"/>
    </row>
    <row r="618" spans="30:31" ht="14.25">
      <c r="AD618" s="80"/>
      <c r="AE618" s="80"/>
    </row>
    <row r="619" spans="30:31" ht="14.25">
      <c r="AD619" s="80"/>
      <c r="AE619" s="80"/>
    </row>
    <row r="620" spans="30:31" ht="14.25">
      <c r="AD620" s="80"/>
      <c r="AE620" s="80"/>
    </row>
    <row r="621" spans="30:31" ht="14.25">
      <c r="AD621" s="80"/>
      <c r="AE621" s="80"/>
    </row>
    <row r="622" spans="30:31" ht="14.25">
      <c r="AD622" s="80"/>
      <c r="AE622" s="80"/>
    </row>
    <row r="623" spans="30:31" ht="14.25">
      <c r="AD623" s="80"/>
      <c r="AE623" s="80"/>
    </row>
    <row r="624" spans="30:31" ht="14.25">
      <c r="AD624" s="80"/>
      <c r="AE624" s="80"/>
    </row>
    <row r="625" spans="30:31" ht="14.25">
      <c r="AD625" s="80"/>
      <c r="AE625" s="80"/>
    </row>
    <row r="626" spans="30:31" ht="14.25">
      <c r="AD626" s="80"/>
      <c r="AE626" s="80"/>
    </row>
    <row r="627" spans="30:31" ht="14.25">
      <c r="AD627" s="80"/>
      <c r="AE627" s="80"/>
    </row>
    <row r="628" spans="30:31" ht="14.25">
      <c r="AD628" s="80"/>
      <c r="AE628" s="80"/>
    </row>
    <row r="629" spans="30:31" ht="14.25">
      <c r="AD629" s="80"/>
      <c r="AE629" s="80"/>
    </row>
    <row r="630" spans="30:31" ht="14.25">
      <c r="AD630" s="80"/>
      <c r="AE630" s="80"/>
    </row>
    <row r="631" spans="30:31" ht="14.25">
      <c r="AD631" s="80"/>
      <c r="AE631" s="80"/>
    </row>
    <row r="632" spans="30:31" ht="14.25">
      <c r="AD632" s="80"/>
      <c r="AE632" s="80"/>
    </row>
    <row r="633" spans="30:31" ht="14.25">
      <c r="AD633" s="80"/>
      <c r="AE633" s="80"/>
    </row>
    <row r="634" spans="30:31" ht="14.25">
      <c r="AD634" s="80"/>
      <c r="AE634" s="80"/>
    </row>
    <row r="635" spans="30:31" ht="14.25">
      <c r="AD635" s="80"/>
      <c r="AE635" s="80"/>
    </row>
    <row r="636" spans="30:31" ht="14.25">
      <c r="AD636" s="80"/>
      <c r="AE636" s="80"/>
    </row>
    <row r="637" spans="30:31" ht="14.25">
      <c r="AD637" s="80"/>
      <c r="AE637" s="80"/>
    </row>
    <row r="638" spans="30:31" ht="14.25">
      <c r="AD638" s="80"/>
      <c r="AE638" s="80"/>
    </row>
    <row r="639" spans="30:31" ht="14.25">
      <c r="AD639" s="80"/>
      <c r="AE639" s="80"/>
    </row>
    <row r="640" spans="30:31" ht="14.25">
      <c r="AD640" s="80"/>
      <c r="AE640" s="80"/>
    </row>
    <row r="641" spans="30:31" ht="14.25">
      <c r="AD641" s="80"/>
      <c r="AE641" s="80"/>
    </row>
    <row r="642" spans="30:31" ht="14.25">
      <c r="AD642" s="80"/>
      <c r="AE642" s="80"/>
    </row>
    <row r="643" spans="30:31" ht="14.25">
      <c r="AD643" s="80"/>
      <c r="AE643" s="80"/>
    </row>
    <row r="644" spans="30:31" ht="14.25">
      <c r="AD644" s="80"/>
      <c r="AE644" s="80"/>
    </row>
    <row r="645" spans="30:31" ht="14.25">
      <c r="AD645" s="80"/>
      <c r="AE645" s="80"/>
    </row>
    <row r="646" spans="30:31" ht="14.25">
      <c r="AD646" s="80"/>
      <c r="AE646" s="80"/>
    </row>
    <row r="647" spans="30:31" ht="14.25">
      <c r="AD647" s="80"/>
      <c r="AE647" s="80"/>
    </row>
    <row r="648" spans="30:31" ht="14.25">
      <c r="AD648" s="80"/>
      <c r="AE648" s="80"/>
    </row>
    <row r="649" spans="30:31" ht="14.25">
      <c r="AD649" s="80"/>
      <c r="AE649" s="80"/>
    </row>
    <row r="650" spans="30:31" ht="14.25">
      <c r="AD650" s="80"/>
      <c r="AE650" s="80"/>
    </row>
    <row r="651" spans="30:31" ht="14.25">
      <c r="AD651" s="80"/>
      <c r="AE651" s="80"/>
    </row>
    <row r="652" spans="30:31" ht="14.25">
      <c r="AD652" s="80"/>
      <c r="AE652" s="80"/>
    </row>
    <row r="653" spans="30:31" ht="14.25">
      <c r="AD653" s="80"/>
      <c r="AE653" s="80"/>
    </row>
    <row r="654" spans="30:31" ht="14.25">
      <c r="AD654" s="80"/>
      <c r="AE654" s="80"/>
    </row>
    <row r="655" spans="30:31" ht="14.25">
      <c r="AD655" s="80"/>
      <c r="AE655" s="80"/>
    </row>
    <row r="656" spans="30:31" ht="14.25">
      <c r="AD656" s="80"/>
      <c r="AE656" s="80"/>
    </row>
    <row r="657" spans="30:31" ht="14.25">
      <c r="AD657" s="80"/>
      <c r="AE657" s="80"/>
    </row>
    <row r="658" spans="30:31" ht="14.25">
      <c r="AD658" s="80"/>
      <c r="AE658" s="80"/>
    </row>
    <row r="659" spans="30:31" ht="14.25">
      <c r="AD659" s="80"/>
      <c r="AE659" s="80"/>
    </row>
    <row r="660" spans="30:31" ht="14.25">
      <c r="AD660" s="80"/>
      <c r="AE660" s="80"/>
    </row>
    <row r="661" spans="30:31" ht="14.25">
      <c r="AD661" s="80"/>
      <c r="AE661" s="80"/>
    </row>
    <row r="662" spans="30:31" ht="14.25">
      <c r="AD662" s="80"/>
      <c r="AE662" s="80"/>
    </row>
    <row r="663" spans="30:31" ht="14.25">
      <c r="AD663" s="80"/>
      <c r="AE663" s="80"/>
    </row>
    <row r="664" spans="30:31" ht="14.25">
      <c r="AD664" s="80"/>
      <c r="AE664" s="80"/>
    </row>
    <row r="665" spans="30:31" ht="14.25">
      <c r="AD665" s="80"/>
      <c r="AE665" s="80"/>
    </row>
    <row r="666" spans="30:31" ht="14.25">
      <c r="AD666" s="80"/>
      <c r="AE666" s="80"/>
    </row>
    <row r="667" spans="30:31" ht="14.25">
      <c r="AD667" s="80"/>
      <c r="AE667" s="80"/>
    </row>
    <row r="668" spans="30:31" ht="14.25">
      <c r="AD668" s="80"/>
      <c r="AE668" s="80"/>
    </row>
    <row r="669" spans="30:31" ht="14.25">
      <c r="AD669" s="80"/>
      <c r="AE669" s="80"/>
    </row>
    <row r="670" spans="30:31" ht="14.25">
      <c r="AD670" s="80"/>
      <c r="AE670" s="80"/>
    </row>
    <row r="671" spans="30:31" ht="14.25">
      <c r="AD671" s="80"/>
      <c r="AE671" s="80"/>
    </row>
    <row r="672" spans="30:31" ht="14.25">
      <c r="AD672" s="80"/>
      <c r="AE672" s="80"/>
    </row>
    <row r="673" spans="30:31" ht="14.25">
      <c r="AD673" s="80"/>
      <c r="AE673" s="80"/>
    </row>
    <row r="674" spans="30:31" ht="14.25">
      <c r="AD674" s="80"/>
      <c r="AE674" s="80"/>
    </row>
    <row r="675" spans="30:31" ht="14.25">
      <c r="AD675" s="80"/>
      <c r="AE675" s="80"/>
    </row>
    <row r="676" spans="30:31" ht="14.25">
      <c r="AD676" s="80"/>
      <c r="AE676" s="80"/>
    </row>
    <row r="677" spans="30:31" ht="14.25">
      <c r="AD677" s="80"/>
      <c r="AE677" s="80"/>
    </row>
    <row r="678" spans="30:31" ht="14.25">
      <c r="AD678" s="80"/>
      <c r="AE678" s="80"/>
    </row>
    <row r="679" spans="30:31" ht="14.25">
      <c r="AD679" s="80"/>
      <c r="AE679" s="80"/>
    </row>
    <row r="680" spans="30:31" ht="14.25">
      <c r="AD680" s="80"/>
      <c r="AE680" s="80"/>
    </row>
    <row r="681" spans="30:31" ht="14.25">
      <c r="AD681" s="80"/>
      <c r="AE681" s="80"/>
    </row>
    <row r="682" spans="30:31" ht="14.25">
      <c r="AD682" s="80"/>
      <c r="AE682" s="80"/>
    </row>
    <row r="683" spans="30:31" ht="14.25">
      <c r="AD683" s="80"/>
      <c r="AE683" s="80"/>
    </row>
    <row r="684" spans="30:31" ht="14.25">
      <c r="AD684" s="80"/>
      <c r="AE684" s="80"/>
    </row>
    <row r="685" spans="30:31" ht="14.25">
      <c r="AD685" s="80"/>
      <c r="AE685" s="80"/>
    </row>
    <row r="686" spans="30:31" ht="14.25">
      <c r="AD686" s="80"/>
      <c r="AE686" s="80"/>
    </row>
    <row r="687" spans="30:31" ht="14.25">
      <c r="AD687" s="80"/>
      <c r="AE687" s="80"/>
    </row>
    <row r="688" spans="30:31" ht="14.25">
      <c r="AD688" s="80"/>
      <c r="AE688" s="80"/>
    </row>
    <row r="689" spans="30:31" ht="14.25">
      <c r="AD689" s="80"/>
      <c r="AE689" s="80"/>
    </row>
    <row r="690" spans="30:31" ht="14.25">
      <c r="AD690" s="80"/>
      <c r="AE690" s="80"/>
    </row>
    <row r="691" spans="30:31" ht="14.25">
      <c r="AD691" s="80"/>
      <c r="AE691" s="80"/>
    </row>
    <row r="692" spans="30:31" ht="14.25">
      <c r="AD692" s="80"/>
      <c r="AE692" s="80"/>
    </row>
    <row r="693" spans="30:31" ht="14.25">
      <c r="AD693" s="80"/>
      <c r="AE693" s="80"/>
    </row>
    <row r="694" spans="30:31" ht="14.25">
      <c r="AD694" s="80"/>
      <c r="AE694" s="80"/>
    </row>
    <row r="695" spans="30:31" ht="14.25">
      <c r="AD695" s="80"/>
      <c r="AE695" s="80"/>
    </row>
    <row r="696" spans="30:31" ht="14.25">
      <c r="AD696" s="80"/>
      <c r="AE696" s="80"/>
    </row>
    <row r="697" spans="30:31" ht="14.25">
      <c r="AD697" s="80"/>
      <c r="AE697" s="80"/>
    </row>
    <row r="698" spans="30:31" ht="14.25">
      <c r="AD698" s="80"/>
      <c r="AE698" s="80"/>
    </row>
    <row r="699" spans="30:31" ht="14.25">
      <c r="AD699" s="80"/>
      <c r="AE699" s="80"/>
    </row>
    <row r="700" spans="30:31" ht="14.25">
      <c r="AD700" s="80"/>
      <c r="AE700" s="80"/>
    </row>
    <row r="701" spans="30:31" ht="14.25">
      <c r="AD701" s="80"/>
      <c r="AE701" s="80"/>
    </row>
    <row r="702" spans="30:31" ht="14.25">
      <c r="AD702" s="80"/>
      <c r="AE702" s="80"/>
    </row>
    <row r="703" spans="30:31" ht="14.25">
      <c r="AD703" s="80"/>
      <c r="AE703" s="80"/>
    </row>
    <row r="704" spans="30:31" ht="14.25">
      <c r="AD704" s="80"/>
      <c r="AE704" s="80"/>
    </row>
    <row r="705" spans="30:31" ht="14.25">
      <c r="AD705" s="80"/>
      <c r="AE705" s="80"/>
    </row>
    <row r="706" spans="30:31" ht="14.25">
      <c r="AD706" s="80"/>
      <c r="AE706" s="80"/>
    </row>
    <row r="707" spans="30:31" ht="14.25">
      <c r="AD707" s="80"/>
      <c r="AE707" s="80"/>
    </row>
    <row r="708" spans="30:31" ht="14.25">
      <c r="AD708" s="80"/>
      <c r="AE708" s="80"/>
    </row>
    <row r="709" spans="30:31" ht="14.25">
      <c r="AD709" s="80"/>
      <c r="AE709" s="80"/>
    </row>
    <row r="710" spans="30:31" ht="14.25">
      <c r="AD710" s="80"/>
      <c r="AE710" s="80"/>
    </row>
    <row r="711" spans="30:31" ht="14.25">
      <c r="AD711" s="80"/>
      <c r="AE711" s="80"/>
    </row>
    <row r="712" spans="30:31" ht="14.25">
      <c r="AD712" s="80"/>
      <c r="AE712" s="80"/>
    </row>
    <row r="713" spans="30:31" ht="14.25">
      <c r="AD713" s="80"/>
      <c r="AE713" s="80"/>
    </row>
    <row r="714" spans="30:31" ht="14.25">
      <c r="AD714" s="80"/>
      <c r="AE714" s="80"/>
    </row>
    <row r="715" spans="30:31" ht="14.25">
      <c r="AD715" s="80"/>
      <c r="AE715" s="80"/>
    </row>
    <row r="716" spans="30:31" ht="14.25">
      <c r="AD716" s="80"/>
      <c r="AE716" s="80"/>
    </row>
    <row r="717" spans="30:31" ht="14.25">
      <c r="AD717" s="80"/>
      <c r="AE717" s="80"/>
    </row>
    <row r="718" spans="30:31" ht="14.25">
      <c r="AD718" s="80"/>
      <c r="AE718" s="80"/>
    </row>
    <row r="719" spans="30:31" ht="14.25">
      <c r="AD719" s="80"/>
      <c r="AE719" s="80"/>
    </row>
    <row r="720" spans="30:31" ht="14.25">
      <c r="AD720" s="80"/>
      <c r="AE720" s="80"/>
    </row>
    <row r="721" spans="30:31" ht="14.25">
      <c r="AD721" s="80"/>
      <c r="AE721" s="80"/>
    </row>
    <row r="722" spans="30:31" ht="14.25">
      <c r="AD722" s="80"/>
      <c r="AE722" s="80"/>
    </row>
    <row r="723" spans="30:31" ht="14.25">
      <c r="AD723" s="80"/>
      <c r="AE723" s="80"/>
    </row>
    <row r="724" spans="30:31" ht="14.25">
      <c r="AD724" s="80"/>
      <c r="AE724" s="80"/>
    </row>
    <row r="725" spans="30:31" ht="14.25">
      <c r="AD725" s="80"/>
      <c r="AE725" s="80"/>
    </row>
    <row r="726" spans="30:31" ht="14.25">
      <c r="AD726" s="80"/>
      <c r="AE726" s="80"/>
    </row>
    <row r="727" spans="30:31" ht="14.25">
      <c r="AD727" s="80"/>
      <c r="AE727" s="80"/>
    </row>
    <row r="728" spans="30:31" ht="14.25">
      <c r="AD728" s="80"/>
      <c r="AE728" s="80"/>
    </row>
    <row r="729" spans="30:31" ht="14.25">
      <c r="AD729" s="80"/>
      <c r="AE729" s="80"/>
    </row>
    <row r="730" spans="30:31" ht="14.25">
      <c r="AD730" s="80"/>
      <c r="AE730" s="80"/>
    </row>
    <row r="731" spans="30:31" ht="14.25">
      <c r="AD731" s="80"/>
      <c r="AE731" s="80"/>
    </row>
    <row r="732" spans="30:31" ht="14.25">
      <c r="AD732" s="80"/>
      <c r="AE732" s="80"/>
    </row>
    <row r="733" spans="30:31" ht="14.25">
      <c r="AD733" s="80"/>
      <c r="AE733" s="80"/>
    </row>
    <row r="734" spans="30:31" ht="14.25">
      <c r="AD734" s="80"/>
      <c r="AE734" s="80"/>
    </row>
    <row r="735" spans="30:31" ht="14.25">
      <c r="AD735" s="80"/>
      <c r="AE735" s="80"/>
    </row>
    <row r="736" spans="30:31" ht="14.25">
      <c r="AD736" s="80"/>
      <c r="AE736" s="80"/>
    </row>
    <row r="737" spans="30:31" ht="14.25">
      <c r="AD737" s="80"/>
      <c r="AE737" s="80"/>
    </row>
    <row r="738" spans="30:31" ht="14.25">
      <c r="AD738" s="80"/>
      <c r="AE738" s="80"/>
    </row>
    <row r="739" spans="30:31" ht="14.25">
      <c r="AD739" s="80"/>
      <c r="AE739" s="80"/>
    </row>
    <row r="740" spans="30:31" ht="14.25">
      <c r="AD740" s="80"/>
      <c r="AE740" s="80"/>
    </row>
    <row r="741" spans="30:31" ht="14.25">
      <c r="AD741" s="80"/>
      <c r="AE741" s="80"/>
    </row>
    <row r="742" spans="30:31" ht="14.25">
      <c r="AD742" s="80"/>
      <c r="AE742" s="80"/>
    </row>
    <row r="743" spans="30:31" ht="14.25">
      <c r="AD743" s="80"/>
      <c r="AE743" s="80"/>
    </row>
    <row r="744" spans="30:31" ht="14.25">
      <c r="AD744" s="80"/>
      <c r="AE744" s="80"/>
    </row>
    <row r="745" spans="30:31" ht="14.25">
      <c r="AD745" s="80"/>
      <c r="AE745" s="80"/>
    </row>
    <row r="746" spans="30:31" ht="14.25">
      <c r="AD746" s="80"/>
      <c r="AE746" s="80"/>
    </row>
    <row r="747" spans="30:31" ht="14.25">
      <c r="AD747" s="80"/>
      <c r="AE747" s="80"/>
    </row>
    <row r="748" spans="30:31" ht="14.25">
      <c r="AD748" s="80"/>
      <c r="AE748" s="80"/>
    </row>
    <row r="749" spans="30:31" ht="14.25">
      <c r="AD749" s="80"/>
      <c r="AE749" s="80"/>
    </row>
    <row r="750" spans="30:31" ht="14.25">
      <c r="AD750" s="80"/>
      <c r="AE750" s="80"/>
    </row>
    <row r="751" spans="30:31" ht="14.25">
      <c r="AD751" s="80"/>
      <c r="AE751" s="80"/>
    </row>
    <row r="752" spans="30:31" ht="14.25">
      <c r="AD752" s="80"/>
      <c r="AE752" s="80"/>
    </row>
    <row r="753" spans="30:31" ht="14.25">
      <c r="AD753" s="80"/>
      <c r="AE753" s="80"/>
    </row>
    <row r="754" spans="30:31" ht="14.25">
      <c r="AD754" s="80"/>
      <c r="AE754" s="80"/>
    </row>
    <row r="755" spans="30:31" ht="14.25">
      <c r="AD755" s="80"/>
      <c r="AE755" s="80"/>
    </row>
    <row r="756" spans="30:31" ht="14.25">
      <c r="AD756" s="80"/>
      <c r="AE756" s="80"/>
    </row>
    <row r="757" spans="30:31" ht="14.25">
      <c r="AD757" s="80"/>
      <c r="AE757" s="80"/>
    </row>
    <row r="758" spans="30:31" ht="14.25">
      <c r="AD758" s="80"/>
      <c r="AE758" s="80"/>
    </row>
    <row r="759" spans="30:31" ht="14.25">
      <c r="AD759" s="80"/>
      <c r="AE759" s="80"/>
    </row>
    <row r="760" spans="30:31" ht="14.25">
      <c r="AD760" s="80"/>
      <c r="AE760" s="80"/>
    </row>
    <row r="761" spans="30:31" ht="14.25">
      <c r="AD761" s="80"/>
      <c r="AE761" s="80"/>
    </row>
    <row r="762" spans="30:31" ht="14.25">
      <c r="AD762" s="80"/>
      <c r="AE762" s="80"/>
    </row>
    <row r="763" spans="30:31" ht="14.25">
      <c r="AD763" s="80"/>
      <c r="AE763" s="80"/>
    </row>
    <row r="764" spans="30:31" ht="14.25">
      <c r="AD764" s="80"/>
      <c r="AE764" s="80"/>
    </row>
    <row r="765" spans="30:31" ht="14.25">
      <c r="AD765" s="80"/>
      <c r="AE765" s="80"/>
    </row>
    <row r="766" spans="30:31" ht="14.25">
      <c r="AD766" s="80"/>
      <c r="AE766" s="80"/>
    </row>
    <row r="767" spans="30:31" ht="14.25">
      <c r="AD767" s="80"/>
      <c r="AE767" s="80"/>
    </row>
    <row r="768" spans="30:31" ht="14.25">
      <c r="AD768" s="80"/>
      <c r="AE768" s="80"/>
    </row>
    <row r="769" spans="30:31" ht="14.25">
      <c r="AD769" s="80"/>
      <c r="AE769" s="80"/>
    </row>
    <row r="770" spans="30:31" ht="14.25">
      <c r="AD770" s="80"/>
      <c r="AE770" s="80"/>
    </row>
    <row r="771" spans="30:31" ht="14.25">
      <c r="AD771" s="80"/>
      <c r="AE771" s="80"/>
    </row>
    <row r="772" spans="30:31" ht="14.25">
      <c r="AD772" s="80"/>
      <c r="AE772" s="80"/>
    </row>
    <row r="773" spans="30:31" ht="14.25">
      <c r="AD773" s="80"/>
      <c r="AE773" s="80"/>
    </row>
    <row r="774" spans="30:31" ht="14.25">
      <c r="AD774" s="80"/>
      <c r="AE774" s="80"/>
    </row>
    <row r="775" spans="30:31" ht="14.25">
      <c r="AD775" s="80"/>
      <c r="AE775" s="80"/>
    </row>
    <row r="776" spans="30:31" ht="14.25">
      <c r="AD776" s="80"/>
      <c r="AE776" s="80"/>
    </row>
    <row r="777" spans="30:31" ht="14.25">
      <c r="AD777" s="80"/>
      <c r="AE777" s="80"/>
    </row>
    <row r="778" spans="30:31" ht="14.25">
      <c r="AD778" s="80"/>
      <c r="AE778" s="80"/>
    </row>
    <row r="779" spans="30:31" ht="14.25">
      <c r="AD779" s="80"/>
      <c r="AE779" s="80"/>
    </row>
    <row r="780" spans="30:31" ht="14.25">
      <c r="AD780" s="80"/>
      <c r="AE780" s="80"/>
    </row>
    <row r="781" spans="30:31" ht="14.25">
      <c r="AD781" s="80"/>
      <c r="AE781" s="80"/>
    </row>
    <row r="782" spans="30:31" ht="14.25">
      <c r="AD782" s="80"/>
      <c r="AE782" s="80"/>
    </row>
    <row r="783" spans="30:31" ht="14.25">
      <c r="AD783" s="80"/>
      <c r="AE783" s="80"/>
    </row>
    <row r="784" spans="30:31" ht="14.25">
      <c r="AD784" s="80"/>
      <c r="AE784" s="80"/>
    </row>
    <row r="785" spans="30:31" ht="14.25">
      <c r="AD785" s="80"/>
      <c r="AE785" s="80"/>
    </row>
    <row r="786" spans="30:31" ht="14.25">
      <c r="AD786" s="80"/>
      <c r="AE786" s="80"/>
    </row>
    <row r="787" spans="30:31" ht="14.25">
      <c r="AD787" s="80"/>
      <c r="AE787" s="80"/>
    </row>
    <row r="788" spans="30:31" ht="14.25">
      <c r="AD788" s="80"/>
      <c r="AE788" s="80"/>
    </row>
    <row r="789" spans="30:31" ht="14.25">
      <c r="AD789" s="80"/>
      <c r="AE789" s="80"/>
    </row>
    <row r="790" spans="30:31" ht="14.25">
      <c r="AD790" s="80"/>
      <c r="AE790" s="80"/>
    </row>
    <row r="791" spans="30:31" ht="14.25">
      <c r="AD791" s="80"/>
      <c r="AE791" s="80"/>
    </row>
    <row r="792" spans="30:31" ht="14.25">
      <c r="AD792" s="80"/>
      <c r="AE792" s="80"/>
    </row>
    <row r="793" spans="30:31" ht="14.25">
      <c r="AD793" s="80"/>
      <c r="AE793" s="80"/>
    </row>
    <row r="794" spans="30:31" ht="14.25">
      <c r="AD794" s="80"/>
      <c r="AE794" s="80"/>
    </row>
    <row r="795" spans="30:31" ht="14.25">
      <c r="AD795" s="80"/>
      <c r="AE795" s="80"/>
    </row>
    <row r="796" spans="30:31" ht="14.25">
      <c r="AD796" s="80"/>
      <c r="AE796" s="80"/>
    </row>
    <row r="797" spans="30:31" ht="14.25">
      <c r="AD797" s="80"/>
      <c r="AE797" s="80"/>
    </row>
    <row r="798" spans="30:31" ht="14.25">
      <c r="AD798" s="80"/>
      <c r="AE798" s="80"/>
    </row>
    <row r="799" spans="30:31" ht="14.25">
      <c r="AD799" s="80"/>
      <c r="AE799" s="80"/>
    </row>
    <row r="800" spans="30:31" ht="14.25">
      <c r="AD800" s="80"/>
      <c r="AE800" s="80"/>
    </row>
    <row r="801" spans="30:31" ht="14.25">
      <c r="AD801" s="80"/>
      <c r="AE801" s="80"/>
    </row>
    <row r="802" spans="30:31" ht="14.25">
      <c r="AD802" s="80"/>
      <c r="AE802" s="80"/>
    </row>
    <row r="803" spans="30:31" ht="14.25">
      <c r="AD803" s="80"/>
      <c r="AE803" s="80"/>
    </row>
    <row r="804" spans="30:31" ht="14.25">
      <c r="AD804" s="80"/>
      <c r="AE804" s="80"/>
    </row>
    <row r="805" spans="30:31" ht="14.25">
      <c r="AD805" s="80"/>
      <c r="AE805" s="80"/>
    </row>
    <row r="806" spans="30:31" ht="14.25">
      <c r="AD806" s="80"/>
      <c r="AE806" s="80"/>
    </row>
    <row r="807" spans="30:31" ht="14.25">
      <c r="AD807" s="80"/>
      <c r="AE807" s="80"/>
    </row>
    <row r="808" spans="30:31" ht="14.25">
      <c r="AD808" s="80"/>
      <c r="AE808" s="80"/>
    </row>
    <row r="809" spans="30:31" ht="14.25">
      <c r="AD809" s="80"/>
      <c r="AE809" s="80"/>
    </row>
    <row r="810" spans="30:31" ht="14.25">
      <c r="AD810" s="80"/>
      <c r="AE810" s="80"/>
    </row>
    <row r="811" spans="30:31" ht="14.25">
      <c r="AD811" s="80"/>
      <c r="AE811" s="80"/>
    </row>
    <row r="812" spans="30:31" ht="14.25">
      <c r="AD812" s="80"/>
      <c r="AE812" s="80"/>
    </row>
    <row r="813" spans="30:31" ht="14.25">
      <c r="AD813" s="80"/>
      <c r="AE813" s="80"/>
    </row>
    <row r="814" spans="30:31" ht="14.25">
      <c r="AD814" s="80"/>
      <c r="AE814" s="80"/>
    </row>
    <row r="815" spans="30:31" ht="14.25">
      <c r="AD815" s="80"/>
      <c r="AE815" s="80"/>
    </row>
    <row r="816" spans="30:31" ht="14.25">
      <c r="AD816" s="80"/>
      <c r="AE816" s="80"/>
    </row>
    <row r="817" spans="30:31" ht="14.25">
      <c r="AD817" s="80"/>
      <c r="AE817" s="80"/>
    </row>
    <row r="818" spans="30:31" ht="14.25">
      <c r="AD818" s="80"/>
      <c r="AE818" s="80"/>
    </row>
    <row r="819" spans="30:31" ht="14.25">
      <c r="AD819" s="80"/>
      <c r="AE819" s="80"/>
    </row>
    <row r="820" spans="30:31" ht="14.25">
      <c r="AD820" s="80"/>
      <c r="AE820" s="80"/>
    </row>
    <row r="821" spans="30:31" ht="14.25">
      <c r="AD821" s="80"/>
      <c r="AE821" s="80"/>
    </row>
    <row r="822" spans="30:31" ht="14.25">
      <c r="AD822" s="80"/>
      <c r="AE822" s="80"/>
    </row>
    <row r="823" spans="30:31" ht="14.25">
      <c r="AD823" s="80"/>
      <c r="AE823" s="80"/>
    </row>
    <row r="824" spans="30:31" ht="14.25">
      <c r="AD824" s="80"/>
      <c r="AE824" s="80"/>
    </row>
    <row r="825" spans="30:31" ht="14.25">
      <c r="AD825" s="80"/>
      <c r="AE825" s="80"/>
    </row>
    <row r="826" spans="30:31" ht="14.25">
      <c r="AD826" s="80"/>
      <c r="AE826" s="80"/>
    </row>
    <row r="827" spans="30:31" ht="14.25">
      <c r="AD827" s="80"/>
      <c r="AE827" s="80"/>
    </row>
    <row r="828" spans="30:31" ht="14.25">
      <c r="AD828" s="80"/>
      <c r="AE828" s="80"/>
    </row>
    <row r="829" spans="30:31" ht="14.25">
      <c r="AD829" s="80"/>
      <c r="AE829" s="80"/>
    </row>
    <row r="830" spans="30:31" ht="14.25">
      <c r="AD830" s="80"/>
      <c r="AE830" s="80"/>
    </row>
    <row r="831" spans="30:31" ht="14.25">
      <c r="AD831" s="80"/>
      <c r="AE831" s="80"/>
    </row>
    <row r="832" spans="30:31" ht="14.25">
      <c r="AD832" s="80"/>
      <c r="AE832" s="80"/>
    </row>
    <row r="833" spans="30:31" ht="14.25">
      <c r="AD833" s="80"/>
      <c r="AE833" s="80"/>
    </row>
    <row r="834" spans="30:31" ht="14.25">
      <c r="AD834" s="80"/>
      <c r="AE834" s="80"/>
    </row>
    <row r="835" spans="30:31" ht="14.25">
      <c r="AD835" s="80"/>
      <c r="AE835" s="80"/>
    </row>
    <row r="836" spans="30:31" ht="14.25">
      <c r="AD836" s="80"/>
      <c r="AE836" s="80"/>
    </row>
    <row r="837" spans="30:31" ht="14.25">
      <c r="AD837" s="80"/>
      <c r="AE837" s="80"/>
    </row>
    <row r="838" spans="30:31" ht="14.25">
      <c r="AD838" s="80"/>
      <c r="AE838" s="80"/>
    </row>
    <row r="839" spans="30:31" ht="14.25">
      <c r="AD839" s="80"/>
      <c r="AE839" s="80"/>
    </row>
    <row r="840" spans="30:31" ht="14.25">
      <c r="AD840" s="80"/>
      <c r="AE840" s="80"/>
    </row>
    <row r="841" spans="30:31" ht="14.25">
      <c r="AD841" s="80"/>
      <c r="AE841" s="80"/>
    </row>
    <row r="842" spans="30:31" ht="14.25">
      <c r="AD842" s="80"/>
      <c r="AE842" s="80"/>
    </row>
    <row r="843" spans="30:31" ht="14.25">
      <c r="AD843" s="80"/>
      <c r="AE843" s="80"/>
    </row>
    <row r="844" spans="30:31" ht="14.25">
      <c r="AD844" s="80"/>
      <c r="AE844" s="80"/>
    </row>
    <row r="845" spans="30:31" ht="14.25">
      <c r="AD845" s="80"/>
      <c r="AE845" s="80"/>
    </row>
    <row r="846" spans="30:31" ht="14.25">
      <c r="AD846" s="80"/>
      <c r="AE846" s="80"/>
    </row>
    <row r="847" spans="30:31" ht="14.25">
      <c r="AD847" s="80"/>
      <c r="AE847" s="80"/>
    </row>
    <row r="848" spans="30:31" ht="14.25">
      <c r="AD848" s="80"/>
      <c r="AE848" s="80"/>
    </row>
    <row r="849" spans="30:31" ht="14.25">
      <c r="AD849" s="80"/>
      <c r="AE849" s="80"/>
    </row>
    <row r="850" spans="30:31" ht="14.25">
      <c r="AD850" s="80"/>
      <c r="AE850" s="80"/>
    </row>
    <row r="851" spans="30:31" ht="14.25">
      <c r="AD851" s="80"/>
      <c r="AE851" s="80"/>
    </row>
    <row r="852" spans="30:31" ht="14.25">
      <c r="AD852" s="80"/>
      <c r="AE852" s="80"/>
    </row>
    <row r="853" spans="30:31" ht="14.25">
      <c r="AD853" s="80"/>
      <c r="AE853" s="80"/>
    </row>
    <row r="854" spans="30:31" ht="14.25">
      <c r="AD854" s="80"/>
      <c r="AE854" s="80"/>
    </row>
    <row r="855" spans="30:31" ht="14.25">
      <c r="AD855" s="80"/>
      <c r="AE855" s="80"/>
    </row>
    <row r="856" spans="30:31" ht="14.25">
      <c r="AD856" s="80"/>
      <c r="AE856" s="80"/>
    </row>
    <row r="857" spans="30:31" ht="14.25">
      <c r="AD857" s="80"/>
      <c r="AE857" s="80"/>
    </row>
    <row r="858" spans="30:31" ht="14.25">
      <c r="AD858" s="80"/>
      <c r="AE858" s="80"/>
    </row>
    <row r="859" spans="30:31" ht="14.25">
      <c r="AD859" s="80"/>
      <c r="AE859" s="80"/>
    </row>
    <row r="860" spans="30:31" ht="14.25">
      <c r="AD860" s="80"/>
      <c r="AE860" s="80"/>
    </row>
    <row r="861" spans="30:31" ht="14.25">
      <c r="AD861" s="80"/>
      <c r="AE861" s="80"/>
    </row>
    <row r="862" spans="30:31" ht="14.25">
      <c r="AD862" s="80"/>
      <c r="AE862" s="80"/>
    </row>
    <row r="863" spans="30:31" ht="14.25">
      <c r="AD863" s="80"/>
      <c r="AE863" s="80"/>
    </row>
    <row r="864" spans="30:31" ht="14.25">
      <c r="AD864" s="80"/>
      <c r="AE864" s="80"/>
    </row>
    <row r="865" spans="30:31" ht="14.25">
      <c r="AD865" s="80"/>
      <c r="AE865" s="80"/>
    </row>
    <row r="866" spans="30:31" ht="14.25">
      <c r="AD866" s="80"/>
      <c r="AE866" s="80"/>
    </row>
    <row r="867" spans="30:31" ht="14.25">
      <c r="AD867" s="80"/>
      <c r="AE867" s="80"/>
    </row>
    <row r="868" spans="30:31" ht="14.25">
      <c r="AD868" s="80"/>
      <c r="AE868" s="80"/>
    </row>
    <row r="869" spans="30:31" ht="14.25">
      <c r="AD869" s="80"/>
      <c r="AE869" s="80"/>
    </row>
    <row r="870" spans="30:31" ht="14.25">
      <c r="AD870" s="80"/>
      <c r="AE870" s="80"/>
    </row>
    <row r="871" spans="30:31" ht="14.25">
      <c r="AD871" s="80"/>
      <c r="AE871" s="80"/>
    </row>
    <row r="872" spans="30:31" ht="14.25">
      <c r="AD872" s="80"/>
      <c r="AE872" s="80"/>
    </row>
    <row r="873" spans="30:31" ht="14.25">
      <c r="AD873" s="80"/>
      <c r="AE873" s="80"/>
    </row>
    <row r="874" spans="30:31" ht="14.25">
      <c r="AD874" s="80"/>
      <c r="AE874" s="80"/>
    </row>
    <row r="875" spans="30:31" ht="14.25">
      <c r="AD875" s="80"/>
      <c r="AE875" s="80"/>
    </row>
    <row r="876" spans="30:31" ht="14.25">
      <c r="AD876" s="80"/>
      <c r="AE876" s="80"/>
    </row>
    <row r="877" spans="30:31" ht="14.25">
      <c r="AD877" s="80"/>
      <c r="AE877" s="80"/>
    </row>
    <row r="878" spans="30:31" ht="14.25">
      <c r="AD878" s="80"/>
      <c r="AE878" s="80"/>
    </row>
    <row r="879" spans="30:31" ht="14.25">
      <c r="AD879" s="80"/>
      <c r="AE879" s="80"/>
    </row>
    <row r="880" spans="30:31" ht="14.25">
      <c r="AD880" s="80"/>
      <c r="AE880" s="80"/>
    </row>
    <row r="881" spans="30:31" ht="14.25">
      <c r="AD881" s="80"/>
      <c r="AE881" s="80"/>
    </row>
    <row r="882" spans="30:31" ht="14.25">
      <c r="AD882" s="80"/>
      <c r="AE882" s="80"/>
    </row>
    <row r="883" spans="30:31" ht="14.25">
      <c r="AD883" s="80"/>
      <c r="AE883" s="80"/>
    </row>
    <row r="884" spans="30:31" ht="14.25">
      <c r="AD884" s="80"/>
      <c r="AE884" s="80"/>
    </row>
    <row r="885" spans="30:31" ht="14.25">
      <c r="AD885" s="80"/>
      <c r="AE885" s="80"/>
    </row>
    <row r="886" spans="30:31" ht="14.25">
      <c r="AD886" s="80"/>
      <c r="AE886" s="80"/>
    </row>
    <row r="887" spans="30:31" ht="14.25">
      <c r="AD887" s="80"/>
      <c r="AE887" s="80"/>
    </row>
    <row r="888" spans="30:31" ht="14.25">
      <c r="AD888" s="80"/>
      <c r="AE888" s="80"/>
    </row>
    <row r="889" spans="30:31" ht="14.25">
      <c r="AD889" s="80"/>
      <c r="AE889" s="80"/>
    </row>
    <row r="890" spans="30:31" ht="14.25">
      <c r="AD890" s="80"/>
      <c r="AE890" s="80"/>
    </row>
    <row r="891" spans="30:31" ht="14.25">
      <c r="AD891" s="80"/>
      <c r="AE891" s="80"/>
    </row>
    <row r="892" spans="30:31" ht="14.25">
      <c r="AD892" s="80"/>
      <c r="AE892" s="80"/>
    </row>
    <row r="893" spans="30:31" ht="14.25">
      <c r="AD893" s="80"/>
      <c r="AE893" s="80"/>
    </row>
    <row r="894" spans="30:31" ht="14.25">
      <c r="AD894" s="80"/>
      <c r="AE894" s="80"/>
    </row>
    <row r="895" spans="30:31" ht="14.25">
      <c r="AD895" s="80"/>
      <c r="AE895" s="80"/>
    </row>
    <row r="896" spans="30:31" ht="14.25">
      <c r="AD896" s="80"/>
      <c r="AE896" s="80"/>
    </row>
    <row r="897" spans="30:31" ht="14.25">
      <c r="AD897" s="80"/>
      <c r="AE897" s="80"/>
    </row>
    <row r="898" spans="30:31" ht="14.25">
      <c r="AD898" s="80"/>
      <c r="AE898" s="80"/>
    </row>
    <row r="899" spans="30:31" ht="14.25">
      <c r="AD899" s="80"/>
      <c r="AE899" s="80"/>
    </row>
    <row r="900" spans="30:31" ht="14.25">
      <c r="AD900" s="80"/>
      <c r="AE900" s="80"/>
    </row>
    <row r="901" spans="30:31" ht="14.25">
      <c r="AD901" s="80"/>
      <c r="AE901" s="80"/>
    </row>
    <row r="902" spans="30:31" ht="14.25">
      <c r="AD902" s="80"/>
      <c r="AE902" s="80"/>
    </row>
    <row r="903" spans="30:31" ht="14.25">
      <c r="AD903" s="80"/>
      <c r="AE903" s="80"/>
    </row>
    <row r="904" spans="30:31" ht="14.25">
      <c r="AD904" s="80"/>
      <c r="AE904" s="80"/>
    </row>
    <row r="905" spans="30:31" ht="14.25">
      <c r="AD905" s="80"/>
      <c r="AE905" s="80"/>
    </row>
    <row r="906" spans="30:31" ht="14.25">
      <c r="AD906" s="80"/>
      <c r="AE906" s="80"/>
    </row>
    <row r="907" spans="30:31" ht="14.25">
      <c r="AD907" s="80"/>
      <c r="AE907" s="80"/>
    </row>
    <row r="908" spans="30:31" ht="14.25">
      <c r="AD908" s="80"/>
      <c r="AE908" s="80"/>
    </row>
    <row r="909" spans="30:31" ht="14.25">
      <c r="AD909" s="80"/>
      <c r="AE909" s="80"/>
    </row>
    <row r="910" spans="30:31" ht="14.25">
      <c r="AD910" s="80"/>
      <c r="AE910" s="80"/>
    </row>
    <row r="911" spans="30:31" ht="14.25">
      <c r="AD911" s="80"/>
      <c r="AE911" s="80"/>
    </row>
    <row r="912" spans="30:31" ht="14.25">
      <c r="AD912" s="80"/>
      <c r="AE912" s="80"/>
    </row>
    <row r="913" spans="30:31" ht="14.25">
      <c r="AD913" s="80"/>
      <c r="AE913" s="80"/>
    </row>
    <row r="914" spans="30:31" ht="14.25">
      <c r="AD914" s="80"/>
      <c r="AE914" s="80"/>
    </row>
    <row r="915" spans="30:31" ht="14.25">
      <c r="AD915" s="80"/>
      <c r="AE915" s="80"/>
    </row>
    <row r="916" spans="30:31" ht="14.25">
      <c r="AD916" s="80"/>
      <c r="AE916" s="80"/>
    </row>
    <row r="917" spans="30:31" ht="14.25">
      <c r="AD917" s="80"/>
      <c r="AE917" s="80"/>
    </row>
    <row r="918" spans="30:31" ht="14.25">
      <c r="AD918" s="80"/>
      <c r="AE918" s="80"/>
    </row>
    <row r="919" spans="30:31" ht="14.25">
      <c r="AD919" s="80"/>
      <c r="AE919" s="80"/>
    </row>
    <row r="920" spans="30:31" ht="14.25">
      <c r="AD920" s="80"/>
      <c r="AE920" s="80"/>
    </row>
    <row r="921" spans="30:31" ht="14.25">
      <c r="AD921" s="80"/>
      <c r="AE921" s="80"/>
    </row>
    <row r="922" spans="30:31" ht="14.25">
      <c r="AD922" s="80"/>
      <c r="AE922" s="80"/>
    </row>
    <row r="923" spans="30:31" ht="14.25">
      <c r="AD923" s="80"/>
      <c r="AE923" s="80"/>
    </row>
    <row r="924" spans="30:31" ht="14.25">
      <c r="AD924" s="80"/>
      <c r="AE924" s="80"/>
    </row>
    <row r="925" spans="30:31" ht="14.25">
      <c r="AD925" s="80"/>
      <c r="AE925" s="80"/>
    </row>
    <row r="926" spans="30:31" ht="14.25">
      <c r="AD926" s="80"/>
      <c r="AE926" s="80"/>
    </row>
    <row r="927" spans="30:31" ht="14.25">
      <c r="AD927" s="80"/>
      <c r="AE927" s="80"/>
    </row>
    <row r="928" spans="30:31" ht="14.25">
      <c r="AD928" s="80"/>
      <c r="AE928" s="80"/>
    </row>
    <row r="929" spans="30:31" ht="14.25">
      <c r="AD929" s="80"/>
      <c r="AE929" s="80"/>
    </row>
    <row r="930" spans="30:31" ht="14.25">
      <c r="AD930" s="80"/>
      <c r="AE930" s="80"/>
    </row>
    <row r="931" spans="30:31" ht="14.25">
      <c r="AD931" s="80"/>
      <c r="AE931" s="80"/>
    </row>
    <row r="932" spans="30:31" ht="14.25">
      <c r="AD932" s="80"/>
      <c r="AE932" s="80"/>
    </row>
    <row r="933" spans="30:31" ht="14.25">
      <c r="AD933" s="80"/>
      <c r="AE933" s="80"/>
    </row>
    <row r="934" spans="30:31" ht="14.25">
      <c r="AD934" s="80"/>
      <c r="AE934" s="80"/>
    </row>
    <row r="935" spans="30:31" ht="14.25">
      <c r="AD935" s="80"/>
      <c r="AE935" s="80"/>
    </row>
    <row r="936" spans="30:31" ht="14.25">
      <c r="AD936" s="80"/>
      <c r="AE936" s="80"/>
    </row>
    <row r="937" spans="30:31" ht="14.25">
      <c r="AD937" s="80"/>
      <c r="AE937" s="80"/>
    </row>
    <row r="938" spans="30:31" ht="14.25">
      <c r="AD938" s="80"/>
      <c r="AE938" s="80"/>
    </row>
    <row r="939" spans="30:31" ht="14.25">
      <c r="AD939" s="80"/>
      <c r="AE939" s="80"/>
    </row>
    <row r="940" spans="30:31" ht="14.25">
      <c r="AD940" s="80"/>
      <c r="AE940" s="80"/>
    </row>
    <row r="941" spans="30:31" ht="14.25">
      <c r="AD941" s="80"/>
      <c r="AE941" s="80"/>
    </row>
    <row r="942" spans="30:31" ht="14.25">
      <c r="AD942" s="80"/>
      <c r="AE942" s="80"/>
    </row>
    <row r="943" spans="30:31" ht="14.25">
      <c r="AD943" s="80"/>
      <c r="AE943" s="80"/>
    </row>
    <row r="944" spans="30:31" ht="14.25">
      <c r="AD944" s="80"/>
      <c r="AE944" s="80"/>
    </row>
    <row r="945" spans="30:31" ht="14.25">
      <c r="AD945" s="80"/>
      <c r="AE945" s="80"/>
    </row>
    <row r="946" spans="30:31" ht="14.25">
      <c r="AD946" s="80"/>
      <c r="AE946" s="80"/>
    </row>
    <row r="947" spans="30:31" ht="14.25">
      <c r="AD947" s="80"/>
      <c r="AE947" s="80"/>
    </row>
    <row r="948" spans="30:31" ht="14.25">
      <c r="AD948" s="80"/>
      <c r="AE948" s="80"/>
    </row>
    <row r="949" spans="30:31" ht="14.25">
      <c r="AD949" s="80"/>
      <c r="AE949" s="80"/>
    </row>
    <row r="950" spans="30:31" ht="14.25">
      <c r="AD950" s="80"/>
      <c r="AE950" s="80"/>
    </row>
    <row r="951" spans="30:31" ht="14.25">
      <c r="AD951" s="80"/>
      <c r="AE951" s="80"/>
    </row>
    <row r="952" spans="30:31" ht="14.25">
      <c r="AD952" s="80"/>
      <c r="AE952" s="80"/>
    </row>
    <row r="953" spans="30:31" ht="14.25">
      <c r="AD953" s="80"/>
      <c r="AE953" s="80"/>
    </row>
    <row r="954" spans="30:31" ht="14.25">
      <c r="AD954" s="80"/>
      <c r="AE954" s="80"/>
    </row>
    <row r="955" spans="30:31" ht="14.25">
      <c r="AD955" s="80"/>
      <c r="AE955" s="80"/>
    </row>
    <row r="956" spans="30:31" ht="14.25">
      <c r="AD956" s="80"/>
      <c r="AE956" s="80"/>
    </row>
    <row r="957" spans="30:31" ht="14.25">
      <c r="AD957" s="80"/>
      <c r="AE957" s="80"/>
    </row>
    <row r="958" spans="30:31" ht="14.25">
      <c r="AD958" s="80"/>
      <c r="AE958" s="80"/>
    </row>
    <row r="959" spans="30:31" ht="14.25">
      <c r="AD959" s="80"/>
      <c r="AE959" s="80"/>
    </row>
    <row r="960" spans="30:31" ht="14.25">
      <c r="AD960" s="80"/>
      <c r="AE960" s="80"/>
    </row>
    <row r="961" spans="30:31" ht="14.25">
      <c r="AD961" s="80"/>
      <c r="AE961" s="80"/>
    </row>
    <row r="962" spans="30:31" ht="14.25">
      <c r="AD962" s="80"/>
      <c r="AE962" s="80"/>
    </row>
    <row r="963" spans="30:31" ht="14.25">
      <c r="AD963" s="80"/>
      <c r="AE963" s="80"/>
    </row>
    <row r="964" spans="30:31" ht="14.25">
      <c r="AD964" s="80"/>
      <c r="AE964" s="80"/>
    </row>
    <row r="965" spans="30:31" ht="14.25">
      <c r="AD965" s="80"/>
      <c r="AE965" s="80"/>
    </row>
    <row r="966" spans="30:31" ht="14.25">
      <c r="AD966" s="80"/>
      <c r="AE966" s="80"/>
    </row>
    <row r="967" spans="30:31" ht="14.25">
      <c r="AD967" s="80"/>
      <c r="AE967" s="80"/>
    </row>
    <row r="968" spans="30:31" ht="14.25">
      <c r="AD968" s="80"/>
      <c r="AE968" s="80"/>
    </row>
    <row r="969" spans="30:31" ht="14.25">
      <c r="AD969" s="80"/>
      <c r="AE969" s="80"/>
    </row>
    <row r="970" spans="30:31" ht="14.25">
      <c r="AD970" s="80"/>
      <c r="AE970" s="80"/>
    </row>
    <row r="971" spans="30:31" ht="14.25">
      <c r="AD971" s="80"/>
      <c r="AE971" s="80"/>
    </row>
    <row r="972" spans="30:31" ht="14.25">
      <c r="AD972" s="80"/>
      <c r="AE972" s="80"/>
    </row>
    <row r="973" spans="30:31" ht="14.25">
      <c r="AD973" s="80"/>
      <c r="AE973" s="80"/>
    </row>
    <row r="974" spans="30:31" ht="14.25">
      <c r="AD974" s="80"/>
      <c r="AE974" s="80"/>
    </row>
    <row r="975" spans="30:31" ht="14.25">
      <c r="AD975" s="80"/>
      <c r="AE975" s="80"/>
    </row>
    <row r="976" spans="30:31" ht="14.25">
      <c r="AD976" s="80"/>
      <c r="AE976" s="80"/>
    </row>
    <row r="977" spans="30:31" ht="14.25">
      <c r="AD977" s="80"/>
      <c r="AE977" s="80"/>
    </row>
    <row r="978" spans="30:31" ht="14.25">
      <c r="AD978" s="80"/>
      <c r="AE978" s="80"/>
    </row>
    <row r="979" spans="30:31" ht="14.25">
      <c r="AD979" s="80"/>
      <c r="AE979" s="80"/>
    </row>
    <row r="980" spans="30:31" ht="14.25">
      <c r="AD980" s="80"/>
      <c r="AE980" s="80"/>
    </row>
    <row r="981" spans="30:31" ht="14.25">
      <c r="AD981" s="80"/>
      <c r="AE981" s="80"/>
    </row>
    <row r="982" spans="30:31" ht="14.25">
      <c r="AD982" s="80"/>
      <c r="AE982" s="80"/>
    </row>
    <row r="983" spans="30:31" ht="14.25">
      <c r="AD983" s="80"/>
      <c r="AE983" s="80"/>
    </row>
    <row r="984" spans="30:31" ht="14.25">
      <c r="AD984" s="80"/>
      <c r="AE984" s="80"/>
    </row>
    <row r="985" spans="30:31" ht="14.25">
      <c r="AD985" s="80"/>
      <c r="AE985" s="80"/>
    </row>
    <row r="986" spans="30:31" ht="14.25">
      <c r="AD986" s="80"/>
      <c r="AE986" s="80"/>
    </row>
    <row r="987" spans="30:31" ht="14.25">
      <c r="AD987" s="80"/>
      <c r="AE987" s="80"/>
    </row>
    <row r="988" spans="30:31" ht="14.25">
      <c r="AD988" s="80"/>
      <c r="AE988" s="80"/>
    </row>
    <row r="989" spans="30:31" ht="14.25">
      <c r="AD989" s="80"/>
      <c r="AE989" s="80"/>
    </row>
    <row r="990" spans="30:31" ht="14.25">
      <c r="AD990" s="80"/>
      <c r="AE990" s="80"/>
    </row>
    <row r="991" spans="30:31" ht="14.25">
      <c r="AD991" s="80"/>
      <c r="AE991" s="80"/>
    </row>
    <row r="992" spans="30:31" ht="14.25">
      <c r="AD992" s="80"/>
      <c r="AE992" s="80"/>
    </row>
    <row r="993" spans="30:31" ht="14.25">
      <c r="AD993" s="80"/>
      <c r="AE993" s="80"/>
    </row>
    <row r="994" spans="30:31" ht="14.25">
      <c r="AD994" s="80"/>
      <c r="AE994" s="80"/>
    </row>
    <row r="995" spans="30:31" ht="14.25">
      <c r="AD995" s="80"/>
      <c r="AE995" s="80"/>
    </row>
    <row r="996" spans="30:31" ht="14.25">
      <c r="AD996" s="80"/>
      <c r="AE996" s="80"/>
    </row>
    <row r="997" spans="30:31" ht="14.25">
      <c r="AD997" s="80"/>
      <c r="AE997" s="80"/>
    </row>
    <row r="998" spans="30:31" ht="14.25">
      <c r="AD998" s="80"/>
      <c r="AE998" s="80"/>
    </row>
    <row r="999" spans="30:31" ht="14.25">
      <c r="AD999" s="80"/>
      <c r="AE999" s="80"/>
    </row>
    <row r="1000" spans="30:31" ht="14.25">
      <c r="AD1000" s="80"/>
      <c r="AE1000" s="80"/>
    </row>
    <row r="1001" spans="30:31" ht="14.25">
      <c r="AD1001" s="80"/>
      <c r="AE1001" s="80"/>
    </row>
    <row r="1002" spans="30:31" ht="14.25">
      <c r="AD1002" s="80"/>
      <c r="AE1002" s="80"/>
    </row>
    <row r="1003" spans="30:31" ht="14.25">
      <c r="AD1003" s="80"/>
      <c r="AE1003" s="80"/>
    </row>
    <row r="1004" spans="30:31" ht="14.25">
      <c r="AD1004" s="80"/>
      <c r="AE1004" s="80"/>
    </row>
    <row r="1005" spans="30:31" ht="14.25">
      <c r="AD1005" s="80"/>
      <c r="AE1005" s="80"/>
    </row>
    <row r="1006" spans="30:31" ht="14.25">
      <c r="AD1006" s="80"/>
      <c r="AE1006" s="80"/>
    </row>
    <row r="1007" spans="30:31" ht="14.25">
      <c r="AD1007" s="80"/>
      <c r="AE1007" s="80"/>
    </row>
    <row r="1008" spans="30:31" ht="14.25">
      <c r="AD1008" s="80"/>
      <c r="AE1008" s="80"/>
    </row>
    <row r="1009" spans="30:31" ht="14.25">
      <c r="AD1009" s="80"/>
      <c r="AE1009" s="80"/>
    </row>
    <row r="1010" spans="30:31" ht="14.25">
      <c r="AD1010" s="80"/>
      <c r="AE1010" s="80"/>
    </row>
    <row r="1011" spans="30:31" ht="14.25">
      <c r="AD1011" s="80"/>
      <c r="AE1011" s="80"/>
    </row>
    <row r="1012" spans="30:31" ht="14.25">
      <c r="AD1012" s="80"/>
      <c r="AE1012" s="80"/>
    </row>
    <row r="1013" spans="30:31" ht="14.25">
      <c r="AD1013" s="80"/>
      <c r="AE1013" s="80"/>
    </row>
    <row r="1014" spans="30:31" ht="14.25">
      <c r="AD1014" s="80"/>
      <c r="AE1014" s="80"/>
    </row>
    <row r="1015" spans="30:31" ht="14.25">
      <c r="AD1015" s="80"/>
      <c r="AE1015" s="80"/>
    </row>
    <row r="1016" spans="30:31" ht="14.25">
      <c r="AD1016" s="80"/>
      <c r="AE1016" s="80"/>
    </row>
    <row r="1017" spans="30:31" ht="14.25">
      <c r="AD1017" s="80"/>
      <c r="AE1017" s="80"/>
    </row>
    <row r="1018" spans="30:31" ht="14.25">
      <c r="AD1018" s="80"/>
      <c r="AE1018" s="80"/>
    </row>
    <row r="1019" spans="30:31" ht="14.25">
      <c r="AD1019" s="80"/>
      <c r="AE1019" s="80"/>
    </row>
    <row r="1020" spans="30:31" ht="14.25">
      <c r="AD1020" s="80"/>
      <c r="AE1020" s="80"/>
    </row>
    <row r="1021" spans="30:31" ht="14.25">
      <c r="AD1021" s="80"/>
      <c r="AE1021" s="80"/>
    </row>
    <row r="1022" spans="30:31" ht="14.25">
      <c r="AD1022" s="80"/>
      <c r="AE1022" s="80"/>
    </row>
    <row r="1023" spans="30:31" ht="14.25">
      <c r="AD1023" s="80"/>
      <c r="AE1023" s="80"/>
    </row>
    <row r="1024" spans="30:31" ht="14.25">
      <c r="AD1024" s="80"/>
      <c r="AE1024" s="80"/>
    </row>
    <row r="1025" spans="30:31" ht="14.25">
      <c r="AD1025" s="80"/>
      <c r="AE1025" s="80"/>
    </row>
    <row r="1026" spans="30:31" ht="14.25">
      <c r="AD1026" s="80"/>
      <c r="AE1026" s="80"/>
    </row>
    <row r="1027" spans="30:31" ht="14.25">
      <c r="AD1027" s="80"/>
      <c r="AE1027" s="80"/>
    </row>
    <row r="1028" spans="30:31" ht="14.25">
      <c r="AD1028" s="80"/>
      <c r="AE1028" s="80"/>
    </row>
    <row r="1029" spans="30:31" ht="14.25">
      <c r="AD1029" s="80"/>
      <c r="AE1029" s="80"/>
    </row>
    <row r="1030" spans="30:31" ht="14.25">
      <c r="AD1030" s="80"/>
      <c r="AE1030" s="80"/>
    </row>
    <row r="1031" spans="30:31" ht="14.25">
      <c r="AD1031" s="80"/>
      <c r="AE1031" s="80"/>
    </row>
    <row r="1032" spans="30:31" ht="14.25">
      <c r="AD1032" s="80"/>
      <c r="AE1032" s="80"/>
    </row>
    <row r="1033" spans="30:31" ht="14.25">
      <c r="AD1033" s="80"/>
      <c r="AE1033" s="80"/>
    </row>
    <row r="1034" spans="30:31" ht="14.25">
      <c r="AD1034" s="80"/>
      <c r="AE1034" s="80"/>
    </row>
    <row r="1035" spans="30:31" ht="14.25">
      <c r="AD1035" s="80"/>
      <c r="AE1035" s="80"/>
    </row>
    <row r="1036" spans="30:31" ht="14.25">
      <c r="AD1036" s="80"/>
      <c r="AE1036" s="80"/>
    </row>
    <row r="1037" spans="30:31" ht="14.25">
      <c r="AD1037" s="80"/>
      <c r="AE1037" s="80"/>
    </row>
    <row r="1038" spans="30:31" ht="14.25">
      <c r="AD1038" s="80"/>
      <c r="AE1038" s="80"/>
    </row>
    <row r="1039" spans="30:31" ht="14.25">
      <c r="AD1039" s="80"/>
      <c r="AE1039" s="80"/>
    </row>
    <row r="1040" spans="30:31" ht="14.25">
      <c r="AD1040" s="80"/>
      <c r="AE1040" s="80"/>
    </row>
    <row r="1041" spans="30:31" ht="14.25">
      <c r="AD1041" s="80"/>
      <c r="AE1041" s="80"/>
    </row>
    <row r="1042" spans="30:31" ht="14.25">
      <c r="AD1042" s="80"/>
      <c r="AE1042" s="80"/>
    </row>
    <row r="1043" spans="30:31" ht="14.25">
      <c r="AD1043" s="80"/>
      <c r="AE1043" s="80"/>
    </row>
    <row r="1044" spans="30:31" ht="14.25">
      <c r="AD1044" s="80"/>
      <c r="AE1044" s="80"/>
    </row>
    <row r="1045" spans="30:31" ht="14.25">
      <c r="AD1045" s="80"/>
      <c r="AE1045" s="80"/>
    </row>
    <row r="1046" spans="30:31" ht="14.25">
      <c r="AD1046" s="80"/>
      <c r="AE1046" s="80"/>
    </row>
    <row r="1047" spans="30:31" ht="14.25">
      <c r="AD1047" s="80"/>
      <c r="AE1047" s="80"/>
    </row>
    <row r="1048" spans="30:31" ht="14.25">
      <c r="AD1048" s="80"/>
      <c r="AE1048" s="80"/>
    </row>
    <row r="1049" spans="30:31" ht="14.25">
      <c r="AD1049" s="80"/>
      <c r="AE1049" s="80"/>
    </row>
    <row r="1050" spans="30:31" ht="14.25">
      <c r="AD1050" s="80"/>
      <c r="AE1050" s="80"/>
    </row>
    <row r="1051" spans="30:31" ht="14.25">
      <c r="AD1051" s="80"/>
      <c r="AE1051" s="80"/>
    </row>
    <row r="1052" spans="30:31" ht="14.25">
      <c r="AD1052" s="80"/>
      <c r="AE1052" s="80"/>
    </row>
    <row r="1053" spans="30:31" ht="14.25">
      <c r="AD1053" s="80"/>
      <c r="AE1053" s="80"/>
    </row>
    <row r="1054" spans="30:31" ht="14.25">
      <c r="AD1054" s="80"/>
      <c r="AE1054" s="80"/>
    </row>
    <row r="1055" spans="30:31" ht="14.25">
      <c r="AD1055" s="80"/>
      <c r="AE1055" s="80"/>
    </row>
    <row r="1056" spans="30:31" ht="14.25">
      <c r="AD1056" s="80"/>
      <c r="AE1056" s="80"/>
    </row>
    <row r="1057" spans="30:31" ht="14.25">
      <c r="AD1057" s="80"/>
      <c r="AE1057" s="80"/>
    </row>
    <row r="1058" spans="30:31" ht="14.25">
      <c r="AD1058" s="80"/>
      <c r="AE1058" s="80"/>
    </row>
    <row r="1059" spans="30:31" ht="14.25">
      <c r="AD1059" s="80"/>
      <c r="AE1059" s="80"/>
    </row>
    <row r="1060" spans="30:31" ht="14.25">
      <c r="AD1060" s="80"/>
      <c r="AE1060" s="80"/>
    </row>
    <row r="1061" spans="30:31" ht="14.25">
      <c r="AD1061" s="80"/>
      <c r="AE1061" s="80"/>
    </row>
    <row r="1062" spans="30:31" ht="14.25">
      <c r="AD1062" s="80"/>
      <c r="AE1062" s="80"/>
    </row>
    <row r="1063" spans="30:31" ht="14.25">
      <c r="AD1063" s="80"/>
      <c r="AE1063" s="80"/>
    </row>
    <row r="1064" spans="30:31" ht="14.25">
      <c r="AD1064" s="80"/>
      <c r="AE1064" s="80"/>
    </row>
    <row r="1065" spans="30:31" ht="14.25">
      <c r="AD1065" s="80"/>
      <c r="AE1065" s="80"/>
    </row>
    <row r="1066" spans="30:31" ht="14.25">
      <c r="AD1066" s="80"/>
      <c r="AE1066" s="80"/>
    </row>
    <row r="1067" spans="30:31" ht="14.25">
      <c r="AD1067" s="80"/>
      <c r="AE1067" s="80"/>
    </row>
    <row r="1068" spans="30:31" ht="14.25">
      <c r="AD1068" s="80"/>
      <c r="AE1068" s="80"/>
    </row>
    <row r="1069" spans="30:31" ht="14.25">
      <c r="AD1069" s="80"/>
      <c r="AE1069" s="80"/>
    </row>
    <row r="1070" spans="30:31" ht="14.25">
      <c r="AD1070" s="80"/>
      <c r="AE1070" s="80"/>
    </row>
    <row r="1071" spans="30:31" ht="14.25">
      <c r="AD1071" s="80"/>
      <c r="AE1071" s="80"/>
    </row>
    <row r="1072" spans="30:31" ht="14.25">
      <c r="AD1072" s="80"/>
      <c r="AE1072" s="80"/>
    </row>
    <row r="1073" spans="30:31" ht="14.25">
      <c r="AD1073" s="80"/>
      <c r="AE1073" s="80"/>
    </row>
    <row r="1074" spans="30:31" ht="14.25">
      <c r="AD1074" s="80"/>
      <c r="AE1074" s="80"/>
    </row>
    <row r="1075" spans="30:31" ht="14.25">
      <c r="AD1075" s="80"/>
      <c r="AE1075" s="80"/>
    </row>
    <row r="1076" spans="30:31" ht="14.25">
      <c r="AD1076" s="80"/>
      <c r="AE1076" s="80"/>
    </row>
    <row r="1077" spans="30:31" ht="14.25">
      <c r="AD1077" s="80"/>
      <c r="AE1077" s="80"/>
    </row>
    <row r="1078" spans="30:31" ht="14.25">
      <c r="AD1078" s="80"/>
      <c r="AE1078" s="80"/>
    </row>
    <row r="1079" spans="30:31" ht="14.25">
      <c r="AD1079" s="80"/>
      <c r="AE1079" s="80"/>
    </row>
    <row r="1080" spans="30:31" ht="14.25">
      <c r="AD1080" s="80"/>
      <c r="AE1080" s="80"/>
    </row>
    <row r="1081" spans="30:31" ht="14.25">
      <c r="AD1081" s="80"/>
      <c r="AE1081" s="80"/>
    </row>
    <row r="1082" spans="30:31" ht="14.25">
      <c r="AD1082" s="80"/>
      <c r="AE1082" s="80"/>
    </row>
    <row r="1083" spans="30:31" ht="14.25">
      <c r="AD1083" s="80"/>
      <c r="AE1083" s="80"/>
    </row>
    <row r="1084" spans="30:31" ht="14.25">
      <c r="AD1084" s="80"/>
      <c r="AE1084" s="80"/>
    </row>
    <row r="1085" spans="30:31" ht="14.25">
      <c r="AD1085" s="80"/>
      <c r="AE1085" s="80"/>
    </row>
    <row r="1086" spans="30:31" ht="14.25">
      <c r="AD1086" s="80"/>
      <c r="AE1086" s="80"/>
    </row>
    <row r="1087" spans="30:31" ht="14.25">
      <c r="AD1087" s="80"/>
      <c r="AE1087" s="80"/>
    </row>
    <row r="1088" spans="30:31" ht="14.25">
      <c r="AD1088" s="80"/>
      <c r="AE1088" s="80"/>
    </row>
    <row r="1089" spans="30:31" ht="14.25">
      <c r="AD1089" s="80"/>
      <c r="AE1089" s="80"/>
    </row>
    <row r="1090" spans="30:31" ht="14.25">
      <c r="AD1090" s="80"/>
      <c r="AE1090" s="80"/>
    </row>
    <row r="1091" spans="30:31" ht="14.25">
      <c r="AD1091" s="80"/>
      <c r="AE1091" s="80"/>
    </row>
    <row r="1092" spans="30:31" ht="14.25">
      <c r="AD1092" s="80"/>
      <c r="AE1092" s="80"/>
    </row>
    <row r="1093" spans="30:31" ht="14.25">
      <c r="AD1093" s="80"/>
      <c r="AE1093" s="80"/>
    </row>
    <row r="1094" spans="30:31" ht="14.25">
      <c r="AD1094" s="80"/>
      <c r="AE1094" s="80"/>
    </row>
    <row r="1095" spans="30:31" ht="14.25">
      <c r="AD1095" s="80"/>
      <c r="AE1095" s="80"/>
    </row>
    <row r="1096" spans="30:31" ht="14.25">
      <c r="AD1096" s="80"/>
      <c r="AE1096" s="80"/>
    </row>
    <row r="1097" spans="30:31" ht="14.25">
      <c r="AD1097" s="80"/>
      <c r="AE1097" s="80"/>
    </row>
    <row r="1098" spans="30:31" ht="14.25">
      <c r="AD1098" s="80"/>
      <c r="AE1098" s="80"/>
    </row>
    <row r="1099" spans="30:31" ht="14.25">
      <c r="AD1099" s="80"/>
      <c r="AE1099" s="80"/>
    </row>
    <row r="1100" spans="30:31" ht="14.25">
      <c r="AD1100" s="80"/>
      <c r="AE1100" s="80"/>
    </row>
    <row r="1101" spans="30:31" ht="14.25">
      <c r="AD1101" s="80"/>
      <c r="AE1101" s="80"/>
    </row>
    <row r="1102" spans="30:31" ht="14.25">
      <c r="AD1102" s="80"/>
      <c r="AE1102" s="80"/>
    </row>
    <row r="1103" spans="30:31" ht="14.25">
      <c r="AD1103" s="80"/>
      <c r="AE1103" s="80"/>
    </row>
    <row r="1104" spans="30:31" ht="14.25">
      <c r="AD1104" s="80"/>
      <c r="AE1104" s="80"/>
    </row>
    <row r="1105" spans="30:31" ht="14.25">
      <c r="AD1105" s="80"/>
      <c r="AE1105" s="80"/>
    </row>
    <row r="1106" spans="30:31" ht="14.25">
      <c r="AD1106" s="80"/>
      <c r="AE1106" s="80"/>
    </row>
    <row r="1107" spans="30:31" ht="14.25">
      <c r="AD1107" s="80"/>
      <c r="AE1107" s="80"/>
    </row>
    <row r="1108" spans="30:31" ht="14.25">
      <c r="AD1108" s="80"/>
      <c r="AE1108" s="80"/>
    </row>
    <row r="1109" spans="30:31" ht="14.25">
      <c r="AD1109" s="80"/>
      <c r="AE1109" s="80"/>
    </row>
    <row r="1110" spans="30:31" ht="14.25">
      <c r="AD1110" s="80"/>
      <c r="AE1110" s="80"/>
    </row>
    <row r="1111" spans="30:31" ht="14.25">
      <c r="AD1111" s="80"/>
      <c r="AE1111" s="80"/>
    </row>
    <row r="1112" spans="30:31" ht="14.25">
      <c r="AD1112" s="80"/>
      <c r="AE1112" s="80"/>
    </row>
    <row r="1113" spans="30:31" ht="14.25">
      <c r="AD1113" s="80"/>
      <c r="AE1113" s="80"/>
    </row>
    <row r="1114" spans="30:31" ht="14.25">
      <c r="AD1114" s="80"/>
      <c r="AE1114" s="80"/>
    </row>
    <row r="1115" spans="30:31" ht="14.25">
      <c r="AD1115" s="80"/>
      <c r="AE1115" s="80"/>
    </row>
    <row r="1116" spans="30:31" ht="14.25">
      <c r="AD1116" s="80"/>
      <c r="AE1116" s="80"/>
    </row>
    <row r="1117" spans="30:31" ht="14.25">
      <c r="AD1117" s="80"/>
      <c r="AE1117" s="80"/>
    </row>
    <row r="1118" spans="30:31" ht="14.25">
      <c r="AD1118" s="80"/>
      <c r="AE1118" s="80"/>
    </row>
    <row r="1119" spans="30:31" ht="14.25">
      <c r="AD1119" s="80"/>
      <c r="AE1119" s="80"/>
    </row>
    <row r="1120" spans="30:31" ht="14.25">
      <c r="AD1120" s="80"/>
      <c r="AE1120" s="80"/>
    </row>
    <row r="1121" spans="30:31" ht="14.25">
      <c r="AD1121" s="80"/>
      <c r="AE1121" s="80"/>
    </row>
    <row r="1122" spans="30:31" ht="14.25">
      <c r="AD1122" s="80"/>
      <c r="AE1122" s="80"/>
    </row>
    <row r="1123" spans="30:31" ht="14.25">
      <c r="AD1123" s="80"/>
      <c r="AE1123" s="80"/>
    </row>
    <row r="1124" spans="30:31" ht="14.25">
      <c r="AD1124" s="80"/>
      <c r="AE1124" s="80"/>
    </row>
    <row r="1125" spans="30:31" ht="14.25">
      <c r="AD1125" s="80"/>
      <c r="AE1125" s="80"/>
    </row>
    <row r="1126" spans="30:31" ht="14.25">
      <c r="AD1126" s="80"/>
      <c r="AE1126" s="80"/>
    </row>
    <row r="1127" spans="30:31" ht="14.25">
      <c r="AD1127" s="80"/>
      <c r="AE1127" s="80"/>
    </row>
    <row r="1128" spans="30:31" ht="14.25">
      <c r="AD1128" s="80"/>
      <c r="AE1128" s="80"/>
    </row>
    <row r="1129" spans="30:31" ht="14.25">
      <c r="AD1129" s="80"/>
      <c r="AE1129" s="80"/>
    </row>
    <row r="1130" spans="30:31" ht="14.25">
      <c r="AD1130" s="80"/>
      <c r="AE1130" s="80"/>
    </row>
    <row r="1131" spans="30:31" ht="14.25">
      <c r="AD1131" s="80"/>
      <c r="AE1131" s="80"/>
    </row>
    <row r="1132" spans="30:31" ht="14.25">
      <c r="AD1132" s="80"/>
      <c r="AE1132" s="80"/>
    </row>
    <row r="1133" spans="30:31" ht="14.25">
      <c r="AD1133" s="80"/>
      <c r="AE1133" s="80"/>
    </row>
    <row r="1134" spans="30:31" ht="14.25">
      <c r="AD1134" s="80"/>
      <c r="AE1134" s="80"/>
    </row>
    <row r="1135" spans="30:31" ht="14.25">
      <c r="AD1135" s="80"/>
      <c r="AE1135" s="80"/>
    </row>
    <row r="1136" spans="30:31" ht="14.25">
      <c r="AD1136" s="80"/>
      <c r="AE1136" s="80"/>
    </row>
    <row r="1137" spans="30:31" ht="14.25">
      <c r="AD1137" s="80"/>
      <c r="AE1137" s="80"/>
    </row>
    <row r="1138" spans="30:31" ht="14.25">
      <c r="AD1138" s="80"/>
      <c r="AE1138" s="80"/>
    </row>
    <row r="1139" spans="30:31" ht="14.25">
      <c r="AD1139" s="80"/>
      <c r="AE1139" s="80"/>
    </row>
    <row r="1140" spans="30:31" ht="14.25">
      <c r="AD1140" s="80"/>
      <c r="AE1140" s="80"/>
    </row>
    <row r="1141" spans="30:31" ht="14.25">
      <c r="AD1141" s="80"/>
      <c r="AE1141" s="80"/>
    </row>
    <row r="1142" spans="30:31" ht="14.25">
      <c r="AD1142" s="80"/>
      <c r="AE1142" s="80"/>
    </row>
    <row r="1143" spans="30:31" ht="14.25">
      <c r="AD1143" s="80"/>
      <c r="AE1143" s="80"/>
    </row>
    <row r="1144" spans="30:31" ht="14.25">
      <c r="AD1144" s="80"/>
      <c r="AE1144" s="80"/>
    </row>
    <row r="1145" spans="30:31" ht="14.25">
      <c r="AD1145" s="80"/>
      <c r="AE1145" s="80"/>
    </row>
    <row r="1146" spans="30:31" ht="14.25">
      <c r="AD1146" s="80"/>
      <c r="AE1146" s="80"/>
    </row>
    <row r="1147" spans="30:31" ht="14.25">
      <c r="AD1147" s="80"/>
      <c r="AE1147" s="80"/>
    </row>
    <row r="1148" spans="30:31" ht="14.25">
      <c r="AD1148" s="80"/>
      <c r="AE1148" s="80"/>
    </row>
    <row r="1149" spans="30:31" ht="14.25">
      <c r="AD1149" s="80"/>
      <c r="AE1149" s="80"/>
    </row>
    <row r="1150" spans="30:31" ht="14.25">
      <c r="AD1150" s="80"/>
      <c r="AE1150" s="80"/>
    </row>
    <row r="1151" spans="30:31" ht="14.25">
      <c r="AD1151" s="80"/>
      <c r="AE1151" s="80"/>
    </row>
    <row r="1152" spans="30:31" ht="14.25">
      <c r="AD1152" s="80"/>
      <c r="AE1152" s="80"/>
    </row>
    <row r="1153" spans="30:31" ht="14.25">
      <c r="AD1153" s="80"/>
      <c r="AE1153" s="80"/>
    </row>
    <row r="1154" spans="30:31" ht="14.25">
      <c r="AD1154" s="80"/>
      <c r="AE1154" s="80"/>
    </row>
    <row r="1155" spans="30:31" ht="14.25">
      <c r="AD1155" s="80"/>
      <c r="AE1155" s="80"/>
    </row>
    <row r="1156" spans="30:31" ht="14.25">
      <c r="AD1156" s="80"/>
      <c r="AE1156" s="80"/>
    </row>
    <row r="1157" spans="30:31" ht="14.25">
      <c r="AD1157" s="80"/>
      <c r="AE1157" s="80"/>
    </row>
    <row r="1158" spans="30:31" ht="14.25">
      <c r="AD1158" s="80"/>
      <c r="AE1158" s="80"/>
    </row>
    <row r="1159" spans="30:31" ht="14.25">
      <c r="AD1159" s="80"/>
      <c r="AE1159" s="80"/>
    </row>
    <row r="1160" spans="30:31" ht="14.25">
      <c r="AD1160" s="80"/>
      <c r="AE1160" s="80"/>
    </row>
    <row r="1161" spans="30:31" ht="14.25">
      <c r="AD1161" s="80"/>
      <c r="AE1161" s="80"/>
    </row>
    <row r="1162" spans="30:31" ht="14.25">
      <c r="AD1162" s="80"/>
      <c r="AE1162" s="80"/>
    </row>
    <row r="1163" spans="30:31" ht="14.25">
      <c r="AD1163" s="80"/>
      <c r="AE1163" s="80"/>
    </row>
    <row r="1164" spans="30:31" ht="14.25">
      <c r="AD1164" s="80"/>
      <c r="AE1164" s="80"/>
    </row>
    <row r="1165" spans="30:31" ht="14.25">
      <c r="AD1165" s="80"/>
      <c r="AE1165" s="80"/>
    </row>
    <row r="1166" spans="30:31" ht="14.25">
      <c r="AD1166" s="80"/>
      <c r="AE1166" s="80"/>
    </row>
    <row r="1167" spans="30:31" ht="14.25">
      <c r="AD1167" s="80"/>
      <c r="AE1167" s="80"/>
    </row>
    <row r="1168" spans="30:31" ht="14.25">
      <c r="AD1168" s="80"/>
      <c r="AE1168" s="80"/>
    </row>
    <row r="1169" spans="30:31" ht="14.25">
      <c r="AD1169" s="80"/>
      <c r="AE1169" s="80"/>
    </row>
    <row r="1170" spans="30:31" ht="14.25">
      <c r="AD1170" s="80"/>
      <c r="AE1170" s="80"/>
    </row>
    <row r="1171" spans="30:31" ht="14.25">
      <c r="AD1171" s="80"/>
      <c r="AE1171" s="80"/>
    </row>
    <row r="1172" spans="30:31" ht="14.25">
      <c r="AD1172" s="80"/>
      <c r="AE1172" s="80"/>
    </row>
    <row r="1173" spans="30:31" ht="14.25">
      <c r="AD1173" s="80"/>
      <c r="AE1173" s="80"/>
    </row>
    <row r="1174" spans="30:31" ht="14.25">
      <c r="AD1174" s="80"/>
      <c r="AE1174" s="80"/>
    </row>
    <row r="1175" spans="30:31" ht="14.25">
      <c r="AD1175" s="80"/>
      <c r="AE1175" s="80"/>
    </row>
    <row r="1176" spans="30:31" ht="14.25">
      <c r="AD1176" s="80"/>
      <c r="AE1176" s="80"/>
    </row>
    <row r="1177" spans="30:31" ht="14.25">
      <c r="AD1177" s="80"/>
      <c r="AE1177" s="80"/>
    </row>
    <row r="1178" spans="30:31" ht="14.25">
      <c r="AD1178" s="80"/>
      <c r="AE1178" s="80"/>
    </row>
    <row r="1179" spans="30:31" ht="14.25">
      <c r="AD1179" s="80"/>
      <c r="AE1179" s="80"/>
    </row>
    <row r="1180" spans="30:31" ht="14.25">
      <c r="AD1180" s="80"/>
      <c r="AE1180" s="80"/>
    </row>
    <row r="1181" spans="30:31" ht="14.25">
      <c r="AD1181" s="80"/>
      <c r="AE1181" s="80"/>
    </row>
    <row r="1182" spans="30:31" ht="14.25">
      <c r="AD1182" s="80"/>
      <c r="AE1182" s="80"/>
    </row>
    <row r="1183" spans="30:31" ht="14.25">
      <c r="AD1183" s="80"/>
      <c r="AE1183" s="80"/>
    </row>
    <row r="1184" spans="30:31" ht="14.25">
      <c r="AD1184" s="80"/>
      <c r="AE1184" s="80"/>
    </row>
    <row r="1185" spans="30:31" ht="14.25">
      <c r="AD1185" s="80"/>
      <c r="AE1185" s="80"/>
    </row>
    <row r="1186" spans="30:31" ht="14.25">
      <c r="AD1186" s="80"/>
      <c r="AE1186" s="80"/>
    </row>
    <row r="1187" spans="30:31" ht="14.25">
      <c r="AD1187" s="80"/>
      <c r="AE1187" s="80"/>
    </row>
    <row r="1188" spans="30:31" ht="14.25">
      <c r="AD1188" s="80"/>
      <c r="AE1188" s="80"/>
    </row>
    <row r="1189" spans="30:31" ht="14.25">
      <c r="AD1189" s="80"/>
      <c r="AE1189" s="80"/>
    </row>
    <row r="1190" spans="30:31" ht="14.25">
      <c r="AD1190" s="80"/>
      <c r="AE1190" s="80"/>
    </row>
    <row r="1191" spans="30:31" ht="14.25">
      <c r="AD1191" s="80"/>
      <c r="AE1191" s="80"/>
    </row>
    <row r="1192" spans="30:31" ht="14.25">
      <c r="AD1192" s="80"/>
      <c r="AE1192" s="80"/>
    </row>
    <row r="1193" spans="30:31" ht="14.25">
      <c r="AD1193" s="80"/>
      <c r="AE1193" s="80"/>
    </row>
    <row r="1194" spans="30:31" ht="14.25">
      <c r="AD1194" s="80"/>
      <c r="AE1194" s="80"/>
    </row>
    <row r="1195" spans="30:31" ht="14.25">
      <c r="AD1195" s="80"/>
      <c r="AE1195" s="80"/>
    </row>
    <row r="1196" spans="30:31" ht="14.25">
      <c r="AD1196" s="80"/>
      <c r="AE1196" s="80"/>
    </row>
    <row r="1197" spans="30:31" ht="14.25">
      <c r="AD1197" s="80"/>
      <c r="AE1197" s="80"/>
    </row>
    <row r="1198" spans="30:31" ht="14.25">
      <c r="AD1198" s="80"/>
      <c r="AE1198" s="80"/>
    </row>
    <row r="1199" spans="30:31" ht="14.25">
      <c r="AD1199" s="80"/>
      <c r="AE1199" s="80"/>
    </row>
    <row r="1200" spans="30:31" ht="14.25">
      <c r="AD1200" s="80"/>
      <c r="AE1200" s="80"/>
    </row>
    <row r="1201" spans="30:31" ht="14.25">
      <c r="AD1201" s="80"/>
      <c r="AE1201" s="80"/>
    </row>
    <row r="1202" spans="30:31" ht="14.25">
      <c r="AD1202" s="80"/>
      <c r="AE1202" s="80"/>
    </row>
    <row r="1203" spans="30:31" ht="14.25">
      <c r="AD1203" s="80"/>
      <c r="AE1203" s="80"/>
    </row>
    <row r="1204" spans="30:31" ht="14.25">
      <c r="AD1204" s="80"/>
      <c r="AE1204" s="80"/>
    </row>
    <row r="1205" spans="30:31" ht="14.25">
      <c r="AD1205" s="80"/>
      <c r="AE1205" s="80"/>
    </row>
    <row r="1206" spans="30:31" ht="14.25">
      <c r="AD1206" s="80"/>
      <c r="AE1206" s="80"/>
    </row>
    <row r="1207" spans="30:31" ht="14.25">
      <c r="AD1207" s="80"/>
      <c r="AE1207" s="80"/>
    </row>
    <row r="1208" spans="30:31" ht="14.25">
      <c r="AD1208" s="80"/>
      <c r="AE1208" s="80"/>
    </row>
    <row r="1209" spans="30:31" ht="14.25">
      <c r="AD1209" s="80"/>
      <c r="AE1209" s="80"/>
    </row>
    <row r="1210" spans="30:31" ht="14.25">
      <c r="AD1210" s="80"/>
      <c r="AE1210" s="80"/>
    </row>
    <row r="1211" spans="30:31" ht="14.25">
      <c r="AD1211" s="80"/>
      <c r="AE1211" s="80"/>
    </row>
    <row r="1212" spans="30:31" ht="14.25">
      <c r="AD1212" s="80"/>
      <c r="AE1212" s="80"/>
    </row>
    <row r="1213" spans="30:31" ht="14.25">
      <c r="AD1213" s="80"/>
      <c r="AE1213" s="80"/>
    </row>
    <row r="1214" spans="30:31" ht="14.25">
      <c r="AD1214" s="80"/>
      <c r="AE1214" s="80"/>
    </row>
    <row r="1215" spans="30:31" ht="14.25">
      <c r="AD1215" s="80"/>
      <c r="AE1215" s="80"/>
    </row>
    <row r="1216" spans="30:31" ht="14.25">
      <c r="AD1216" s="80"/>
      <c r="AE1216" s="80"/>
    </row>
    <row r="1217" spans="30:31" ht="14.25">
      <c r="AD1217" s="80"/>
      <c r="AE1217" s="80"/>
    </row>
    <row r="1218" spans="30:31" ht="14.25">
      <c r="AD1218" s="80"/>
      <c r="AE1218" s="80"/>
    </row>
    <row r="1219" spans="30:31" ht="14.25">
      <c r="AD1219" s="80"/>
      <c r="AE1219" s="80"/>
    </row>
    <row r="1220" spans="30:31" ht="14.25">
      <c r="AD1220" s="80"/>
      <c r="AE1220" s="80"/>
    </row>
    <row r="1221" spans="30:31" ht="14.25">
      <c r="AD1221" s="80"/>
      <c r="AE1221" s="80"/>
    </row>
    <row r="1222" spans="30:31" ht="14.25">
      <c r="AD1222" s="80"/>
      <c r="AE1222" s="80"/>
    </row>
    <row r="1223" spans="30:31" ht="14.25">
      <c r="AD1223" s="80"/>
      <c r="AE1223" s="80"/>
    </row>
    <row r="1224" spans="30:31" ht="14.25">
      <c r="AD1224" s="80"/>
      <c r="AE1224" s="80"/>
    </row>
    <row r="1225" spans="30:31" ht="14.25">
      <c r="AD1225" s="80"/>
      <c r="AE1225" s="80"/>
    </row>
    <row r="1226" spans="30:31" ht="14.25">
      <c r="AD1226" s="80"/>
      <c r="AE1226" s="80"/>
    </row>
    <row r="1227" spans="30:31" ht="14.25">
      <c r="AD1227" s="80"/>
      <c r="AE1227" s="80"/>
    </row>
    <row r="1228" spans="30:31" ht="14.25">
      <c r="AD1228" s="80"/>
      <c r="AE1228" s="80"/>
    </row>
    <row r="1229" spans="30:31" ht="14.25">
      <c r="AD1229" s="80"/>
      <c r="AE1229" s="80"/>
    </row>
    <row r="1230" spans="30:31" ht="14.25">
      <c r="AD1230" s="80"/>
      <c r="AE1230" s="80"/>
    </row>
    <row r="1231" spans="30:31" ht="14.25">
      <c r="AD1231" s="80"/>
      <c r="AE1231" s="80"/>
    </row>
    <row r="1232" spans="30:31" ht="14.25">
      <c r="AD1232" s="80"/>
      <c r="AE1232" s="80"/>
    </row>
    <row r="1233" spans="30:31" ht="14.25">
      <c r="AD1233" s="80"/>
      <c r="AE1233" s="80"/>
    </row>
    <row r="1234" spans="30:31" ht="14.25">
      <c r="AD1234" s="80"/>
      <c r="AE1234" s="80"/>
    </row>
    <row r="1235" spans="30:31" ht="14.25">
      <c r="AD1235" s="80"/>
      <c r="AE1235" s="80"/>
    </row>
    <row r="1236" spans="30:31" ht="14.25">
      <c r="AD1236" s="80"/>
      <c r="AE1236" s="80"/>
    </row>
    <row r="1237" spans="30:31" ht="14.25">
      <c r="AD1237" s="80"/>
      <c r="AE1237" s="80"/>
    </row>
    <row r="1238" spans="30:31" ht="14.25">
      <c r="AD1238" s="80"/>
      <c r="AE1238" s="80"/>
    </row>
    <row r="1239" spans="30:31" ht="14.25">
      <c r="AD1239" s="80"/>
      <c r="AE1239" s="80"/>
    </row>
    <row r="1240" spans="30:31" ht="14.25">
      <c r="AD1240" s="80"/>
      <c r="AE1240" s="80"/>
    </row>
    <row r="1241" spans="30:31" ht="14.25">
      <c r="AD1241" s="80"/>
      <c r="AE1241" s="80"/>
    </row>
    <row r="1242" spans="30:31" ht="14.25">
      <c r="AD1242" s="80"/>
      <c r="AE1242" s="80"/>
    </row>
    <row r="1243" spans="30:31" ht="14.25">
      <c r="AD1243" s="80"/>
      <c r="AE1243" s="80"/>
    </row>
    <row r="1244" spans="30:31" ht="14.25">
      <c r="AD1244" s="80"/>
      <c r="AE1244" s="80"/>
    </row>
    <row r="1245" spans="30:31" ht="14.25">
      <c r="AD1245" s="80"/>
      <c r="AE1245" s="80"/>
    </row>
    <row r="1246" spans="30:31" ht="14.25">
      <c r="AD1246" s="80"/>
      <c r="AE1246" s="80"/>
    </row>
    <row r="1247" spans="30:31" ht="14.25">
      <c r="AD1247" s="80"/>
      <c r="AE1247" s="80"/>
    </row>
    <row r="1248" spans="30:31" ht="14.25">
      <c r="AD1248" s="80"/>
      <c r="AE1248" s="80"/>
    </row>
    <row r="1249" spans="30:31" ht="14.25">
      <c r="AD1249" s="80"/>
      <c r="AE1249" s="80"/>
    </row>
    <row r="1250" spans="30:31" ht="14.25">
      <c r="AD1250" s="80"/>
      <c r="AE1250" s="80"/>
    </row>
    <row r="1251" spans="30:31" ht="14.25">
      <c r="AD1251" s="80"/>
      <c r="AE1251" s="80"/>
    </row>
    <row r="1252" spans="30:31" ht="14.25">
      <c r="AD1252" s="80"/>
      <c r="AE1252" s="80"/>
    </row>
    <row r="1253" spans="30:31" ht="14.25">
      <c r="AD1253" s="80"/>
      <c r="AE1253" s="80"/>
    </row>
    <row r="1254" spans="30:31" ht="14.25">
      <c r="AD1254" s="80"/>
      <c r="AE1254" s="80"/>
    </row>
    <row r="1255" spans="30:31" ht="14.25">
      <c r="AD1255" s="80"/>
      <c r="AE1255" s="80"/>
    </row>
    <row r="1256" spans="30:31" ht="14.25">
      <c r="AD1256" s="80"/>
      <c r="AE1256" s="80"/>
    </row>
    <row r="1257" spans="30:31" ht="14.25">
      <c r="AD1257" s="80"/>
      <c r="AE1257" s="80"/>
    </row>
    <row r="1258" spans="30:31" ht="14.25">
      <c r="AD1258" s="80"/>
      <c r="AE1258" s="80"/>
    </row>
    <row r="1259" spans="30:31" ht="14.25">
      <c r="AD1259" s="80"/>
      <c r="AE1259" s="80"/>
    </row>
    <row r="1260" spans="30:31" ht="14.25">
      <c r="AD1260" s="80"/>
      <c r="AE1260" s="80"/>
    </row>
    <row r="1261" spans="30:31" ht="14.25">
      <c r="AD1261" s="80"/>
      <c r="AE1261" s="80"/>
    </row>
    <row r="1262" spans="30:31" ht="14.25">
      <c r="AD1262" s="80"/>
      <c r="AE1262" s="80"/>
    </row>
    <row r="1263" spans="30:31" ht="14.25">
      <c r="AD1263" s="80"/>
      <c r="AE1263" s="80"/>
    </row>
    <row r="1264" spans="30:31" ht="14.25">
      <c r="AD1264" s="80"/>
      <c r="AE1264" s="80"/>
    </row>
    <row r="1265" spans="30:31" ht="14.25">
      <c r="AD1265" s="80"/>
      <c r="AE1265" s="80"/>
    </row>
    <row r="1266" spans="30:31" ht="14.25">
      <c r="AD1266" s="80"/>
      <c r="AE1266" s="80"/>
    </row>
    <row r="1267" spans="30:31" ht="14.25">
      <c r="AD1267" s="80"/>
      <c r="AE1267" s="80"/>
    </row>
    <row r="1268" spans="30:31" ht="14.25">
      <c r="AD1268" s="80"/>
      <c r="AE1268" s="80"/>
    </row>
    <row r="1269" spans="30:31" ht="14.25">
      <c r="AD1269" s="80"/>
      <c r="AE1269" s="80"/>
    </row>
    <row r="1270" spans="30:31" ht="14.25">
      <c r="AD1270" s="80"/>
      <c r="AE1270" s="80"/>
    </row>
    <row r="1271" spans="30:31" ht="14.25">
      <c r="AD1271" s="80"/>
      <c r="AE1271" s="80"/>
    </row>
    <row r="1272" spans="30:31" ht="14.25">
      <c r="AD1272" s="80"/>
      <c r="AE1272" s="80"/>
    </row>
    <row r="1273" spans="30:31" ht="14.25">
      <c r="AD1273" s="80"/>
      <c r="AE1273" s="80"/>
    </row>
    <row r="1274" spans="30:31" ht="14.25">
      <c r="AD1274" s="80"/>
      <c r="AE1274" s="80"/>
    </row>
    <row r="1275" spans="30:31" ht="14.25">
      <c r="AD1275" s="80"/>
      <c r="AE1275" s="80"/>
    </row>
    <row r="1276" spans="30:31" ht="14.25">
      <c r="AD1276" s="80"/>
      <c r="AE1276" s="80"/>
    </row>
    <row r="1277" spans="30:31" ht="14.25">
      <c r="AD1277" s="80"/>
      <c r="AE1277" s="80"/>
    </row>
    <row r="1278" spans="30:31" ht="14.25">
      <c r="AD1278" s="80"/>
      <c r="AE1278" s="80"/>
    </row>
    <row r="1279" spans="30:31" ht="14.25">
      <c r="AD1279" s="80"/>
      <c r="AE1279" s="80"/>
    </row>
    <row r="1280" spans="30:31" ht="14.25">
      <c r="AD1280" s="80"/>
      <c r="AE1280" s="80"/>
    </row>
    <row r="1281" spans="30:31" ht="14.25">
      <c r="AD1281" s="80"/>
      <c r="AE1281" s="80"/>
    </row>
    <row r="1282" spans="30:31" ht="14.25">
      <c r="AD1282" s="80"/>
      <c r="AE1282" s="80"/>
    </row>
    <row r="1283" spans="30:31" ht="14.25">
      <c r="AD1283" s="80"/>
      <c r="AE1283" s="80"/>
    </row>
    <row r="1284" spans="30:31" ht="14.25">
      <c r="AD1284" s="80"/>
      <c r="AE1284" s="80"/>
    </row>
    <row r="1285" spans="30:31" ht="14.25">
      <c r="AD1285" s="80"/>
      <c r="AE1285" s="80"/>
    </row>
    <row r="1286" spans="30:31" ht="14.25">
      <c r="AD1286" s="80"/>
      <c r="AE1286" s="80"/>
    </row>
    <row r="1287" spans="30:31" ht="14.25">
      <c r="AD1287" s="80"/>
      <c r="AE1287" s="80"/>
    </row>
    <row r="1288" spans="30:31" ht="14.25">
      <c r="AD1288" s="80"/>
      <c r="AE1288" s="80"/>
    </row>
    <row r="1289" spans="30:31" ht="14.25">
      <c r="AD1289" s="80"/>
      <c r="AE1289" s="80"/>
    </row>
    <row r="1290" spans="30:31" ht="14.25">
      <c r="AD1290" s="80"/>
      <c r="AE1290" s="80"/>
    </row>
    <row r="1291" spans="30:31" ht="14.25">
      <c r="AD1291" s="80"/>
      <c r="AE1291" s="80"/>
    </row>
    <row r="1292" spans="30:31" ht="14.25">
      <c r="AD1292" s="80"/>
      <c r="AE1292" s="80"/>
    </row>
    <row r="1293" spans="30:31" ht="14.25">
      <c r="AD1293" s="80"/>
      <c r="AE1293" s="80"/>
    </row>
    <row r="1294" spans="30:31" ht="14.25">
      <c r="AD1294" s="80"/>
      <c r="AE1294" s="80"/>
    </row>
    <row r="1295" spans="30:31" ht="14.25">
      <c r="AD1295" s="80"/>
      <c r="AE1295" s="80"/>
    </row>
    <row r="1296" spans="30:31" ht="14.25">
      <c r="AD1296" s="80"/>
      <c r="AE1296" s="80"/>
    </row>
    <row r="1297" spans="30:31" ht="14.25">
      <c r="AD1297" s="80"/>
      <c r="AE1297" s="80"/>
    </row>
    <row r="1298" spans="30:31" ht="14.25">
      <c r="AD1298" s="80"/>
      <c r="AE1298" s="80"/>
    </row>
    <row r="1299" spans="30:31" ht="14.25">
      <c r="AD1299" s="80"/>
      <c r="AE1299" s="80"/>
    </row>
    <row r="1300" spans="30:31" ht="14.25">
      <c r="AD1300" s="80"/>
      <c r="AE1300" s="80"/>
    </row>
    <row r="1301" spans="30:31" ht="14.25">
      <c r="AD1301" s="80"/>
      <c r="AE1301" s="80"/>
    </row>
    <row r="1302" spans="30:31" ht="14.25">
      <c r="AD1302" s="80"/>
      <c r="AE1302" s="80"/>
    </row>
    <row r="1303" spans="30:31" ht="14.25">
      <c r="AD1303" s="80"/>
      <c r="AE1303" s="80"/>
    </row>
    <row r="1304" spans="30:31" ht="14.25">
      <c r="AD1304" s="80"/>
      <c r="AE1304" s="80"/>
    </row>
    <row r="1305" spans="30:31" ht="14.25">
      <c r="AD1305" s="80"/>
      <c r="AE1305" s="80"/>
    </row>
    <row r="1306" spans="30:31" ht="14.25">
      <c r="AD1306" s="80"/>
      <c r="AE1306" s="80"/>
    </row>
    <row r="1307" spans="30:31" ht="14.25">
      <c r="AD1307" s="80"/>
      <c r="AE1307" s="80"/>
    </row>
    <row r="1308" spans="30:31" ht="14.25">
      <c r="AD1308" s="80"/>
      <c r="AE1308" s="80"/>
    </row>
    <row r="1309" spans="30:31" ht="14.25">
      <c r="AD1309" s="80"/>
      <c r="AE1309" s="80"/>
    </row>
    <row r="1310" spans="30:31" ht="14.25">
      <c r="AD1310" s="80"/>
      <c r="AE1310" s="80"/>
    </row>
    <row r="1311" spans="30:31" ht="14.25">
      <c r="AD1311" s="80"/>
      <c r="AE1311" s="80"/>
    </row>
    <row r="1312" spans="30:31" ht="14.25">
      <c r="AD1312" s="80"/>
      <c r="AE1312" s="80"/>
    </row>
    <row r="1313" spans="30:31" ht="14.25">
      <c r="AD1313" s="80"/>
      <c r="AE1313" s="80"/>
    </row>
    <row r="1314" spans="30:31" ht="14.25">
      <c r="AD1314" s="80"/>
      <c r="AE1314" s="80"/>
    </row>
    <row r="1315" spans="30:31" ht="14.25">
      <c r="AD1315" s="80"/>
      <c r="AE1315" s="80"/>
    </row>
    <row r="1316" spans="30:31" ht="14.25">
      <c r="AD1316" s="80"/>
      <c r="AE1316" s="80"/>
    </row>
    <row r="1317" spans="30:31" ht="14.25">
      <c r="AD1317" s="80"/>
      <c r="AE1317" s="80"/>
    </row>
    <row r="1318" spans="30:31" ht="14.25">
      <c r="AD1318" s="80"/>
      <c r="AE1318" s="80"/>
    </row>
    <row r="1319" spans="30:31" ht="14.25">
      <c r="AD1319" s="80"/>
      <c r="AE1319" s="80"/>
    </row>
    <row r="1320" spans="30:31" ht="14.25">
      <c r="AD1320" s="80"/>
      <c r="AE1320" s="80"/>
    </row>
    <row r="1321" spans="30:31" ht="14.25">
      <c r="AD1321" s="80"/>
      <c r="AE1321" s="80"/>
    </row>
    <row r="1322" spans="30:31" ht="14.25">
      <c r="AD1322" s="80"/>
      <c r="AE1322" s="80"/>
    </row>
    <row r="1323" spans="30:31" ht="14.25">
      <c r="AD1323" s="80"/>
      <c r="AE1323" s="80"/>
    </row>
    <row r="1324" spans="30:31" ht="14.25">
      <c r="AD1324" s="80"/>
      <c r="AE1324" s="80"/>
    </row>
    <row r="1325" spans="30:31" ht="14.25">
      <c r="AD1325" s="80"/>
      <c r="AE1325" s="80"/>
    </row>
    <row r="1326" spans="30:31" ht="14.25">
      <c r="AD1326" s="80"/>
      <c r="AE1326" s="80"/>
    </row>
    <row r="1327" spans="30:31" ht="14.25">
      <c r="AD1327" s="80"/>
      <c r="AE1327" s="80"/>
    </row>
    <row r="1328" spans="30:31" ht="14.25">
      <c r="AD1328" s="80"/>
      <c r="AE1328" s="80"/>
    </row>
    <row r="1329" spans="30:31" ht="14.25">
      <c r="AD1329" s="80"/>
      <c r="AE1329" s="80"/>
    </row>
    <row r="1330" spans="30:31" ht="14.25">
      <c r="AD1330" s="80"/>
      <c r="AE1330" s="80"/>
    </row>
    <row r="1331" spans="30:31" ht="14.25">
      <c r="AD1331" s="80"/>
      <c r="AE1331" s="80"/>
    </row>
    <row r="1332" spans="30:31" ht="14.25">
      <c r="AD1332" s="80"/>
      <c r="AE1332" s="80"/>
    </row>
    <row r="1333" spans="30:31" ht="14.25">
      <c r="AD1333" s="80"/>
      <c r="AE1333" s="80"/>
    </row>
    <row r="1334" spans="30:31" ht="14.25">
      <c r="AD1334" s="80"/>
      <c r="AE1334" s="80"/>
    </row>
    <row r="1335" spans="30:31" ht="14.25">
      <c r="AD1335" s="80"/>
      <c r="AE1335" s="80"/>
    </row>
    <row r="1336" spans="30:31" ht="14.25">
      <c r="AD1336" s="80"/>
      <c r="AE1336" s="80"/>
    </row>
    <row r="1337" spans="30:31" ht="14.25">
      <c r="AD1337" s="80"/>
      <c r="AE1337" s="80"/>
    </row>
    <row r="1338" spans="30:31" ht="14.25">
      <c r="AD1338" s="80"/>
      <c r="AE1338" s="80"/>
    </row>
    <row r="1339" spans="30:31" ht="14.25">
      <c r="AD1339" s="80"/>
      <c r="AE1339" s="80"/>
    </row>
    <row r="1340" spans="30:31" ht="14.25">
      <c r="AD1340" s="80"/>
      <c r="AE1340" s="80"/>
    </row>
    <row r="1341" spans="30:31" ht="14.25">
      <c r="AD1341" s="80"/>
      <c r="AE1341" s="80"/>
    </row>
    <row r="1342" spans="30:31" ht="14.25">
      <c r="AD1342" s="80"/>
      <c r="AE1342" s="80"/>
    </row>
    <row r="1343" spans="30:31" ht="14.25">
      <c r="AD1343" s="80"/>
      <c r="AE1343" s="80"/>
    </row>
    <row r="1344" spans="30:31" ht="14.25">
      <c r="AD1344" s="80"/>
      <c r="AE1344" s="80"/>
    </row>
    <row r="1345" spans="30:31" ht="14.25">
      <c r="AD1345" s="80"/>
      <c r="AE1345" s="80"/>
    </row>
    <row r="1346" spans="30:31" ht="14.25">
      <c r="AD1346" s="80"/>
      <c r="AE1346" s="80"/>
    </row>
    <row r="1347" spans="30:31" ht="14.25">
      <c r="AD1347" s="80"/>
      <c r="AE1347" s="80"/>
    </row>
    <row r="1348" spans="30:31" ht="14.25">
      <c r="AD1348" s="80"/>
      <c r="AE1348" s="80"/>
    </row>
    <row r="1349" spans="30:31" ht="14.25">
      <c r="AD1349" s="80"/>
      <c r="AE1349" s="80"/>
    </row>
    <row r="1350" spans="30:31" ht="14.25">
      <c r="AD1350" s="80"/>
      <c r="AE1350" s="80"/>
    </row>
    <row r="1351" spans="30:31" ht="14.25">
      <c r="AD1351" s="80"/>
      <c r="AE1351" s="80"/>
    </row>
    <row r="1352" spans="30:31" ht="14.25">
      <c r="AD1352" s="80"/>
      <c r="AE1352" s="80"/>
    </row>
    <row r="1353" spans="30:31" ht="14.25">
      <c r="AD1353" s="80"/>
      <c r="AE1353" s="80"/>
    </row>
    <row r="1354" spans="30:31" ht="14.25">
      <c r="AD1354" s="80"/>
      <c r="AE1354" s="80"/>
    </row>
    <row r="1355" spans="30:31" ht="14.25">
      <c r="AD1355" s="80"/>
      <c r="AE1355" s="80"/>
    </row>
    <row r="1356" spans="30:31" ht="14.25">
      <c r="AD1356" s="80"/>
      <c r="AE1356" s="80"/>
    </row>
    <row r="1357" spans="30:31" ht="14.25">
      <c r="AD1357" s="80"/>
      <c r="AE1357" s="80"/>
    </row>
    <row r="1358" spans="30:31" ht="14.25">
      <c r="AD1358" s="80"/>
      <c r="AE1358" s="80"/>
    </row>
    <row r="1359" spans="30:31" ht="14.25">
      <c r="AD1359" s="80"/>
      <c r="AE1359" s="80"/>
    </row>
    <row r="1360" spans="30:31" ht="14.25">
      <c r="AD1360" s="80"/>
      <c r="AE1360" s="80"/>
    </row>
    <row r="1361" spans="30:31" ht="14.25">
      <c r="AD1361" s="80"/>
      <c r="AE1361" s="80"/>
    </row>
    <row r="1362" spans="30:31" ht="14.25">
      <c r="AD1362" s="80"/>
      <c r="AE1362" s="80"/>
    </row>
    <row r="1363" spans="30:31" ht="14.25">
      <c r="AD1363" s="80"/>
      <c r="AE1363" s="80"/>
    </row>
    <row r="1364" spans="30:31" ht="14.25">
      <c r="AD1364" s="80"/>
      <c r="AE1364" s="80"/>
    </row>
    <row r="1365" spans="30:31" ht="14.25">
      <c r="AD1365" s="80"/>
      <c r="AE1365" s="80"/>
    </row>
    <row r="1366" spans="30:31" ht="14.25">
      <c r="AD1366" s="80"/>
      <c r="AE1366" s="80"/>
    </row>
    <row r="1367" spans="30:31" ht="14.25">
      <c r="AD1367" s="80"/>
      <c r="AE1367" s="80"/>
    </row>
    <row r="1368" spans="30:31" ht="14.25">
      <c r="AD1368" s="80"/>
      <c r="AE1368" s="80"/>
    </row>
    <row r="1369" spans="30:31" ht="14.25">
      <c r="AD1369" s="80"/>
      <c r="AE1369" s="80"/>
    </row>
    <row r="1370" spans="30:31" ht="14.25">
      <c r="AD1370" s="80"/>
      <c r="AE1370" s="80"/>
    </row>
    <row r="1371" spans="30:31" ht="14.25">
      <c r="AD1371" s="80"/>
      <c r="AE1371" s="80"/>
    </row>
    <row r="1372" spans="30:31" ht="14.25">
      <c r="AD1372" s="80"/>
      <c r="AE1372" s="80"/>
    </row>
    <row r="1373" spans="30:31" ht="14.25">
      <c r="AD1373" s="80"/>
      <c r="AE1373" s="80"/>
    </row>
    <row r="1374" spans="30:31" ht="14.25">
      <c r="AD1374" s="80"/>
      <c r="AE1374" s="80"/>
    </row>
    <row r="1375" spans="30:31" ht="14.25">
      <c r="AD1375" s="80"/>
      <c r="AE1375" s="80"/>
    </row>
    <row r="1376" spans="30:31" ht="14.25">
      <c r="AD1376" s="80"/>
      <c r="AE1376" s="80"/>
    </row>
    <row r="1377" spans="30:31" ht="14.25">
      <c r="AD1377" s="80"/>
      <c r="AE1377" s="80"/>
    </row>
    <row r="1378" spans="30:31" ht="14.25">
      <c r="AD1378" s="80"/>
      <c r="AE1378" s="80"/>
    </row>
    <row r="1379" spans="30:31" ht="14.25">
      <c r="AD1379" s="80"/>
      <c r="AE1379" s="80"/>
    </row>
    <row r="1380" spans="30:31" ht="14.25">
      <c r="AD1380" s="80"/>
      <c r="AE1380" s="80"/>
    </row>
    <row r="1381" spans="30:31" ht="14.25">
      <c r="AD1381" s="80"/>
      <c r="AE1381" s="80"/>
    </row>
    <row r="1382" spans="30:31" ht="14.25">
      <c r="AD1382" s="80"/>
      <c r="AE1382" s="80"/>
    </row>
    <row r="1383" spans="30:31" ht="14.25">
      <c r="AD1383" s="80"/>
      <c r="AE1383" s="80"/>
    </row>
    <row r="1384" spans="30:31" ht="14.25">
      <c r="AD1384" s="80"/>
      <c r="AE1384" s="80"/>
    </row>
    <row r="1385" spans="30:31" ht="14.25">
      <c r="AD1385" s="80"/>
      <c r="AE1385" s="80"/>
    </row>
    <row r="1386" spans="30:31" ht="14.25">
      <c r="AD1386" s="80"/>
      <c r="AE1386" s="80"/>
    </row>
    <row r="1387" spans="30:31" ht="14.25">
      <c r="AD1387" s="80"/>
      <c r="AE1387" s="80"/>
    </row>
    <row r="1388" spans="30:31" ht="14.25">
      <c r="AD1388" s="80"/>
      <c r="AE1388" s="80"/>
    </row>
    <row r="1389" spans="30:31" ht="14.25">
      <c r="AD1389" s="80"/>
      <c r="AE1389" s="80"/>
    </row>
    <row r="1390" spans="30:31" ht="14.25">
      <c r="AD1390" s="80"/>
      <c r="AE1390" s="80"/>
    </row>
    <row r="1391" spans="30:31" ht="14.25">
      <c r="AD1391" s="80"/>
      <c r="AE1391" s="80"/>
    </row>
    <row r="1392" spans="30:31" ht="14.25">
      <c r="AD1392" s="80"/>
      <c r="AE1392" s="80"/>
    </row>
    <row r="1393" spans="30:31" ht="14.25">
      <c r="AD1393" s="80"/>
      <c r="AE1393" s="80"/>
    </row>
    <row r="1394" spans="30:31" ht="14.25">
      <c r="AD1394" s="80"/>
      <c r="AE1394" s="80"/>
    </row>
    <row r="1395" spans="30:31" ht="14.25">
      <c r="AD1395" s="80"/>
      <c r="AE1395" s="80"/>
    </row>
    <row r="1396" spans="30:31" ht="14.25">
      <c r="AD1396" s="80"/>
      <c r="AE1396" s="80"/>
    </row>
    <row r="1397" spans="30:31" ht="14.25">
      <c r="AD1397" s="80"/>
      <c r="AE1397" s="80"/>
    </row>
    <row r="1398" spans="30:31" ht="14.25">
      <c r="AD1398" s="80"/>
      <c r="AE1398" s="80"/>
    </row>
    <row r="1399" spans="30:31" ht="14.25">
      <c r="AD1399" s="80"/>
      <c r="AE1399" s="80"/>
    </row>
    <row r="1400" spans="30:31" ht="14.25">
      <c r="AD1400" s="80"/>
      <c r="AE1400" s="80"/>
    </row>
    <row r="1401" spans="30:31" ht="14.25">
      <c r="AD1401" s="80"/>
      <c r="AE1401" s="80"/>
    </row>
    <row r="1402" spans="30:31" ht="14.25">
      <c r="AD1402" s="80"/>
      <c r="AE1402" s="80"/>
    </row>
    <row r="1403" spans="30:31" ht="14.25">
      <c r="AD1403" s="80"/>
      <c r="AE1403" s="80"/>
    </row>
    <row r="1404" spans="30:31" ht="14.25">
      <c r="AD1404" s="80"/>
      <c r="AE1404" s="80"/>
    </row>
    <row r="1405" spans="30:31" ht="14.25">
      <c r="AD1405" s="80"/>
      <c r="AE1405" s="80"/>
    </row>
    <row r="1406" spans="30:31" ht="14.25">
      <c r="AD1406" s="80"/>
      <c r="AE1406" s="80"/>
    </row>
    <row r="1407" spans="30:31" ht="14.25">
      <c r="AD1407" s="80"/>
      <c r="AE1407" s="80"/>
    </row>
    <row r="1408" spans="30:31" ht="14.25">
      <c r="AD1408" s="80"/>
      <c r="AE1408" s="80"/>
    </row>
    <row r="1409" spans="30:31" ht="14.25">
      <c r="AD1409" s="80"/>
      <c r="AE1409" s="80"/>
    </row>
    <row r="1410" spans="30:31" ht="14.25">
      <c r="AD1410" s="80"/>
      <c r="AE1410" s="80"/>
    </row>
    <row r="1411" spans="30:31" ht="14.25">
      <c r="AD1411" s="80"/>
      <c r="AE1411" s="80"/>
    </row>
    <row r="1412" spans="30:31" ht="14.25">
      <c r="AD1412" s="80"/>
      <c r="AE1412" s="80"/>
    </row>
    <row r="1413" spans="30:31" ht="14.25">
      <c r="AD1413" s="80"/>
      <c r="AE1413" s="80"/>
    </row>
    <row r="1414" spans="30:31" ht="14.25">
      <c r="AD1414" s="80"/>
      <c r="AE1414" s="80"/>
    </row>
    <row r="1415" spans="30:31" ht="14.25">
      <c r="AD1415" s="80"/>
      <c r="AE1415" s="80"/>
    </row>
    <row r="1416" spans="30:31" ht="14.25">
      <c r="AD1416" s="80"/>
      <c r="AE1416" s="80"/>
    </row>
    <row r="1417" spans="30:31" ht="14.25">
      <c r="AD1417" s="80"/>
      <c r="AE1417" s="80"/>
    </row>
    <row r="1418" spans="30:31" ht="14.25">
      <c r="AD1418" s="80"/>
      <c r="AE1418" s="80"/>
    </row>
    <row r="1419" spans="30:31" ht="14.25">
      <c r="AD1419" s="80"/>
      <c r="AE1419" s="80"/>
    </row>
    <row r="1420" spans="30:31" ht="14.25">
      <c r="AD1420" s="80"/>
      <c r="AE1420" s="80"/>
    </row>
    <row r="1421" spans="30:31" ht="14.25">
      <c r="AD1421" s="80"/>
      <c r="AE1421" s="80"/>
    </row>
    <row r="1422" spans="30:31" ht="14.25">
      <c r="AD1422" s="80"/>
      <c r="AE1422" s="80"/>
    </row>
    <row r="1423" spans="30:31" ht="14.25">
      <c r="AD1423" s="80"/>
      <c r="AE1423" s="80"/>
    </row>
    <row r="1424" spans="30:31" ht="14.25">
      <c r="AD1424" s="80"/>
      <c r="AE1424" s="80"/>
    </row>
    <row r="1425" spans="30:31" ht="14.25">
      <c r="AD1425" s="80"/>
      <c r="AE1425" s="80"/>
    </row>
    <row r="1426" spans="30:31" ht="14.25">
      <c r="AD1426" s="80"/>
      <c r="AE1426" s="80"/>
    </row>
    <row r="1427" spans="30:31" ht="14.25">
      <c r="AD1427" s="80"/>
      <c r="AE1427" s="80"/>
    </row>
    <row r="1428" spans="30:31" ht="14.25">
      <c r="AD1428" s="80"/>
      <c r="AE1428" s="80"/>
    </row>
    <row r="1429" spans="30:31" ht="14.25">
      <c r="AD1429" s="80"/>
      <c r="AE1429" s="80"/>
    </row>
    <row r="1430" spans="30:31" ht="14.25">
      <c r="AD1430" s="80"/>
      <c r="AE1430" s="80"/>
    </row>
    <row r="1431" spans="30:31" ht="14.25">
      <c r="AD1431" s="80"/>
      <c r="AE1431" s="80"/>
    </row>
    <row r="1432" spans="30:31" ht="14.25">
      <c r="AD1432" s="80"/>
      <c r="AE1432" s="80"/>
    </row>
    <row r="1433" spans="30:31" ht="14.25">
      <c r="AD1433" s="80"/>
      <c r="AE1433" s="80"/>
    </row>
    <row r="1434" spans="30:31" ht="14.25">
      <c r="AD1434" s="80"/>
      <c r="AE1434" s="80"/>
    </row>
    <row r="1435" spans="30:31" ht="14.25">
      <c r="AD1435" s="80"/>
      <c r="AE1435" s="80"/>
    </row>
    <row r="1436" spans="30:31" ht="14.25">
      <c r="AD1436" s="80"/>
      <c r="AE1436" s="80"/>
    </row>
    <row r="1437" spans="30:31" ht="14.25">
      <c r="AD1437" s="80"/>
      <c r="AE1437" s="80"/>
    </row>
    <row r="1438" spans="30:31" ht="14.25">
      <c r="AD1438" s="80"/>
      <c r="AE1438" s="80"/>
    </row>
    <row r="1439" spans="30:31" ht="14.25">
      <c r="AD1439" s="80"/>
      <c r="AE1439" s="80"/>
    </row>
    <row r="1440" spans="30:31" ht="14.25">
      <c r="AD1440" s="80"/>
      <c r="AE1440" s="80"/>
    </row>
    <row r="1441" spans="30:31" ht="14.25">
      <c r="AD1441" s="80"/>
      <c r="AE1441" s="80"/>
    </row>
    <row r="1442" spans="30:31" ht="14.25">
      <c r="AD1442" s="80"/>
      <c r="AE1442" s="80"/>
    </row>
    <row r="1443" spans="30:31" ht="14.25">
      <c r="AD1443" s="80"/>
      <c r="AE1443" s="80"/>
    </row>
    <row r="1444" spans="30:31" ht="14.25">
      <c r="AD1444" s="80"/>
      <c r="AE1444" s="80"/>
    </row>
    <row r="1445" spans="30:31" ht="14.25">
      <c r="AD1445" s="80"/>
      <c r="AE1445" s="80"/>
    </row>
    <row r="1446" spans="30:31" ht="14.25">
      <c r="AD1446" s="80"/>
      <c r="AE1446" s="80"/>
    </row>
    <row r="1447" spans="30:31" ht="14.25">
      <c r="AD1447" s="80"/>
      <c r="AE1447" s="80"/>
    </row>
    <row r="1448" spans="30:31" ht="14.25">
      <c r="AD1448" s="80"/>
      <c r="AE1448" s="80"/>
    </row>
    <row r="1449" spans="30:31" ht="14.25">
      <c r="AD1449" s="80"/>
      <c r="AE1449" s="80"/>
    </row>
    <row r="1450" spans="30:31" ht="14.25">
      <c r="AD1450" s="80"/>
      <c r="AE1450" s="80"/>
    </row>
    <row r="1451" spans="30:31" ht="14.25">
      <c r="AD1451" s="80"/>
      <c r="AE1451" s="80"/>
    </row>
    <row r="1452" spans="30:31" ht="14.25">
      <c r="AD1452" s="80"/>
      <c r="AE1452" s="80"/>
    </row>
    <row r="1453" spans="30:31" ht="14.25">
      <c r="AD1453" s="80"/>
      <c r="AE1453" s="80"/>
    </row>
    <row r="1454" spans="30:31" ht="14.25">
      <c r="AD1454" s="80"/>
      <c r="AE1454" s="80"/>
    </row>
    <row r="1455" spans="30:31" ht="14.25">
      <c r="AD1455" s="80"/>
      <c r="AE1455" s="80"/>
    </row>
    <row r="1456" spans="30:31" ht="14.25">
      <c r="AD1456" s="80"/>
      <c r="AE1456" s="80"/>
    </row>
    <row r="1457" spans="30:31" ht="14.25">
      <c r="AD1457" s="80"/>
      <c r="AE1457" s="80"/>
    </row>
    <row r="1458" spans="30:31" ht="14.25">
      <c r="AD1458" s="80"/>
      <c r="AE1458" s="80"/>
    </row>
    <row r="1459" spans="30:31" ht="14.25">
      <c r="AD1459" s="80"/>
      <c r="AE1459" s="80"/>
    </row>
    <row r="1460" spans="30:31" ht="14.25">
      <c r="AD1460" s="80"/>
      <c r="AE1460" s="80"/>
    </row>
    <row r="1461" spans="30:31" ht="14.25">
      <c r="AD1461" s="80"/>
      <c r="AE1461" s="80"/>
    </row>
    <row r="1462" spans="30:31" ht="14.25">
      <c r="AD1462" s="80"/>
      <c r="AE1462" s="80"/>
    </row>
    <row r="1463" spans="30:31" ht="14.25">
      <c r="AD1463" s="80"/>
      <c r="AE1463" s="80"/>
    </row>
    <row r="1464" spans="30:31" ht="14.25">
      <c r="AD1464" s="80"/>
      <c r="AE1464" s="80"/>
    </row>
    <row r="1465" spans="30:31" ht="14.25">
      <c r="AD1465" s="80"/>
      <c r="AE1465" s="80"/>
    </row>
    <row r="1466" spans="30:31" ht="14.25">
      <c r="AD1466" s="80"/>
      <c r="AE1466" s="80"/>
    </row>
    <row r="1467" spans="30:31" ht="14.25">
      <c r="AD1467" s="80"/>
      <c r="AE1467" s="80"/>
    </row>
    <row r="1468" spans="30:31" ht="14.25">
      <c r="AD1468" s="80"/>
      <c r="AE1468" s="80"/>
    </row>
    <row r="1469" spans="30:31" ht="14.25">
      <c r="AD1469" s="80"/>
      <c r="AE1469" s="80"/>
    </row>
    <row r="1470" spans="30:31" ht="14.25">
      <c r="AD1470" s="80"/>
      <c r="AE1470" s="80"/>
    </row>
    <row r="1471" spans="30:31" ht="14.25">
      <c r="AD1471" s="80"/>
      <c r="AE1471" s="80"/>
    </row>
    <row r="1472" spans="30:31" ht="14.25">
      <c r="AD1472" s="80"/>
      <c r="AE1472" s="80"/>
    </row>
    <row r="1473" spans="30:31" ht="14.25">
      <c r="AD1473" s="80"/>
      <c r="AE1473" s="80"/>
    </row>
    <row r="1474" spans="30:31" ht="14.25">
      <c r="AD1474" s="80"/>
      <c r="AE1474" s="80"/>
    </row>
    <row r="1475" spans="30:31" ht="14.25">
      <c r="AD1475" s="80"/>
      <c r="AE1475" s="80"/>
    </row>
    <row r="1476" spans="30:31" ht="14.25">
      <c r="AD1476" s="80"/>
      <c r="AE1476" s="80"/>
    </row>
    <row r="1477" spans="30:31" ht="14.25">
      <c r="AD1477" s="80"/>
      <c r="AE1477" s="80"/>
    </row>
    <row r="1478" spans="30:31" ht="14.25">
      <c r="AD1478" s="80"/>
      <c r="AE1478" s="80"/>
    </row>
    <row r="1479" spans="30:31" ht="14.25">
      <c r="AD1479" s="80"/>
      <c r="AE1479" s="80"/>
    </row>
    <row r="1480" spans="30:31" ht="14.25">
      <c r="AD1480" s="80"/>
      <c r="AE1480" s="80"/>
    </row>
    <row r="1481" spans="30:31" ht="14.25">
      <c r="AD1481" s="80"/>
      <c r="AE1481" s="80"/>
    </row>
    <row r="1482" spans="30:31" ht="14.25">
      <c r="AD1482" s="80"/>
      <c r="AE1482" s="80"/>
    </row>
    <row r="1483" spans="30:31" ht="14.25">
      <c r="AD1483" s="80"/>
      <c r="AE1483" s="80"/>
    </row>
    <row r="1484" spans="30:31" ht="14.25">
      <c r="AD1484" s="80"/>
      <c r="AE1484" s="80"/>
    </row>
    <row r="1485" spans="30:31" ht="14.25">
      <c r="AD1485" s="80"/>
      <c r="AE1485" s="80"/>
    </row>
    <row r="1486" spans="30:31" ht="14.25">
      <c r="AD1486" s="80"/>
      <c r="AE1486" s="80"/>
    </row>
    <row r="1487" spans="30:31" ht="14.25">
      <c r="AD1487" s="80"/>
      <c r="AE1487" s="80"/>
    </row>
    <row r="1488" spans="30:31" ht="14.25">
      <c r="AD1488" s="80"/>
      <c r="AE1488" s="80"/>
    </row>
    <row r="1489" spans="30:31" ht="14.25">
      <c r="AD1489" s="80"/>
      <c r="AE1489" s="80"/>
    </row>
    <row r="1490" spans="30:31" ht="14.25">
      <c r="AD1490" s="80"/>
      <c r="AE1490" s="80"/>
    </row>
    <row r="1491" spans="30:31" ht="14.25">
      <c r="AD1491" s="80"/>
      <c r="AE1491" s="80"/>
    </row>
    <row r="1492" spans="30:31" ht="14.25">
      <c r="AD1492" s="80"/>
      <c r="AE1492" s="80"/>
    </row>
    <row r="1493" spans="30:31" ht="14.25">
      <c r="AD1493" s="80"/>
      <c r="AE1493" s="80"/>
    </row>
    <row r="1494" spans="30:31" ht="14.25">
      <c r="AD1494" s="80"/>
      <c r="AE1494" s="80"/>
    </row>
    <row r="1495" spans="30:31" ht="14.25">
      <c r="AD1495" s="80"/>
      <c r="AE1495" s="80"/>
    </row>
    <row r="1496" spans="30:31" ht="14.25">
      <c r="AD1496" s="80"/>
      <c r="AE1496" s="80"/>
    </row>
    <row r="1497" spans="30:31" ht="14.25">
      <c r="AD1497" s="80"/>
      <c r="AE1497" s="80"/>
    </row>
    <row r="1498" spans="30:31" ht="14.25">
      <c r="AD1498" s="80"/>
      <c r="AE1498" s="80"/>
    </row>
    <row r="1499" spans="30:31" ht="14.25">
      <c r="AD1499" s="80"/>
      <c r="AE1499" s="80"/>
    </row>
    <row r="1500" spans="30:31" ht="14.25">
      <c r="AD1500" s="80"/>
      <c r="AE1500" s="80"/>
    </row>
    <row r="1501" spans="30:31" ht="14.25">
      <c r="AD1501" s="80"/>
      <c r="AE1501" s="80"/>
    </row>
    <row r="1502" spans="30:31" ht="14.25">
      <c r="AD1502" s="80"/>
      <c r="AE1502" s="80"/>
    </row>
    <row r="1503" spans="30:31" ht="14.25">
      <c r="AD1503" s="80"/>
      <c r="AE1503" s="80"/>
    </row>
    <row r="1504" spans="30:31" ht="14.25">
      <c r="AD1504" s="80"/>
      <c r="AE1504" s="80"/>
    </row>
    <row r="1505" spans="30:31" ht="14.25">
      <c r="AD1505" s="80"/>
      <c r="AE1505" s="80"/>
    </row>
    <row r="1506" spans="30:31" ht="14.25">
      <c r="AD1506" s="80"/>
      <c r="AE1506" s="80"/>
    </row>
    <row r="1507" spans="30:31" ht="14.25">
      <c r="AD1507" s="80"/>
      <c r="AE1507" s="80"/>
    </row>
    <row r="1508" spans="30:31" ht="14.25">
      <c r="AD1508" s="80"/>
      <c r="AE1508" s="80"/>
    </row>
    <row r="1509" spans="30:31" ht="14.25">
      <c r="AD1509" s="80"/>
      <c r="AE1509" s="80"/>
    </row>
    <row r="1510" spans="30:31" ht="14.25">
      <c r="AD1510" s="80"/>
      <c r="AE1510" s="80"/>
    </row>
    <row r="1511" spans="30:31" ht="14.25">
      <c r="AD1511" s="80"/>
      <c r="AE1511" s="80"/>
    </row>
    <row r="1512" spans="30:31" ht="14.25">
      <c r="AD1512" s="80"/>
      <c r="AE1512" s="80"/>
    </row>
    <row r="1513" spans="30:31" ht="14.25">
      <c r="AD1513" s="80"/>
      <c r="AE1513" s="80"/>
    </row>
    <row r="1514" spans="30:31" ht="14.25">
      <c r="AD1514" s="80"/>
      <c r="AE1514" s="80"/>
    </row>
    <row r="1515" spans="30:31" ht="14.25">
      <c r="AD1515" s="80"/>
      <c r="AE1515" s="80"/>
    </row>
    <row r="1516" spans="30:31" ht="14.25">
      <c r="AD1516" s="80"/>
      <c r="AE1516" s="80"/>
    </row>
    <row r="1517" spans="30:31" ht="14.25">
      <c r="AD1517" s="80"/>
      <c r="AE1517" s="80"/>
    </row>
    <row r="1518" spans="30:31" ht="14.25">
      <c r="AD1518" s="80"/>
      <c r="AE1518" s="80"/>
    </row>
    <row r="1519" spans="30:31" ht="14.25">
      <c r="AD1519" s="80"/>
      <c r="AE1519" s="80"/>
    </row>
    <row r="1520" spans="30:31" ht="14.25">
      <c r="AD1520" s="80"/>
      <c r="AE1520" s="80"/>
    </row>
    <row r="1521" spans="30:31" ht="14.25">
      <c r="AD1521" s="80"/>
      <c r="AE1521" s="80"/>
    </row>
    <row r="1522" spans="30:31" ht="14.25">
      <c r="AD1522" s="80"/>
      <c r="AE1522" s="80"/>
    </row>
    <row r="1523" spans="30:31" ht="14.25">
      <c r="AD1523" s="80"/>
      <c r="AE1523" s="80"/>
    </row>
    <row r="1524" spans="30:31" ht="14.25">
      <c r="AD1524" s="80"/>
      <c r="AE1524" s="80"/>
    </row>
    <row r="1525" spans="30:31" ht="14.25">
      <c r="AD1525" s="80"/>
      <c r="AE1525" s="80"/>
    </row>
    <row r="1526" spans="30:31" ht="14.25">
      <c r="AD1526" s="80"/>
      <c r="AE1526" s="80"/>
    </row>
    <row r="1527" spans="30:31" ht="14.25">
      <c r="AD1527" s="80"/>
      <c r="AE1527" s="80"/>
    </row>
    <row r="1528" spans="30:31" ht="14.25">
      <c r="AD1528" s="80"/>
      <c r="AE1528" s="80"/>
    </row>
    <row r="1529" spans="30:31" ht="14.25">
      <c r="AD1529" s="80"/>
      <c r="AE1529" s="80"/>
    </row>
    <row r="1530" spans="30:31" ht="14.25">
      <c r="AD1530" s="80"/>
      <c r="AE1530" s="80"/>
    </row>
    <row r="1531" spans="30:31" ht="14.25">
      <c r="AD1531" s="80"/>
      <c r="AE1531" s="80"/>
    </row>
    <row r="1532" spans="30:31" ht="14.25">
      <c r="AD1532" s="80"/>
      <c r="AE1532" s="80"/>
    </row>
    <row r="1533" spans="30:31" ht="14.25">
      <c r="AD1533" s="80"/>
      <c r="AE1533" s="80"/>
    </row>
    <row r="1534" spans="30:31" ht="14.25">
      <c r="AD1534" s="80"/>
      <c r="AE1534" s="80"/>
    </row>
    <row r="1535" spans="30:31" ht="14.25">
      <c r="AD1535" s="80"/>
      <c r="AE1535" s="80"/>
    </row>
    <row r="1536" spans="30:31" ht="14.25">
      <c r="AD1536" s="80"/>
      <c r="AE1536" s="80"/>
    </row>
    <row r="1537" spans="30:31" ht="14.25">
      <c r="AD1537" s="80"/>
      <c r="AE1537" s="80"/>
    </row>
    <row r="1538" spans="30:31" ht="14.25">
      <c r="AD1538" s="80"/>
      <c r="AE1538" s="80"/>
    </row>
    <row r="1539" spans="30:31" ht="14.25">
      <c r="AD1539" s="80"/>
      <c r="AE1539" s="80"/>
    </row>
    <row r="1540" spans="30:31" ht="14.25">
      <c r="AD1540" s="80"/>
      <c r="AE1540" s="80"/>
    </row>
    <row r="1541" spans="30:31" ht="14.25">
      <c r="AD1541" s="80"/>
      <c r="AE1541" s="80"/>
    </row>
    <row r="1542" spans="30:31" ht="14.25">
      <c r="AD1542" s="80"/>
      <c r="AE1542" s="80"/>
    </row>
    <row r="1543" spans="30:31" ht="14.25">
      <c r="AD1543" s="80"/>
      <c r="AE1543" s="80"/>
    </row>
    <row r="1544" spans="30:31" ht="14.25">
      <c r="AD1544" s="80"/>
      <c r="AE1544" s="80"/>
    </row>
    <row r="1545" spans="30:31" ht="14.25">
      <c r="AD1545" s="80"/>
      <c r="AE1545" s="80"/>
    </row>
    <row r="1546" spans="30:31" ht="14.25">
      <c r="AD1546" s="80"/>
      <c r="AE1546" s="80"/>
    </row>
    <row r="1547" spans="30:31" ht="14.25">
      <c r="AD1547" s="80"/>
      <c r="AE1547" s="80"/>
    </row>
    <row r="1548" spans="30:31" ht="14.25">
      <c r="AD1548" s="80"/>
      <c r="AE1548" s="80"/>
    </row>
    <row r="1549" spans="30:31" ht="14.25">
      <c r="AD1549" s="80"/>
      <c r="AE1549" s="80"/>
    </row>
    <row r="1550" spans="30:31" ht="14.25">
      <c r="AD1550" s="80"/>
      <c r="AE1550" s="80"/>
    </row>
    <row r="1551" spans="30:31" ht="14.25">
      <c r="AD1551" s="80"/>
      <c r="AE1551" s="80"/>
    </row>
    <row r="1552" spans="30:31" ht="14.25">
      <c r="AD1552" s="80"/>
      <c r="AE1552" s="80"/>
    </row>
    <row r="1553" spans="30:31" ht="14.25">
      <c r="AD1553" s="80"/>
      <c r="AE1553" s="80"/>
    </row>
    <row r="1554" spans="30:31" ht="14.25">
      <c r="AD1554" s="80"/>
      <c r="AE1554" s="80"/>
    </row>
    <row r="1555" spans="30:31" ht="14.25">
      <c r="AD1555" s="80"/>
      <c r="AE1555" s="80"/>
    </row>
    <row r="1556" spans="30:31" ht="14.25">
      <c r="AD1556" s="80"/>
      <c r="AE1556" s="80"/>
    </row>
    <row r="1557" spans="30:31" ht="14.25">
      <c r="AD1557" s="80"/>
      <c r="AE1557" s="80"/>
    </row>
    <row r="1558" spans="30:31" ht="14.25">
      <c r="AD1558" s="80"/>
      <c r="AE1558" s="80"/>
    </row>
    <row r="1559" spans="30:31" ht="14.25">
      <c r="AD1559" s="80"/>
      <c r="AE1559" s="80"/>
    </row>
    <row r="1560" spans="30:31" ht="14.25">
      <c r="AD1560" s="80"/>
      <c r="AE1560" s="80"/>
    </row>
    <row r="1561" spans="30:31" ht="14.25">
      <c r="AD1561" s="80"/>
      <c r="AE1561" s="80"/>
    </row>
    <row r="1562" spans="30:31" ht="14.25">
      <c r="AD1562" s="80"/>
      <c r="AE1562" s="80"/>
    </row>
    <row r="1563" spans="30:31" ht="14.25">
      <c r="AD1563" s="80"/>
      <c r="AE1563" s="80"/>
    </row>
    <row r="1564" spans="30:31" ht="14.25">
      <c r="AD1564" s="80"/>
      <c r="AE1564" s="80"/>
    </row>
    <row r="1565" spans="30:31" ht="14.25">
      <c r="AD1565" s="80"/>
      <c r="AE1565" s="80"/>
    </row>
    <row r="1566" spans="30:31" ht="14.25">
      <c r="AD1566" s="80"/>
      <c r="AE1566" s="80"/>
    </row>
    <row r="1567" spans="30:31" ht="14.25">
      <c r="AD1567" s="80"/>
      <c r="AE1567" s="80"/>
    </row>
    <row r="1568" spans="30:31" ht="14.25">
      <c r="AD1568" s="80"/>
      <c r="AE1568" s="80"/>
    </row>
    <row r="1569" spans="30:31" ht="14.25">
      <c r="AD1569" s="80"/>
      <c r="AE1569" s="80"/>
    </row>
    <row r="1570" spans="30:31" ht="14.25">
      <c r="AD1570" s="80"/>
      <c r="AE1570" s="80"/>
    </row>
    <row r="1571" spans="30:31" ht="14.25">
      <c r="AD1571" s="80"/>
      <c r="AE1571" s="80"/>
    </row>
    <row r="1572" spans="30:31" ht="14.25">
      <c r="AD1572" s="80"/>
      <c r="AE1572" s="80"/>
    </row>
    <row r="1573" spans="30:31" ht="14.25">
      <c r="AD1573" s="80"/>
      <c r="AE1573" s="80"/>
    </row>
    <row r="1574" spans="30:31" ht="14.25">
      <c r="AD1574" s="80"/>
      <c r="AE1574" s="80"/>
    </row>
    <row r="1575" spans="30:31" ht="14.25">
      <c r="AD1575" s="80"/>
      <c r="AE1575" s="80"/>
    </row>
    <row r="1576" spans="30:31" ht="14.25">
      <c r="AD1576" s="80"/>
      <c r="AE1576" s="80"/>
    </row>
    <row r="1577" spans="30:31" ht="14.25">
      <c r="AD1577" s="80"/>
      <c r="AE1577" s="80"/>
    </row>
    <row r="1578" spans="30:31" ht="14.25">
      <c r="AD1578" s="80"/>
      <c r="AE1578" s="80"/>
    </row>
    <row r="1579" spans="30:31" ht="14.25">
      <c r="AD1579" s="80"/>
      <c r="AE1579" s="80"/>
    </row>
  </sheetData>
  <sheetProtection selectLockedCells="1" selectUnlockedCells="1"/>
  <autoFilter ref="A9:AE260"/>
  <mergeCells count="38">
    <mergeCell ref="A1:AE1"/>
    <mergeCell ref="A2:AE2"/>
    <mergeCell ref="A3:AE3"/>
    <mergeCell ref="A4:AE4"/>
    <mergeCell ref="A7:A9"/>
    <mergeCell ref="B7:B9"/>
    <mergeCell ref="C7:C9"/>
    <mergeCell ref="D7:D9"/>
    <mergeCell ref="E7:E9"/>
    <mergeCell ref="F7:H7"/>
    <mergeCell ref="I7:I9"/>
    <mergeCell ref="J7:L7"/>
    <mergeCell ref="M7:S7"/>
    <mergeCell ref="O8:O9"/>
    <mergeCell ref="P8:P9"/>
    <mergeCell ref="Q8:Q9"/>
    <mergeCell ref="N8:N9"/>
    <mergeCell ref="H8:H9"/>
    <mergeCell ref="U7:Z7"/>
    <mergeCell ref="AA7:AE7"/>
    <mergeCell ref="F8:F9"/>
    <mergeCell ref="G8:G9"/>
    <mergeCell ref="J8:J9"/>
    <mergeCell ref="K8:K9"/>
    <mergeCell ref="Z8:Z9"/>
    <mergeCell ref="L8:L9"/>
    <mergeCell ref="M8:M9"/>
    <mergeCell ref="AA8:AA9"/>
    <mergeCell ref="Y89:Y90"/>
    <mergeCell ref="AB8:AB9"/>
    <mergeCell ref="AC8:AC9"/>
    <mergeCell ref="AD8:AD9"/>
    <mergeCell ref="AE8:AE9"/>
    <mergeCell ref="R8:R9"/>
    <mergeCell ref="S8:S9"/>
    <mergeCell ref="T8:T9"/>
    <mergeCell ref="U8:X8"/>
    <mergeCell ref="Y8:Y9"/>
  </mergeCells>
  <conditionalFormatting sqref="S68 S72:S76 S53:S62 S97:S102 S104:S109 S131:S136 S138:S153 S155:S162 S164:S165 S205:S213 S167:S175 S177:S187 S202:S203 S93:S95 S78:S82 S84:S91 S111:S129 S189:S200 S10:S16 S21:S51">
    <cfRule type="containsText" priority="130" dxfId="15" operator="containsText" stopIfTrue="1" text="IV">
      <formula>NOT(ISERROR(SEARCH("IV",S10)))</formula>
    </cfRule>
    <cfRule type="containsText" priority="131" dxfId="15" operator="containsText" stopIfTrue="1" text="III">
      <formula>NOT(ISERROR(SEARCH("III",S10)))</formula>
    </cfRule>
    <cfRule type="containsText" priority="132" dxfId="1" operator="containsText" stopIfTrue="1" text="II">
      <formula>NOT(ISERROR(SEARCH("II",S10)))</formula>
    </cfRule>
    <cfRule type="containsText" priority="133" dxfId="0" operator="containsText" stopIfTrue="1" text="I">
      <formula>NOT(ISERROR(SEARCH("I",S10)))</formula>
    </cfRule>
  </conditionalFormatting>
  <conditionalFormatting sqref="S69">
    <cfRule type="containsText" priority="126" dxfId="15" operator="containsText" stopIfTrue="1" text="IV">
      <formula>NOT(ISERROR(SEARCH("IV",S69)))</formula>
    </cfRule>
    <cfRule type="containsText" priority="127" dxfId="15" operator="containsText" stopIfTrue="1" text="III">
      <formula>NOT(ISERROR(SEARCH("III",S69)))</formula>
    </cfRule>
    <cfRule type="containsText" priority="128" dxfId="1" operator="containsText" stopIfTrue="1" text="II">
      <formula>NOT(ISERROR(SEARCH("II",S69)))</formula>
    </cfRule>
    <cfRule type="containsText" priority="129" dxfId="0" operator="containsText" stopIfTrue="1" text="I">
      <formula>NOT(ISERROR(SEARCH("I",S69)))</formula>
    </cfRule>
  </conditionalFormatting>
  <conditionalFormatting sqref="S64">
    <cfRule type="containsText" priority="114" dxfId="15" operator="containsText" stopIfTrue="1" text="IV">
      <formula>NOT(ISERROR(SEARCH("IV",S64)))</formula>
    </cfRule>
    <cfRule type="containsText" priority="115" dxfId="15" operator="containsText" stopIfTrue="1" text="III">
      <formula>NOT(ISERROR(SEARCH("III",S64)))</formula>
    </cfRule>
    <cfRule type="containsText" priority="116" dxfId="1" operator="containsText" stopIfTrue="1" text="II">
      <formula>NOT(ISERROR(SEARCH("II",S64)))</formula>
    </cfRule>
    <cfRule type="containsText" priority="117" dxfId="0" operator="containsText" stopIfTrue="1" text="I">
      <formula>NOT(ISERROR(SEARCH("I",S64)))</formula>
    </cfRule>
  </conditionalFormatting>
  <conditionalFormatting sqref="S66:S67 S63">
    <cfRule type="containsText" priority="118" dxfId="15" operator="containsText" stopIfTrue="1" text="IV">
      <formula>NOT(ISERROR(SEARCH("IV",S63)))</formula>
    </cfRule>
    <cfRule type="containsText" priority="119" dxfId="15" operator="containsText" stopIfTrue="1" text="III">
      <formula>NOT(ISERROR(SEARCH("III",S63)))</formula>
    </cfRule>
    <cfRule type="containsText" priority="120" dxfId="1" operator="containsText" stopIfTrue="1" text="II">
      <formula>NOT(ISERROR(SEARCH("II",S63)))</formula>
    </cfRule>
    <cfRule type="containsText" priority="121" dxfId="0" operator="containsText" stopIfTrue="1" text="I">
      <formula>NOT(ISERROR(SEARCH("I",S63)))</formula>
    </cfRule>
  </conditionalFormatting>
  <conditionalFormatting sqref="S65">
    <cfRule type="containsText" priority="110" dxfId="15" operator="containsText" stopIfTrue="1" text="IV">
      <formula>NOT(ISERROR(SEARCH("IV",S65)))</formula>
    </cfRule>
    <cfRule type="containsText" priority="111" dxfId="15" operator="containsText" stopIfTrue="1" text="III">
      <formula>NOT(ISERROR(SEARCH("III",S65)))</formula>
    </cfRule>
    <cfRule type="containsText" priority="112" dxfId="1" operator="containsText" stopIfTrue="1" text="II">
      <formula>NOT(ISERROR(SEARCH("II",S65)))</formula>
    </cfRule>
    <cfRule type="containsText" priority="113" dxfId="0" operator="containsText" stopIfTrue="1" text="I">
      <formula>NOT(ISERROR(SEARCH("I",S65)))</formula>
    </cfRule>
  </conditionalFormatting>
  <conditionalFormatting sqref="S52">
    <cfRule type="containsText" priority="102" dxfId="15" operator="containsText" stopIfTrue="1" text="IV">
      <formula>NOT(ISERROR(SEARCH("IV",S52)))</formula>
    </cfRule>
    <cfRule type="containsText" priority="103" dxfId="15" operator="containsText" stopIfTrue="1" text="III">
      <formula>NOT(ISERROR(SEARCH("III",S52)))</formula>
    </cfRule>
    <cfRule type="containsText" priority="104" dxfId="1" operator="containsText" stopIfTrue="1" text="II">
      <formula>NOT(ISERROR(SEARCH("II",S52)))</formula>
    </cfRule>
    <cfRule type="containsText" priority="105" dxfId="0" operator="containsText" stopIfTrue="1" text="I">
      <formula>NOT(ISERROR(SEARCH("I",S52)))</formula>
    </cfRule>
  </conditionalFormatting>
  <conditionalFormatting sqref="S77">
    <cfRule type="containsText" priority="98" dxfId="15" operator="containsText" stopIfTrue="1" text="IV">
      <formula>NOT(ISERROR(SEARCH("IV",S77)))</formula>
    </cfRule>
    <cfRule type="containsText" priority="99" dxfId="15" operator="containsText" stopIfTrue="1" text="III">
      <formula>NOT(ISERROR(SEARCH("III",S77)))</formula>
    </cfRule>
    <cfRule type="containsText" priority="100" dxfId="1" operator="containsText" stopIfTrue="1" text="II">
      <formula>NOT(ISERROR(SEARCH("II",S77)))</formula>
    </cfRule>
    <cfRule type="containsText" priority="101" dxfId="0" operator="containsText" stopIfTrue="1" text="I">
      <formula>NOT(ISERROR(SEARCH("I",S77)))</formula>
    </cfRule>
  </conditionalFormatting>
  <conditionalFormatting sqref="S92">
    <cfRule type="containsText" priority="94" dxfId="15" operator="containsText" stopIfTrue="1" text="IV">
      <formula>NOT(ISERROR(SEARCH("IV",S92)))</formula>
    </cfRule>
    <cfRule type="containsText" priority="95" dxfId="15" operator="containsText" stopIfTrue="1" text="III">
      <formula>NOT(ISERROR(SEARCH("III",S92)))</formula>
    </cfRule>
    <cfRule type="containsText" priority="96" dxfId="1" operator="containsText" stopIfTrue="1" text="II">
      <formula>NOT(ISERROR(SEARCH("II",S92)))</formula>
    </cfRule>
    <cfRule type="containsText" priority="97" dxfId="0" operator="containsText" stopIfTrue="1" text="I">
      <formula>NOT(ISERROR(SEARCH("I",S92)))</formula>
    </cfRule>
  </conditionalFormatting>
  <conditionalFormatting sqref="S96">
    <cfRule type="containsText" priority="90" dxfId="15" operator="containsText" stopIfTrue="1" text="IV">
      <formula>NOT(ISERROR(SEARCH("IV",S96)))</formula>
    </cfRule>
    <cfRule type="containsText" priority="91" dxfId="15" operator="containsText" stopIfTrue="1" text="III">
      <formula>NOT(ISERROR(SEARCH("III",S96)))</formula>
    </cfRule>
    <cfRule type="containsText" priority="92" dxfId="1" operator="containsText" stopIfTrue="1" text="II">
      <formula>NOT(ISERROR(SEARCH("II",S96)))</formula>
    </cfRule>
    <cfRule type="containsText" priority="93" dxfId="0" operator="containsText" stopIfTrue="1" text="I">
      <formula>NOT(ISERROR(SEARCH("I",S96)))</formula>
    </cfRule>
  </conditionalFormatting>
  <conditionalFormatting sqref="S103">
    <cfRule type="containsText" priority="86" dxfId="15" operator="containsText" stopIfTrue="1" text="IV">
      <formula>NOT(ISERROR(SEARCH("IV",S103)))</formula>
    </cfRule>
    <cfRule type="containsText" priority="87" dxfId="15" operator="containsText" stopIfTrue="1" text="III">
      <formula>NOT(ISERROR(SEARCH("III",S103)))</formula>
    </cfRule>
    <cfRule type="containsText" priority="88" dxfId="1" operator="containsText" stopIfTrue="1" text="II">
      <formula>NOT(ISERROR(SEARCH("II",S103)))</formula>
    </cfRule>
    <cfRule type="containsText" priority="89" dxfId="0" operator="containsText" stopIfTrue="1" text="I">
      <formula>NOT(ISERROR(SEARCH("I",S103)))</formula>
    </cfRule>
  </conditionalFormatting>
  <conditionalFormatting sqref="S110">
    <cfRule type="containsText" priority="82" dxfId="15" operator="containsText" stopIfTrue="1" text="IV">
      <formula>NOT(ISERROR(SEARCH("IV",S110)))</formula>
    </cfRule>
    <cfRule type="containsText" priority="83" dxfId="15" operator="containsText" stopIfTrue="1" text="III">
      <formula>NOT(ISERROR(SEARCH("III",S110)))</formula>
    </cfRule>
    <cfRule type="containsText" priority="84" dxfId="1" operator="containsText" stopIfTrue="1" text="II">
      <formula>NOT(ISERROR(SEARCH("II",S110)))</formula>
    </cfRule>
    <cfRule type="containsText" priority="85" dxfId="0" operator="containsText" stopIfTrue="1" text="I">
      <formula>NOT(ISERROR(SEARCH("I",S110)))</formula>
    </cfRule>
  </conditionalFormatting>
  <conditionalFormatting sqref="S130">
    <cfRule type="containsText" priority="78" dxfId="15" operator="containsText" stopIfTrue="1" text="IV">
      <formula>NOT(ISERROR(SEARCH("IV",S130)))</formula>
    </cfRule>
    <cfRule type="containsText" priority="79" dxfId="15" operator="containsText" stopIfTrue="1" text="III">
      <formula>NOT(ISERROR(SEARCH("III",S130)))</formula>
    </cfRule>
    <cfRule type="containsText" priority="80" dxfId="1" operator="containsText" stopIfTrue="1" text="II">
      <formula>NOT(ISERROR(SEARCH("II",S130)))</formula>
    </cfRule>
    <cfRule type="containsText" priority="81" dxfId="0" operator="containsText" stopIfTrue="1" text="I">
      <formula>NOT(ISERROR(SEARCH("I",S130)))</formula>
    </cfRule>
  </conditionalFormatting>
  <conditionalFormatting sqref="S137">
    <cfRule type="containsText" priority="74" dxfId="15" operator="containsText" stopIfTrue="1" text="IV">
      <formula>NOT(ISERROR(SEARCH("IV",S137)))</formula>
    </cfRule>
    <cfRule type="containsText" priority="75" dxfId="15" operator="containsText" stopIfTrue="1" text="III">
      <formula>NOT(ISERROR(SEARCH("III",S137)))</formula>
    </cfRule>
    <cfRule type="containsText" priority="76" dxfId="1" operator="containsText" stopIfTrue="1" text="II">
      <formula>NOT(ISERROR(SEARCH("II",S137)))</formula>
    </cfRule>
    <cfRule type="containsText" priority="77" dxfId="0" operator="containsText" stopIfTrue="1" text="I">
      <formula>NOT(ISERROR(SEARCH("I",S137)))</formula>
    </cfRule>
  </conditionalFormatting>
  <conditionalFormatting sqref="S154">
    <cfRule type="containsText" priority="70" dxfId="15" operator="containsText" stopIfTrue="1" text="IV">
      <formula>NOT(ISERROR(SEARCH("IV",S154)))</formula>
    </cfRule>
    <cfRule type="containsText" priority="71" dxfId="15" operator="containsText" stopIfTrue="1" text="III">
      <formula>NOT(ISERROR(SEARCH("III",S154)))</formula>
    </cfRule>
    <cfRule type="containsText" priority="72" dxfId="1" operator="containsText" stopIfTrue="1" text="II">
      <formula>NOT(ISERROR(SEARCH("II",S154)))</formula>
    </cfRule>
    <cfRule type="containsText" priority="73" dxfId="0" operator="containsText" stopIfTrue="1" text="I">
      <formula>NOT(ISERROR(SEARCH("I",S154)))</formula>
    </cfRule>
  </conditionalFormatting>
  <conditionalFormatting sqref="S163">
    <cfRule type="containsText" priority="66" dxfId="15" operator="containsText" stopIfTrue="1" text="IV">
      <formula>NOT(ISERROR(SEARCH("IV",S163)))</formula>
    </cfRule>
    <cfRule type="containsText" priority="67" dxfId="15" operator="containsText" stopIfTrue="1" text="III">
      <formula>NOT(ISERROR(SEARCH("III",S163)))</formula>
    </cfRule>
    <cfRule type="containsText" priority="68" dxfId="1" operator="containsText" stopIfTrue="1" text="II">
      <formula>NOT(ISERROR(SEARCH("II",S163)))</formula>
    </cfRule>
    <cfRule type="containsText" priority="69" dxfId="0" operator="containsText" stopIfTrue="1" text="I">
      <formula>NOT(ISERROR(SEARCH("I",S163)))</formula>
    </cfRule>
  </conditionalFormatting>
  <conditionalFormatting sqref="S204">
    <cfRule type="containsText" priority="58" dxfId="15" operator="containsText" stopIfTrue="1" text="IV">
      <formula>NOT(ISERROR(SEARCH("IV",S204)))</formula>
    </cfRule>
    <cfRule type="containsText" priority="59" dxfId="15" operator="containsText" stopIfTrue="1" text="III">
      <formula>NOT(ISERROR(SEARCH("III",S204)))</formula>
    </cfRule>
    <cfRule type="containsText" priority="60" dxfId="1" operator="containsText" stopIfTrue="1" text="II">
      <formula>NOT(ISERROR(SEARCH("II",S204)))</formula>
    </cfRule>
    <cfRule type="containsText" priority="61" dxfId="0" operator="containsText" stopIfTrue="1" text="I">
      <formula>NOT(ISERROR(SEARCH("I",S204)))</formula>
    </cfRule>
  </conditionalFormatting>
  <conditionalFormatting sqref="S71">
    <cfRule type="containsText" priority="42" dxfId="15" operator="containsText" stopIfTrue="1" text="IV">
      <formula>NOT(ISERROR(SEARCH("IV",S71)))</formula>
    </cfRule>
    <cfRule type="containsText" priority="43" dxfId="15" operator="containsText" stopIfTrue="1" text="III">
      <formula>NOT(ISERROR(SEARCH("III",S71)))</formula>
    </cfRule>
    <cfRule type="containsText" priority="44" dxfId="1" operator="containsText" stopIfTrue="1" text="II">
      <formula>NOT(ISERROR(SEARCH("II",S71)))</formula>
    </cfRule>
    <cfRule type="containsText" priority="45" dxfId="0" operator="containsText" stopIfTrue="1" text="I">
      <formula>NOT(ISERROR(SEARCH("I",S71)))</formula>
    </cfRule>
  </conditionalFormatting>
  <conditionalFormatting sqref="S70">
    <cfRule type="containsText" priority="38" dxfId="15" operator="containsText" stopIfTrue="1" text="IV">
      <formula>NOT(ISERROR(SEARCH("IV",S70)))</formula>
    </cfRule>
    <cfRule type="containsText" priority="39" dxfId="15" operator="containsText" stopIfTrue="1" text="III">
      <formula>NOT(ISERROR(SEARCH("III",S70)))</formula>
    </cfRule>
    <cfRule type="containsText" priority="40" dxfId="1" operator="containsText" stopIfTrue="1" text="II">
      <formula>NOT(ISERROR(SEARCH("II",S70)))</formula>
    </cfRule>
    <cfRule type="containsText" priority="41" dxfId="0" operator="containsText" stopIfTrue="1" text="I">
      <formula>NOT(ISERROR(SEARCH("I",S70)))</formula>
    </cfRule>
  </conditionalFormatting>
  <conditionalFormatting sqref="S166">
    <cfRule type="containsText" priority="34" dxfId="15" operator="containsText" stopIfTrue="1" text="IV">
      <formula>NOT(ISERROR(SEARCH("IV",S166)))</formula>
    </cfRule>
    <cfRule type="containsText" priority="35" dxfId="15" operator="containsText" stopIfTrue="1" text="III">
      <formula>NOT(ISERROR(SEARCH("III",S166)))</formula>
    </cfRule>
    <cfRule type="containsText" priority="36" dxfId="1" operator="containsText" stopIfTrue="1" text="II">
      <formula>NOT(ISERROR(SEARCH("II",S166)))</formula>
    </cfRule>
    <cfRule type="containsText" priority="37" dxfId="0" operator="containsText" stopIfTrue="1" text="I">
      <formula>NOT(ISERROR(SEARCH("I",S166)))</formula>
    </cfRule>
  </conditionalFormatting>
  <conditionalFormatting sqref="S176">
    <cfRule type="containsText" priority="30" dxfId="15" operator="containsText" stopIfTrue="1" text="IV">
      <formula>NOT(ISERROR(SEARCH("IV",S176)))</formula>
    </cfRule>
    <cfRule type="containsText" priority="31" dxfId="15" operator="containsText" stopIfTrue="1" text="III">
      <formula>NOT(ISERROR(SEARCH("III",S176)))</formula>
    </cfRule>
    <cfRule type="containsText" priority="32" dxfId="1" operator="containsText" stopIfTrue="1" text="II">
      <formula>NOT(ISERROR(SEARCH("II",S176)))</formula>
    </cfRule>
    <cfRule type="containsText" priority="33" dxfId="0" operator="containsText" stopIfTrue="1" text="I">
      <formula>NOT(ISERROR(SEARCH("I",S176)))</formula>
    </cfRule>
  </conditionalFormatting>
  <conditionalFormatting sqref="S188">
    <cfRule type="containsText" priority="26" dxfId="15" operator="containsText" stopIfTrue="1" text="IV">
      <formula>NOT(ISERROR(SEARCH("IV",S188)))</formula>
    </cfRule>
    <cfRule type="containsText" priority="27" dxfId="15" operator="containsText" stopIfTrue="1" text="III">
      <formula>NOT(ISERROR(SEARCH("III",S188)))</formula>
    </cfRule>
    <cfRule type="containsText" priority="28" dxfId="1" operator="containsText" stopIfTrue="1" text="II">
      <formula>NOT(ISERROR(SEARCH("II",S188)))</formula>
    </cfRule>
    <cfRule type="containsText" priority="29" dxfId="0" operator="containsText" stopIfTrue="1" text="I">
      <formula>NOT(ISERROR(SEARCH("I",S188)))</formula>
    </cfRule>
  </conditionalFormatting>
  <conditionalFormatting sqref="S201">
    <cfRule type="containsText" priority="22" dxfId="15" operator="containsText" stopIfTrue="1" text="IV">
      <formula>NOT(ISERROR(SEARCH("IV",S201)))</formula>
    </cfRule>
    <cfRule type="containsText" priority="23" dxfId="15" operator="containsText" stopIfTrue="1" text="III">
      <formula>NOT(ISERROR(SEARCH("III",S201)))</formula>
    </cfRule>
    <cfRule type="containsText" priority="24" dxfId="1" operator="containsText" stopIfTrue="1" text="II">
      <formula>NOT(ISERROR(SEARCH("II",S201)))</formula>
    </cfRule>
    <cfRule type="containsText" priority="25" dxfId="0" operator="containsText" stopIfTrue="1" text="I">
      <formula>NOT(ISERROR(SEARCH("I",S201)))</formula>
    </cfRule>
  </conditionalFormatting>
  <conditionalFormatting sqref="S83">
    <cfRule type="containsText" priority="14" dxfId="15" operator="containsText" stopIfTrue="1" text="IV">
      <formula>NOT(ISERROR(SEARCH("IV",S83)))</formula>
    </cfRule>
    <cfRule type="containsText" priority="15" dxfId="15" operator="containsText" stopIfTrue="1" text="III">
      <formula>NOT(ISERROR(SEARCH("III",S83)))</formula>
    </cfRule>
    <cfRule type="containsText" priority="16" dxfId="1" operator="containsText" stopIfTrue="1" text="II">
      <formula>NOT(ISERROR(SEARCH("II",S83)))</formula>
    </cfRule>
    <cfRule type="containsText" priority="17" dxfId="0" operator="containsText" stopIfTrue="1" text="I">
      <formula>NOT(ISERROR(SEARCH("I",S83)))</formula>
    </cfRule>
  </conditionalFormatting>
  <conditionalFormatting sqref="S17:S20">
    <cfRule type="expression" priority="10" dxfId="3" stopIfTrue="1">
      <formula>$S17="IV"</formula>
    </cfRule>
    <cfRule type="expression" priority="11" dxfId="3" stopIfTrue="1">
      <formula>$S17="III"</formula>
    </cfRule>
    <cfRule type="expression" priority="12" dxfId="0" stopIfTrue="1">
      <formula>$S17="I"</formula>
    </cfRule>
    <cfRule type="expression" priority="13" dxfId="1" stopIfTrue="1">
      <formula>$S17="II"</formula>
    </cfRule>
  </conditionalFormatting>
  <conditionalFormatting sqref="S214">
    <cfRule type="expression" priority="6" dxfId="3" stopIfTrue="1">
      <formula>$S214="IV"</formula>
    </cfRule>
    <cfRule type="expression" priority="7" dxfId="3" stopIfTrue="1">
      <formula>$S214="III"</formula>
    </cfRule>
    <cfRule type="expression" priority="8" dxfId="0" stopIfTrue="1">
      <formula>$S214="I"</formula>
    </cfRule>
    <cfRule type="expression" priority="9" dxfId="1" stopIfTrue="1">
      <formula>$S214="II"</formula>
    </cfRule>
  </conditionalFormatting>
  <conditionalFormatting sqref="S215:S262">
    <cfRule type="expression" priority="1" dxfId="3" stopIfTrue="1">
      <formula>$S215="IV"</formula>
    </cfRule>
    <cfRule type="expression" priority="2" dxfId="3" stopIfTrue="1">
      <formula>$S215="III"</formula>
    </cfRule>
    <cfRule type="expression" priority="3" dxfId="0" stopIfTrue="1">
      <formula>$S215="I"</formula>
    </cfRule>
    <cfRule type="expression" priority="4" dxfId="1" stopIfTrue="1">
      <formula>$S215="II"</formula>
    </cfRule>
  </conditionalFormatting>
  <conditionalFormatting sqref="P215:P222">
    <cfRule type="expression" priority="5" dxfId="0" stopIfTrue="1">
      <formula>$P152="Alto(A)"</formula>
    </cfRule>
  </conditionalFormatting>
  <dataValidations count="7">
    <dataValidation operator="equal" allowBlank="1" showErrorMessage="1" sqref="Z12:Z13 Z132:Z134 Z34:Z35 Z143 Z126:Z127 Z50 Z184:Z185 Z23:Z24 Z73:Z74 Z30:Z32 Z39:Z40 Z174:Z175 Z65:Z67 Z53:Z56 Z210 Z87:Z88 Z117:Z121 Z63 Z98 Z100:Z101 Z113:Z114 Z45:Z46 Z105:Z107 Z59:Z60 Z156 Z151:Z152 Z170 Z158:Z159 Z179 Z111 Z149 Z145:Z146 Z93:Z95 Z84 Z167 Z206 Z193:Z194 Z69:Z71 Z162 Z181 Z189 Z138:Z140 Z199 Z172 Z212:Z213 Z165 Z78 Z80:Z81 Z197 Z216">
      <formula1>'Alcaldia Fontibon'!#REF!</formula1>
    </dataValidation>
    <dataValidation allowBlank="1" showErrorMessage="1" sqref="Q10:Q16 Q21:Q85 Q87:Q213"/>
    <dataValidation allowBlank="1" showInputMessage="1" showErrorMessage="1" sqref="T17:T20 T214:T262"/>
    <dataValidation type="list" allowBlank="1" showInputMessage="1" showErrorMessage="1" errorTitle="TENGA EN CUENTA:" error="Sólo marque &quot;SI&quot; o &quot;NO&quot; según corresponda." sqref="H226:H229 H231">
      <formula1>$AT$323:$AT$544</formula1>
    </dataValidation>
    <dataValidation allowBlank="1" showInputMessage="1" showErrorMessage="1" errorTitle="TENGA EN CUENTA:" error="Sólo marque &quot;SI&quot; o &quot;NO&quot; según corresponda." sqref="H223:H225 H230 H232:H239 H242:H245 F224 H247:H255 F246 H258:H262"/>
    <dataValidation type="whole" allowBlank="1" showInputMessage="1" showErrorMessage="1" promptTitle="IMPORTANTE:" prompt="Ingrese un valor numérico entre 1 y 4" errorTitle="TENGA EN CUENTA:" error="Debe ingresar un valor numérico entre 1 y 4" sqref="N223:N262">
      <formula1>1</formula1>
      <formula2>4</formula2>
    </dataValidation>
    <dataValidation type="whole" allowBlank="1" showInputMessage="1" showErrorMessage="1" promptTitle="IMPORTANTE:" prompt="Ingrese un valor numérico entre 1 y 10" errorTitle="TENGA EN CUENTA:" error="Debe ingresar un valor numérico entre 1 y 10" sqref="M223:M262">
      <formula1>1</formula1>
      <formula2>10</formula2>
    </dataValidation>
  </dataValidations>
  <printOptions/>
  <pageMargins left="0.11811023622047245" right="0.11811023622047245" top="0.2362204724409449" bottom="0.15748031496062992" header="0.1968503937007874" footer="0.1968503937007874"/>
  <pageSetup horizontalDpi="300" verticalDpi="300" orientation="landscape" paperSize="9" scale="53" r:id="rId4"/>
  <headerFooter alignWithMargins="0">
    <oddFooter>&amp;R&amp;"Times New Roman,Normal"&amp;12Página &amp;P</oddFooter>
  </headerFooter>
  <rowBreaks count="2" manualBreakCount="2">
    <brk id="133" max="30" man="1"/>
    <brk id="242" max="37" man="1"/>
  </rowBreaks>
  <drawing r:id="rId3"/>
  <legacyDrawing r:id="rId2"/>
</worksheet>
</file>

<file path=xl/worksheets/sheet2.xml><?xml version="1.0" encoding="utf-8"?>
<worksheet xmlns="http://schemas.openxmlformats.org/spreadsheetml/2006/main" xmlns:r="http://schemas.openxmlformats.org/officeDocument/2006/relationships">
  <dimension ref="A1:J52"/>
  <sheetViews>
    <sheetView zoomScale="84" zoomScaleNormal="84" zoomScalePageLayoutView="0" workbookViewId="0" topLeftCell="A5">
      <selection activeCell="C10" sqref="C10"/>
    </sheetView>
  </sheetViews>
  <sheetFormatPr defaultColWidth="11.421875" defaultRowHeight="12.75"/>
  <cols>
    <col min="1" max="1" width="21.00390625" style="0" customWidth="1"/>
    <col min="3" max="3" width="74.57421875" style="0" customWidth="1"/>
    <col min="8" max="8" width="12.57421875" style="0" customWidth="1"/>
    <col min="9" max="9" width="13.140625" style="0" customWidth="1"/>
    <col min="10" max="10" width="15.00390625" style="0" customWidth="1"/>
  </cols>
  <sheetData>
    <row r="1" spans="1:10" ht="12.75">
      <c r="A1" s="160" t="s">
        <v>99</v>
      </c>
      <c r="B1" s="161"/>
      <c r="C1" s="161"/>
      <c r="D1" s="161"/>
      <c r="E1" s="161"/>
      <c r="F1" s="161"/>
      <c r="G1" s="161"/>
      <c r="H1" s="161"/>
      <c r="I1" s="161"/>
      <c r="J1" s="162"/>
    </row>
    <row r="2" spans="1:10" ht="12.75">
      <c r="A2" s="163"/>
      <c r="B2" s="164"/>
      <c r="C2" s="164"/>
      <c r="D2" s="164"/>
      <c r="E2" s="164"/>
      <c r="F2" s="164"/>
      <c r="G2" s="164"/>
      <c r="H2" s="164"/>
      <c r="I2" s="164"/>
      <c r="J2" s="165"/>
    </row>
    <row r="3" spans="1:10" ht="13.5" thickBot="1">
      <c r="A3" s="166"/>
      <c r="B3" s="167"/>
      <c r="C3" s="167"/>
      <c r="D3" s="167"/>
      <c r="E3" s="167"/>
      <c r="F3" s="167"/>
      <c r="G3" s="167"/>
      <c r="H3" s="167"/>
      <c r="I3" s="167"/>
      <c r="J3" s="168"/>
    </row>
    <row r="4" spans="1:10" ht="12.75">
      <c r="A4" s="5"/>
      <c r="B4" s="6"/>
      <c r="C4" s="7"/>
      <c r="D4" s="7"/>
      <c r="E4" s="5"/>
      <c r="F4" s="5"/>
      <c r="G4" s="5"/>
      <c r="H4" s="5"/>
      <c r="I4" s="5"/>
      <c r="J4" s="5"/>
    </row>
    <row r="5" spans="1:10" ht="12.75">
      <c r="A5" s="169" t="s">
        <v>100</v>
      </c>
      <c r="B5" s="169"/>
      <c r="C5" s="169"/>
      <c r="D5" s="7"/>
      <c r="E5" s="5"/>
      <c r="F5" s="5"/>
      <c r="G5" s="5"/>
      <c r="H5" s="5"/>
      <c r="I5" s="5"/>
      <c r="J5" s="5"/>
    </row>
    <row r="6" spans="1:10" ht="13.5" thickBot="1">
      <c r="A6" s="7"/>
      <c r="B6" s="7"/>
      <c r="C6" s="7"/>
      <c r="D6" s="7"/>
      <c r="E6" s="5"/>
      <c r="F6" s="5"/>
      <c r="G6" s="5"/>
      <c r="H6" s="5"/>
      <c r="I6" s="5"/>
      <c r="J6" s="5"/>
    </row>
    <row r="7" spans="1:10" ht="13.5" thickBot="1">
      <c r="A7" s="8" t="s">
        <v>101</v>
      </c>
      <c r="B7" s="9" t="s">
        <v>102</v>
      </c>
      <c r="C7" s="10" t="s">
        <v>103</v>
      </c>
      <c r="D7" s="11"/>
      <c r="E7" s="5"/>
      <c r="F7" s="5"/>
      <c r="G7" s="5"/>
      <c r="H7" s="5"/>
      <c r="I7" s="5"/>
      <c r="J7" s="5"/>
    </row>
    <row r="8" spans="1:10" ht="45.75" customHeight="1">
      <c r="A8" s="12" t="s">
        <v>104</v>
      </c>
      <c r="B8" s="13">
        <v>10</v>
      </c>
      <c r="C8" s="14" t="s">
        <v>105</v>
      </c>
      <c r="D8" s="15"/>
      <c r="E8" s="5"/>
      <c r="F8" s="5"/>
      <c r="G8" s="5"/>
      <c r="H8" s="5"/>
      <c r="I8" s="5"/>
      <c r="J8" s="5"/>
    </row>
    <row r="9" spans="1:10" ht="30.75" customHeight="1">
      <c r="A9" s="16" t="s">
        <v>106</v>
      </c>
      <c r="B9" s="17">
        <v>6</v>
      </c>
      <c r="C9" s="18" t="s">
        <v>107</v>
      </c>
      <c r="D9" s="15"/>
      <c r="E9" s="5"/>
      <c r="F9" s="5"/>
      <c r="G9" s="5"/>
      <c r="H9" s="5"/>
      <c r="I9" s="5"/>
      <c r="J9" s="5"/>
    </row>
    <row r="10" spans="1:10" ht="41.25" customHeight="1">
      <c r="A10" s="16" t="s">
        <v>108</v>
      </c>
      <c r="B10" s="17">
        <v>2</v>
      </c>
      <c r="C10" s="18" t="s">
        <v>109</v>
      </c>
      <c r="D10" s="15"/>
      <c r="E10" s="5"/>
      <c r="F10" s="5"/>
      <c r="G10" s="5"/>
      <c r="H10" s="5"/>
      <c r="I10" s="5"/>
      <c r="J10" s="5"/>
    </row>
    <row r="11" spans="1:10" ht="31.5" customHeight="1" thickBot="1">
      <c r="A11" s="19" t="s">
        <v>110</v>
      </c>
      <c r="B11" s="20"/>
      <c r="C11" s="21" t="s">
        <v>111</v>
      </c>
      <c r="D11" s="15"/>
      <c r="E11" s="5"/>
      <c r="F11" s="5"/>
      <c r="G11" s="5"/>
      <c r="H11" s="5"/>
      <c r="I11" s="5"/>
      <c r="J11" s="5"/>
    </row>
    <row r="12" spans="1:10" ht="12.75">
      <c r="A12" s="22"/>
      <c r="B12" s="23"/>
      <c r="C12" s="24"/>
      <c r="D12" s="15"/>
      <c r="E12" s="5"/>
      <c r="F12" s="5"/>
      <c r="G12" s="5"/>
      <c r="H12" s="5"/>
      <c r="I12" s="5"/>
      <c r="J12" s="5"/>
    </row>
    <row r="13" spans="1:10" ht="12.75">
      <c r="A13" s="169" t="s">
        <v>112</v>
      </c>
      <c r="B13" s="169"/>
      <c r="C13" s="169"/>
      <c r="D13" s="5"/>
      <c r="E13" s="169" t="s">
        <v>113</v>
      </c>
      <c r="F13" s="169"/>
      <c r="G13" s="169"/>
      <c r="H13" s="169"/>
      <c r="I13" s="169"/>
      <c r="J13" s="169"/>
    </row>
    <row r="14" spans="1:10" ht="13.5" thickBot="1">
      <c r="A14" s="5"/>
      <c r="B14" s="5"/>
      <c r="C14" s="5"/>
      <c r="D14" s="5"/>
      <c r="E14" s="5"/>
      <c r="F14" s="5"/>
      <c r="G14" s="5"/>
      <c r="H14" s="5"/>
      <c r="I14" s="5"/>
      <c r="J14" s="5"/>
    </row>
    <row r="15" spans="1:10" ht="13.5" thickBot="1">
      <c r="A15" s="8" t="s">
        <v>114</v>
      </c>
      <c r="B15" s="9" t="s">
        <v>115</v>
      </c>
      <c r="C15" s="10" t="s">
        <v>103</v>
      </c>
      <c r="D15" s="5"/>
      <c r="E15" s="170" t="s">
        <v>116</v>
      </c>
      <c r="F15" s="171"/>
      <c r="G15" s="170" t="s">
        <v>117</v>
      </c>
      <c r="H15" s="174"/>
      <c r="I15" s="174"/>
      <c r="J15" s="175"/>
    </row>
    <row r="16" spans="1:10" ht="26.25" customHeight="1" thickBot="1">
      <c r="A16" s="25" t="s">
        <v>118</v>
      </c>
      <c r="B16" s="26">
        <v>4</v>
      </c>
      <c r="C16" s="27" t="s">
        <v>119</v>
      </c>
      <c r="D16" s="5"/>
      <c r="E16" s="172"/>
      <c r="F16" s="173"/>
      <c r="G16" s="28">
        <v>4</v>
      </c>
      <c r="H16" s="29">
        <v>3</v>
      </c>
      <c r="I16" s="29">
        <v>2</v>
      </c>
      <c r="J16" s="30">
        <v>1</v>
      </c>
    </row>
    <row r="17" spans="1:10" ht="25.5" customHeight="1">
      <c r="A17" s="31" t="s">
        <v>120</v>
      </c>
      <c r="B17" s="32">
        <v>3</v>
      </c>
      <c r="C17" s="33" t="s">
        <v>121</v>
      </c>
      <c r="D17" s="5"/>
      <c r="E17" s="170" t="s">
        <v>101</v>
      </c>
      <c r="F17" s="34">
        <v>10</v>
      </c>
      <c r="G17" s="35" t="s">
        <v>122</v>
      </c>
      <c r="H17" s="36" t="s">
        <v>123</v>
      </c>
      <c r="I17" s="37" t="s">
        <v>124</v>
      </c>
      <c r="J17" s="38" t="s">
        <v>125</v>
      </c>
    </row>
    <row r="18" spans="1:10" ht="34.5" customHeight="1">
      <c r="A18" s="31" t="s">
        <v>126</v>
      </c>
      <c r="B18" s="32">
        <v>2</v>
      </c>
      <c r="C18" s="33" t="s">
        <v>127</v>
      </c>
      <c r="D18" s="5"/>
      <c r="E18" s="176"/>
      <c r="F18" s="39">
        <v>6</v>
      </c>
      <c r="G18" s="40" t="s">
        <v>128</v>
      </c>
      <c r="H18" s="41" t="s">
        <v>129</v>
      </c>
      <c r="I18" s="41" t="s">
        <v>130</v>
      </c>
      <c r="J18" s="42" t="s">
        <v>131</v>
      </c>
    </row>
    <row r="19" spans="1:10" ht="26.25" customHeight="1" thickBot="1">
      <c r="A19" s="43" t="s">
        <v>132</v>
      </c>
      <c r="B19" s="44">
        <v>1</v>
      </c>
      <c r="C19" s="45" t="s">
        <v>133</v>
      </c>
      <c r="D19" s="5"/>
      <c r="E19" s="172"/>
      <c r="F19" s="30">
        <v>2</v>
      </c>
      <c r="G19" s="46" t="s">
        <v>134</v>
      </c>
      <c r="H19" s="47" t="s">
        <v>131</v>
      </c>
      <c r="I19" s="48" t="s">
        <v>135</v>
      </c>
      <c r="J19" s="49" t="s">
        <v>136</v>
      </c>
    </row>
    <row r="20" spans="1:10" ht="13.5" thickBot="1">
      <c r="A20" s="5"/>
      <c r="B20" s="5"/>
      <c r="C20" s="5"/>
      <c r="D20" s="5"/>
      <c r="E20" s="177" t="s">
        <v>137</v>
      </c>
      <c r="F20" s="178"/>
      <c r="G20" s="178"/>
      <c r="H20" s="178"/>
      <c r="I20" s="178"/>
      <c r="J20" s="179"/>
    </row>
    <row r="21" spans="1:10" ht="12.75">
      <c r="A21" s="169" t="s">
        <v>138</v>
      </c>
      <c r="B21" s="169"/>
      <c r="C21" s="169"/>
      <c r="D21" s="5"/>
      <c r="E21" s="5"/>
      <c r="F21" s="5"/>
      <c r="G21" s="5"/>
      <c r="H21" s="5"/>
      <c r="I21" s="5"/>
      <c r="J21" s="5"/>
    </row>
    <row r="22" spans="1:10" ht="13.5" thickBot="1">
      <c r="A22" s="5"/>
      <c r="B22" s="5"/>
      <c r="C22" s="5"/>
      <c r="D22" s="5"/>
      <c r="E22" s="5"/>
      <c r="F22" s="5"/>
      <c r="G22" s="5"/>
      <c r="H22" s="5"/>
      <c r="I22" s="5"/>
      <c r="J22" s="5"/>
    </row>
    <row r="23" spans="1:10" ht="13.5" thickBot="1">
      <c r="A23" s="50" t="s">
        <v>139</v>
      </c>
      <c r="B23" s="51" t="s">
        <v>140</v>
      </c>
      <c r="C23" s="52" t="s">
        <v>103</v>
      </c>
      <c r="D23" s="5"/>
      <c r="E23" s="5"/>
      <c r="F23" s="5"/>
      <c r="G23" s="5"/>
      <c r="H23" s="5"/>
      <c r="I23" s="5"/>
      <c r="J23" s="5"/>
    </row>
    <row r="24" spans="1:10" ht="33.75" customHeight="1">
      <c r="A24" s="12" t="s">
        <v>104</v>
      </c>
      <c r="B24" s="13" t="s">
        <v>141</v>
      </c>
      <c r="C24" s="14" t="s">
        <v>142</v>
      </c>
      <c r="D24" s="5"/>
      <c r="E24" s="5"/>
      <c r="F24" s="5"/>
      <c r="G24" s="5"/>
      <c r="H24" s="5"/>
      <c r="I24" s="5"/>
      <c r="J24" s="5"/>
    </row>
    <row r="25" spans="1:10" ht="42.75" customHeight="1">
      <c r="A25" s="16" t="s">
        <v>106</v>
      </c>
      <c r="B25" s="17" t="s">
        <v>143</v>
      </c>
      <c r="C25" s="18" t="s">
        <v>144</v>
      </c>
      <c r="D25" s="5"/>
      <c r="E25" s="5"/>
      <c r="F25" s="5"/>
      <c r="G25" s="5"/>
      <c r="H25" s="5"/>
      <c r="I25" s="5"/>
      <c r="J25" s="5"/>
    </row>
    <row r="26" spans="1:10" ht="35.25" customHeight="1">
      <c r="A26" s="16" t="s">
        <v>108</v>
      </c>
      <c r="B26" s="17" t="s">
        <v>145</v>
      </c>
      <c r="C26" s="18" t="s">
        <v>146</v>
      </c>
      <c r="D26" s="5"/>
      <c r="E26" s="5"/>
      <c r="F26" s="5"/>
      <c r="G26" s="5"/>
      <c r="H26" s="5"/>
      <c r="I26" s="5"/>
      <c r="J26" s="5"/>
    </row>
    <row r="27" spans="1:10" ht="37.5" customHeight="1" thickBot="1">
      <c r="A27" s="19" t="s">
        <v>110</v>
      </c>
      <c r="B27" s="20" t="s">
        <v>147</v>
      </c>
      <c r="C27" s="21" t="s">
        <v>148</v>
      </c>
      <c r="D27" s="5"/>
      <c r="E27" s="5"/>
      <c r="F27" s="5"/>
      <c r="G27" s="5"/>
      <c r="H27" s="5"/>
      <c r="I27" s="5"/>
      <c r="J27" s="5"/>
    </row>
    <row r="28" spans="1:10" ht="12.75">
      <c r="A28" s="5"/>
      <c r="B28" s="5"/>
      <c r="C28" s="5"/>
      <c r="D28" s="5"/>
      <c r="E28" s="169" t="s">
        <v>149</v>
      </c>
      <c r="F28" s="169"/>
      <c r="G28" s="169"/>
      <c r="H28" s="169"/>
      <c r="I28" s="169"/>
      <c r="J28" s="169"/>
    </row>
    <row r="29" spans="1:10" ht="13.5" thickBot="1">
      <c r="A29" s="169" t="s">
        <v>150</v>
      </c>
      <c r="B29" s="169"/>
      <c r="C29" s="169"/>
      <c r="D29" s="5"/>
      <c r="E29" s="5"/>
      <c r="F29" s="5"/>
      <c r="G29" s="5"/>
      <c r="H29" s="5"/>
      <c r="I29" s="5"/>
      <c r="J29" s="5"/>
    </row>
    <row r="30" spans="1:10" ht="13.5" thickBot="1">
      <c r="A30" s="5"/>
      <c r="B30" s="5"/>
      <c r="C30" s="5"/>
      <c r="D30" s="5"/>
      <c r="E30" s="180" t="s">
        <v>151</v>
      </c>
      <c r="F30" s="181"/>
      <c r="G30" s="180" t="s">
        <v>139</v>
      </c>
      <c r="H30" s="184"/>
      <c r="I30" s="184"/>
      <c r="J30" s="185"/>
    </row>
    <row r="31" spans="1:10" ht="13.5" thickBot="1">
      <c r="A31" s="50" t="s">
        <v>152</v>
      </c>
      <c r="B31" s="51" t="s">
        <v>153</v>
      </c>
      <c r="C31" s="52" t="s">
        <v>103</v>
      </c>
      <c r="D31" s="5"/>
      <c r="E31" s="182"/>
      <c r="F31" s="183"/>
      <c r="G31" s="53" t="s">
        <v>154</v>
      </c>
      <c r="H31" s="54" t="s">
        <v>155</v>
      </c>
      <c r="I31" s="54" t="s">
        <v>156</v>
      </c>
      <c r="J31" s="55" t="s">
        <v>157</v>
      </c>
    </row>
    <row r="32" spans="1:10" ht="22.5">
      <c r="A32" s="25" t="s">
        <v>158</v>
      </c>
      <c r="B32" s="26">
        <v>100</v>
      </c>
      <c r="C32" s="27" t="s">
        <v>159</v>
      </c>
      <c r="D32" s="5"/>
      <c r="E32" s="186" t="s">
        <v>152</v>
      </c>
      <c r="F32" s="56">
        <v>100</v>
      </c>
      <c r="G32" s="57" t="s">
        <v>160</v>
      </c>
      <c r="H32" s="58" t="s">
        <v>161</v>
      </c>
      <c r="I32" s="58" t="s">
        <v>162</v>
      </c>
      <c r="J32" s="59" t="s">
        <v>163</v>
      </c>
    </row>
    <row r="33" spans="1:10" ht="34.5" customHeight="1">
      <c r="A33" s="16" t="s">
        <v>164</v>
      </c>
      <c r="B33" s="17">
        <v>60</v>
      </c>
      <c r="C33" s="18" t="s">
        <v>165</v>
      </c>
      <c r="D33" s="5"/>
      <c r="E33" s="187"/>
      <c r="F33" s="60">
        <v>60</v>
      </c>
      <c r="G33" s="61" t="s">
        <v>166</v>
      </c>
      <c r="H33" s="62" t="s">
        <v>167</v>
      </c>
      <c r="I33" s="63" t="s">
        <v>168</v>
      </c>
      <c r="J33" s="64" t="s">
        <v>169</v>
      </c>
    </row>
    <row r="34" spans="1:10" ht="33.75" customHeight="1">
      <c r="A34" s="16" t="s">
        <v>170</v>
      </c>
      <c r="B34" s="17">
        <v>25</v>
      </c>
      <c r="C34" s="18" t="s">
        <v>171</v>
      </c>
      <c r="D34" s="5"/>
      <c r="E34" s="187"/>
      <c r="F34" s="65">
        <v>25</v>
      </c>
      <c r="G34" s="66" t="s">
        <v>172</v>
      </c>
      <c r="H34" s="63" t="s">
        <v>173</v>
      </c>
      <c r="I34" s="63" t="s">
        <v>174</v>
      </c>
      <c r="J34" s="67" t="s">
        <v>175</v>
      </c>
    </row>
    <row r="35" spans="1:10" ht="33" customHeight="1" thickBot="1">
      <c r="A35" s="19" t="s">
        <v>176</v>
      </c>
      <c r="B35" s="20">
        <v>10</v>
      </c>
      <c r="C35" s="21" t="s">
        <v>177</v>
      </c>
      <c r="D35" s="5"/>
      <c r="E35" s="188"/>
      <c r="F35" s="68">
        <v>10</v>
      </c>
      <c r="G35" s="69" t="s">
        <v>178</v>
      </c>
      <c r="H35" s="70" t="s">
        <v>179</v>
      </c>
      <c r="I35" s="71" t="s">
        <v>180</v>
      </c>
      <c r="J35" s="72" t="s">
        <v>181</v>
      </c>
    </row>
    <row r="36" spans="1:10" ht="13.5" thickBot="1">
      <c r="A36" s="177" t="s">
        <v>182</v>
      </c>
      <c r="B36" s="178"/>
      <c r="C36" s="179"/>
      <c r="D36" s="5"/>
      <c r="E36" s="189" t="s">
        <v>183</v>
      </c>
      <c r="F36" s="190"/>
      <c r="G36" s="190"/>
      <c r="H36" s="190"/>
      <c r="I36" s="190"/>
      <c r="J36" s="191"/>
    </row>
    <row r="37" spans="1:10" ht="12.75">
      <c r="A37" s="5"/>
      <c r="B37" s="5"/>
      <c r="C37" s="5"/>
      <c r="D37" s="5"/>
      <c r="E37" s="5"/>
      <c r="F37" s="5"/>
      <c r="G37" s="5"/>
      <c r="H37" s="5"/>
      <c r="I37" s="5"/>
      <c r="J37" s="5"/>
    </row>
    <row r="38" spans="1:10" ht="12.75">
      <c r="A38" s="169" t="s">
        <v>184</v>
      </c>
      <c r="B38" s="169"/>
      <c r="C38" s="169"/>
      <c r="D38" s="5"/>
      <c r="E38" s="5"/>
      <c r="F38" s="5"/>
      <c r="G38" s="5"/>
      <c r="H38" s="5"/>
      <c r="I38" s="5"/>
      <c r="J38" s="5"/>
    </row>
    <row r="39" spans="1:10" ht="13.5" thickBot="1">
      <c r="A39" s="5"/>
      <c r="B39" s="5"/>
      <c r="C39" s="5"/>
      <c r="D39" s="5"/>
      <c r="E39" s="5"/>
      <c r="F39" s="5"/>
      <c r="G39" s="5"/>
      <c r="H39" s="5"/>
      <c r="I39" s="5"/>
      <c r="J39" s="5"/>
    </row>
    <row r="40" spans="1:10" ht="13.5" thickBot="1">
      <c r="A40" s="50" t="s">
        <v>185</v>
      </c>
      <c r="B40" s="51" t="s">
        <v>186</v>
      </c>
      <c r="C40" s="52" t="s">
        <v>103</v>
      </c>
      <c r="D40" s="5"/>
      <c r="E40" s="5"/>
      <c r="F40" s="5"/>
      <c r="G40" s="5"/>
      <c r="H40" s="5"/>
      <c r="I40" s="5"/>
      <c r="J40" s="5"/>
    </row>
    <row r="41" spans="1:10" ht="36" customHeight="1">
      <c r="A41" s="73" t="s">
        <v>187</v>
      </c>
      <c r="B41" s="13" t="s">
        <v>188</v>
      </c>
      <c r="C41" s="14" t="s">
        <v>189</v>
      </c>
      <c r="D41" s="5"/>
      <c r="E41" s="5"/>
      <c r="F41" s="5"/>
      <c r="G41" s="5"/>
      <c r="H41" s="5"/>
      <c r="I41" s="5"/>
      <c r="J41" s="5"/>
    </row>
    <row r="42" spans="1:10" ht="24.75" customHeight="1">
      <c r="A42" s="74" t="s">
        <v>41</v>
      </c>
      <c r="B42" s="17" t="s">
        <v>190</v>
      </c>
      <c r="C42" s="18" t="s">
        <v>191</v>
      </c>
      <c r="D42" s="5"/>
      <c r="E42" s="5"/>
      <c r="F42" s="5"/>
      <c r="G42" s="5"/>
      <c r="H42" s="5"/>
      <c r="I42" s="5"/>
      <c r="J42" s="5"/>
    </row>
    <row r="43" spans="1:10" ht="30.75" customHeight="1">
      <c r="A43" s="74" t="s">
        <v>192</v>
      </c>
      <c r="B43" s="17" t="s">
        <v>193</v>
      </c>
      <c r="C43" s="18" t="s">
        <v>194</v>
      </c>
      <c r="D43" s="5"/>
      <c r="E43" s="5"/>
      <c r="F43" s="5"/>
      <c r="G43" s="5"/>
      <c r="H43" s="5"/>
      <c r="I43" s="5"/>
      <c r="J43" s="5"/>
    </row>
    <row r="44" spans="1:10" ht="35.25" customHeight="1" thickBot="1">
      <c r="A44" s="75" t="s">
        <v>195</v>
      </c>
      <c r="B44" s="20">
        <v>20</v>
      </c>
      <c r="C44" s="21" t="s">
        <v>196</v>
      </c>
      <c r="D44" s="5"/>
      <c r="E44" s="5"/>
      <c r="F44" s="5"/>
      <c r="G44" s="5"/>
      <c r="H44" s="5"/>
      <c r="I44" s="5"/>
      <c r="J44" s="5"/>
    </row>
    <row r="45" spans="1:10" ht="12.75">
      <c r="A45" s="5"/>
      <c r="B45" s="5"/>
      <c r="C45" s="5"/>
      <c r="D45" s="5"/>
      <c r="E45" s="5"/>
      <c r="F45" s="5"/>
      <c r="G45" s="5"/>
      <c r="H45" s="5"/>
      <c r="I45" s="5"/>
      <c r="J45" s="5"/>
    </row>
    <row r="46" spans="1:10" ht="12.75">
      <c r="A46" s="169" t="s">
        <v>197</v>
      </c>
      <c r="B46" s="169"/>
      <c r="C46" s="169"/>
      <c r="D46" s="5"/>
      <c r="E46" s="5"/>
      <c r="F46" s="5"/>
      <c r="G46" s="5"/>
      <c r="H46" s="5"/>
      <c r="I46" s="5"/>
      <c r="J46" s="5"/>
    </row>
    <row r="47" spans="1:10" ht="13.5" thickBot="1">
      <c r="A47" s="5"/>
      <c r="B47" s="5"/>
      <c r="C47" s="5"/>
      <c r="D47" s="5"/>
      <c r="E47" s="5"/>
      <c r="F47" s="5"/>
      <c r="G47" s="5"/>
      <c r="H47" s="5"/>
      <c r="I47" s="5"/>
      <c r="J47" s="5"/>
    </row>
    <row r="48" spans="1:10" ht="13.5" thickBot="1">
      <c r="A48" s="50" t="s">
        <v>185</v>
      </c>
      <c r="B48" s="192" t="s">
        <v>103</v>
      </c>
      <c r="C48" s="193"/>
      <c r="D48" s="5"/>
      <c r="E48" s="5"/>
      <c r="F48" s="5"/>
      <c r="G48" s="5"/>
      <c r="H48" s="5"/>
      <c r="I48" s="5"/>
      <c r="J48" s="5"/>
    </row>
    <row r="49" spans="1:10" ht="27.75" customHeight="1">
      <c r="A49" s="73" t="s">
        <v>187</v>
      </c>
      <c r="B49" s="26" t="s">
        <v>198</v>
      </c>
      <c r="C49" s="27" t="s">
        <v>199</v>
      </c>
      <c r="D49" s="5"/>
      <c r="E49" s="5"/>
      <c r="F49" s="5"/>
      <c r="G49" s="5"/>
      <c r="H49" s="5"/>
      <c r="I49" s="5"/>
      <c r="J49" s="5"/>
    </row>
    <row r="50" spans="1:10" ht="48" customHeight="1">
      <c r="A50" s="74" t="s">
        <v>41</v>
      </c>
      <c r="B50" s="76" t="s">
        <v>211</v>
      </c>
      <c r="C50" s="33" t="s">
        <v>200</v>
      </c>
      <c r="D50" s="5"/>
      <c r="E50" s="5"/>
      <c r="F50" s="5"/>
      <c r="G50" s="5"/>
      <c r="H50" s="5"/>
      <c r="I50" s="5"/>
      <c r="J50" s="5"/>
    </row>
    <row r="51" spans="1:10" ht="24" customHeight="1">
      <c r="A51" s="74" t="s">
        <v>192</v>
      </c>
      <c r="B51" s="32" t="s">
        <v>201</v>
      </c>
      <c r="C51" s="33" t="s">
        <v>202</v>
      </c>
      <c r="D51" s="5"/>
      <c r="E51" s="5"/>
      <c r="F51" s="5"/>
      <c r="G51" s="5"/>
      <c r="H51" s="5"/>
      <c r="I51" s="5"/>
      <c r="J51" s="5"/>
    </row>
    <row r="52" spans="1:10" ht="27.75" customHeight="1" thickBot="1">
      <c r="A52" s="75" t="s">
        <v>195</v>
      </c>
      <c r="B52" s="44" t="s">
        <v>203</v>
      </c>
      <c r="C52" s="45" t="s">
        <v>204</v>
      </c>
      <c r="D52" s="5"/>
      <c r="E52" s="5"/>
      <c r="F52" s="5"/>
      <c r="G52" s="5"/>
      <c r="H52" s="5"/>
      <c r="I52" s="5"/>
      <c r="J52" s="5"/>
    </row>
  </sheetData>
  <sheetProtection/>
  <mergeCells count="19">
    <mergeCell ref="E32:E35"/>
    <mergeCell ref="A36:C36"/>
    <mergeCell ref="E36:J36"/>
    <mergeCell ref="A38:C38"/>
    <mergeCell ref="A46:C46"/>
    <mergeCell ref="B48:C48"/>
    <mergeCell ref="E17:E19"/>
    <mergeCell ref="E20:J20"/>
    <mergeCell ref="A21:C21"/>
    <mergeCell ref="E28:J28"/>
    <mergeCell ref="A29:C29"/>
    <mergeCell ref="E30:F31"/>
    <mergeCell ref="G30:J30"/>
    <mergeCell ref="A1:J3"/>
    <mergeCell ref="A5:C5"/>
    <mergeCell ref="A13:C13"/>
    <mergeCell ref="E13:J13"/>
    <mergeCell ref="E15:F16"/>
    <mergeCell ref="G15:J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68" zoomScaleNormal="68" zoomScalePageLayoutView="0" workbookViewId="0" topLeftCell="A1">
      <selection activeCell="G6" sqref="G6"/>
    </sheetView>
  </sheetViews>
  <sheetFormatPr defaultColWidth="30.57421875" defaultRowHeight="12.75"/>
  <cols>
    <col min="1" max="1" width="4.421875" style="0" customWidth="1"/>
    <col min="2" max="2" width="15.28125" style="0" customWidth="1"/>
    <col min="3" max="3" width="23.140625" style="0" customWidth="1"/>
    <col min="4" max="4" width="17.8515625" style="0" customWidth="1"/>
    <col min="5" max="5" width="35.00390625" style="0" customWidth="1"/>
    <col min="6" max="6" width="21.7109375" style="0" customWidth="1"/>
    <col min="7" max="7" width="31.7109375" style="0" customWidth="1"/>
    <col min="8" max="8" width="18.7109375" style="0" customWidth="1"/>
  </cols>
  <sheetData>
    <row r="1" spans="1:8" ht="14.25" thickBot="1" thickTop="1">
      <c r="A1" s="194" t="s">
        <v>47</v>
      </c>
      <c r="B1" s="195" t="s">
        <v>48</v>
      </c>
      <c r="C1" s="195"/>
      <c r="D1" s="195"/>
      <c r="E1" s="195"/>
      <c r="F1" s="195"/>
      <c r="G1" s="195"/>
      <c r="H1" s="195"/>
    </row>
    <row r="2" spans="1:8" ht="14.25" thickBot="1" thickTop="1">
      <c r="A2" s="194"/>
      <c r="B2" s="195" t="s">
        <v>49</v>
      </c>
      <c r="C2" s="195"/>
      <c r="D2" s="195"/>
      <c r="E2" s="195"/>
      <c r="F2" s="195"/>
      <c r="G2" s="195"/>
      <c r="H2" s="195"/>
    </row>
    <row r="3" spans="1:8" ht="14.25" thickBot="1" thickTop="1">
      <c r="A3" s="194"/>
      <c r="B3" s="1" t="s">
        <v>40</v>
      </c>
      <c r="C3" s="1" t="s">
        <v>36</v>
      </c>
      <c r="D3" s="1" t="s">
        <v>42</v>
      </c>
      <c r="E3" s="1" t="s">
        <v>38</v>
      </c>
      <c r="F3" s="1" t="s">
        <v>50</v>
      </c>
      <c r="G3" s="1" t="s">
        <v>51</v>
      </c>
      <c r="H3" s="1" t="s">
        <v>52</v>
      </c>
    </row>
    <row r="4" spans="1:8" ht="77.25" customHeight="1" thickBot="1" thickTop="1">
      <c r="A4" s="194"/>
      <c r="B4" s="4" t="s">
        <v>53</v>
      </c>
      <c r="C4" s="2" t="s">
        <v>54</v>
      </c>
      <c r="D4" s="2" t="s">
        <v>55</v>
      </c>
      <c r="E4" s="2" t="s">
        <v>56</v>
      </c>
      <c r="F4" s="2" t="s">
        <v>57</v>
      </c>
      <c r="G4" s="2" t="s">
        <v>58</v>
      </c>
      <c r="H4" s="2" t="s">
        <v>59</v>
      </c>
    </row>
    <row r="5" spans="1:8" ht="57.75" customHeight="1" thickBot="1" thickTop="1">
      <c r="A5" s="194"/>
      <c r="B5" s="4" t="s">
        <v>60</v>
      </c>
      <c r="C5" s="2" t="s">
        <v>61</v>
      </c>
      <c r="D5" s="2" t="s">
        <v>62</v>
      </c>
      <c r="E5" s="2" t="s">
        <v>63</v>
      </c>
      <c r="F5" s="2" t="s">
        <v>64</v>
      </c>
      <c r="G5" s="2" t="s">
        <v>65</v>
      </c>
      <c r="H5" s="2" t="s">
        <v>66</v>
      </c>
    </row>
    <row r="6" spans="1:8" ht="78" customHeight="1" thickBot="1" thickTop="1">
      <c r="A6" s="194"/>
      <c r="B6" s="4" t="s">
        <v>67</v>
      </c>
      <c r="C6" s="2" t="s">
        <v>68</v>
      </c>
      <c r="D6" s="2" t="s">
        <v>69</v>
      </c>
      <c r="E6" s="2" t="s">
        <v>70</v>
      </c>
      <c r="F6" s="2" t="s">
        <v>71</v>
      </c>
      <c r="G6" s="2" t="s">
        <v>72</v>
      </c>
      <c r="H6" s="2" t="s">
        <v>73</v>
      </c>
    </row>
    <row r="7" spans="1:8" ht="62.25" customHeight="1" thickBot="1" thickTop="1">
      <c r="A7" s="194"/>
      <c r="B7" s="4" t="s">
        <v>74</v>
      </c>
      <c r="C7" s="2" t="s">
        <v>75</v>
      </c>
      <c r="D7" s="2" t="s">
        <v>76</v>
      </c>
      <c r="E7" s="2" t="s">
        <v>77</v>
      </c>
      <c r="F7" s="2" t="s">
        <v>78</v>
      </c>
      <c r="G7" s="2" t="s">
        <v>79</v>
      </c>
      <c r="H7" s="2" t="s">
        <v>80</v>
      </c>
    </row>
    <row r="8" spans="1:8" ht="91.5" customHeight="1" thickBot="1" thickTop="1">
      <c r="A8" s="194"/>
      <c r="B8" s="4" t="s">
        <v>81</v>
      </c>
      <c r="C8" s="2" t="s">
        <v>82</v>
      </c>
      <c r="D8" s="2" t="s">
        <v>83</v>
      </c>
      <c r="E8" s="2" t="s">
        <v>84</v>
      </c>
      <c r="F8" s="2"/>
      <c r="G8" s="2" t="s">
        <v>85</v>
      </c>
      <c r="H8" s="2" t="s">
        <v>86</v>
      </c>
    </row>
    <row r="9" spans="1:8" ht="47.25" customHeight="1" thickBot="1" thickTop="1">
      <c r="A9" s="194"/>
      <c r="B9" s="4" t="s">
        <v>87</v>
      </c>
      <c r="C9" s="2" t="s">
        <v>88</v>
      </c>
      <c r="D9" s="2" t="s">
        <v>89</v>
      </c>
      <c r="E9" s="2" t="s">
        <v>90</v>
      </c>
      <c r="F9" s="2"/>
      <c r="G9" s="2" t="s">
        <v>91</v>
      </c>
      <c r="H9" s="2" t="s">
        <v>92</v>
      </c>
    </row>
    <row r="10" spans="1:8" ht="72" customHeight="1" thickBot="1" thickTop="1">
      <c r="A10" s="194"/>
      <c r="B10" s="4" t="s">
        <v>93</v>
      </c>
      <c r="C10" s="2" t="s">
        <v>98</v>
      </c>
      <c r="D10" s="2"/>
      <c r="E10" s="2"/>
      <c r="F10" s="2"/>
      <c r="G10" s="2" t="s">
        <v>94</v>
      </c>
      <c r="H10" s="3"/>
    </row>
    <row r="11" spans="1:8" ht="27" thickBot="1" thickTop="1">
      <c r="A11" s="194"/>
      <c r="B11" s="4" t="s">
        <v>95</v>
      </c>
      <c r="C11" s="2"/>
      <c r="D11" s="2"/>
      <c r="E11" s="2"/>
      <c r="F11" s="2"/>
      <c r="G11" s="2" t="s">
        <v>96</v>
      </c>
      <c r="H11" s="3"/>
    </row>
    <row r="12" spans="1:8" ht="38.25" customHeight="1" thickBot="1" thickTop="1">
      <c r="A12" s="195" t="s">
        <v>97</v>
      </c>
      <c r="B12" s="195"/>
      <c r="C12" s="195"/>
      <c r="D12" s="195"/>
      <c r="E12" s="195"/>
      <c r="F12" s="195"/>
      <c r="G12" s="195"/>
      <c r="H12" s="195"/>
    </row>
    <row r="13" ht="13.5" thickTop="1"/>
  </sheetData>
  <sheetProtection/>
  <mergeCells count="4">
    <mergeCell ref="A1:A11"/>
    <mergeCell ref="B1:H1"/>
    <mergeCell ref="B2:H2"/>
    <mergeCell ref="A12: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3:E4"/>
  <sheetViews>
    <sheetView zoomScalePageLayoutView="0" workbookViewId="0" topLeftCell="A1">
      <selection activeCell="D5" sqref="D5"/>
    </sheetView>
  </sheetViews>
  <sheetFormatPr defaultColWidth="11.421875" defaultRowHeight="12.75"/>
  <sheetData>
    <row r="3" spans="3:5" ht="51">
      <c r="C3" s="77" t="s">
        <v>227</v>
      </c>
      <c r="D3">
        <v>2</v>
      </c>
      <c r="E3" s="77" t="s">
        <v>228</v>
      </c>
    </row>
    <row r="4" spans="3:5" ht="12.75">
      <c r="C4" t="s">
        <v>226</v>
      </c>
      <c r="E4" t="s">
        <v>229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APTO</dc:creator>
  <cp:keywords/>
  <dc:description/>
  <cp:lastModifiedBy>Carlos Andrés Báez González</cp:lastModifiedBy>
  <cp:lastPrinted>2021-09-23T16:57:10Z</cp:lastPrinted>
  <dcterms:created xsi:type="dcterms:W3CDTF">2017-02-13T21:45:29Z</dcterms:created>
  <dcterms:modified xsi:type="dcterms:W3CDTF">2023-01-30T03:08:02Z</dcterms:modified>
  <cp:category/>
  <cp:version/>
  <cp:contentType/>
  <cp:contentStatus/>
</cp:coreProperties>
</file>