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617" activeTab="0"/>
  </bookViews>
  <sheets>
    <sheet name="Chapinero" sheetId="1" r:id="rId1"/>
    <sheet name="T - Calificacion" sheetId="2" r:id="rId2"/>
    <sheet name="Tabla de peligros" sheetId="3" r:id="rId3"/>
    <sheet name="inventario recurso emerg" sheetId="4" state="hidden" r:id="rId4"/>
  </sheets>
  <definedNames>
    <definedName name="_xlnm._FilterDatabase" localSheetId="0" hidden="1">'Chapinero'!$A$9:$AE$76</definedName>
    <definedName name="_xlnm_Print_Titles" localSheetId="0">'Chapinero'!$7:$9</definedName>
    <definedName name="_xlnm_Print_Titles_0" localSheetId="0">'Chapinero'!$7:$9</definedName>
    <definedName name="_xlnm_Print_Titles_0_0" localSheetId="0">'Chapinero'!$7:$9</definedName>
    <definedName name="_xlnm_Print_Titles_0_0_0" localSheetId="0">'Chapinero'!$7:$9</definedName>
    <definedName name="_xlnm_Print_Titles_0_0_0_0" localSheetId="0">'Chapinero'!$7:$9</definedName>
    <definedName name="_xlnm_Print_Titles_0_0_0_0_0" localSheetId="0">'Chapinero'!$7:$9</definedName>
    <definedName name="_xlnm_Print_Titles_0_0_0_0_0_0" localSheetId="0">'Chapinero'!$7:$9</definedName>
    <definedName name="_xlnm_Print_Titles_0_0_0_0_0_0_0" localSheetId="0">'Chapinero'!$7:$9</definedName>
    <definedName name="_xlnm_Print_Titles_0_0_0_0_0_0_0_0" localSheetId="0">'Chapinero'!$7:$9</definedName>
    <definedName name="_xlnm_Print_Titles_0_0_0_0_0_0_0_0_0" localSheetId="0">'Chapinero'!$7:$9</definedName>
    <definedName name="_xlnm_Print_Titles_0_0_0_0_0_0_0_0_0_0" localSheetId="0">'Chapinero'!$7:$9</definedName>
    <definedName name="_xlnm_Print_Titles_0_0_0_0_0_0_0_0_0_0_0" localSheetId="0">'Chapinero'!$7:$9</definedName>
    <definedName name="_xlnm_Print_Titles_0_0_0_0_0_0_0_0_0_0_0_0" localSheetId="0">'Chapinero'!$7:$9</definedName>
    <definedName name="_xlnm_Print_Titles_0_0_0_0_0_0_0_0_0_0_0_0_0" localSheetId="0">'Chapinero'!$7:$9</definedName>
    <definedName name="_xlnm_Print_Titles_0_0_0_0_0_0_0_0_0_0_0_0_0_0" localSheetId="0">'Chapinero'!$7:$9</definedName>
    <definedName name="_xlnm_Print_Titles_0_0_0_0_0_0_0_0_0_0_0_0_0_0_0" localSheetId="0">'Chapinero'!$7:$9</definedName>
    <definedName name="_xlnm_Print_Titles_0_0_0_0_0_0_0_0_0_0_0_0_0_0_0_0" localSheetId="0">'Chapinero'!$7:$9</definedName>
    <definedName name="_xlnm_Print_Titles_0_0_0_0_0_0_0_0_0_0_0_0_0_0_0_0_0" localSheetId="0">'Chapinero'!$7:$9</definedName>
    <definedName name="_xlnm_Print_Titles_0_0_0_0_0_0_0_0_0_0_0_0_0_0_0_0_0_0" localSheetId="0">'Chapinero'!$7:$9</definedName>
    <definedName name="_xlnm_Print_Titles_0_0_0_0_0_0_0_0_0_0_0_0_0_0_0_0_0_0_0" localSheetId="0">'Chapinero'!$7:$9</definedName>
    <definedName name="_xlnm_Print_Titles_0_0_0_0_0_0_0_0_0_0_0_0_0_0_0_0_0_0_0_0" localSheetId="0">'Chapinero'!$7:$9</definedName>
    <definedName name="_xlnm_Print_Titles_0_0_0_0_0_0_0_0_0_0_0_0_0_0_0_0_0_0_0_0_0" localSheetId="0">'Chapinero'!$7:$9</definedName>
    <definedName name="_xlnm_Print_Titles_0_0_0_0_0_0_0_0_0_0_0_0_0_0_0_0_0_0_0_0_0_0" localSheetId="0">'Chapinero'!$7:$9</definedName>
    <definedName name="_xlnm_Print_Titles_0_0_0_0_0_0_0_0_0_0_0_0_0_0_0_0_0_0_0_0_0_0_0" localSheetId="0">'Chapinero'!$7:$9</definedName>
    <definedName name="_xlnm.Print_Area" localSheetId="0">'Chapinero'!$A$1:$AE$75</definedName>
    <definedName name="Print_Titles_0" localSheetId="0">'Chapinero'!$7:$9</definedName>
    <definedName name="Print_Titles_0_0" localSheetId="0">'Chapinero'!$7:$9</definedName>
    <definedName name="Print_Titles_0_0_0" localSheetId="0">'Chapinero'!$7:$9</definedName>
    <definedName name="_xlnm.Print_Titles" localSheetId="0">'Chapinero'!$7:$9</definedName>
  </definedNames>
  <calcPr fullCalcOnLoad="1"/>
</workbook>
</file>

<file path=xl/sharedStrings.xml><?xml version="1.0" encoding="utf-8"?>
<sst xmlns="http://schemas.openxmlformats.org/spreadsheetml/2006/main" count="2092" uniqueCount="639">
  <si>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</si>
  <si>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</si>
  <si>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</si>
  <si>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</si>
  <si>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</si>
  <si>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</si>
  <si>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</si>
  <si>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</si>
  <si>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</si>
  <si>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</si>
  <si>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</si>
  <si>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</si>
  <si>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</si>
  <si>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</si>
  <si>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</si>
  <si>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</si>
  <si>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</si>
  <si>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</si>
  <si>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</si>
  <si>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</si>
  <si>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</si>
  <si>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</si>
  <si>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</si>
  <si>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</si>
  <si>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</si>
  <si>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</si>
  <si>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</si>
  <si>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</si>
  <si>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</si>
  <si>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</si>
  <si>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</si>
  <si>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</si>
  <si>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</si>
  <si>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</si>
  <si>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</si>
  <si>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</si>
  <si>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</si>
  <si>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</si>
  <si>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</si>
  <si>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</si>
  <si>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</si>
  <si>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</si>
  <si>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</si>
  <si>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Errores en la labor por ausencia de concentración</t>
  </si>
  <si>
    <t>Heridas, lesiones, traumatismos</t>
  </si>
  <si>
    <t>Psicosocial</t>
  </si>
  <si>
    <t>Trabajo de escritorio y computador</t>
  </si>
  <si>
    <t>Estrés, desmotivación, fatiga, efectos adversos en la condición de salud. Carga emocional</t>
  </si>
  <si>
    <t>Muerte</t>
  </si>
  <si>
    <t>Biológico</t>
  </si>
  <si>
    <t>Alergias, virus</t>
  </si>
  <si>
    <t>II</t>
  </si>
  <si>
    <t>Varias</t>
  </si>
  <si>
    <t>Enfermedad incapacitante</t>
  </si>
  <si>
    <t>Químico</t>
  </si>
  <si>
    <t>Alcaldía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</si>
  <si>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</si>
  <si>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</si>
  <si>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</si>
  <si>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</si>
  <si>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</si>
  <si>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</si>
  <si>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</si>
  <si>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</si>
  <si>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</si>
  <si>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</si>
  <si>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</si>
  <si>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</si>
  <si>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</si>
  <si>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</si>
  <si>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</si>
  <si>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</si>
  <si>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</si>
  <si>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</si>
  <si>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</si>
  <si>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</si>
  <si>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</si>
  <si>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</si>
  <si>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</si>
  <si>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</si>
  <si>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</si>
  <si>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</si>
  <si>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</si>
  <si>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</si>
  <si>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</si>
  <si>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</si>
  <si>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</si>
  <si>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</si>
  <si>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</si>
  <si>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</si>
  <si>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</si>
  <si>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</si>
  <si>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</si>
  <si>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</si>
  <si>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</si>
  <si>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</si>
  <si>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</si>
  <si>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</si>
  <si>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</si>
  <si>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</si>
  <si>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</si>
  <si>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</si>
  <si>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</si>
  <si>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</si>
  <si>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</si>
  <si>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</si>
  <si>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</si>
  <si>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</si>
  <si>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</si>
  <si>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</si>
  <si>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</si>
  <si>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</si>
  <si>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</si>
  <si>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</si>
  <si>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</si>
  <si>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</si>
  <si>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</si>
  <si>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</si>
  <si>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</si>
  <si>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</si>
  <si>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</si>
  <si>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</si>
  <si>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</si>
  <si>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</si>
  <si>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</si>
  <si>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</si>
  <si>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</si>
  <si>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</si>
  <si>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</si>
  <si>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</si>
  <si>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</si>
  <si>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</si>
  <si>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</si>
  <si>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</si>
  <si>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</si>
  <si>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</si>
  <si>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</si>
  <si>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</si>
  <si>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</si>
  <si>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</si>
  <si>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</si>
  <si>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</si>
  <si>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</si>
  <si>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</si>
  <si>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</si>
  <si>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</si>
  <si>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</si>
  <si>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</si>
  <si>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</si>
  <si>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</si>
  <si>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</si>
  <si>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</si>
  <si>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</si>
  <si>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</si>
  <si>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</si>
  <si>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</si>
  <si>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</si>
  <si>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</si>
  <si>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</si>
  <si>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</si>
  <si>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</si>
  <si>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</si>
  <si>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</si>
  <si>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</si>
  <si>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</si>
  <si>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</si>
  <si>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</si>
  <si>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</si>
  <si>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</si>
  <si>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</si>
  <si>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</si>
  <si>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</si>
  <si>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</si>
  <si>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</si>
  <si>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</si>
  <si>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</si>
  <si>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</si>
  <si>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</si>
  <si>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</si>
  <si>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</si>
  <si>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</si>
  <si>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</si>
  <si>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</si>
  <si>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</si>
  <si>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</si>
  <si>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</si>
  <si>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</si>
  <si>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</si>
  <si>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</si>
  <si>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</si>
  <si>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</si>
  <si>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</si>
  <si>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</si>
  <si>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</si>
  <si>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</si>
  <si>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</si>
  <si>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</si>
  <si>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</si>
  <si>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</si>
  <si>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</si>
  <si>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</si>
  <si>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</si>
  <si>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</si>
  <si>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</si>
  <si>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</si>
  <si>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</si>
  <si>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</si>
  <si>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</si>
  <si>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</si>
  <si>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</si>
  <si>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</si>
  <si>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</si>
  <si>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</si>
  <si>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</si>
  <si>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</si>
  <si>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</si>
  <si>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</si>
  <si>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Si</t>
  </si>
  <si>
    <t>Biomecánico (movimientos repetitivos)</t>
  </si>
  <si>
    <t>Tendinitis, síndrome de túnel del carpo (STC), otros DME.</t>
  </si>
  <si>
    <t>Biomecánico (posturas)</t>
  </si>
  <si>
    <t>Desórdenes musculo-esqueléticos.</t>
  </si>
  <si>
    <t>Biológico (contacto con vectores)</t>
  </si>
  <si>
    <t xml:space="preserve">Resolución 2646 de 2008 </t>
  </si>
  <si>
    <t>No Aceptable o  Aceptable con control especifico</t>
  </si>
  <si>
    <t>Resolución 2400 de 1979. Artículo 36</t>
  </si>
  <si>
    <t>Estrés, desmotivación, fatiga, efectos adversos en la condición de salud.</t>
  </si>
  <si>
    <t>Estrés, fatiga, efectos adversos en la condición de salud. Carga emocional</t>
  </si>
  <si>
    <t>Físico (Temperatura )</t>
  </si>
  <si>
    <t>Distracción; reducción del rendimiento en la realización de las tareas; sintomatología a nivel respiratorio</t>
  </si>
  <si>
    <t>Público (violencia, robos, atracos, asaltos, atentados, de orden público, accidentes de transito etc.)</t>
  </si>
  <si>
    <t>Trabajo en oficina, trabajo en campo, responsabilidad en Toma de decisiones</t>
  </si>
  <si>
    <t>Resolución 2400 de 1979. Artículo 37.
NTP 242  , NTC 5831</t>
  </si>
  <si>
    <t>camillas</t>
  </si>
  <si>
    <t>Gabinete con paleta,casco, otros</t>
  </si>
  <si>
    <t>1 en 3er piso
1 en 5to piso</t>
  </si>
  <si>
    <t>2 camillas de madera 5to piso</t>
  </si>
  <si>
    <t>Conductores</t>
  </si>
  <si>
    <t xml:space="preserve">Disconfort térmico por sensación de frío </t>
  </si>
  <si>
    <t>Afecciones respiratorias, irritación conjuntiva, dermatitis de contacto.</t>
  </si>
  <si>
    <t>Trabajo de oficina</t>
  </si>
  <si>
    <t xml:space="preserve">Alto nivel de responsabilidad, actividades propias de la labor, revisión y entrega de resultados en tiempos determinados. Agresiones por parte de la comunidad
</t>
  </si>
  <si>
    <t>Actividades propias de la tarea, demandas emocionales, comunicación, tecnología, organización del trabajo, demandas cualitativas y cuantitativas de la labor</t>
  </si>
  <si>
    <t>Movimientos repetitivos miembros superiores.</t>
  </si>
  <si>
    <t>Postura sedente</t>
  </si>
  <si>
    <t>Todas</t>
  </si>
  <si>
    <t>Aplicación de Batería Psicosocial a población muestra de la Secretaria Distrital de Gobierno, generación de pausas por tu bienestar desde nivel central a todas las sedes, generación de talleres</t>
  </si>
  <si>
    <t>Despacho - Piso 5 A</t>
  </si>
  <si>
    <t xml:space="preserve">Trabajo de escritorio y computador ,aprobación y firma de documentos, orientar y participar en reuniones, asistir a eventos y recorridos por la localidad, responsable de la gestión de la alcaldía </t>
  </si>
  <si>
    <t>Trabajo de campo</t>
  </si>
  <si>
    <t xml:space="preserve">Desplazamiento  fuera de las instalaciones de la sede dentro de la localidad, llevando equipos costosos (cámaras de vídeo o fotográficas)
Agresiones verbales y/o físicas </t>
  </si>
  <si>
    <t>Vehículo de la Entidad</t>
  </si>
  <si>
    <t>1.Capacitación en medidas preventivas y de manejo del riesgo público   
2. Generar  programa de riesgo publico, incluir  protocolo de seguridad</t>
  </si>
  <si>
    <t>Biomecánico (movimientos repetitivos, postura sedente)</t>
  </si>
  <si>
    <t>Tendinitis, síndrome de túnel del carpo (STC), otros Desórdenes músculo esqueléticos</t>
  </si>
  <si>
    <t xml:space="preserve">Trabajo de campo </t>
  </si>
  <si>
    <t>Uso de chaqueta institucional</t>
  </si>
  <si>
    <t>1.Coordinar previamente acompañamiento policial, siempre que sea posible
2.Capacitación en medidas preventivas y de manejo del riesgo público   
3.Generar  programa de riesgo publico, incluir  protocolo de seguridad
4.Coordinar para actividades externas a la sede el uso de vehículo de la Entidad</t>
  </si>
  <si>
    <t>Locativo (sistemas y medios de almacenamiento)</t>
  </si>
  <si>
    <t>Movimientos repetitivos miembros superiores. Postura sedente.</t>
  </si>
  <si>
    <t>Movimientos repetitivos miembros superiores. Postura sedente. Algunas sillas en mal estado</t>
  </si>
  <si>
    <t>Desplazamiento fuera de las instalaciones (robo, atraco, lesiones por caídas, accidentes con vehículos)
Inseguridad propia de algunas zonas de la localidad</t>
  </si>
  <si>
    <t>Almacén - Piso 2 B</t>
  </si>
  <si>
    <t>Movimientos repetitivos miembros superiores. Postura sedente. Manipulación de cargas.</t>
  </si>
  <si>
    <t>Biomecánico (movimientos repetitivos, postura sedente, manipulación de cargas)</t>
  </si>
  <si>
    <t xml:space="preserve">Organización elementos de almacén </t>
  </si>
  <si>
    <t>Organización elementos de almacén en estantes</t>
  </si>
  <si>
    <t>Ubicación de elementos de almacén en estanterías, por encima del panel superior cerca del nivel del techo.</t>
  </si>
  <si>
    <t>Golpes, traumatismos, lesiones, heridas; asociados a caídas de objetos y personas</t>
  </si>
  <si>
    <t>1.No almacenar elementos  por encima de 1.80 mts de altura
2.Verificar anclaje de los estantes utilizados para el almacenamiento
3.Mantener espacio de circulación despejado.
4.Utilizar escalera de mínimo 3 pasos para alcanzar los elementos ubicados en los espacios superiores de la estantería</t>
  </si>
  <si>
    <t>1.Realizar capacitación básica en almacenamiento de sustancias químicas
2.Verificar compatibilidad en el almacenamiento de sustancias químicas
3.Tener disponibles las hojas de seguridad de los productos químicos 
4.En caso que sea necesario trasvasar alguno de estos productos, asegurar que se marque el recipiente indicando como mínimo el nombre del producto y la fecha de envase</t>
  </si>
  <si>
    <t>Según lo indique la hoja de seguridad de la sustancia química utilizada</t>
  </si>
  <si>
    <t xml:space="preserve">Recepción y entrega de productos de aseo para su almacenamiento temporal en el área </t>
  </si>
  <si>
    <t>Derrame o salpicadura en caso de daño en algún recipiente durante su manipulación</t>
  </si>
  <si>
    <t>Tapabocas
Guantes 
Bata de tela o desechable
Monogafas</t>
  </si>
  <si>
    <t>Atención a usuarios</t>
  </si>
  <si>
    <t xml:space="preserve">Definir estrategias para fortalecimiento de autoestima y afrontamiento de situaciones difíciles o de maltrato en atención a usuarios. </t>
  </si>
  <si>
    <t>Atención personal a usuarios. Recepción y radicación de correspondencia</t>
  </si>
  <si>
    <t>Presencia de personal de vigilancia</t>
  </si>
  <si>
    <t>Público (violencia en el puesto de trabajo, robos, atracos, orden público, accidente vehicular)</t>
  </si>
  <si>
    <t>Consumo de bebidas preparadas en las instalaciones</t>
  </si>
  <si>
    <t>Intoxicación alimentaria, contagio de bacterias, virus y parásitos</t>
  </si>
  <si>
    <t>Resolución 2674 de 2013. Capítulo III</t>
  </si>
  <si>
    <t>Asegurar que las personas del outsourcing que presta el servicio de cafetería, cuenten con la capacitación en manipulación de alimentos, así como con los controles biológicos respectivos y estrictas condiciones de higiene</t>
  </si>
  <si>
    <t>Movimientos repetitivos miembros superiores. Postura sedente. Sillas desajustadas</t>
  </si>
  <si>
    <t>Biomecánico (movimientos repetitivos, posturas)</t>
  </si>
  <si>
    <t>Resolución 2400 de 1979. Artículos 9 y 37
NTP 242, NTC 5831</t>
  </si>
  <si>
    <t>Dar cumplimiento a parámetros de ergonomía en diseño y distribución de puestos de trabajo</t>
  </si>
  <si>
    <t>Trabajo en oficina o en campo.</t>
  </si>
  <si>
    <t xml:space="preserve">Trabajo de escritorio y computador o en campo. Atención al usuario. Asistencia a diferentes audiencias dentro y fuera de la oficina. Llegar a acuerdos. Toma de decisiones. </t>
  </si>
  <si>
    <t>Físico (Temperatura)</t>
  </si>
  <si>
    <t>Evaluar con ingeneiría de obras la pertinencia de acumular las cajas de expedientes, en el volumen que se hace, teniendo en cuenta el tiempo de construcción y la capacidad portante de la edificación en cada uno de los 2 pisos. Así mismo definir según el resultado, cuales serían los espacios propicios para ubicar los archivos que allí se requieren</t>
  </si>
  <si>
    <t>Presupuesto</t>
  </si>
  <si>
    <t>Contratación</t>
  </si>
  <si>
    <t>Archivo</t>
  </si>
  <si>
    <t>Biologico (manipulación de alimentos)</t>
  </si>
  <si>
    <t>Todos</t>
  </si>
  <si>
    <t>Eléctrico</t>
  </si>
  <si>
    <t>Lesiones a las personas. Daños a las instalaciones</t>
  </si>
  <si>
    <t>Reglamento técnico de instalaciones eléctricas “Retie”. Res N° 9 0708 de 2013.</t>
  </si>
  <si>
    <t xml:space="preserve">Realizar adecuaciones de instalaciones eléctricas, por parte de persona competente, certificada en Retie.
</t>
  </si>
  <si>
    <t>1. Asegurar la organización del cableado eléctrico en las instalaciones 
2. Impedir uso de multitomas en las áreas de trabajo
3. Programación de mantenimiento preventivo de acometidas eléctricas por personal calificado.</t>
  </si>
  <si>
    <t>1.Capacitación en prevención y manejo del riesgo público</t>
  </si>
  <si>
    <t>ALCALDÍA LOCAL DE CHAPINERO</t>
  </si>
  <si>
    <t>1.Realizar actividades de capacitación sobre resolución de conflictos, habilidades de negociación, trabajo en equipo.
3.Definir estrategias de apoyo para fortalecimiento de liderazgo y afrontamiento de situaciones con personas de difícil manejo.</t>
  </si>
  <si>
    <t>Atención a usuarios, reuniones con los diferentes areas de la alcaldía local</t>
  </si>
  <si>
    <t>Acompañamiento a las reuniones en las UPZ a las cuales asiste el alcalde local</t>
  </si>
  <si>
    <t xml:space="preserve">Gestión Desarrollo Local </t>
  </si>
  <si>
    <t>Apoyo a profesionales del area. Reasignación de correspondencia. Digitación</t>
  </si>
  <si>
    <t>1.Capacitación en higiene postural y autocuidado
2.Programar y realizar  pausas activas por parte de los colaboradores , realizar formación de lideres de pausas activas
3.Mantenimiento preventivo y correctivo de sillas</t>
  </si>
  <si>
    <t xml:space="preserve">Movimientos repetitivos miembros superiores. Postura sedente. </t>
  </si>
  <si>
    <t>1.Programar y realizar  pausas activas  con mayor continuidad por parte de los colaboradores, realizar formación de líderes de pausas activas    
2.Capacitación en higiene postural
4.Programar y realizar mantenimiento preventivo y correctivo de sillas</t>
  </si>
  <si>
    <t xml:space="preserve">Ingresos y salidas de Almacén, inventarios, cierres, entrega de insumos, entregas de bienes devolutivos, coordinación logística de actividades de la Alcaldía, conciliaciones, seguimiento a ejecución de contratos. </t>
  </si>
  <si>
    <t>1.Capacitación en higiene postural, manipulación de cargas y autocuidado    
2.Programar y realizar pausas activas diarias</t>
  </si>
  <si>
    <t>Revisión de informes. Trámites de facturas. Atención a ciudadanos. Reuniones presenciales. Respuesta de correspondencia y derechos de peticion. Proteccion y Bienestar Animal.</t>
  </si>
  <si>
    <t>Visitas de inspección, vigilancia y control. caracterización territorial, acompañamiento a entidades y comunidad. Visitas a campesinos en el area rural. Verificacion de denuncias de Proteccion y Bienestar Animal.</t>
  </si>
  <si>
    <t>1.Capacitación en higiene postural y autocuidado    
2.Programar y realizar pausas activas diarias</t>
  </si>
  <si>
    <t>Desplazamientos por la localidad, en cumplimiento de las labores del área</t>
  </si>
  <si>
    <t>Recepción y envio de correspondencia. Radicación acuses envíos. Apoyo a radicación de documentos. Escaneo y foliación de documentos. Entrega de documentos entre dependencias.</t>
  </si>
  <si>
    <t>Recepción y radicación de correspondencia</t>
  </si>
  <si>
    <t xml:space="preserve">1.Capacitación en higiene postural y autocuidado
2.Programar y realizar pausas activas diarias
3.Mantenimiento preventivo de sillas             </t>
  </si>
  <si>
    <t xml:space="preserve">1.Suministro frecuente de bebidas calientes.
2.Uso de ropa abrigada
3.Medición ambiental de temperatura
4.Acatar las recomendaciones resultado de la medición
</t>
  </si>
  <si>
    <t>Alcaldía (container)</t>
  </si>
  <si>
    <t xml:space="preserve">Apremio de tiempo, asociado a la cercanía de las fechas límite para entrega o trámite de la correspondencia. Posibilidad de agresiones verbales y/o físicas por parte de usuarios. </t>
  </si>
  <si>
    <t>Impulso procesal de expedientes, Orfeos, programación de operativos, reuniones. Adelantar oficios, matrices y en general proyectos de resoluciones de fondo</t>
  </si>
  <si>
    <t>IVC de ocupaciones ilegales en Cerros Orientales</t>
  </si>
  <si>
    <t>Desplazamientos por el sector de cerros orientales, en cumplimiento de las labores del área</t>
  </si>
  <si>
    <t>1.Capacitación en higiene postural y autocuidado
2.Programar y realizar pausas activas diarias</t>
  </si>
  <si>
    <t>Revisión de expedientes físicos y digitales, actuaciones procesales</t>
  </si>
  <si>
    <t xml:space="preserve">Posible proliferación de microorganismos por manipulación de expedientes </t>
  </si>
  <si>
    <t xml:space="preserve">1.Fumigación preventivas en la sede, prevención de plagas.   
2.Limpieza con trapo húmedo, posterior a la fumigación.
3.Aseo frecuente con aspiradora.
4.Uso de elementos de protección durante la manipulación de documentos.
6.Realizar campañas de sensibilización en autocuidado, suministrar gel antibacterial a los colaboradores    </t>
  </si>
  <si>
    <t>Cubrimiento de eventos. Grabación de videos de apoyo y full para socialización de proyectos y entregas por parte del FDLCH</t>
  </si>
  <si>
    <t>Diseño de Piezas Gráficas y videos institucionales. Cubrimiento de eventos, publicación y actualización de pagina web y redes sociales.</t>
  </si>
  <si>
    <t>Movimientos repetitivos miembros superiores. 
Postura sedente</t>
  </si>
  <si>
    <t>1.Programar y realizar  pausas activas diarias por parte de los colaboradores, realizar formación de lideres de pausas activas    
2.Capacitación en higiene postural y autocuidado</t>
  </si>
  <si>
    <t>Revisión de cuentas, causaciónes, contabilizaciónes, conciliaciones, liquidación de impuestos, información exogena mensual, validaciones. Seguimiento radicados, generación libros de contabilidad, conformación carpetas de conciliaciones y reportes para suministrar al seguimiento de auditorias.</t>
  </si>
  <si>
    <t>Elaboración de contratos, adiciones, procesos de selección, evaluaciones jurídicas, elaboración de pliegos de condiciones, adendas, publicación de procesos. Apoyo y asesoría a los procesos pre, contractuales y postcontractuales, para la adquisición de bienes y servicios de la Entidad.</t>
  </si>
  <si>
    <t>1.Programar y realizar  pausas activas diarias por parte de los colaboradores, realizar formación de lideres de pausas activas    
2.Capacitación en higiene postural y autocuidado
3.Mantenimiento preventivo y correctivo de sillas</t>
  </si>
  <si>
    <t>Apoyo profesionala la oficina de cultura, recreación y deporte</t>
  </si>
  <si>
    <t>Visitas a emprendimientos culturales y a escuelas de formación cultural y deportiva</t>
  </si>
  <si>
    <t>Respuestas a orfeos, organización documental. Impresiones de actas, planillas e informes. Elaboración de cartas, invitación a reuniones.</t>
  </si>
  <si>
    <t>Entrega de kits de elementos de bioseguridad en las microempresas, locales comerciales, trabajadores y vendedores informales de la localidad de chapinero en conjunto con la subred norte.</t>
  </si>
  <si>
    <t>Gestión desarrollo social</t>
  </si>
  <si>
    <t>Movimientos repetitivos miembros superiores. 
Postura sedente. Espacio reducido.</t>
  </si>
  <si>
    <t xml:space="preserve">Resolución 2400 de 1979. </t>
  </si>
  <si>
    <r>
      <t>Disposición de espacios de trabajo según norma (2 m</t>
    </r>
    <r>
      <rPr>
        <vertAlign val="superscript"/>
        <sz val="6"/>
        <rFont val="Arial"/>
        <family val="2"/>
      </rPr>
      <t>2</t>
    </r>
    <r>
      <rPr>
        <sz val="6"/>
        <rFont val="Arial"/>
        <family val="2"/>
      </rPr>
      <t xml:space="preserve">  de superficie de pavimento por cada trabajador)</t>
    </r>
  </si>
  <si>
    <t>Gestión documental y archivo</t>
  </si>
  <si>
    <t>Inventario documental. Organización documental. Préstamo y consulta. Traslado de cajas. Intervención documental.  Diligenciamiento formatos. Orientación procesos archivísticos.</t>
  </si>
  <si>
    <t xml:space="preserve">Posible proliferación de microorganismos por manipulación de documentos y cajas de archivo </t>
  </si>
  <si>
    <t>1.Fumigación preventivas en la sede, prevención de plagas.   
2.Limpieza con trapo húmedo, posterior a la fumigación.
3.Aseo frecuente con aspiradora.
4.Uso de elementos de protección durante la manipulación de documentos.</t>
  </si>
  <si>
    <t>Infraestructura</t>
  </si>
  <si>
    <t>Realizar oficios, Seguimiento a contratos de obra e interventoría. Realizar las actividades propias de apoyo a la supervisión de contratos y Avanzar en el proceso de formulación para procesos de la presente vigencia.</t>
  </si>
  <si>
    <t>Se realiza seguimiento técnico al avance de los contratos de obra relacionados con espacio público en la Localidad de Chapinero. Comités técnicos y registro fotográfico.</t>
  </si>
  <si>
    <t>Audiencias, actualización actuaciones, atención a ciudadano, resolver actuaciones de policía, responder acciones de tutela, inspecciones oculares, revisión de expedientes, fallos. Atención a público, impulsos procesales de querellas y comparendos , apoyo audiencias públicas, respuesta a peticiones en orfeo.</t>
  </si>
  <si>
    <t>1.Programar y realizar  pausas activas  con mayor continuidad por parte de los colaboradores , realizar formación de lideres de pausas activas 
2.Capacitación en higiene postural y autocuidado
3.Mantenimiento preventivo y correctivo sillas. 
4.Establecer políticas de orden y aseo.</t>
  </si>
  <si>
    <t>Apremio de tiempo en toma de decisiones. Agresiones verbales y/o físicas por parte de usuarios. Elevada carga laboral. Carga emocional asociada a las audiencias.</t>
  </si>
  <si>
    <t>1.Evaluar la opción de contar con profesionales adicionales de apoyo para disminuir carga laboral.
2.Definir estrategias para fortalecimiento de la cohesión de grupo que conduzcan al apoyo social e integración entre compañeros. 
3.Definir estrategias de apoyo para fortalecimiento de autoestima y afrontamiento de situaciones difíciles o conflictivas en el desempeño de la labor.</t>
  </si>
  <si>
    <t>Gran cantidad de cajas de expedientes en almacenamiento</t>
  </si>
  <si>
    <t xml:space="preserve">Inspecciones oculares dentro de actuaciones policivas. Visita a establecimientos de comercio que cuentan con querella en el despacho de la inspección por falta de documentación. Diligencias de audiencias. </t>
  </si>
  <si>
    <t>Posibles agresiones por parte de la ciudadanía que se siente afectada con el resultado de las actuaciones</t>
  </si>
  <si>
    <t xml:space="preserve">Presencia de humedad en los dos pisos de las instalaciones. En la Inspección 2 C, ingresa a través de la luminaria gran cantidad de agua cuando llueve. Hay antecedente de accidentes de trabajo por caída del cielo raso.
</t>
  </si>
  <si>
    <t>Locativo (estructuras e instalaciones)</t>
  </si>
  <si>
    <t>Debilitamiento estructural progresivo de las instalaciones</t>
  </si>
  <si>
    <t>Revisión por parte de ingeniería de obras, con el fin de establecer el origen de las filtraciones de agua y establecer las acciones correctivas a seguir.</t>
  </si>
  <si>
    <t>Seguimiento a la implementación de las acciones correctivas</t>
  </si>
  <si>
    <t>1.Programar y realizar  pausas activas por parte de los colaboradores , realizar formación de lideres de pausas activas    
2.Capacitación en higiene postural y autocuidado
3. Programar y realizar mantenimiento preventivo y correctivo de sillas</t>
  </si>
  <si>
    <t xml:space="preserve">Visitas inspección, vigilancia y control. Visitas técnicas de verificación a predios objeto de expedientes activos por procesos de obras, espacio público y establecimientos de comercio operativos en cerros orientales. </t>
  </si>
  <si>
    <t>Desplazamiento fuera de las instalaciones. Inconformidades de los ciudadanos. Inseguridad propia de algunas zonas de la localidad</t>
  </si>
  <si>
    <t>Movimientos repetitivos miembros superiores. Postura sedente. Sillas deterioradas</t>
  </si>
  <si>
    <t>Desplazamiento fuera de las instalaciones. Inconformidades de los ciudadanos. Inseguridad propia de algunas zonas de la localidad. Elevada carga laboral.</t>
  </si>
  <si>
    <t>1.Definir estrategias de apoyo para fortalecimiento de autoestima y afrontamiento de diversas  situaciones.
2.Definir estrategias para fortalecimiento de la cohesión de grupo que conduzcan al apoyo social e integración entre compañeros.
3.Revisión de carga laboral y definición de personal de apoyo u otras acciones correctivas</t>
  </si>
  <si>
    <t>Grabar las sesiones realizadas por los Ediles y Edilesas, transcripción de actas. Manejo de correspondencia de correo electrónico. Archivo.</t>
  </si>
  <si>
    <t>1.Programar y realizar  pausas activas por parte de los colaboradores , realizar formación de lideres de pausas activas    
2.Capacitación en higiene postural</t>
  </si>
  <si>
    <t xml:space="preserve">Respuesta a oficios y radicados, reuniones de seguimiento o lineamientos técnicos. Reuniones de articulación, elaboración de informes y documentos, atención a correos electrónicos, gestiones con otras entidades. </t>
  </si>
  <si>
    <t>1.Programar y realizar pausas activas     
2.Capacitación en higiene postural</t>
  </si>
  <si>
    <t>Diálogo con promotoras de iniciativas ciudadanas PP</t>
  </si>
  <si>
    <t>1.Capacitación en medidas preventivas y de manejo del riesgo público   
2.Generar  programa de riesgo publico, incluir  protocolo de seguridad</t>
  </si>
  <si>
    <t>Atención al público, informes , uso aplicativo SIRBE , reponder solicitudes y requerimientos. Articulación interinstitucional, atención a espacios locales, radicados orfeo, reuniones de seguimiento Internas, revisión y atención a correo institucional.</t>
  </si>
  <si>
    <t>Participación</t>
  </si>
  <si>
    <t>Respuesta a oficios, actividades presenciales, reuniones de equipo. Respuestas a orfeos, informes</t>
  </si>
  <si>
    <t xml:space="preserve">Procesos de elección de instancias de participación, constructores locales </t>
  </si>
  <si>
    <t xml:space="preserve">Movimientos repetitivos miembros superiores. 
Postura sedente. </t>
  </si>
  <si>
    <t>1.Programar y realizar  pausas activas diarias     
2.Capacitación en higiene postural y autocuidado</t>
  </si>
  <si>
    <t xml:space="preserve">1.Programar y realizar pausas activas diarias, realizar formación de líderes de pausas activas    
2.Capacitación en higiene postural
4.Programar y realizar mantenimiento preventivo y correctivo de sillas; reemplazarlas cuando sea necesario </t>
  </si>
  <si>
    <t xml:space="preserve">Búsqueda activa de población, acompañamiento a eventos y movilizaciones sociales. Asistencia a reuniones. Apoyo supervisión convenio, reuniones comunidad.  Visita obras . </t>
  </si>
  <si>
    <t xml:space="preserve">1.Capacitación en medidas preventivas y de manejo del riesgo público
2.Generar  programa de riesgo publico, incluir  protocolo de seguridad   </t>
  </si>
  <si>
    <t xml:space="preserve">Elaboracion informes, CDP, CRP, pagos proveedores, contratistas. </t>
  </si>
  <si>
    <t>1.Programar y realizar pausas activas diarias    
2.Capacitación en higiene postural</t>
  </si>
  <si>
    <t xml:space="preserve">Formulación, revisión documental de carpetas físicas del convenio, reuniones presenciales </t>
  </si>
  <si>
    <t>Salud</t>
  </si>
  <si>
    <t>Formulación y seguimiento a Proyectos de seguridad y convivencia, respuesta a requerimientos, peticiones, reuniones con instancias de participación. Actividades administrativas.</t>
  </si>
  <si>
    <t>Operativos en calle acompañamiento a marchas operativos temas relacionados con seguridad</t>
  </si>
  <si>
    <t>Labores administrativas</t>
  </si>
  <si>
    <t>Visitas domiciliarias, actividades con comunidad. Tropa social, seguimientos</t>
  </si>
  <si>
    <t xml:space="preserve">Desorganización en cables de baja tensión en las áreas, uso de multitomas, enchufes en malas condiciones.
</t>
  </si>
  <si>
    <t>Posibilidad de contagio por Covid 19, tanto en trabajo en casa como presencial</t>
  </si>
  <si>
    <t>Biologico (virus)</t>
  </si>
  <si>
    <t>Enfermedad respiratoria y afectación a otros sitemas</t>
  </si>
  <si>
    <t>Aseo y desinfección</t>
  </si>
  <si>
    <t>Cumplimiento de medidas de bioseguridad</t>
  </si>
  <si>
    <t>Resolución 777 de 2021</t>
  </si>
  <si>
    <t>Acudir a la entidad de salud respectiva para cumplir con el esquema de vacunación indicado por el Gobierno nacional en el momento correspondiente.
Trabajo presencial: Dar cumplimiento al protocolo de bioseguridad de la Entidad
Trabajo en casa: Generar las condiciones propicias para el cumplimiento de las medidas de bioseguridad divulgadas por la Entidad y el Gobierno nacional.</t>
  </si>
  <si>
    <t>Estrés, estados de ansiedad, efectos adversos en la condición de salud</t>
  </si>
  <si>
    <t>Apoyo en estrategias para:
 - Fortalecer afrontamiento de situaciones difíciles
 - Aceptación de las condiciones y consecuencias de la pandemia
 - Manejo del duelo</t>
  </si>
  <si>
    <t>Talleres virtuales, control de riesgo psicosocial</t>
  </si>
  <si>
    <t>Agosto de 2022</t>
  </si>
  <si>
    <t>Comunicaciones - Piso 5A</t>
  </si>
  <si>
    <t>Planeación  - Piso 5A</t>
  </si>
  <si>
    <t>Gestión Policiva Jurídica - Piso 3A</t>
  </si>
  <si>
    <t>No</t>
  </si>
  <si>
    <t>Trabajo de Oficina</t>
  </si>
  <si>
    <t>Gestión policiva (Obras) - Piso 4A</t>
  </si>
  <si>
    <t>Mujer y género - piso 3A</t>
  </si>
  <si>
    <t>Seguridad Y Convivencia - Piso 3A</t>
  </si>
  <si>
    <t>Cobro Persuasivo y propiedad Horizonatal - Piso 3A</t>
  </si>
  <si>
    <t>Movimientos repetitivos miembros superiores. Postura sedente.
Sillas en mal estado</t>
  </si>
  <si>
    <t>1. Evaluar la posibilidad de adquisición de sillas para ala alcaldía</t>
  </si>
  <si>
    <t>1.Capacitación en higiene postural y autocuidado
2.Programar y realizar pausas activas diarias
3. Realizar mantenimiento de sillas</t>
  </si>
  <si>
    <t>Evaluar la opción de disponer de un espacio más amplio, de manera que se cuente con al menos 2 m2 de superficie de pavimento por cada trabajador.</t>
  </si>
  <si>
    <t>Desplazamientos por la localidad, en cumplimiento de las labores del área, Vistando emprendimientos</t>
  </si>
  <si>
    <t>Empleo y productividad - Piso 2</t>
  </si>
  <si>
    <t>Contabilidad y presupuesto</t>
  </si>
  <si>
    <t>Trabajo de escritorio y computador.
Atención de usuarios. Información de trámites, certificado de residencia, manejo de basuras, pérdida de documentos, entre otros</t>
  </si>
  <si>
    <t xml:space="preserve">Atención de usuarios difíciles o enojados.
</t>
  </si>
  <si>
    <t>Psicosocial (condiciones de la tarea)</t>
  </si>
  <si>
    <t>Estrés, fatiga, efectos adversos en la condición de salud</t>
  </si>
  <si>
    <t>Definir estrategias de apoyo para fortalecimiento de autoestima y afrontamiento de situaciones conflictivas.</t>
  </si>
  <si>
    <t>Subsidio C - Apoyo Económico</t>
  </si>
  <si>
    <t>Movimientos repetitivos miembros superiores. Postura sedente. Uso de silla fija</t>
  </si>
  <si>
    <t>Evaluar la posibilidad de adquisición de sillas egonómicas para el trabajo con video terminales</t>
  </si>
  <si>
    <t>1.Programar y realizar pausas activas diarias    
2.Capacitación en higiene postural
3. Cambio de silla fija por silla ergonómica</t>
  </si>
  <si>
    <t xml:space="preserve">Uso de casco y botas de seguridad </t>
  </si>
  <si>
    <t>Desplazamientos por la localidad, en cumplimiento de las labores del área, Ingreso a obras civiles</t>
  </si>
  <si>
    <t>Cultura, recreación y Deporte</t>
  </si>
  <si>
    <t>Movimientos repetitivos miembros superiores. 
Postura sedente
Excesivos puestos de trabajo para el área de oficina</t>
  </si>
  <si>
    <t>si</t>
  </si>
  <si>
    <t>Excesivos puestos de trabajo para el área de oficina</t>
  </si>
  <si>
    <t xml:space="preserve">Locativo (insuficinte espacio para la labor). </t>
  </si>
  <si>
    <t>1. Realizar redistribución de las áreas de trabajo</t>
  </si>
  <si>
    <t>Organización de expedientes, foliación, préstamos de los mismos y digitalización. Revisión de Acervos documentales, verificar procesos técnicos y operativos que se implementan en los expedientes documentales, custodia de la memoria documental institucional</t>
  </si>
  <si>
    <t>Cantidad de unidades de almacenamiento, excede la capacidad de las estanterías, almacenamiento por encima del panel superior de los estantes, apilamiento de cajas fuera de estanterías.</t>
  </si>
  <si>
    <t>Condicines de Seguridad</t>
  </si>
  <si>
    <t xml:space="preserve">mantenimientos preventivos y correctivos de mobiliario - archivadores rodantes </t>
  </si>
  <si>
    <t>1.No almacenar elementos  por encima de 1.80 mts de altura
2.Verificar anclaje de los estantes utilizados para el almacenamiento
3.Mantener espacio de circulación despejado.
4.Utilizar escalera de mínimo 3 pasos para alcanzar los elementos ubicados en los espacios superiores de la estantería
5.Evaluar la opción de contar con espacio adicional para almacenamiento de las cajas ubicadas en el sótano A y de ubicar a las personas que laboran allí, en otro espacio diferente al de almacenamiento.
6.Dotar de estanterías suficientes para el almacenamiento requerido.</t>
  </si>
  <si>
    <t xml:space="preserve">1.Suministro frecuente de bebidas calientes.
2.Uso de ropa abrigada, mínimo 3 capas de ropa
</t>
  </si>
  <si>
    <t>Labores propias de los ediles</t>
  </si>
  <si>
    <t>Participación en sesiones en el recinto.
Atención a la comunidad en oficinas</t>
  </si>
  <si>
    <t>Desplazamiento  fuera de las instalaciones de la sede dentro de la localidad.
Personas enojadas durante las sesiones o actividades en el recinto de la JAL</t>
  </si>
  <si>
    <t>Condiciones de seguridad</t>
  </si>
  <si>
    <t xml:space="preserve">Acompañamiento otras entidades (policía), cuando aplica. </t>
  </si>
  <si>
    <t>No aplica</t>
  </si>
  <si>
    <t>No Aplica</t>
  </si>
  <si>
    <t>JAL - Piso 4B y 5B</t>
  </si>
  <si>
    <t>Ambiente (ULATA) y gestión territorial</t>
  </si>
  <si>
    <t>Atención de urgencias veterinarias.</t>
  </si>
  <si>
    <t>Sí</t>
  </si>
  <si>
    <t>Heridas, desgarros, infecciones</t>
  </si>
  <si>
    <t>Uso de estrategias publicitarias insistiendo en las condiciones adecuadas en la tenencia de los animales en los predios, así como la vacunación necesaria para ellos, recordando el apoyo requerido para el control del animal al momento de realizar las visitas o intervenciones.</t>
  </si>
  <si>
    <t>Elemntos de bioseguridad (tapabocas y guantes)</t>
  </si>
  <si>
    <t>Exposición a mordeduras, rasguños o ataques de los animales atendidos en territorio
Contacto con excrementos y fluidos</t>
  </si>
  <si>
    <t>Biológico (Mordeduras y picaduras) (Fluidos o Excrementos)</t>
  </si>
  <si>
    <t>CDI - Notificadores</t>
  </si>
  <si>
    <t>Labor de mensajería</t>
  </si>
  <si>
    <t>Desplazamiento dentro de la ciudad entregando  correspondencia en motocicletas propias de los servidores</t>
  </si>
  <si>
    <t>Accidente de tránsito</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</si>
  <si>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</si>
  <si>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</si>
  <si>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</si>
  <si>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</si>
  <si>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</si>
  <si>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</si>
  <si>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</si>
  <si>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</si>
  <si>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</si>
  <si>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</si>
  <si>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</si>
  <si>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</si>
  <si>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Exposición a accidentes vehiculares con diferentes actores viales. Notificadores se deplazan en motocicletas y bicicleta</t>
  </si>
  <si>
    <t>CDI - Atención al Ciudadano</t>
  </si>
  <si>
    <t>Casa de Inspecciones</t>
  </si>
  <si>
    <t>Inspecciones de policía 2A, 2B y 2C</t>
  </si>
  <si>
    <t xml:space="preserve">Manejo de vehículo institucional </t>
  </si>
  <si>
    <t>Posturas que adoptan al manejar  y operar maquina amarilla</t>
  </si>
  <si>
    <t>Descansos intermedios en la jornada laboral</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</si>
  <si>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</si>
  <si>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</si>
  <si>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</si>
  <si>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</si>
  <si>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</si>
  <si>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</si>
  <si>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</si>
  <si>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</si>
  <si>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</si>
  <si>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</si>
  <si>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</si>
  <si>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</si>
  <si>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</si>
  <si>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</si>
  <si>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</si>
  <si>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</si>
  <si>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</si>
  <si>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</si>
  <si>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</si>
  <si>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</si>
  <si>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</si>
  <si>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</si>
  <si>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</si>
  <si>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</si>
  <si>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</si>
  <si>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</si>
  <si>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</si>
  <si>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</si>
  <si>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</si>
  <si>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</si>
  <si>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</si>
  <si>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</si>
  <si>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</si>
  <si>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</si>
  <si>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</si>
  <si>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</si>
  <si>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</si>
  <si>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</si>
  <si>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</si>
  <si>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</si>
  <si>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</si>
  <si>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</si>
  <si>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</si>
  <si>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</si>
  <si>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</si>
  <si>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</si>
  <si>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</si>
  <si>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</si>
  <si>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</si>
  <si>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</si>
  <si>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</si>
  <si>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</si>
  <si>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</si>
  <si>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</si>
  <si>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</si>
  <si>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</si>
  <si>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</si>
  <si>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</si>
  <si>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</si>
  <si>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</si>
  <si>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</si>
  <si>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</si>
  <si>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</si>
  <si>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</si>
  <si>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</si>
  <si>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</si>
  <si>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</si>
  <si>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</si>
  <si>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</si>
  <si>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</si>
  <si>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</si>
  <si>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</si>
  <si>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</si>
  <si>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</si>
  <si>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</si>
  <si>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</si>
  <si>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</si>
  <si>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</si>
  <si>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</si>
  <si>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</si>
  <si>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</si>
  <si>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</si>
  <si>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</si>
  <si>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</si>
  <si>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</si>
  <si>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</si>
  <si>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</si>
  <si>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</si>
  <si>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</si>
  <si>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</si>
  <si>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</si>
  <si>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</si>
  <si>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</si>
  <si>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</si>
  <si>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</si>
  <si>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</si>
  <si>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</si>
  <si>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</si>
  <si>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</si>
  <si>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</si>
  <si>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</si>
  <si>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</si>
  <si>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</si>
  <si>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</si>
  <si>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</si>
  <si>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</si>
  <si>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</si>
  <si>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</si>
  <si>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</si>
  <si>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</si>
  <si>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</si>
  <si>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</si>
  <si>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</si>
  <si>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</si>
  <si>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</si>
  <si>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</si>
  <si>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</si>
  <si>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</si>
  <si>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</si>
  <si>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</si>
  <si>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</si>
  <si>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</si>
  <si>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</si>
  <si>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</si>
  <si>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</si>
  <si>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</si>
  <si>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</si>
  <si>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</si>
  <si>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</si>
  <si>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</si>
  <si>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</si>
  <si>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</si>
  <si>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</si>
  <si>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</si>
  <si>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</si>
  <si>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</si>
  <si>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</si>
  <si>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</si>
  <si>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</si>
  <si>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</si>
  <si>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</si>
  <si>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 xml:space="preserve">Trasportar a los servidores de la Alcaldía
</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</si>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</sst>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7">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vertAlign val="superscript"/>
      <sz val="6"/>
      <name val="Arial"/>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Arial"/>
      <family val="2"/>
    </font>
    <font>
      <sz val="8"/>
      <name val="Segoe UI"/>
      <family val="2"/>
    </font>
    <font>
      <sz val="8"/>
      <name val="Arial"/>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9"/>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8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ill="1" applyAlignment="1">
      <alignment/>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3" fillId="34" borderId="18" xfId="0" applyFont="1" applyFill="1" applyBorder="1" applyAlignment="1">
      <alignment horizontal="center" textRotation="90" wrapText="1"/>
    </xf>
    <xf numFmtId="0" fontId="3" fillId="34" borderId="18" xfId="0" applyFont="1" applyFill="1" applyBorder="1" applyAlignment="1">
      <alignment horizontal="center" vertical="center" wrapText="1"/>
    </xf>
    <xf numFmtId="0" fontId="53" fillId="0" borderId="0" xfId="0" applyFont="1" applyFill="1" applyBorder="1" applyAlignment="1">
      <alignment horizontal="left" vertical="center"/>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3" fillId="34" borderId="18" xfId="0" applyFont="1" applyFill="1" applyBorder="1" applyAlignment="1">
      <alignment horizontal="center" textRotation="90"/>
    </xf>
    <xf numFmtId="0" fontId="3" fillId="34" borderId="18"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3" xfId="0" applyBorder="1" applyAlignment="1">
      <alignment/>
    </xf>
    <xf numFmtId="0" fontId="0" fillId="0" borderId="34" xfId="0" applyBorder="1" applyAlignment="1">
      <alignment/>
    </xf>
    <xf numFmtId="0" fontId="0" fillId="0" borderId="24" xfId="0" applyBorder="1" applyAlignment="1">
      <alignment/>
    </xf>
    <xf numFmtId="0" fontId="2" fillId="44" borderId="15" xfId="0"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3" fillId="0" borderId="18" xfId="0" applyFont="1" applyFill="1" applyBorder="1" applyAlignment="1">
      <alignment horizontal="center" vertical="center" wrapText="1"/>
    </xf>
    <xf numFmtId="0" fontId="3" fillId="34" borderId="18" xfId="0" applyFont="1" applyFill="1" applyBorder="1" applyAlignment="1">
      <alignment horizontal="center" textRotation="90" wrapText="1"/>
    </xf>
    <xf numFmtId="0" fontId="3" fillId="34" borderId="18" xfId="0" applyFont="1" applyFill="1" applyBorder="1" applyAlignment="1">
      <alignment horizontal="center" vertical="center" wrapText="1"/>
    </xf>
    <xf numFmtId="0" fontId="53" fillId="0" borderId="0" xfId="0" applyFont="1" applyFill="1" applyBorder="1" applyAlignment="1">
      <alignment horizontal="left" vertical="center"/>
    </xf>
    <xf numFmtId="0" fontId="54" fillId="0" borderId="37" xfId="0" applyFont="1" applyFill="1" applyBorder="1" applyAlignment="1">
      <alignment horizontal="left" vertical="top" wrapText="1"/>
    </xf>
    <xf numFmtId="0" fontId="3" fillId="34" borderId="18" xfId="0" applyFont="1" applyFill="1" applyBorder="1" applyAlignment="1">
      <alignment horizontal="center" textRotation="90" wrapText="1"/>
    </xf>
    <xf numFmtId="0" fontId="3" fillId="34" borderId="18" xfId="0" applyFont="1" applyFill="1" applyBorder="1" applyAlignment="1">
      <alignment horizontal="center" vertical="center" wrapText="1"/>
    </xf>
    <xf numFmtId="0" fontId="53" fillId="0" borderId="0" xfId="0" applyFont="1" applyFill="1" applyBorder="1" applyAlignment="1">
      <alignment horizontal="left" vertical="center"/>
    </xf>
    <xf numFmtId="0" fontId="3" fillId="0" borderId="38" xfId="0" applyFont="1" applyFill="1" applyBorder="1" applyAlignment="1">
      <alignment horizontal="center" textRotation="90" wrapText="1"/>
    </xf>
    <xf numFmtId="0" fontId="3" fillId="34" borderId="38" xfId="0" applyFont="1" applyFill="1" applyBorder="1" applyAlignment="1">
      <alignment horizontal="center" textRotation="90" wrapText="1"/>
    </xf>
    <xf numFmtId="0" fontId="3" fillId="0" borderId="18" xfId="0" applyFont="1" applyBorder="1" applyAlignment="1">
      <alignment horizontal="center" textRotation="90"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2" fillId="43" borderId="15" xfId="0" applyFont="1" applyFill="1" applyBorder="1" applyAlignment="1">
      <alignment horizontal="center" vertical="center" textRotation="90" wrapText="1"/>
    </xf>
    <xf numFmtId="0" fontId="2" fillId="43" borderId="18" xfId="0" applyFont="1" applyFill="1" applyBorder="1" applyAlignment="1">
      <alignment horizontal="center" vertical="center" textRotation="90" wrapText="1"/>
    </xf>
    <xf numFmtId="0" fontId="2" fillId="45" borderId="15" xfId="0" applyFont="1" applyFill="1" applyBorder="1" applyAlignment="1">
      <alignment horizontal="center" vertical="center"/>
    </xf>
    <xf numFmtId="0" fontId="2" fillId="44" borderId="15" xfId="0" applyFont="1" applyFill="1" applyBorder="1" applyAlignment="1">
      <alignment horizontal="center" vertical="center" wrapText="1"/>
    </xf>
    <xf numFmtId="0" fontId="2" fillId="45" borderId="15" xfId="0" applyFont="1" applyFill="1" applyBorder="1" applyAlignment="1">
      <alignment horizontal="center" vertical="center" wrapText="1"/>
    </xf>
    <xf numFmtId="0" fontId="2" fillId="44" borderId="18" xfId="0" applyFont="1" applyFill="1" applyBorder="1" applyAlignment="1">
      <alignment horizontal="center" vertical="center"/>
    </xf>
    <xf numFmtId="0" fontId="2" fillId="44" borderId="38" xfId="0" applyFont="1" applyFill="1" applyBorder="1" applyAlignment="1">
      <alignment horizontal="center" vertical="center"/>
    </xf>
    <xf numFmtId="0" fontId="2" fillId="43" borderId="38" xfId="0" applyFont="1" applyFill="1" applyBorder="1" applyAlignment="1">
      <alignment horizontal="center" vertical="center" textRotation="90" wrapText="1"/>
    </xf>
    <xf numFmtId="0" fontId="2" fillId="43" borderId="18" xfId="0" applyFont="1" applyFill="1" applyBorder="1" applyAlignment="1">
      <alignment horizontal="center" vertical="center"/>
    </xf>
    <xf numFmtId="0" fontId="8" fillId="35" borderId="42"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44" xfId="0" applyFont="1" applyFill="1" applyBorder="1" applyAlignment="1">
      <alignment horizontal="center" vertical="center" wrapText="1"/>
    </xf>
    <xf numFmtId="0" fontId="7" fillId="37" borderId="45" xfId="0" applyFont="1" applyFill="1" applyBorder="1" applyAlignment="1">
      <alignment horizontal="center" vertical="center"/>
    </xf>
    <xf numFmtId="0" fontId="7" fillId="37" borderId="46" xfId="0" applyFont="1" applyFill="1" applyBorder="1" applyAlignment="1">
      <alignment horizontal="center" vertical="center"/>
    </xf>
    <xf numFmtId="0" fontId="7" fillId="37" borderId="47" xfId="0" applyFont="1" applyFill="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8" fillId="35" borderId="0" xfId="0" applyFont="1" applyFill="1" applyAlignment="1">
      <alignment horizontal="center"/>
    </xf>
    <xf numFmtId="0" fontId="8" fillId="35" borderId="48" xfId="0" applyFont="1" applyFill="1" applyBorder="1" applyAlignment="1">
      <alignment horizontal="center" vertical="center"/>
    </xf>
    <xf numFmtId="0" fontId="8" fillId="35" borderId="47" xfId="0" applyFont="1" applyFill="1" applyBorder="1" applyAlignment="1">
      <alignment horizontal="center" vertical="center"/>
    </xf>
    <xf numFmtId="0" fontId="8" fillId="36" borderId="49"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51" xfId="0" applyFont="1" applyFill="1" applyBorder="1" applyAlignment="1">
      <alignment horizontal="center" vertical="center" wrapText="1"/>
    </xf>
    <xf numFmtId="0" fontId="8" fillId="35" borderId="5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5" borderId="53"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4" fillId="35" borderId="31" xfId="0" applyFont="1" applyFill="1" applyBorder="1" applyAlignment="1">
      <alignment horizontal="center" vertical="center"/>
    </xf>
    <xf numFmtId="0" fontId="8" fillId="36" borderId="50"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55" fillId="34" borderId="18" xfId="0" applyFont="1" applyFill="1" applyBorder="1" applyAlignment="1">
      <alignment horizontal="center" textRotation="90" wrapText="1"/>
    </xf>
    <xf numFmtId="0" fontId="55" fillId="34" borderId="18" xfId="0" applyFont="1" applyFill="1" applyBorder="1" applyAlignment="1">
      <alignment horizontal="center" textRotation="90" wrapText="1"/>
    </xf>
    <xf numFmtId="0" fontId="3" fillId="2" borderId="60" xfId="0" applyFont="1" applyFill="1" applyBorder="1" applyAlignment="1">
      <alignment vertical="center" textRotation="90" wrapText="1"/>
    </xf>
    <xf numFmtId="0" fontId="3" fillId="2" borderId="60" xfId="0" applyFont="1" applyFill="1" applyBorder="1" applyAlignment="1">
      <alignment vertical="center" wrapText="1"/>
    </xf>
    <xf numFmtId="0" fontId="55" fillId="2" borderId="18" xfId="0" applyFont="1" applyFill="1" applyBorder="1" applyAlignment="1">
      <alignment horizontal="center" vertical="center" textRotation="90" wrapText="1"/>
    </xf>
    <xf numFmtId="0" fontId="55"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53"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5" fillId="2" borderId="18" xfId="0" applyFont="1" applyFill="1" applyBorder="1" applyAlignment="1">
      <alignment horizontal="center" vertical="center"/>
    </xf>
    <xf numFmtId="0" fontId="55" fillId="2" borderId="18" xfId="0" applyFont="1" applyFill="1" applyBorder="1" applyAlignment="1">
      <alignment vertical="center"/>
    </xf>
    <xf numFmtId="0" fontId="3" fillId="2" borderId="18" xfId="0" applyFont="1" applyFill="1" applyBorder="1" applyAlignment="1">
      <alignment vertical="center" textRotation="90"/>
    </xf>
    <xf numFmtId="0" fontId="3" fillId="2" borderId="18" xfId="0" applyFont="1" applyFill="1" applyBorder="1" applyAlignment="1">
      <alignment horizontal="center" vertical="center" textRotation="90"/>
    </xf>
    <xf numFmtId="0" fontId="32" fillId="2" borderId="18" xfId="0" applyFont="1" applyFill="1" applyBorder="1" applyAlignment="1">
      <alignment horizontal="center" vertical="center"/>
    </xf>
    <xf numFmtId="0" fontId="56"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55" fillId="2" borderId="18" xfId="0" applyFont="1" applyFill="1" applyBorder="1" applyAlignment="1">
      <alignment vertical="center" textRotation="90" wrapText="1"/>
    </xf>
    <xf numFmtId="0" fontId="10" fillId="2" borderId="18" xfId="0" applyFont="1" applyFill="1" applyBorder="1" applyAlignment="1">
      <alignment horizontal="center" vertical="center" textRotation="90" wrapText="1"/>
    </xf>
    <xf numFmtId="0" fontId="3" fillId="2" borderId="18" xfId="0" applyFont="1" applyFill="1" applyBorder="1" applyAlignment="1">
      <alignment textRotation="90"/>
    </xf>
    <xf numFmtId="0" fontId="3" fillId="2" borderId="18" xfId="0" applyFont="1" applyFill="1" applyBorder="1" applyAlignment="1">
      <alignment vertical="center" textRotation="90" wrapText="1"/>
    </xf>
    <xf numFmtId="0" fontId="3" fillId="34" borderId="18" xfId="0" applyFont="1" applyFill="1" applyBorder="1" applyAlignment="1">
      <alignment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dxfs count="34">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428625</xdr:colOff>
      <xdr:row>0</xdr:row>
      <xdr:rowOff>66675</xdr:rowOff>
    </xdr:from>
    <xdr:to>
      <xdr:col>30</xdr:col>
      <xdr:colOff>66675</xdr:colOff>
      <xdr:row>5</xdr:row>
      <xdr:rowOff>38100</xdr:rowOff>
    </xdr:to>
    <xdr:pic>
      <xdr:nvPicPr>
        <xdr:cNvPr id="1" name="Imagen 1"/>
        <xdr:cNvPicPr preferRelativeResize="1">
          <a:picLocks noChangeAspect="1"/>
        </xdr:cNvPicPr>
      </xdr:nvPicPr>
      <xdr:blipFill>
        <a:blip r:embed="rId1"/>
        <a:stretch>
          <a:fillRect/>
        </a:stretch>
      </xdr:blipFill>
      <xdr:spPr>
        <a:xfrm>
          <a:off x="10029825" y="66675"/>
          <a:ext cx="1638300" cy="78105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28575</xdr:rowOff>
    </xdr:from>
    <xdr:to>
      <xdr:col>3</xdr:col>
      <xdr:colOff>323850</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26"/>
  <sheetViews>
    <sheetView tabSelected="1" zoomScale="110" zoomScaleNormal="110" zoomScaleSheetLayoutView="100" workbookViewId="0" topLeftCell="A7">
      <pane ySplit="3" topLeftCell="A10" activePane="bottomLeft" state="frozen"/>
      <selection pane="topLeft" activeCell="A7" sqref="A7"/>
      <selection pane="bottomLeft" activeCell="A78" sqref="A78"/>
    </sheetView>
  </sheetViews>
  <sheetFormatPr defaultColWidth="11.421875" defaultRowHeight="12.75"/>
  <cols>
    <col min="1" max="1" width="2.421875" style="0" customWidth="1"/>
    <col min="2" max="2" width="5.57421875" style="0" customWidth="1"/>
    <col min="3" max="3" width="6.00390625" style="0" customWidth="1"/>
    <col min="4" max="4" width="12.7109375" style="0" customWidth="1"/>
    <col min="5" max="5" width="2.57421875" style="0" customWidth="1"/>
    <col min="6" max="6" width="12.8515625" style="0" customWidth="1"/>
    <col min="7" max="7" width="4.140625" style="0" customWidth="1"/>
    <col min="8" max="8" width="4.710937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2.2812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8.28125" style="0" customWidth="1"/>
    <col min="30" max="30" width="30.00390625" style="0" customWidth="1"/>
    <col min="31" max="31" width="9.140625" style="0" customWidth="1"/>
  </cols>
  <sheetData>
    <row r="1" spans="1:31" ht="12.75">
      <c r="A1" s="106"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8"/>
    </row>
    <row r="2" spans="1:31" ht="12.75">
      <c r="A2" s="109" t="s">
        <v>303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1"/>
    </row>
    <row r="3" spans="1:31" ht="12.75">
      <c r="A3" s="109" t="s">
        <v>56</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1"/>
    </row>
    <row r="4" spans="1:31" ht="12.75">
      <c r="A4" s="109" t="s">
        <v>405</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1"/>
    </row>
    <row r="5" spans="1:31" ht="12.75">
      <c r="A5" s="9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94"/>
    </row>
    <row r="6" spans="1:31" ht="12.75">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s="1" customFormat="1" ht="39.75" customHeight="1">
      <c r="A7" s="112" t="s">
        <v>1</v>
      </c>
      <c r="B7" s="112" t="s">
        <v>2</v>
      </c>
      <c r="C7" s="112" t="s">
        <v>3</v>
      </c>
      <c r="D7" s="112" t="s">
        <v>4</v>
      </c>
      <c r="E7" s="112" t="s">
        <v>5</v>
      </c>
      <c r="F7" s="114" t="s">
        <v>6</v>
      </c>
      <c r="G7" s="114"/>
      <c r="H7" s="114"/>
      <c r="I7" s="112" t="s">
        <v>7</v>
      </c>
      <c r="J7" s="115" t="s">
        <v>8</v>
      </c>
      <c r="K7" s="115"/>
      <c r="L7" s="115"/>
      <c r="M7" s="114" t="s">
        <v>9</v>
      </c>
      <c r="N7" s="114"/>
      <c r="O7" s="114"/>
      <c r="P7" s="114"/>
      <c r="Q7" s="114"/>
      <c r="R7" s="114"/>
      <c r="S7" s="114"/>
      <c r="T7" s="92" t="s">
        <v>10</v>
      </c>
      <c r="U7" s="116" t="s">
        <v>11</v>
      </c>
      <c r="V7" s="116"/>
      <c r="W7" s="116"/>
      <c r="X7" s="116"/>
      <c r="Y7" s="116"/>
      <c r="Z7" s="116"/>
      <c r="AA7" s="117" t="s">
        <v>12</v>
      </c>
      <c r="AB7" s="117"/>
      <c r="AC7" s="117"/>
      <c r="AD7" s="117"/>
      <c r="AE7" s="118"/>
    </row>
    <row r="8" spans="1:31" s="2" customFormat="1" ht="25.5" customHeight="1">
      <c r="A8" s="113"/>
      <c r="B8" s="113"/>
      <c r="C8" s="113"/>
      <c r="D8" s="113"/>
      <c r="E8" s="113"/>
      <c r="F8" s="113" t="s">
        <v>13</v>
      </c>
      <c r="G8" s="113" t="s">
        <v>14</v>
      </c>
      <c r="H8" s="113" t="s">
        <v>57</v>
      </c>
      <c r="I8" s="113"/>
      <c r="J8" s="113" t="s">
        <v>15</v>
      </c>
      <c r="K8" s="113" t="s">
        <v>16</v>
      </c>
      <c r="L8" s="113" t="s">
        <v>17</v>
      </c>
      <c r="M8" s="113" t="s">
        <v>18</v>
      </c>
      <c r="N8" s="113" t="s">
        <v>19</v>
      </c>
      <c r="O8" s="113" t="s">
        <v>20</v>
      </c>
      <c r="P8" s="113" t="s">
        <v>21</v>
      </c>
      <c r="Q8" s="113" t="s">
        <v>22</v>
      </c>
      <c r="R8" s="113" t="s">
        <v>23</v>
      </c>
      <c r="S8" s="113" t="s">
        <v>24</v>
      </c>
      <c r="T8" s="113" t="s">
        <v>25</v>
      </c>
      <c r="U8" s="120" t="s">
        <v>26</v>
      </c>
      <c r="V8" s="120"/>
      <c r="W8" s="120"/>
      <c r="X8" s="120"/>
      <c r="Y8" s="113" t="s">
        <v>27</v>
      </c>
      <c r="Z8" s="113" t="s">
        <v>28</v>
      </c>
      <c r="AA8" s="113" t="s">
        <v>29</v>
      </c>
      <c r="AB8" s="113" t="s">
        <v>30</v>
      </c>
      <c r="AC8" s="113" t="s">
        <v>31</v>
      </c>
      <c r="AD8" s="113" t="s">
        <v>32</v>
      </c>
      <c r="AE8" s="119" t="s">
        <v>33</v>
      </c>
    </row>
    <row r="9" spans="1:31" s="1" customFormat="1" ht="60.75" customHeight="1">
      <c r="A9" s="113"/>
      <c r="B9" s="113"/>
      <c r="C9" s="113"/>
      <c r="D9" s="113"/>
      <c r="E9" s="113"/>
      <c r="F9" s="113"/>
      <c r="G9" s="113"/>
      <c r="H9" s="113"/>
      <c r="I9" s="113"/>
      <c r="J9" s="113"/>
      <c r="K9" s="113"/>
      <c r="L9" s="113"/>
      <c r="M9" s="113"/>
      <c r="N9" s="113"/>
      <c r="O9" s="113"/>
      <c r="P9" s="113"/>
      <c r="Q9" s="113"/>
      <c r="R9" s="113"/>
      <c r="S9" s="113"/>
      <c r="T9" s="113"/>
      <c r="U9" s="85" t="s">
        <v>34</v>
      </c>
      <c r="V9" s="85" t="s">
        <v>35</v>
      </c>
      <c r="W9" s="85" t="s">
        <v>36</v>
      </c>
      <c r="X9" s="85" t="s">
        <v>37</v>
      </c>
      <c r="Y9" s="113"/>
      <c r="Z9" s="113"/>
      <c r="AA9" s="113"/>
      <c r="AB9" s="113"/>
      <c r="AC9" s="113"/>
      <c r="AD9" s="113"/>
      <c r="AE9" s="119"/>
    </row>
    <row r="10" spans="1:31" s="102" customFormat="1" ht="111" customHeight="1">
      <c r="A10" s="88" t="s">
        <v>55</v>
      </c>
      <c r="B10" s="88" t="s">
        <v>247</v>
      </c>
      <c r="C10" s="88" t="s">
        <v>231</v>
      </c>
      <c r="D10" s="88" t="s">
        <v>248</v>
      </c>
      <c r="E10" s="95" t="s">
        <v>217</v>
      </c>
      <c r="F10" s="88" t="s">
        <v>241</v>
      </c>
      <c r="G10" s="88" t="s">
        <v>45</v>
      </c>
      <c r="H10" s="88" t="s">
        <v>88</v>
      </c>
      <c r="I10" s="88" t="s">
        <v>227</v>
      </c>
      <c r="J10" s="88" t="s">
        <v>40</v>
      </c>
      <c r="K10" s="88" t="s">
        <v>40</v>
      </c>
      <c r="L10" s="88" t="s">
        <v>246</v>
      </c>
      <c r="M10" s="95">
        <v>6</v>
      </c>
      <c r="N10" s="95">
        <v>3</v>
      </c>
      <c r="O10" s="95">
        <f aca="true" t="shared" si="0" ref="O10:O27">+M10*N10</f>
        <v>18</v>
      </c>
      <c r="P10" s="95" t="str">
        <f aca="true" t="shared" si="1" ref="P10:P27">+IF(O10&gt;=24,"Muy Alto (MA)",IF(O10&gt;=10,"Alto (A)",IF(O10&gt;=6,"Medio (M)",IF(O10&gt;=2,"Bajo (B)"))))</f>
        <v>Alto (A)</v>
      </c>
      <c r="Q10" s="95">
        <v>25</v>
      </c>
      <c r="R10" s="95">
        <f aca="true" t="shared" si="2" ref="R10:R27">+O10*Q10</f>
        <v>450</v>
      </c>
      <c r="S10" s="157" t="str">
        <f aca="true" t="shared" si="3" ref="S10:S76">IF(R10&lt;=20,"IV",IF(R10&gt;=600,"I",IF(R10&gt;=150,"II",IF(R10&gt;=40,"III",IF(R10&gt;=20,"IV")*IF(R10&lt;=20,"IV")))))</f>
        <v>II</v>
      </c>
      <c r="T10" s="88" t="str">
        <f aca="true" t="shared" si="4" ref="T10:T27">+IF(S10="I","No Aceptable",IF(S10="II","No Aceptable o Aceptable con control especifico",IF(S10="III","Mejorable",IF(S10="IV","Aceptable"))))</f>
        <v>No Aceptable o Aceptable con control especifico</v>
      </c>
      <c r="U10" s="95">
        <v>5</v>
      </c>
      <c r="V10" s="95">
        <v>1</v>
      </c>
      <c r="W10" s="95">
        <v>0</v>
      </c>
      <c r="X10" s="95">
        <f aca="true" t="shared" si="5" ref="X10:X27">SUM(U10:W10)</f>
        <v>6</v>
      </c>
      <c r="Y10" s="88" t="s">
        <v>41</v>
      </c>
      <c r="Z10" s="88" t="s">
        <v>223</v>
      </c>
      <c r="AA10" s="88"/>
      <c r="AB10" s="88"/>
      <c r="AC10" s="88"/>
      <c r="AD10" s="88" t="s">
        <v>304</v>
      </c>
      <c r="AE10" s="88"/>
    </row>
    <row r="11" spans="1:31" s="82" customFormat="1" ht="111" customHeight="1">
      <c r="A11" s="88" t="s">
        <v>55</v>
      </c>
      <c r="B11" s="88" t="s">
        <v>247</v>
      </c>
      <c r="C11" s="88" t="s">
        <v>216</v>
      </c>
      <c r="D11" s="88" t="s">
        <v>46</v>
      </c>
      <c r="E11" s="95" t="s">
        <v>217</v>
      </c>
      <c r="F11" s="88" t="s">
        <v>244</v>
      </c>
      <c r="G11" s="88" t="s">
        <v>39</v>
      </c>
      <c r="H11" s="88" t="s">
        <v>220</v>
      </c>
      <c r="I11" s="88" t="s">
        <v>221</v>
      </c>
      <c r="J11" s="88" t="s">
        <v>40</v>
      </c>
      <c r="K11" s="88" t="s">
        <v>40</v>
      </c>
      <c r="L11" s="88" t="s">
        <v>40</v>
      </c>
      <c r="M11" s="95">
        <v>6</v>
      </c>
      <c r="N11" s="95">
        <v>3</v>
      </c>
      <c r="O11" s="95">
        <f t="shared" si="0"/>
        <v>18</v>
      </c>
      <c r="P11" s="81" t="str">
        <f t="shared" si="1"/>
        <v>Alto (A)</v>
      </c>
      <c r="Q11" s="95">
        <v>25</v>
      </c>
      <c r="R11" s="95">
        <f t="shared" si="2"/>
        <v>450</v>
      </c>
      <c r="S11" s="157" t="str">
        <f t="shared" si="3"/>
        <v>II</v>
      </c>
      <c r="T11" s="88" t="str">
        <f t="shared" si="4"/>
        <v>No Aceptable o Aceptable con control especifico</v>
      </c>
      <c r="U11" s="95">
        <v>5</v>
      </c>
      <c r="V11" s="95">
        <v>1</v>
      </c>
      <c r="W11" s="95">
        <v>0</v>
      </c>
      <c r="X11" s="95">
        <f t="shared" si="5"/>
        <v>6</v>
      </c>
      <c r="Y11" s="88" t="s">
        <v>41</v>
      </c>
      <c r="Z11" s="88" t="s">
        <v>232</v>
      </c>
      <c r="AA11" s="88"/>
      <c r="AB11" s="88"/>
      <c r="AC11" s="88"/>
      <c r="AD11" s="88" t="s">
        <v>309</v>
      </c>
      <c r="AE11" s="88"/>
    </row>
    <row r="12" spans="1:31" s="102" customFormat="1" ht="111" customHeight="1">
      <c r="A12" s="88" t="s">
        <v>55</v>
      </c>
      <c r="B12" s="88" t="s">
        <v>247</v>
      </c>
      <c r="C12" s="88" t="s">
        <v>249</v>
      </c>
      <c r="D12" s="88" t="s">
        <v>305</v>
      </c>
      <c r="E12" s="95" t="s">
        <v>217</v>
      </c>
      <c r="F12" s="88" t="s">
        <v>306</v>
      </c>
      <c r="G12" s="88" t="s">
        <v>62</v>
      </c>
      <c r="H12" s="88" t="s">
        <v>230</v>
      </c>
      <c r="I12" s="88" t="s">
        <v>44</v>
      </c>
      <c r="J12" s="88" t="s">
        <v>40</v>
      </c>
      <c r="K12" s="88" t="s">
        <v>40</v>
      </c>
      <c r="L12" s="88" t="s">
        <v>40</v>
      </c>
      <c r="M12" s="95">
        <v>6</v>
      </c>
      <c r="N12" s="95">
        <v>3</v>
      </c>
      <c r="O12" s="95">
        <f t="shared" si="0"/>
        <v>18</v>
      </c>
      <c r="P12" s="95" t="str">
        <f t="shared" si="1"/>
        <v>Alto (A)</v>
      </c>
      <c r="Q12" s="95">
        <v>100</v>
      </c>
      <c r="R12" s="95">
        <f t="shared" si="2"/>
        <v>1800</v>
      </c>
      <c r="S12" s="157" t="str">
        <f t="shared" si="3"/>
        <v>I</v>
      </c>
      <c r="T12" s="88" t="str">
        <f t="shared" si="4"/>
        <v>No Aceptable</v>
      </c>
      <c r="U12" s="95">
        <v>5</v>
      </c>
      <c r="V12" s="95">
        <v>1</v>
      </c>
      <c r="W12" s="95">
        <v>0</v>
      </c>
      <c r="X12" s="95">
        <f t="shared" si="5"/>
        <v>6</v>
      </c>
      <c r="Y12" s="88" t="s">
        <v>48</v>
      </c>
      <c r="Z12" s="88"/>
      <c r="AA12" s="88"/>
      <c r="AB12" s="88"/>
      <c r="AC12" s="88"/>
      <c r="AD12" s="88" t="s">
        <v>252</v>
      </c>
      <c r="AE12" s="88"/>
    </row>
    <row r="13" spans="1:31" s="102" customFormat="1" ht="111" customHeight="1">
      <c r="A13" s="88" t="s">
        <v>55</v>
      </c>
      <c r="B13" s="100" t="s">
        <v>307</v>
      </c>
      <c r="C13" s="88" t="s">
        <v>240</v>
      </c>
      <c r="D13" s="100" t="s">
        <v>308</v>
      </c>
      <c r="E13" s="95" t="s">
        <v>217</v>
      </c>
      <c r="F13" s="100" t="s">
        <v>310</v>
      </c>
      <c r="G13" s="100" t="s">
        <v>39</v>
      </c>
      <c r="H13" s="100" t="s">
        <v>253</v>
      </c>
      <c r="I13" s="100" t="s">
        <v>254</v>
      </c>
      <c r="J13" s="100" t="s">
        <v>40</v>
      </c>
      <c r="K13" s="100" t="s">
        <v>40</v>
      </c>
      <c r="L13" s="100" t="s">
        <v>40</v>
      </c>
      <c r="M13" s="101">
        <v>6</v>
      </c>
      <c r="N13" s="101">
        <v>3</v>
      </c>
      <c r="O13" s="101">
        <f t="shared" si="0"/>
        <v>18</v>
      </c>
      <c r="P13" s="101" t="str">
        <f t="shared" si="1"/>
        <v>Alto (A)</v>
      </c>
      <c r="Q13" s="101">
        <v>25</v>
      </c>
      <c r="R13" s="101">
        <f t="shared" si="2"/>
        <v>450</v>
      </c>
      <c r="S13" s="157" t="str">
        <f t="shared" si="3"/>
        <v>II</v>
      </c>
      <c r="T13" s="100" t="str">
        <f t="shared" si="4"/>
        <v>No Aceptable o Aceptable con control especifico</v>
      </c>
      <c r="U13" s="101">
        <v>0</v>
      </c>
      <c r="V13" s="101">
        <v>3</v>
      </c>
      <c r="W13" s="101">
        <v>0</v>
      </c>
      <c r="X13" s="101">
        <f t="shared" si="5"/>
        <v>3</v>
      </c>
      <c r="Y13" s="100" t="s">
        <v>41</v>
      </c>
      <c r="Z13" s="100"/>
      <c r="AA13" s="100"/>
      <c r="AB13" s="100"/>
      <c r="AC13" s="100"/>
      <c r="AD13" s="100" t="s">
        <v>311</v>
      </c>
      <c r="AE13" s="104"/>
    </row>
    <row r="14" spans="1:31" s="102" customFormat="1" ht="111" customHeight="1">
      <c r="A14" s="88" t="s">
        <v>55</v>
      </c>
      <c r="B14" s="100" t="s">
        <v>262</v>
      </c>
      <c r="C14" s="88" t="s">
        <v>240</v>
      </c>
      <c r="D14" s="100" t="s">
        <v>312</v>
      </c>
      <c r="E14" s="95" t="s">
        <v>217</v>
      </c>
      <c r="F14" s="100" t="s">
        <v>263</v>
      </c>
      <c r="G14" s="100" t="s">
        <v>39</v>
      </c>
      <c r="H14" s="100" t="s">
        <v>264</v>
      </c>
      <c r="I14" s="100" t="s">
        <v>254</v>
      </c>
      <c r="J14" s="100" t="s">
        <v>40</v>
      </c>
      <c r="K14" s="100" t="s">
        <v>40</v>
      </c>
      <c r="L14" s="100" t="s">
        <v>40</v>
      </c>
      <c r="M14" s="101">
        <v>2</v>
      </c>
      <c r="N14" s="101">
        <v>2</v>
      </c>
      <c r="O14" s="101">
        <f t="shared" si="0"/>
        <v>4</v>
      </c>
      <c r="P14" s="101" t="str">
        <f t="shared" si="1"/>
        <v>Bajo (B)</v>
      </c>
      <c r="Q14" s="101">
        <v>25</v>
      </c>
      <c r="R14" s="101">
        <f t="shared" si="2"/>
        <v>100</v>
      </c>
      <c r="S14" s="157" t="str">
        <f t="shared" si="3"/>
        <v>III</v>
      </c>
      <c r="T14" s="100" t="str">
        <f t="shared" si="4"/>
        <v>Mejorable</v>
      </c>
      <c r="U14" s="101">
        <v>1</v>
      </c>
      <c r="V14" s="101">
        <v>1</v>
      </c>
      <c r="W14" s="101">
        <v>0</v>
      </c>
      <c r="X14" s="101">
        <f t="shared" si="5"/>
        <v>2</v>
      </c>
      <c r="Y14" s="100" t="s">
        <v>41</v>
      </c>
      <c r="Z14" s="100"/>
      <c r="AA14" s="100"/>
      <c r="AB14" s="100"/>
      <c r="AC14" s="100"/>
      <c r="AD14" s="100" t="s">
        <v>313</v>
      </c>
      <c r="AE14" s="104"/>
    </row>
    <row r="15" spans="1:31" s="102" customFormat="1" ht="111" customHeight="1">
      <c r="A15" s="88" t="s">
        <v>55</v>
      </c>
      <c r="B15" s="88" t="s">
        <v>262</v>
      </c>
      <c r="C15" s="88" t="s">
        <v>265</v>
      </c>
      <c r="D15" s="88" t="s">
        <v>266</v>
      </c>
      <c r="E15" s="95" t="s">
        <v>217</v>
      </c>
      <c r="F15" s="88" t="s">
        <v>267</v>
      </c>
      <c r="G15" s="88" t="s">
        <v>62</v>
      </c>
      <c r="H15" s="88" t="s">
        <v>258</v>
      </c>
      <c r="I15" s="88" t="s">
        <v>268</v>
      </c>
      <c r="J15" s="88" t="s">
        <v>40</v>
      </c>
      <c r="K15" s="88" t="s">
        <v>40</v>
      </c>
      <c r="L15" s="88" t="s">
        <v>40</v>
      </c>
      <c r="M15" s="95">
        <v>6</v>
      </c>
      <c r="N15" s="95">
        <v>3</v>
      </c>
      <c r="O15" s="95">
        <f t="shared" si="0"/>
        <v>18</v>
      </c>
      <c r="P15" s="95" t="str">
        <f t="shared" si="1"/>
        <v>Alto (A)</v>
      </c>
      <c r="Q15" s="95">
        <v>25</v>
      </c>
      <c r="R15" s="95">
        <f t="shared" si="2"/>
        <v>450</v>
      </c>
      <c r="S15" s="157" t="str">
        <f t="shared" si="3"/>
        <v>II</v>
      </c>
      <c r="T15" s="88" t="str">
        <f t="shared" si="4"/>
        <v>No Aceptable o Aceptable con control especifico</v>
      </c>
      <c r="U15" s="95">
        <v>1</v>
      </c>
      <c r="V15" s="95">
        <v>0</v>
      </c>
      <c r="W15" s="95">
        <v>0</v>
      </c>
      <c r="X15" s="95">
        <f t="shared" si="5"/>
        <v>1</v>
      </c>
      <c r="Y15" s="88" t="s">
        <v>41</v>
      </c>
      <c r="Z15" s="88"/>
      <c r="AA15" s="88"/>
      <c r="AB15" s="88"/>
      <c r="AC15" s="88"/>
      <c r="AD15" s="88" t="s">
        <v>269</v>
      </c>
      <c r="AE15" s="103"/>
    </row>
    <row r="16" spans="1:31" s="102" customFormat="1" ht="111" customHeight="1">
      <c r="A16" s="88" t="s">
        <v>55</v>
      </c>
      <c r="B16" s="88" t="s">
        <v>262</v>
      </c>
      <c r="C16" s="88" t="s">
        <v>265</v>
      </c>
      <c r="D16" s="88" t="s">
        <v>272</v>
      </c>
      <c r="E16" s="95" t="s">
        <v>217</v>
      </c>
      <c r="F16" s="100" t="s">
        <v>273</v>
      </c>
      <c r="G16" s="100" t="s">
        <v>54</v>
      </c>
      <c r="H16" s="100" t="s">
        <v>54</v>
      </c>
      <c r="I16" s="100" t="s">
        <v>239</v>
      </c>
      <c r="J16" s="100" t="s">
        <v>40</v>
      </c>
      <c r="K16" s="100" t="s">
        <v>40</v>
      </c>
      <c r="L16" s="100" t="s">
        <v>40</v>
      </c>
      <c r="M16" s="101">
        <v>6</v>
      </c>
      <c r="N16" s="101">
        <v>3</v>
      </c>
      <c r="O16" s="101">
        <f t="shared" si="0"/>
        <v>18</v>
      </c>
      <c r="P16" s="101" t="str">
        <f t="shared" si="1"/>
        <v>Alto (A)</v>
      </c>
      <c r="Q16" s="101">
        <v>25</v>
      </c>
      <c r="R16" s="101">
        <f t="shared" si="2"/>
        <v>450</v>
      </c>
      <c r="S16" s="157" t="str">
        <f t="shared" si="3"/>
        <v>II</v>
      </c>
      <c r="T16" s="100" t="str">
        <f t="shared" si="4"/>
        <v>No Aceptable o Aceptable con control especifico</v>
      </c>
      <c r="U16" s="101">
        <v>1</v>
      </c>
      <c r="V16" s="101">
        <v>1</v>
      </c>
      <c r="W16" s="101">
        <v>0</v>
      </c>
      <c r="X16" s="101">
        <f t="shared" si="5"/>
        <v>2</v>
      </c>
      <c r="Y16" s="100" t="s">
        <v>41</v>
      </c>
      <c r="Z16" s="100"/>
      <c r="AA16" s="100"/>
      <c r="AB16" s="100"/>
      <c r="AC16" s="100"/>
      <c r="AD16" s="100" t="s">
        <v>270</v>
      </c>
      <c r="AE16" s="104" t="s">
        <v>271</v>
      </c>
    </row>
    <row r="17" spans="1:31" s="102" customFormat="1" ht="111" customHeight="1">
      <c r="A17" s="88" t="s">
        <v>322</v>
      </c>
      <c r="B17" s="88" t="s">
        <v>453</v>
      </c>
      <c r="C17" s="88" t="s">
        <v>240</v>
      </c>
      <c r="D17" s="88" t="s">
        <v>314</v>
      </c>
      <c r="E17" s="95" t="s">
        <v>217</v>
      </c>
      <c r="F17" s="100" t="s">
        <v>310</v>
      </c>
      <c r="G17" s="100" t="s">
        <v>39</v>
      </c>
      <c r="H17" s="100" t="s">
        <v>264</v>
      </c>
      <c r="I17" s="100" t="s">
        <v>254</v>
      </c>
      <c r="J17" s="100" t="s">
        <v>40</v>
      </c>
      <c r="K17" s="100" t="s">
        <v>40</v>
      </c>
      <c r="L17" s="100" t="s">
        <v>40</v>
      </c>
      <c r="M17" s="101">
        <v>6</v>
      </c>
      <c r="N17" s="101">
        <v>2</v>
      </c>
      <c r="O17" s="101">
        <f t="shared" si="0"/>
        <v>12</v>
      </c>
      <c r="P17" s="101" t="str">
        <f t="shared" si="1"/>
        <v>Alto (A)</v>
      </c>
      <c r="Q17" s="101">
        <v>25</v>
      </c>
      <c r="R17" s="101">
        <f t="shared" si="2"/>
        <v>300</v>
      </c>
      <c r="S17" s="157" t="str">
        <f t="shared" si="3"/>
        <v>II</v>
      </c>
      <c r="T17" s="100" t="str">
        <f t="shared" si="4"/>
        <v>No Aceptable o Aceptable con control especifico</v>
      </c>
      <c r="U17" s="101">
        <v>3</v>
      </c>
      <c r="V17" s="101">
        <v>1</v>
      </c>
      <c r="W17" s="101">
        <v>0</v>
      </c>
      <c r="X17" s="101">
        <f t="shared" si="5"/>
        <v>4</v>
      </c>
      <c r="Y17" s="100" t="s">
        <v>41</v>
      </c>
      <c r="Z17" s="100"/>
      <c r="AA17" s="100"/>
      <c r="AB17" s="100"/>
      <c r="AC17" s="100"/>
      <c r="AD17" s="100" t="s">
        <v>316</v>
      </c>
      <c r="AE17" s="100"/>
    </row>
    <row r="18" spans="1:31" s="102" customFormat="1" ht="111" customHeight="1">
      <c r="A18" s="105" t="s">
        <v>55</v>
      </c>
      <c r="B18" s="88" t="s">
        <v>453</v>
      </c>
      <c r="C18" s="105" t="s">
        <v>249</v>
      </c>
      <c r="D18" s="105" t="s">
        <v>454</v>
      </c>
      <c r="E18" s="158" t="s">
        <v>455</v>
      </c>
      <c r="F18" s="105" t="s">
        <v>459</v>
      </c>
      <c r="G18" s="105" t="s">
        <v>49</v>
      </c>
      <c r="H18" s="105" t="s">
        <v>460</v>
      </c>
      <c r="I18" s="105" t="s">
        <v>456</v>
      </c>
      <c r="J18" s="105" t="s">
        <v>40</v>
      </c>
      <c r="K18" s="105" t="s">
        <v>40</v>
      </c>
      <c r="L18" s="105" t="s">
        <v>40</v>
      </c>
      <c r="M18" s="158">
        <v>6</v>
      </c>
      <c r="N18" s="158">
        <v>3</v>
      </c>
      <c r="O18" s="158">
        <f t="shared" si="0"/>
        <v>18</v>
      </c>
      <c r="P18" s="158" t="str">
        <f t="shared" si="1"/>
        <v>Alto (A)</v>
      </c>
      <c r="Q18" s="158">
        <v>25</v>
      </c>
      <c r="R18" s="158">
        <f t="shared" si="2"/>
        <v>450</v>
      </c>
      <c r="S18" s="157" t="str">
        <f t="shared" si="3"/>
        <v>II</v>
      </c>
      <c r="T18" s="105" t="str">
        <f t="shared" si="4"/>
        <v>No Aceptable o Aceptable con control especifico</v>
      </c>
      <c r="U18" s="158">
        <v>3</v>
      </c>
      <c r="V18" s="158">
        <v>1</v>
      </c>
      <c r="W18" s="158">
        <v>0</v>
      </c>
      <c r="X18" s="158">
        <f t="shared" si="5"/>
        <v>4</v>
      </c>
      <c r="Y18" s="105" t="s">
        <v>41</v>
      </c>
      <c r="Z18" s="105"/>
      <c r="AA18" s="105"/>
      <c r="AB18" s="105"/>
      <c r="AC18" s="105"/>
      <c r="AD18" s="105" t="s">
        <v>457</v>
      </c>
      <c r="AE18" s="105" t="s">
        <v>458</v>
      </c>
    </row>
    <row r="19" spans="1:31" s="102" customFormat="1" ht="111" customHeight="1">
      <c r="A19" s="88" t="s">
        <v>322</v>
      </c>
      <c r="B19" s="88" t="s">
        <v>453</v>
      </c>
      <c r="C19" s="88" t="s">
        <v>249</v>
      </c>
      <c r="D19" s="88" t="s">
        <v>315</v>
      </c>
      <c r="E19" s="95" t="s">
        <v>217</v>
      </c>
      <c r="F19" s="88" t="s">
        <v>317</v>
      </c>
      <c r="G19" s="88" t="s">
        <v>62</v>
      </c>
      <c r="H19" s="88" t="s">
        <v>230</v>
      </c>
      <c r="I19" s="88" t="s">
        <v>44</v>
      </c>
      <c r="J19" s="88" t="s">
        <v>40</v>
      </c>
      <c r="K19" s="88" t="s">
        <v>40</v>
      </c>
      <c r="L19" s="88" t="s">
        <v>40</v>
      </c>
      <c r="M19" s="95">
        <v>6</v>
      </c>
      <c r="N19" s="95">
        <v>3</v>
      </c>
      <c r="O19" s="95">
        <f t="shared" si="0"/>
        <v>18</v>
      </c>
      <c r="P19" s="95" t="str">
        <f t="shared" si="1"/>
        <v>Alto (A)</v>
      </c>
      <c r="Q19" s="95">
        <v>100</v>
      </c>
      <c r="R19" s="95">
        <f t="shared" si="2"/>
        <v>1800</v>
      </c>
      <c r="S19" s="157" t="str">
        <f t="shared" si="3"/>
        <v>I</v>
      </c>
      <c r="T19" s="88" t="str">
        <f t="shared" si="4"/>
        <v>No Aceptable</v>
      </c>
      <c r="U19" s="95">
        <v>3</v>
      </c>
      <c r="V19" s="95">
        <v>1</v>
      </c>
      <c r="W19" s="95">
        <v>0</v>
      </c>
      <c r="X19" s="95">
        <f t="shared" si="5"/>
        <v>4</v>
      </c>
      <c r="Y19" s="88" t="s">
        <v>48</v>
      </c>
      <c r="Z19" s="88"/>
      <c r="AA19" s="88"/>
      <c r="AB19" s="88"/>
      <c r="AC19" s="88"/>
      <c r="AD19" s="88" t="s">
        <v>252</v>
      </c>
      <c r="AE19" s="88"/>
    </row>
    <row r="20" spans="1:31" s="102" customFormat="1" ht="111" customHeight="1">
      <c r="A20" s="88" t="s">
        <v>322</v>
      </c>
      <c r="B20" s="88" t="s">
        <v>453</v>
      </c>
      <c r="C20" s="88" t="s">
        <v>240</v>
      </c>
      <c r="D20" s="88" t="s">
        <v>314</v>
      </c>
      <c r="E20" s="95" t="s">
        <v>217</v>
      </c>
      <c r="F20" s="100" t="s">
        <v>238</v>
      </c>
      <c r="G20" s="100" t="s">
        <v>42</v>
      </c>
      <c r="H20" s="100" t="s">
        <v>228</v>
      </c>
      <c r="I20" s="100" t="s">
        <v>229</v>
      </c>
      <c r="J20" s="100" t="s">
        <v>40</v>
      </c>
      <c r="K20" s="100" t="s">
        <v>40</v>
      </c>
      <c r="L20" s="100" t="s">
        <v>40</v>
      </c>
      <c r="M20" s="101">
        <v>2</v>
      </c>
      <c r="N20" s="101">
        <v>3</v>
      </c>
      <c r="O20" s="101">
        <f t="shared" si="0"/>
        <v>6</v>
      </c>
      <c r="P20" s="101" t="str">
        <f t="shared" si="1"/>
        <v>Medio (M)</v>
      </c>
      <c r="Q20" s="101">
        <v>10</v>
      </c>
      <c r="R20" s="101">
        <f t="shared" si="2"/>
        <v>60</v>
      </c>
      <c r="S20" s="157" t="str">
        <f t="shared" si="3"/>
        <v>III</v>
      </c>
      <c r="T20" s="100" t="str">
        <f t="shared" si="4"/>
        <v>Mejorable</v>
      </c>
      <c r="U20" s="101">
        <v>3</v>
      </c>
      <c r="V20" s="101">
        <v>1</v>
      </c>
      <c r="W20" s="101">
        <v>0</v>
      </c>
      <c r="X20" s="101">
        <f t="shared" si="5"/>
        <v>4</v>
      </c>
      <c r="Y20" s="100" t="s">
        <v>43</v>
      </c>
      <c r="Z20" s="100"/>
      <c r="AA20" s="100"/>
      <c r="AB20" s="100"/>
      <c r="AC20" s="100"/>
      <c r="AD20" s="100" t="s">
        <v>321</v>
      </c>
      <c r="AE20" s="100"/>
    </row>
    <row r="21" spans="1:31" s="102" customFormat="1" ht="111" customHeight="1">
      <c r="A21" s="88" t="s">
        <v>55</v>
      </c>
      <c r="B21" s="88" t="s">
        <v>478</v>
      </c>
      <c r="C21" s="88" t="s">
        <v>319</v>
      </c>
      <c r="D21" s="88" t="s">
        <v>318</v>
      </c>
      <c r="E21" s="95" t="s">
        <v>217</v>
      </c>
      <c r="F21" s="100" t="s">
        <v>243</v>
      </c>
      <c r="G21" s="100" t="s">
        <v>39</v>
      </c>
      <c r="H21" s="100" t="s">
        <v>218</v>
      </c>
      <c r="I21" s="100" t="s">
        <v>219</v>
      </c>
      <c r="J21" s="100" t="s">
        <v>40</v>
      </c>
      <c r="K21" s="100" t="s">
        <v>40</v>
      </c>
      <c r="L21" s="100" t="s">
        <v>40</v>
      </c>
      <c r="M21" s="101">
        <v>6</v>
      </c>
      <c r="N21" s="101">
        <v>3</v>
      </c>
      <c r="O21" s="101">
        <f t="shared" si="0"/>
        <v>18</v>
      </c>
      <c r="P21" s="101" t="str">
        <f t="shared" si="1"/>
        <v>Alto (A)</v>
      </c>
      <c r="Q21" s="101">
        <v>25</v>
      </c>
      <c r="R21" s="101">
        <f t="shared" si="2"/>
        <v>450</v>
      </c>
      <c r="S21" s="157" t="str">
        <f t="shared" si="3"/>
        <v>II</v>
      </c>
      <c r="T21" s="100" t="str">
        <f t="shared" si="4"/>
        <v>No Aceptable o Aceptable con control especifico</v>
      </c>
      <c r="U21" s="101">
        <v>3</v>
      </c>
      <c r="V21" s="101">
        <v>0</v>
      </c>
      <c r="W21" s="101">
        <v>0</v>
      </c>
      <c r="X21" s="101">
        <f t="shared" si="5"/>
        <v>3</v>
      </c>
      <c r="Y21" s="100" t="s">
        <v>41</v>
      </c>
      <c r="Z21" s="100"/>
      <c r="AA21" s="100"/>
      <c r="AB21" s="100"/>
      <c r="AC21" s="100"/>
      <c r="AD21" s="100" t="s">
        <v>320</v>
      </c>
      <c r="AE21" s="88"/>
    </row>
    <row r="22" spans="1:31" s="102" customFormat="1" ht="111" customHeight="1">
      <c r="A22" s="105" t="s">
        <v>55</v>
      </c>
      <c r="B22" s="105" t="s">
        <v>461</v>
      </c>
      <c r="C22" s="105" t="s">
        <v>462</v>
      </c>
      <c r="D22" s="100" t="s">
        <v>463</v>
      </c>
      <c r="E22" s="100" t="s">
        <v>217</v>
      </c>
      <c r="F22" s="100" t="s">
        <v>477</v>
      </c>
      <c r="G22" s="105" t="s">
        <v>448</v>
      </c>
      <c r="H22" s="100" t="s">
        <v>464</v>
      </c>
      <c r="I22" s="100" t="s">
        <v>44</v>
      </c>
      <c r="J22" s="100" t="s">
        <v>40</v>
      </c>
      <c r="K22" s="100" t="s">
        <v>40</v>
      </c>
      <c r="L22" s="100" t="s">
        <v>40</v>
      </c>
      <c r="M22" s="158">
        <v>6</v>
      </c>
      <c r="N22" s="158">
        <v>4</v>
      </c>
      <c r="O22" s="158">
        <f t="shared" si="0"/>
        <v>24</v>
      </c>
      <c r="P22" s="158" t="str">
        <f>+IF(O22&gt;=24,"Muy Alto (MA)",IF(O22&gt;=10,"Alto (A)",IF(O22&gt;=6,"Medio(M)",IF(O22&gt;=2,"Bajo(B)"))))</f>
        <v>Muy Alto (MA)</v>
      </c>
      <c r="Q22" s="158">
        <v>100</v>
      </c>
      <c r="R22" s="158">
        <f t="shared" si="2"/>
        <v>2400</v>
      </c>
      <c r="S22" s="159" t="str">
        <f>IF(M22="No Asigna Valor","IV",IF(R22&gt;=600,"I",IF(R22&gt;=150,"II",IF(R22&gt;=40,"III",IF(R22&gt;=20,"IV")*IF(R22="No Asigna Valor","IV")))))</f>
        <v>I</v>
      </c>
      <c r="T22" s="105" t="str">
        <f t="shared" si="4"/>
        <v>No Aceptable</v>
      </c>
      <c r="U22" s="158">
        <v>2</v>
      </c>
      <c r="V22" s="158">
        <v>0</v>
      </c>
      <c r="W22" s="158">
        <v>0</v>
      </c>
      <c r="X22" s="158">
        <f>SUM(U22:W22)</f>
        <v>2</v>
      </c>
      <c r="Y22" s="105" t="s">
        <v>465</v>
      </c>
      <c r="Z22" s="105" t="s">
        <v>466</v>
      </c>
      <c r="AA22" s="100" t="s">
        <v>451</v>
      </c>
      <c r="AB22" s="100" t="s">
        <v>451</v>
      </c>
      <c r="AC22" s="100" t="s">
        <v>467</v>
      </c>
      <c r="AD22" s="100" t="s">
        <v>468</v>
      </c>
      <c r="AE22" s="100" t="s">
        <v>469</v>
      </c>
    </row>
    <row r="23" spans="1:31" s="102" customFormat="1" ht="111" customHeight="1">
      <c r="A23" s="105" t="s">
        <v>55</v>
      </c>
      <c r="B23" s="105" t="s">
        <v>461</v>
      </c>
      <c r="C23" s="105" t="s">
        <v>462</v>
      </c>
      <c r="D23" s="105" t="s">
        <v>470</v>
      </c>
      <c r="E23" s="158" t="s">
        <v>217</v>
      </c>
      <c r="F23" s="105" t="s">
        <v>471</v>
      </c>
      <c r="G23" s="105" t="s">
        <v>448</v>
      </c>
      <c r="H23" s="105" t="s">
        <v>230</v>
      </c>
      <c r="I23" s="105" t="s">
        <v>44</v>
      </c>
      <c r="J23" s="105" t="s">
        <v>40</v>
      </c>
      <c r="K23" s="105" t="s">
        <v>40</v>
      </c>
      <c r="L23" s="105" t="s">
        <v>40</v>
      </c>
      <c r="M23" s="158">
        <v>6</v>
      </c>
      <c r="N23" s="158">
        <v>3</v>
      </c>
      <c r="O23" s="158">
        <f t="shared" si="0"/>
        <v>18</v>
      </c>
      <c r="P23" s="158" t="str">
        <f>+IF(O23&gt;=24,"Muy Alto (MA)",IF(O23&gt;=10,"Alto (A)",IF(O23&gt;=6,"Medio(M)",IF(O23&gt;=2,"Bajo(B)"))))</f>
        <v>Alto (A)</v>
      </c>
      <c r="Q23" s="158">
        <v>100</v>
      </c>
      <c r="R23" s="158">
        <f t="shared" si="2"/>
        <v>1800</v>
      </c>
      <c r="S23" s="159" t="str">
        <f>IF(R23&lt;=20,"IV",IF(R23&gt;=600,"I",IF(R23&gt;=150,"II",IF(R23&gt;=40,"III",IF(R23&gt;=20,"IV")*IF(R23&lt;=20,"IV")))))</f>
        <v>I</v>
      </c>
      <c r="T23" s="105" t="str">
        <f t="shared" si="4"/>
        <v>No Aceptable</v>
      </c>
      <c r="U23" s="158">
        <v>2</v>
      </c>
      <c r="V23" s="158">
        <v>0</v>
      </c>
      <c r="W23" s="158">
        <v>0</v>
      </c>
      <c r="X23" s="158">
        <f>SUM(U23:W23)</f>
        <v>2</v>
      </c>
      <c r="Y23" s="105" t="s">
        <v>48</v>
      </c>
      <c r="Z23" s="105" t="s">
        <v>472</v>
      </c>
      <c r="AA23" s="105"/>
      <c r="AB23" s="105"/>
      <c r="AC23" s="105"/>
      <c r="AD23" s="105" t="s">
        <v>473</v>
      </c>
      <c r="AE23" s="105"/>
    </row>
    <row r="24" spans="1:31" s="102" customFormat="1" ht="111" customHeight="1">
      <c r="A24" s="105" t="s">
        <v>55</v>
      </c>
      <c r="B24" s="105" t="s">
        <v>461</v>
      </c>
      <c r="C24" s="105" t="s">
        <v>462</v>
      </c>
      <c r="D24" s="105" t="s">
        <v>470</v>
      </c>
      <c r="E24" s="158" t="s">
        <v>217</v>
      </c>
      <c r="F24" s="105" t="s">
        <v>474</v>
      </c>
      <c r="G24" s="105" t="s">
        <v>39</v>
      </c>
      <c r="H24" s="105" t="s">
        <v>475</v>
      </c>
      <c r="I24" s="105" t="s">
        <v>221</v>
      </c>
      <c r="J24" s="105" t="s">
        <v>40</v>
      </c>
      <c r="K24" s="105" t="s">
        <v>40</v>
      </c>
      <c r="L24" s="105" t="s">
        <v>40</v>
      </c>
      <c r="M24" s="158">
        <v>6</v>
      </c>
      <c r="N24" s="158">
        <v>3</v>
      </c>
      <c r="O24" s="158">
        <f t="shared" si="0"/>
        <v>18</v>
      </c>
      <c r="P24" s="158" t="str">
        <f>+IF(O24&gt;=24,"Muy Alto (MA)",IF(O24&gt;=10,"Alto (A)",IF(O24&gt;=6,"Medio(M)",IF(O24&gt;=2,"Bajo(B)"))))</f>
        <v>Alto (A)</v>
      </c>
      <c r="Q24" s="158">
        <v>25</v>
      </c>
      <c r="R24" s="158">
        <f t="shared" si="2"/>
        <v>450</v>
      </c>
      <c r="S24" s="159" t="str">
        <f>IF(R24&lt;=20,"IV",IF(R24&gt;=600,"I",IF(R24&gt;=150,"II",IF(R24&gt;=40,"III",IF(R24&gt;=20,"IV")*IF(R24&lt;=20,"IV")))))</f>
        <v>II</v>
      </c>
      <c r="T24" s="105" t="str">
        <f t="shared" si="4"/>
        <v>No Aceptable o Aceptable con control especifico</v>
      </c>
      <c r="U24" s="158">
        <v>2</v>
      </c>
      <c r="V24" s="158">
        <v>0</v>
      </c>
      <c r="W24" s="158">
        <v>0</v>
      </c>
      <c r="X24" s="158">
        <f>SUM(U24:W24)</f>
        <v>2</v>
      </c>
      <c r="Y24" s="105" t="s">
        <v>41</v>
      </c>
      <c r="Z24" s="105"/>
      <c r="AA24" s="105"/>
      <c r="AB24" s="105"/>
      <c r="AC24" s="105"/>
      <c r="AD24" s="105" t="s">
        <v>476</v>
      </c>
      <c r="AE24" s="105"/>
    </row>
    <row r="25" spans="1:31" s="98" customFormat="1" ht="111" customHeight="1">
      <c r="A25" s="88" t="s">
        <v>55</v>
      </c>
      <c r="B25" s="88" t="s">
        <v>478</v>
      </c>
      <c r="C25" s="100" t="s">
        <v>275</v>
      </c>
      <c r="D25" s="100" t="s">
        <v>277</v>
      </c>
      <c r="E25" s="95" t="s">
        <v>217</v>
      </c>
      <c r="F25" s="100" t="s">
        <v>238</v>
      </c>
      <c r="G25" s="100" t="s">
        <v>42</v>
      </c>
      <c r="H25" s="100" t="s">
        <v>228</v>
      </c>
      <c r="I25" s="100" t="s">
        <v>229</v>
      </c>
      <c r="J25" s="100" t="s">
        <v>40</v>
      </c>
      <c r="K25" s="100" t="s">
        <v>40</v>
      </c>
      <c r="L25" s="100" t="s">
        <v>40</v>
      </c>
      <c r="M25" s="101">
        <v>2</v>
      </c>
      <c r="N25" s="101">
        <v>3</v>
      </c>
      <c r="O25" s="101">
        <f>+M25*N25</f>
        <v>6</v>
      </c>
      <c r="P25" s="101" t="str">
        <f>+IF(O25&gt;=24,"Muy Alto (MA)",IF(O25&gt;=10,"Alto (A)",IF(O25&gt;=6,"Medio (M)",IF(O25&gt;=2,"Bajo (B)"))))</f>
        <v>Medio (M)</v>
      </c>
      <c r="Q25" s="101">
        <v>10</v>
      </c>
      <c r="R25" s="101">
        <f>+O25*Q25</f>
        <v>60</v>
      </c>
      <c r="S25" s="157" t="str">
        <f>IF(R25&lt;=20,"IV",IF(R25&gt;=600,"I",IF(R25&gt;=150,"II",IF(R25&gt;=40,"III",IF(R25&gt;=20,"IV")*IF(R25&lt;=20,"IV")))))</f>
        <v>III</v>
      </c>
      <c r="T25" s="100" t="str">
        <f>+IF(S25="I","No Aceptable",IF(S25="II","No Aceptable o Aceptable con control especifico",IF(S25="III","Mejorable",IF(S25="IV","Aceptable"))))</f>
        <v>Mejorable</v>
      </c>
      <c r="U25" s="101">
        <v>3</v>
      </c>
      <c r="V25" s="101">
        <v>1</v>
      </c>
      <c r="W25" s="101">
        <v>0</v>
      </c>
      <c r="X25" s="101">
        <f>SUM(U25:W25)</f>
        <v>4</v>
      </c>
      <c r="Y25" s="100" t="s">
        <v>43</v>
      </c>
      <c r="Z25" s="100"/>
      <c r="AA25" s="100"/>
      <c r="AB25" s="100"/>
      <c r="AC25" s="100"/>
      <c r="AD25" s="100" t="s">
        <v>321</v>
      </c>
      <c r="AE25" s="100"/>
    </row>
    <row r="26" spans="1:31" s="98" customFormat="1" ht="111" customHeight="1">
      <c r="A26" s="88" t="s">
        <v>55</v>
      </c>
      <c r="B26" s="88" t="s">
        <v>478</v>
      </c>
      <c r="C26" s="100" t="s">
        <v>275</v>
      </c>
      <c r="D26" s="100" t="s">
        <v>277</v>
      </c>
      <c r="E26" s="95" t="s">
        <v>217</v>
      </c>
      <c r="F26" s="100" t="s">
        <v>323</v>
      </c>
      <c r="G26" s="100" t="s">
        <v>45</v>
      </c>
      <c r="H26" s="100" t="s">
        <v>45</v>
      </c>
      <c r="I26" s="100" t="s">
        <v>47</v>
      </c>
      <c r="J26" s="100" t="s">
        <v>40</v>
      </c>
      <c r="K26" s="100" t="s">
        <v>40</v>
      </c>
      <c r="L26" s="100" t="s">
        <v>40</v>
      </c>
      <c r="M26" s="101">
        <v>6</v>
      </c>
      <c r="N26" s="101">
        <v>3</v>
      </c>
      <c r="O26" s="101">
        <f t="shared" si="0"/>
        <v>18</v>
      </c>
      <c r="P26" s="101" t="str">
        <f t="shared" si="1"/>
        <v>Alto (A)</v>
      </c>
      <c r="Q26" s="101">
        <v>25</v>
      </c>
      <c r="R26" s="101">
        <f t="shared" si="2"/>
        <v>450</v>
      </c>
      <c r="S26" s="157" t="str">
        <f t="shared" si="3"/>
        <v>II</v>
      </c>
      <c r="T26" s="100" t="str">
        <f t="shared" si="4"/>
        <v>No Aceptable o Aceptable con control especifico</v>
      </c>
      <c r="U26" s="101">
        <v>3</v>
      </c>
      <c r="V26" s="101">
        <v>0</v>
      </c>
      <c r="W26" s="101">
        <v>0</v>
      </c>
      <c r="X26" s="101">
        <f t="shared" si="5"/>
        <v>3</v>
      </c>
      <c r="Y26" s="100" t="s">
        <v>41</v>
      </c>
      <c r="Z26" s="100" t="s">
        <v>223</v>
      </c>
      <c r="AA26" s="100"/>
      <c r="AB26" s="100"/>
      <c r="AC26" s="100"/>
      <c r="AD26" s="88" t="s">
        <v>276</v>
      </c>
      <c r="AE26" s="100"/>
    </row>
    <row r="27" spans="1:31" s="3" customFormat="1" ht="111.75" customHeight="1">
      <c r="A27" s="88" t="s">
        <v>55</v>
      </c>
      <c r="B27" s="88" t="s">
        <v>408</v>
      </c>
      <c r="C27" s="88" t="s">
        <v>410</v>
      </c>
      <c r="D27" s="88" t="s">
        <v>324</v>
      </c>
      <c r="E27" s="95" t="s">
        <v>217</v>
      </c>
      <c r="F27" s="100" t="s">
        <v>243</v>
      </c>
      <c r="G27" s="100" t="s">
        <v>39</v>
      </c>
      <c r="H27" s="100" t="s">
        <v>218</v>
      </c>
      <c r="I27" s="100" t="s">
        <v>219</v>
      </c>
      <c r="J27" s="100" t="s">
        <v>40</v>
      </c>
      <c r="K27" s="100" t="s">
        <v>40</v>
      </c>
      <c r="L27" s="100" t="s">
        <v>40</v>
      </c>
      <c r="M27" s="101">
        <v>6</v>
      </c>
      <c r="N27" s="101">
        <v>3</v>
      </c>
      <c r="O27" s="101">
        <f t="shared" si="0"/>
        <v>18</v>
      </c>
      <c r="P27" s="101" t="str">
        <f t="shared" si="1"/>
        <v>Alto (A)</v>
      </c>
      <c r="Q27" s="101">
        <v>25</v>
      </c>
      <c r="R27" s="101">
        <f t="shared" si="2"/>
        <v>450</v>
      </c>
      <c r="S27" s="157" t="str">
        <f t="shared" si="3"/>
        <v>II</v>
      </c>
      <c r="T27" s="100" t="str">
        <f t="shared" si="4"/>
        <v>No Aceptable o Aceptable con control especifico</v>
      </c>
      <c r="U27" s="101">
        <v>3</v>
      </c>
      <c r="V27" s="101">
        <v>0</v>
      </c>
      <c r="W27" s="101">
        <v>0</v>
      </c>
      <c r="X27" s="101">
        <f t="shared" si="5"/>
        <v>3</v>
      </c>
      <c r="Y27" s="100" t="s">
        <v>41</v>
      </c>
      <c r="Z27" s="100"/>
      <c r="AA27" s="100"/>
      <c r="AB27" s="100"/>
      <c r="AC27" s="100"/>
      <c r="AD27" s="100" t="s">
        <v>327</v>
      </c>
      <c r="AE27" s="103"/>
    </row>
    <row r="28" spans="1:31" s="3" customFormat="1" ht="111.75" customHeight="1">
      <c r="A28" s="88" t="s">
        <v>55</v>
      </c>
      <c r="B28" s="88" t="s">
        <v>408</v>
      </c>
      <c r="C28" s="88" t="s">
        <v>249</v>
      </c>
      <c r="D28" s="88" t="s">
        <v>325</v>
      </c>
      <c r="E28" s="95" t="s">
        <v>409</v>
      </c>
      <c r="F28" s="100" t="s">
        <v>326</v>
      </c>
      <c r="G28" s="88" t="s">
        <v>62</v>
      </c>
      <c r="H28" s="100" t="s">
        <v>279</v>
      </c>
      <c r="I28" s="100" t="s">
        <v>44</v>
      </c>
      <c r="J28" s="100" t="s">
        <v>40</v>
      </c>
      <c r="K28" s="100" t="s">
        <v>278</v>
      </c>
      <c r="L28" s="100" t="s">
        <v>40</v>
      </c>
      <c r="M28" s="101">
        <v>6</v>
      </c>
      <c r="N28" s="101">
        <v>3</v>
      </c>
      <c r="O28" s="101">
        <f>+M28*N28</f>
        <v>18</v>
      </c>
      <c r="P28" s="101" t="str">
        <f>+IF(O28&gt;=24,"Muy Alto (MA)",IF(O28&gt;=10,"Alto (A)",IF(O28&gt;=6,"Medio (M)",IF(O28&gt;=2,"Bajo (B)"))))</f>
        <v>Alto (A)</v>
      </c>
      <c r="Q28" s="101">
        <v>100</v>
      </c>
      <c r="R28" s="101">
        <f>+O28*Q28</f>
        <v>1800</v>
      </c>
      <c r="S28" s="157" t="str">
        <f t="shared" si="3"/>
        <v>I</v>
      </c>
      <c r="T28" s="100" t="str">
        <f>+IF(S28="I","No Aceptable",IF(S28="II","No Aceptable o Aceptable con control especifico",IF(S28="III","Mejorable",IF(S28="IV","Aceptable"))))</f>
        <v>No Aceptable</v>
      </c>
      <c r="U28" s="101">
        <v>3</v>
      </c>
      <c r="V28" s="101">
        <v>0</v>
      </c>
      <c r="W28" s="101">
        <v>0</v>
      </c>
      <c r="X28" s="101">
        <f>SUM(U28:W28)</f>
        <v>3</v>
      </c>
      <c r="Y28" s="100" t="s">
        <v>48</v>
      </c>
      <c r="Z28" s="100"/>
      <c r="AA28" s="100"/>
      <c r="AB28" s="100"/>
      <c r="AC28" s="100"/>
      <c r="AD28" s="100" t="s">
        <v>302</v>
      </c>
      <c r="AE28" s="104"/>
    </row>
    <row r="29" spans="1:31" s="3" customFormat="1" ht="111" customHeight="1">
      <c r="A29" s="88" t="s">
        <v>55</v>
      </c>
      <c r="B29" s="88" t="s">
        <v>414</v>
      </c>
      <c r="C29" s="88" t="s">
        <v>240</v>
      </c>
      <c r="D29" s="88" t="s">
        <v>328</v>
      </c>
      <c r="E29" s="95" t="s">
        <v>217</v>
      </c>
      <c r="F29" s="100" t="s">
        <v>415</v>
      </c>
      <c r="G29" s="100" t="s">
        <v>39</v>
      </c>
      <c r="H29" s="100" t="s">
        <v>218</v>
      </c>
      <c r="I29" s="100" t="s">
        <v>219</v>
      </c>
      <c r="J29" s="100" t="s">
        <v>40</v>
      </c>
      <c r="K29" s="100" t="s">
        <v>40</v>
      </c>
      <c r="L29" s="100" t="s">
        <v>40</v>
      </c>
      <c r="M29" s="101">
        <v>6</v>
      </c>
      <c r="N29" s="101">
        <v>3</v>
      </c>
      <c r="O29" s="101">
        <f>+M29*N29</f>
        <v>18</v>
      </c>
      <c r="P29" s="101" t="str">
        <f>+IF(O29&gt;=24,"Muy Alto (MA)",IF(O29&gt;=10,"Alto (A)",IF(O29&gt;=6,"Medio (M)",IF(O29&gt;=2,"Bajo (B)"))))</f>
        <v>Alto (A)</v>
      </c>
      <c r="Q29" s="101">
        <v>25</v>
      </c>
      <c r="R29" s="101">
        <f>+O29*Q29</f>
        <v>450</v>
      </c>
      <c r="S29" s="157" t="str">
        <f t="shared" si="3"/>
        <v>II</v>
      </c>
      <c r="T29" s="100" t="str">
        <f>+IF(S29="I","No Aceptable",IF(S29="II","No Aceptable o Aceptable con control especifico",IF(S29="III","Mejorable",IF(S29="IV","Aceptable"))))</f>
        <v>No Aceptable o Aceptable con control especifico</v>
      </c>
      <c r="U29" s="101">
        <v>5</v>
      </c>
      <c r="V29" s="101">
        <v>0</v>
      </c>
      <c r="W29" s="101">
        <v>0</v>
      </c>
      <c r="X29" s="101">
        <f>SUM(U29:W29)</f>
        <v>5</v>
      </c>
      <c r="Y29" s="100" t="s">
        <v>41</v>
      </c>
      <c r="Z29" s="100"/>
      <c r="AA29" s="100"/>
      <c r="AB29" s="100"/>
      <c r="AC29" s="100" t="s">
        <v>416</v>
      </c>
      <c r="AD29" s="100" t="s">
        <v>417</v>
      </c>
      <c r="AE29" s="103"/>
    </row>
    <row r="30" spans="1:31" s="3" customFormat="1" ht="111" customHeight="1">
      <c r="A30" s="88" t="s">
        <v>55</v>
      </c>
      <c r="B30" s="88" t="s">
        <v>414</v>
      </c>
      <c r="C30" s="88" t="s">
        <v>240</v>
      </c>
      <c r="D30" s="88" t="s">
        <v>328</v>
      </c>
      <c r="E30" s="95" t="s">
        <v>217</v>
      </c>
      <c r="F30" s="100" t="s">
        <v>329</v>
      </c>
      <c r="G30" s="100" t="s">
        <v>49</v>
      </c>
      <c r="H30" s="100" t="s">
        <v>222</v>
      </c>
      <c r="I30" s="100" t="s">
        <v>50</v>
      </c>
      <c r="J30" s="100" t="s">
        <v>40</v>
      </c>
      <c r="K30" s="100" t="s">
        <v>40</v>
      </c>
      <c r="L30" s="100" t="s">
        <v>40</v>
      </c>
      <c r="M30" s="101">
        <v>2</v>
      </c>
      <c r="N30" s="101">
        <v>3</v>
      </c>
      <c r="O30" s="101">
        <f>+M30*N30</f>
        <v>6</v>
      </c>
      <c r="P30" s="101" t="str">
        <f>+IF(O30&gt;=24,"Muy Alto (MA)",IF(O30&gt;=10,"Alto (A)",IF(O30&gt;=6,"Medio (M)",IF(O30&gt;=2,"Bajo (B)"))))</f>
        <v>Medio (M)</v>
      </c>
      <c r="Q30" s="101">
        <v>25</v>
      </c>
      <c r="R30" s="101">
        <f>+O30*Q30</f>
        <v>150</v>
      </c>
      <c r="S30" s="157" t="str">
        <f t="shared" si="3"/>
        <v>II</v>
      </c>
      <c r="T30" s="100" t="str">
        <f>+IF(S30="I","No Aceptable",IF(S30="II","No Aceptable o Aceptable con control especifico",IF(S30="III","Mejorable",IF(S30="IV","Aceptable"))))</f>
        <v>No Aceptable o Aceptable con control especifico</v>
      </c>
      <c r="U30" s="101">
        <v>5</v>
      </c>
      <c r="V30" s="101">
        <v>0</v>
      </c>
      <c r="W30" s="101">
        <v>0</v>
      </c>
      <c r="X30" s="101">
        <f>SUM(U30:W30)</f>
        <v>5</v>
      </c>
      <c r="Y30" s="100" t="s">
        <v>41</v>
      </c>
      <c r="Z30" s="100" t="s">
        <v>225</v>
      </c>
      <c r="AA30" s="100"/>
      <c r="AB30" s="100"/>
      <c r="AC30" s="100"/>
      <c r="AD30" s="100" t="s">
        <v>330</v>
      </c>
      <c r="AE30" s="104" t="s">
        <v>274</v>
      </c>
    </row>
    <row r="31" spans="1:31" s="3" customFormat="1" ht="111" customHeight="1">
      <c r="A31" s="88" t="s">
        <v>55</v>
      </c>
      <c r="B31" s="88" t="s">
        <v>406</v>
      </c>
      <c r="C31" s="88" t="s">
        <v>249</v>
      </c>
      <c r="D31" s="88" t="s">
        <v>331</v>
      </c>
      <c r="E31" s="95" t="s">
        <v>217</v>
      </c>
      <c r="F31" s="88" t="s">
        <v>250</v>
      </c>
      <c r="G31" s="88" t="s">
        <v>62</v>
      </c>
      <c r="H31" s="88" t="s">
        <v>230</v>
      </c>
      <c r="I31" s="88" t="s">
        <v>44</v>
      </c>
      <c r="J31" s="88" t="s">
        <v>40</v>
      </c>
      <c r="K31" s="88" t="s">
        <v>251</v>
      </c>
      <c r="L31" s="88" t="s">
        <v>40</v>
      </c>
      <c r="M31" s="95">
        <v>6</v>
      </c>
      <c r="N31" s="95">
        <v>2</v>
      </c>
      <c r="O31" s="95">
        <f>+M31*N31</f>
        <v>12</v>
      </c>
      <c r="P31" s="95" t="str">
        <f>+IF(O31&gt;=24,"Muy Alto (MA)",IF(O31&gt;=10,"Alto (A)",IF(O31&gt;=6,"Medio (M)",IF(O31&gt;=2,"Bajo (B)"))))</f>
        <v>Alto (A)</v>
      </c>
      <c r="Q31" s="95">
        <v>60</v>
      </c>
      <c r="R31" s="95">
        <f>+O31*Q31</f>
        <v>720</v>
      </c>
      <c r="S31" s="157" t="str">
        <f t="shared" si="3"/>
        <v>I</v>
      </c>
      <c r="T31" s="88" t="str">
        <f>+IF(S31="I","No Aceptable",IF(S31="II","No Aceptable o Aceptable con control especifico",IF(S31="III","Mejorable",IF(S31="IV","Aceptable"))))</f>
        <v>No Aceptable</v>
      </c>
      <c r="U31" s="95">
        <v>5</v>
      </c>
      <c r="V31" s="95">
        <v>0</v>
      </c>
      <c r="W31" s="95">
        <v>0</v>
      </c>
      <c r="X31" s="95">
        <f>SUM(U31:W31)</f>
        <v>5</v>
      </c>
      <c r="Y31" s="88" t="s">
        <v>48</v>
      </c>
      <c r="Z31" s="88"/>
      <c r="AA31" s="88"/>
      <c r="AB31" s="88"/>
      <c r="AC31" s="88"/>
      <c r="AD31" s="88" t="s">
        <v>252</v>
      </c>
      <c r="AE31" s="88"/>
    </row>
    <row r="32" spans="1:31" s="3" customFormat="1" ht="111" customHeight="1">
      <c r="A32" s="88" t="s">
        <v>55</v>
      </c>
      <c r="B32" s="88" t="s">
        <v>406</v>
      </c>
      <c r="C32" s="88" t="s">
        <v>216</v>
      </c>
      <c r="D32" s="88" t="s">
        <v>332</v>
      </c>
      <c r="E32" s="95" t="s">
        <v>217</v>
      </c>
      <c r="F32" s="88" t="s">
        <v>333</v>
      </c>
      <c r="G32" s="88" t="s">
        <v>39</v>
      </c>
      <c r="H32" s="88" t="s">
        <v>218</v>
      </c>
      <c r="I32" s="88" t="s">
        <v>219</v>
      </c>
      <c r="J32" s="88" t="s">
        <v>40</v>
      </c>
      <c r="K32" s="88" t="s">
        <v>40</v>
      </c>
      <c r="L32" s="88" t="s">
        <v>40</v>
      </c>
      <c r="M32" s="95">
        <v>6</v>
      </c>
      <c r="N32" s="95">
        <v>2</v>
      </c>
      <c r="O32" s="95">
        <f>+M32*N32</f>
        <v>12</v>
      </c>
      <c r="P32" s="95" t="str">
        <f>+IF(O32&gt;=24,"Muy Alto (MA)",IF(O32&gt;=10,"Alto (A)",IF(O32&gt;=6,"Medio (M)",IF(O32&gt;=2,"Bajo (B)"))))</f>
        <v>Alto (A)</v>
      </c>
      <c r="Q32" s="95">
        <v>25</v>
      </c>
      <c r="R32" s="95">
        <f>+O32*Q32</f>
        <v>300</v>
      </c>
      <c r="S32" s="157" t="str">
        <f t="shared" si="3"/>
        <v>II</v>
      </c>
      <c r="T32" s="88" t="str">
        <f>+IF(S32="I","No Aceptable",IF(S32="II","No Aceptable o Aceptable con control especifico",IF(S32="III","Mejorable",IF(S32="IV","Aceptable"))))</f>
        <v>No Aceptable o Aceptable con control especifico</v>
      </c>
      <c r="U32" s="95">
        <v>5</v>
      </c>
      <c r="V32" s="95">
        <v>0</v>
      </c>
      <c r="W32" s="95">
        <v>0</v>
      </c>
      <c r="X32" s="95">
        <f>SUM(U32:W32)</f>
        <v>5</v>
      </c>
      <c r="Y32" s="88" t="s">
        <v>41</v>
      </c>
      <c r="Z32" s="88"/>
      <c r="AA32" s="88"/>
      <c r="AB32" s="88"/>
      <c r="AC32" s="88"/>
      <c r="AD32" s="88" t="s">
        <v>334</v>
      </c>
      <c r="AE32" s="88"/>
    </row>
    <row r="33" spans="1:31" s="102" customFormat="1" ht="111" customHeight="1">
      <c r="A33" s="88" t="s">
        <v>55</v>
      </c>
      <c r="B33" s="100" t="s">
        <v>421</v>
      </c>
      <c r="C33" s="88" t="s">
        <v>240</v>
      </c>
      <c r="D33" s="100" t="s">
        <v>335</v>
      </c>
      <c r="E33" s="95" t="s">
        <v>217</v>
      </c>
      <c r="F33" s="88" t="s">
        <v>333</v>
      </c>
      <c r="G33" s="88" t="s">
        <v>39</v>
      </c>
      <c r="H33" s="88" t="s">
        <v>218</v>
      </c>
      <c r="I33" s="88" t="s">
        <v>219</v>
      </c>
      <c r="J33" s="88" t="s">
        <v>40</v>
      </c>
      <c r="K33" s="88" t="s">
        <v>40</v>
      </c>
      <c r="L33" s="88" t="s">
        <v>40</v>
      </c>
      <c r="M33" s="95">
        <v>6</v>
      </c>
      <c r="N33" s="95">
        <v>2</v>
      </c>
      <c r="O33" s="95">
        <f aca="true" t="shared" si="6" ref="O33:O45">+M33*N33</f>
        <v>12</v>
      </c>
      <c r="P33" s="95" t="str">
        <f aca="true" t="shared" si="7" ref="P33:P45">+IF(O33&gt;=24,"Muy Alto (MA)",IF(O33&gt;=10,"Alto (A)",IF(O33&gt;=6,"Medio (M)",IF(O33&gt;=2,"Bajo (B)"))))</f>
        <v>Alto (A)</v>
      </c>
      <c r="Q33" s="95">
        <v>25</v>
      </c>
      <c r="R33" s="95">
        <f aca="true" t="shared" si="8" ref="R33:R45">+O33*Q33</f>
        <v>300</v>
      </c>
      <c r="S33" s="157" t="str">
        <f t="shared" si="3"/>
        <v>II</v>
      </c>
      <c r="T33" s="88" t="str">
        <f aca="true" t="shared" si="9" ref="T33:T45">+IF(S33="I","No Aceptable",IF(S33="II","No Aceptable o Aceptable con control especifico",IF(S33="III","Mejorable",IF(S33="IV","Aceptable"))))</f>
        <v>No Aceptable o Aceptable con control especifico</v>
      </c>
      <c r="U33" s="95">
        <v>2</v>
      </c>
      <c r="V33" s="95">
        <v>1</v>
      </c>
      <c r="W33" s="95">
        <v>0</v>
      </c>
      <c r="X33" s="95">
        <f aca="true" t="shared" si="10" ref="X33:X45">SUM(U33:W33)</f>
        <v>3</v>
      </c>
      <c r="Y33" s="88" t="s">
        <v>41</v>
      </c>
      <c r="Z33" s="88"/>
      <c r="AA33" s="88"/>
      <c r="AB33" s="88"/>
      <c r="AC33" s="88"/>
      <c r="AD33" s="88" t="s">
        <v>334</v>
      </c>
      <c r="AE33" s="103"/>
    </row>
    <row r="34" spans="1:31" s="102" customFormat="1" ht="111" customHeight="1">
      <c r="A34" s="88" t="s">
        <v>55</v>
      </c>
      <c r="B34" s="100" t="s">
        <v>293</v>
      </c>
      <c r="C34" s="88" t="s">
        <v>240</v>
      </c>
      <c r="D34" s="105" t="s">
        <v>422</v>
      </c>
      <c r="E34" s="158" t="s">
        <v>217</v>
      </c>
      <c r="F34" s="105" t="s">
        <v>423</v>
      </c>
      <c r="G34" s="105" t="s">
        <v>45</v>
      </c>
      <c r="H34" s="105" t="s">
        <v>424</v>
      </c>
      <c r="I34" s="105" t="s">
        <v>425</v>
      </c>
      <c r="J34" s="105" t="s">
        <v>40</v>
      </c>
      <c r="K34" s="105" t="s">
        <v>40</v>
      </c>
      <c r="L34" s="105" t="s">
        <v>40</v>
      </c>
      <c r="M34" s="158">
        <v>6</v>
      </c>
      <c r="N34" s="158">
        <v>3</v>
      </c>
      <c r="O34" s="158">
        <f t="shared" si="6"/>
        <v>18</v>
      </c>
      <c r="P34" s="158" t="str">
        <f>+IF(O34&gt;=24,"Muy Alto (MA)",IF(O34&gt;=10,"Alto (A)",IF(O34&gt;=6,"Medio(M)",IF(O34&gt;=2,"Bajo(B)"))))</f>
        <v>Alto (A)</v>
      </c>
      <c r="Q34" s="158">
        <v>60</v>
      </c>
      <c r="R34" s="158">
        <f t="shared" si="8"/>
        <v>1080</v>
      </c>
      <c r="S34" s="157" t="str">
        <f t="shared" si="3"/>
        <v>I</v>
      </c>
      <c r="T34" s="105" t="str">
        <f t="shared" si="9"/>
        <v>No Aceptable</v>
      </c>
      <c r="U34" s="158">
        <v>7</v>
      </c>
      <c r="V34" s="158">
        <v>0</v>
      </c>
      <c r="W34" s="158">
        <v>0</v>
      </c>
      <c r="X34" s="158">
        <f t="shared" si="10"/>
        <v>7</v>
      </c>
      <c r="Y34" s="105" t="s">
        <v>41</v>
      </c>
      <c r="Z34" s="100" t="s">
        <v>223</v>
      </c>
      <c r="AA34" s="105"/>
      <c r="AB34" s="105"/>
      <c r="AC34" s="105"/>
      <c r="AD34" s="105" t="s">
        <v>426</v>
      </c>
      <c r="AE34" s="105"/>
    </row>
    <row r="35" spans="1:31" s="102" customFormat="1" ht="111" customHeight="1">
      <c r="A35" s="88" t="s">
        <v>55</v>
      </c>
      <c r="B35" s="100" t="s">
        <v>293</v>
      </c>
      <c r="C35" s="88" t="s">
        <v>240</v>
      </c>
      <c r="D35" s="100" t="s">
        <v>336</v>
      </c>
      <c r="E35" s="95" t="s">
        <v>217</v>
      </c>
      <c r="F35" s="88" t="s">
        <v>333</v>
      </c>
      <c r="G35" s="88" t="s">
        <v>39</v>
      </c>
      <c r="H35" s="88" t="s">
        <v>218</v>
      </c>
      <c r="I35" s="88" t="s">
        <v>219</v>
      </c>
      <c r="J35" s="88" t="s">
        <v>40</v>
      </c>
      <c r="K35" s="88" t="s">
        <v>40</v>
      </c>
      <c r="L35" s="88" t="s">
        <v>40</v>
      </c>
      <c r="M35" s="95">
        <v>6</v>
      </c>
      <c r="N35" s="95">
        <v>3</v>
      </c>
      <c r="O35" s="95">
        <f t="shared" si="6"/>
        <v>18</v>
      </c>
      <c r="P35" s="95" t="str">
        <f t="shared" si="7"/>
        <v>Alto (A)</v>
      </c>
      <c r="Q35" s="95">
        <v>25</v>
      </c>
      <c r="R35" s="95">
        <f t="shared" si="8"/>
        <v>450</v>
      </c>
      <c r="S35" s="157" t="str">
        <f t="shared" si="3"/>
        <v>II</v>
      </c>
      <c r="T35" s="88" t="str">
        <f t="shared" si="9"/>
        <v>No Aceptable o Aceptable con control especifico</v>
      </c>
      <c r="U35" s="95">
        <v>7</v>
      </c>
      <c r="V35" s="95">
        <v>0</v>
      </c>
      <c r="W35" s="95">
        <v>0</v>
      </c>
      <c r="X35" s="95">
        <f t="shared" si="10"/>
        <v>7</v>
      </c>
      <c r="Y35" s="88" t="s">
        <v>41</v>
      </c>
      <c r="Z35" s="88"/>
      <c r="AA35" s="88"/>
      <c r="AB35" s="88"/>
      <c r="AC35" s="88"/>
      <c r="AD35" s="88" t="s">
        <v>337</v>
      </c>
      <c r="AE35" s="103"/>
    </row>
    <row r="36" spans="1:31" s="102" customFormat="1" ht="111" customHeight="1">
      <c r="A36" s="88" t="s">
        <v>55</v>
      </c>
      <c r="B36" s="88" t="s">
        <v>433</v>
      </c>
      <c r="C36" s="88" t="s">
        <v>240</v>
      </c>
      <c r="D36" s="88" t="s">
        <v>338</v>
      </c>
      <c r="E36" s="95" t="s">
        <v>217</v>
      </c>
      <c r="F36" s="88" t="s">
        <v>436</v>
      </c>
      <c r="G36" s="88" t="s">
        <v>62</v>
      </c>
      <c r="H36" s="88" t="s">
        <v>437</v>
      </c>
      <c r="I36" s="88" t="s">
        <v>268</v>
      </c>
      <c r="J36" s="88" t="s">
        <v>40</v>
      </c>
      <c r="K36" s="88" t="s">
        <v>40</v>
      </c>
      <c r="L36" s="88" t="s">
        <v>40</v>
      </c>
      <c r="M36" s="95">
        <v>6</v>
      </c>
      <c r="N36" s="95">
        <v>2</v>
      </c>
      <c r="O36" s="95">
        <f>+M36*N36</f>
        <v>12</v>
      </c>
      <c r="P36" s="95" t="str">
        <f>+IF(O36&gt;=24,"Muy Alto (MA)",IF(O36&gt;=10,"Alto (A)",IF(O36&gt;=6,"Medio (M)",IF(O36&gt;=2,"Bajo (B)"))))</f>
        <v>Alto (A)</v>
      </c>
      <c r="Q36" s="95">
        <v>25</v>
      </c>
      <c r="R36" s="95">
        <f>+O36*Q36</f>
        <v>300</v>
      </c>
      <c r="S36" s="157" t="str">
        <f>IF(R36&lt;=20,"IV",IF(R36&gt;=600,"I",IF(R36&gt;=150,"II",IF(R36&gt;=40,"III",IF(R36&gt;=20,"IV")*IF(R36&lt;=20,"IV")))))</f>
        <v>II</v>
      </c>
      <c r="T36" s="88" t="str">
        <f>+IF(S36="I","No Aceptable",IF(S36="II","No Aceptable o Aceptable con control especifico",IF(S36="III","Mejorable",IF(S36="IV","Aceptable"))))</f>
        <v>No Aceptable o Aceptable con control especifico</v>
      </c>
      <c r="U36" s="95">
        <v>5</v>
      </c>
      <c r="V36" s="95">
        <v>0</v>
      </c>
      <c r="W36" s="95">
        <v>0</v>
      </c>
      <c r="X36" s="95">
        <f>SUM(U36:W36)</f>
        <v>5</v>
      </c>
      <c r="Y36" s="88" t="s">
        <v>41</v>
      </c>
      <c r="Z36" s="88"/>
      <c r="AA36" s="88"/>
      <c r="AB36" s="88"/>
      <c r="AC36" s="88" t="s">
        <v>418</v>
      </c>
      <c r="AD36" s="88" t="s">
        <v>438</v>
      </c>
      <c r="AE36" s="103"/>
    </row>
    <row r="37" spans="1:31" s="82" customFormat="1" ht="111" customHeight="1">
      <c r="A37" s="88" t="s">
        <v>55</v>
      </c>
      <c r="B37" s="88" t="s">
        <v>433</v>
      </c>
      <c r="C37" s="88" t="s">
        <v>240</v>
      </c>
      <c r="D37" s="88" t="s">
        <v>338</v>
      </c>
      <c r="E37" s="95" t="s">
        <v>217</v>
      </c>
      <c r="F37" s="88" t="s">
        <v>434</v>
      </c>
      <c r="G37" s="88" t="s">
        <v>39</v>
      </c>
      <c r="H37" s="88" t="s">
        <v>218</v>
      </c>
      <c r="I37" s="88" t="s">
        <v>219</v>
      </c>
      <c r="J37" s="88" t="s">
        <v>40</v>
      </c>
      <c r="K37" s="88" t="s">
        <v>40</v>
      </c>
      <c r="L37" s="88" t="s">
        <v>40</v>
      </c>
      <c r="M37" s="95">
        <v>2</v>
      </c>
      <c r="N37" s="95">
        <v>2</v>
      </c>
      <c r="O37" s="95">
        <f t="shared" si="6"/>
        <v>4</v>
      </c>
      <c r="P37" s="95" t="str">
        <f t="shared" si="7"/>
        <v>Bajo (B)</v>
      </c>
      <c r="Q37" s="95">
        <v>25</v>
      </c>
      <c r="R37" s="95">
        <f t="shared" si="8"/>
        <v>100</v>
      </c>
      <c r="S37" s="157" t="str">
        <f t="shared" si="3"/>
        <v>III</v>
      </c>
      <c r="T37" s="88" t="str">
        <f t="shared" si="9"/>
        <v>Mejorable</v>
      </c>
      <c r="U37" s="95">
        <v>5</v>
      </c>
      <c r="V37" s="95">
        <v>0</v>
      </c>
      <c r="W37" s="95">
        <v>0</v>
      </c>
      <c r="X37" s="95">
        <f t="shared" si="10"/>
        <v>5</v>
      </c>
      <c r="Y37" s="88" t="s">
        <v>41</v>
      </c>
      <c r="Z37" s="88"/>
      <c r="AA37" s="88"/>
      <c r="AB37" s="88"/>
      <c r="AC37" s="88"/>
      <c r="AD37" s="88" t="s">
        <v>334</v>
      </c>
      <c r="AE37" s="103"/>
    </row>
    <row r="38" spans="1:31" s="82" customFormat="1" ht="111" customHeight="1">
      <c r="A38" s="88" t="s">
        <v>55</v>
      </c>
      <c r="B38" s="88" t="s">
        <v>433</v>
      </c>
      <c r="C38" s="88" t="s">
        <v>249</v>
      </c>
      <c r="D38" s="88" t="s">
        <v>339</v>
      </c>
      <c r="E38" s="95" t="s">
        <v>217</v>
      </c>
      <c r="F38" s="88" t="s">
        <v>317</v>
      </c>
      <c r="G38" s="88" t="s">
        <v>62</v>
      </c>
      <c r="H38" s="88" t="s">
        <v>230</v>
      </c>
      <c r="I38" s="88" t="s">
        <v>44</v>
      </c>
      <c r="J38" s="88" t="s">
        <v>40</v>
      </c>
      <c r="K38" s="88" t="s">
        <v>251</v>
      </c>
      <c r="L38" s="88" t="s">
        <v>40</v>
      </c>
      <c r="M38" s="95">
        <v>6</v>
      </c>
      <c r="N38" s="95">
        <v>2</v>
      </c>
      <c r="O38" s="95">
        <f t="shared" si="6"/>
        <v>12</v>
      </c>
      <c r="P38" s="95" t="str">
        <f t="shared" si="7"/>
        <v>Alto (A)</v>
      </c>
      <c r="Q38" s="95">
        <v>25</v>
      </c>
      <c r="R38" s="95">
        <f t="shared" si="8"/>
        <v>300</v>
      </c>
      <c r="S38" s="157" t="str">
        <f t="shared" si="3"/>
        <v>II</v>
      </c>
      <c r="T38" s="88" t="str">
        <f t="shared" si="9"/>
        <v>No Aceptable o Aceptable con control especifico</v>
      </c>
      <c r="U38" s="95">
        <v>5</v>
      </c>
      <c r="V38" s="95">
        <v>0</v>
      </c>
      <c r="W38" s="95">
        <v>0</v>
      </c>
      <c r="X38" s="95">
        <f t="shared" si="10"/>
        <v>5</v>
      </c>
      <c r="Y38" s="88" t="s">
        <v>48</v>
      </c>
      <c r="Z38" s="88"/>
      <c r="AA38" s="88"/>
      <c r="AB38" s="88"/>
      <c r="AC38" s="88"/>
      <c r="AD38" s="88" t="s">
        <v>252</v>
      </c>
      <c r="AE38" s="103"/>
    </row>
    <row r="39" spans="1:31" s="102" customFormat="1" ht="111" customHeight="1">
      <c r="A39" s="88" t="s">
        <v>55</v>
      </c>
      <c r="B39" s="88" t="s">
        <v>420</v>
      </c>
      <c r="C39" s="88" t="s">
        <v>240</v>
      </c>
      <c r="D39" s="88" t="s">
        <v>340</v>
      </c>
      <c r="E39" s="95" t="s">
        <v>217</v>
      </c>
      <c r="F39" s="88" t="s">
        <v>333</v>
      </c>
      <c r="G39" s="88" t="s">
        <v>39</v>
      </c>
      <c r="H39" s="88" t="s">
        <v>218</v>
      </c>
      <c r="I39" s="88" t="s">
        <v>219</v>
      </c>
      <c r="J39" s="88" t="s">
        <v>40</v>
      </c>
      <c r="K39" s="88" t="s">
        <v>40</v>
      </c>
      <c r="L39" s="88" t="s">
        <v>40</v>
      </c>
      <c r="M39" s="95">
        <v>2</v>
      </c>
      <c r="N39" s="95">
        <v>3</v>
      </c>
      <c r="O39" s="95">
        <f t="shared" si="6"/>
        <v>6</v>
      </c>
      <c r="P39" s="95" t="str">
        <f t="shared" si="7"/>
        <v>Medio (M)</v>
      </c>
      <c r="Q39" s="95">
        <v>25</v>
      </c>
      <c r="R39" s="95">
        <f t="shared" si="8"/>
        <v>150</v>
      </c>
      <c r="S39" s="157" t="str">
        <f t="shared" si="3"/>
        <v>II</v>
      </c>
      <c r="T39" s="88" t="str">
        <f t="shared" si="9"/>
        <v>No Aceptable o Aceptable con control especifico</v>
      </c>
      <c r="U39" s="95">
        <v>4</v>
      </c>
      <c r="V39" s="95">
        <v>0</v>
      </c>
      <c r="W39" s="95">
        <v>0</v>
      </c>
      <c r="X39" s="95">
        <f t="shared" si="10"/>
        <v>4</v>
      </c>
      <c r="Y39" s="88" t="s">
        <v>41</v>
      </c>
      <c r="Z39" s="88"/>
      <c r="AA39" s="88"/>
      <c r="AB39" s="88"/>
      <c r="AC39" s="88"/>
      <c r="AD39" s="88" t="s">
        <v>334</v>
      </c>
      <c r="AE39" s="103"/>
    </row>
    <row r="40" spans="1:31" s="102" customFormat="1" ht="111" customHeight="1">
      <c r="A40" s="88" t="s">
        <v>55</v>
      </c>
      <c r="B40" s="88" t="s">
        <v>420</v>
      </c>
      <c r="C40" s="88" t="s">
        <v>249</v>
      </c>
      <c r="D40" s="88" t="s">
        <v>341</v>
      </c>
      <c r="E40" s="95" t="s">
        <v>409</v>
      </c>
      <c r="F40" s="88" t="s">
        <v>419</v>
      </c>
      <c r="G40" s="88" t="s">
        <v>62</v>
      </c>
      <c r="H40" s="88" t="s">
        <v>230</v>
      </c>
      <c r="I40" s="88" t="s">
        <v>44</v>
      </c>
      <c r="J40" s="88" t="s">
        <v>40</v>
      </c>
      <c r="K40" s="88" t="s">
        <v>251</v>
      </c>
      <c r="L40" s="88" t="s">
        <v>40</v>
      </c>
      <c r="M40" s="95">
        <v>6</v>
      </c>
      <c r="N40" s="95">
        <v>2</v>
      </c>
      <c r="O40" s="95">
        <f t="shared" si="6"/>
        <v>12</v>
      </c>
      <c r="P40" s="95" t="str">
        <f t="shared" si="7"/>
        <v>Alto (A)</v>
      </c>
      <c r="Q40" s="95">
        <v>100</v>
      </c>
      <c r="R40" s="95">
        <f t="shared" si="8"/>
        <v>1200</v>
      </c>
      <c r="S40" s="157" t="str">
        <f t="shared" si="3"/>
        <v>I</v>
      </c>
      <c r="T40" s="88" t="str">
        <f t="shared" si="9"/>
        <v>No Aceptable</v>
      </c>
      <c r="U40" s="95">
        <v>4</v>
      </c>
      <c r="V40" s="95">
        <v>0</v>
      </c>
      <c r="W40" s="95">
        <v>0</v>
      </c>
      <c r="X40" s="95">
        <f t="shared" si="10"/>
        <v>4</v>
      </c>
      <c r="Y40" s="88" t="s">
        <v>48</v>
      </c>
      <c r="Z40" s="88"/>
      <c r="AA40" s="88"/>
      <c r="AB40" s="88"/>
      <c r="AC40" s="88"/>
      <c r="AD40" s="88" t="s">
        <v>252</v>
      </c>
      <c r="AE40" s="103"/>
    </row>
    <row r="41" spans="1:31" s="102" customFormat="1" ht="111" customHeight="1">
      <c r="A41" s="88" t="s">
        <v>55</v>
      </c>
      <c r="B41" s="88" t="s">
        <v>342</v>
      </c>
      <c r="C41" s="88" t="s">
        <v>240</v>
      </c>
      <c r="D41" s="88" t="s">
        <v>377</v>
      </c>
      <c r="E41" s="95" t="s">
        <v>217</v>
      </c>
      <c r="F41" s="88" t="s">
        <v>343</v>
      </c>
      <c r="G41" s="88" t="s">
        <v>39</v>
      </c>
      <c r="H41" s="88" t="s">
        <v>218</v>
      </c>
      <c r="I41" s="88" t="s">
        <v>219</v>
      </c>
      <c r="J41" s="88" t="s">
        <v>40</v>
      </c>
      <c r="K41" s="88" t="s">
        <v>40</v>
      </c>
      <c r="L41" s="88" t="s">
        <v>40</v>
      </c>
      <c r="M41" s="95">
        <v>2</v>
      </c>
      <c r="N41" s="95">
        <v>2</v>
      </c>
      <c r="O41" s="95">
        <f t="shared" si="6"/>
        <v>4</v>
      </c>
      <c r="P41" s="95" t="str">
        <f t="shared" si="7"/>
        <v>Bajo (B)</v>
      </c>
      <c r="Q41" s="95">
        <v>25</v>
      </c>
      <c r="R41" s="95">
        <f t="shared" si="8"/>
        <v>100</v>
      </c>
      <c r="S41" s="157" t="str">
        <f t="shared" si="3"/>
        <v>III</v>
      </c>
      <c r="T41" s="88" t="str">
        <f t="shared" si="9"/>
        <v>Mejorable</v>
      </c>
      <c r="U41" s="95">
        <v>3</v>
      </c>
      <c r="V41" s="95">
        <v>0</v>
      </c>
      <c r="W41" s="95">
        <v>0</v>
      </c>
      <c r="X41" s="95">
        <f t="shared" si="10"/>
        <v>3</v>
      </c>
      <c r="Y41" s="88" t="s">
        <v>41</v>
      </c>
      <c r="Z41" s="100" t="s">
        <v>344</v>
      </c>
      <c r="AA41" s="100"/>
      <c r="AB41" s="100"/>
      <c r="AC41" s="100" t="s">
        <v>345</v>
      </c>
      <c r="AD41" s="88" t="s">
        <v>334</v>
      </c>
      <c r="AE41" s="103"/>
    </row>
    <row r="42" spans="1:31" s="102" customFormat="1" ht="111" customHeight="1">
      <c r="A42" s="105" t="s">
        <v>55</v>
      </c>
      <c r="B42" s="88" t="s">
        <v>346</v>
      </c>
      <c r="C42" s="105" t="s">
        <v>294</v>
      </c>
      <c r="D42" s="105" t="s">
        <v>439</v>
      </c>
      <c r="E42" s="158" t="s">
        <v>217</v>
      </c>
      <c r="F42" s="100" t="s">
        <v>238</v>
      </c>
      <c r="G42" s="100" t="s">
        <v>42</v>
      </c>
      <c r="H42" s="100" t="s">
        <v>228</v>
      </c>
      <c r="I42" s="100" t="s">
        <v>229</v>
      </c>
      <c r="J42" s="100" t="s">
        <v>40</v>
      </c>
      <c r="K42" s="100" t="s">
        <v>40</v>
      </c>
      <c r="L42" s="100" t="s">
        <v>40</v>
      </c>
      <c r="M42" s="101">
        <v>2</v>
      </c>
      <c r="N42" s="101">
        <v>3</v>
      </c>
      <c r="O42" s="101">
        <f t="shared" si="6"/>
        <v>6</v>
      </c>
      <c r="P42" s="101" t="str">
        <f t="shared" si="7"/>
        <v>Medio (M)</v>
      </c>
      <c r="Q42" s="101">
        <v>10</v>
      </c>
      <c r="R42" s="101">
        <f t="shared" si="8"/>
        <v>60</v>
      </c>
      <c r="S42" s="157" t="str">
        <f t="shared" si="3"/>
        <v>III</v>
      </c>
      <c r="T42" s="100" t="str">
        <f t="shared" si="9"/>
        <v>Mejorable</v>
      </c>
      <c r="U42" s="101">
        <v>2</v>
      </c>
      <c r="V42" s="101">
        <v>1</v>
      </c>
      <c r="W42" s="101">
        <v>0</v>
      </c>
      <c r="X42" s="101">
        <f t="shared" si="10"/>
        <v>3</v>
      </c>
      <c r="Y42" s="100" t="s">
        <v>43</v>
      </c>
      <c r="Z42" s="100"/>
      <c r="AA42" s="100"/>
      <c r="AB42" s="100"/>
      <c r="AC42" s="100"/>
      <c r="AD42" s="100" t="s">
        <v>444</v>
      </c>
      <c r="AE42" s="105"/>
    </row>
    <row r="43" spans="1:31" s="102" customFormat="1" ht="111" customHeight="1">
      <c r="A43" s="105" t="s">
        <v>55</v>
      </c>
      <c r="B43" s="88" t="s">
        <v>346</v>
      </c>
      <c r="C43" s="105" t="s">
        <v>294</v>
      </c>
      <c r="D43" s="105" t="s">
        <v>439</v>
      </c>
      <c r="E43" s="158" t="s">
        <v>217</v>
      </c>
      <c r="F43" s="105" t="s">
        <v>440</v>
      </c>
      <c r="G43" s="105" t="s">
        <v>441</v>
      </c>
      <c r="H43" s="105" t="s">
        <v>258</v>
      </c>
      <c r="I43" s="105" t="s">
        <v>268</v>
      </c>
      <c r="J43" s="105" t="s">
        <v>40</v>
      </c>
      <c r="K43" s="105" t="s">
        <v>40</v>
      </c>
      <c r="L43" s="105" t="s">
        <v>40</v>
      </c>
      <c r="M43" s="158">
        <v>6</v>
      </c>
      <c r="N43" s="158">
        <v>3</v>
      </c>
      <c r="O43" s="158">
        <f t="shared" si="6"/>
        <v>18</v>
      </c>
      <c r="P43" s="158" t="str">
        <f t="shared" si="7"/>
        <v>Alto (A)</v>
      </c>
      <c r="Q43" s="158">
        <v>25</v>
      </c>
      <c r="R43" s="158">
        <f t="shared" si="8"/>
        <v>450</v>
      </c>
      <c r="S43" s="157" t="str">
        <f t="shared" si="3"/>
        <v>II</v>
      </c>
      <c r="T43" s="105" t="str">
        <f t="shared" si="9"/>
        <v>No Aceptable o Aceptable con control especifico</v>
      </c>
      <c r="U43" s="158">
        <v>2</v>
      </c>
      <c r="V43" s="158">
        <v>1</v>
      </c>
      <c r="W43" s="158">
        <v>0</v>
      </c>
      <c r="X43" s="158">
        <f t="shared" si="10"/>
        <v>3</v>
      </c>
      <c r="Y43" s="105" t="s">
        <v>41</v>
      </c>
      <c r="Z43" s="100" t="s">
        <v>344</v>
      </c>
      <c r="AA43" s="105"/>
      <c r="AB43" s="105"/>
      <c r="AC43" s="105" t="s">
        <v>442</v>
      </c>
      <c r="AD43" s="105" t="s">
        <v>443</v>
      </c>
      <c r="AE43" s="100" t="s">
        <v>274</v>
      </c>
    </row>
    <row r="44" spans="1:31" s="102" customFormat="1" ht="111" customHeight="1">
      <c r="A44" s="88" t="s">
        <v>55</v>
      </c>
      <c r="B44" s="88" t="s">
        <v>346</v>
      </c>
      <c r="C44" s="88" t="s">
        <v>294</v>
      </c>
      <c r="D44" s="88" t="s">
        <v>347</v>
      </c>
      <c r="E44" s="95" t="s">
        <v>217</v>
      </c>
      <c r="F44" s="100" t="s">
        <v>263</v>
      </c>
      <c r="G44" s="100" t="s">
        <v>39</v>
      </c>
      <c r="H44" s="100" t="s">
        <v>264</v>
      </c>
      <c r="I44" s="100" t="s">
        <v>254</v>
      </c>
      <c r="J44" s="100" t="s">
        <v>40</v>
      </c>
      <c r="K44" s="100" t="s">
        <v>40</v>
      </c>
      <c r="L44" s="100" t="s">
        <v>40</v>
      </c>
      <c r="M44" s="101">
        <v>6</v>
      </c>
      <c r="N44" s="101">
        <v>2</v>
      </c>
      <c r="O44" s="101">
        <f t="shared" si="6"/>
        <v>12</v>
      </c>
      <c r="P44" s="101" t="str">
        <f t="shared" si="7"/>
        <v>Alto (A)</v>
      </c>
      <c r="Q44" s="101">
        <v>25</v>
      </c>
      <c r="R44" s="101">
        <f t="shared" si="8"/>
        <v>300</v>
      </c>
      <c r="S44" s="157" t="str">
        <f t="shared" si="3"/>
        <v>II</v>
      </c>
      <c r="T44" s="100" t="str">
        <f t="shared" si="9"/>
        <v>No Aceptable o Aceptable con control especifico</v>
      </c>
      <c r="U44" s="101">
        <v>2</v>
      </c>
      <c r="V44" s="101">
        <v>1</v>
      </c>
      <c r="W44" s="101">
        <v>0</v>
      </c>
      <c r="X44" s="101">
        <f t="shared" si="10"/>
        <v>3</v>
      </c>
      <c r="Y44" s="100" t="s">
        <v>41</v>
      </c>
      <c r="Z44" s="100"/>
      <c r="AA44" s="100"/>
      <c r="AB44" s="100"/>
      <c r="AC44" s="100"/>
      <c r="AD44" s="100" t="s">
        <v>313</v>
      </c>
      <c r="AE44" s="100"/>
    </row>
    <row r="45" spans="1:31" s="102" customFormat="1" ht="111" customHeight="1">
      <c r="A45" s="88" t="s">
        <v>55</v>
      </c>
      <c r="B45" s="88" t="s">
        <v>346</v>
      </c>
      <c r="C45" s="88" t="s">
        <v>294</v>
      </c>
      <c r="D45" s="88" t="s">
        <v>347</v>
      </c>
      <c r="E45" s="95" t="s">
        <v>217</v>
      </c>
      <c r="F45" s="100" t="s">
        <v>348</v>
      </c>
      <c r="G45" s="100" t="s">
        <v>49</v>
      </c>
      <c r="H45" s="100" t="s">
        <v>222</v>
      </c>
      <c r="I45" s="100" t="s">
        <v>50</v>
      </c>
      <c r="J45" s="100" t="s">
        <v>40</v>
      </c>
      <c r="K45" s="100" t="s">
        <v>40</v>
      </c>
      <c r="L45" s="100" t="s">
        <v>40</v>
      </c>
      <c r="M45" s="101">
        <v>6</v>
      </c>
      <c r="N45" s="101">
        <v>3</v>
      </c>
      <c r="O45" s="101">
        <f t="shared" si="6"/>
        <v>18</v>
      </c>
      <c r="P45" s="101" t="str">
        <f t="shared" si="7"/>
        <v>Alto (A)</v>
      </c>
      <c r="Q45" s="101">
        <v>25</v>
      </c>
      <c r="R45" s="101">
        <f t="shared" si="8"/>
        <v>450</v>
      </c>
      <c r="S45" s="157" t="str">
        <f t="shared" si="3"/>
        <v>II</v>
      </c>
      <c r="T45" s="100" t="str">
        <f t="shared" si="9"/>
        <v>No Aceptable o Aceptable con control especifico</v>
      </c>
      <c r="U45" s="101">
        <v>2</v>
      </c>
      <c r="V45" s="101">
        <v>1</v>
      </c>
      <c r="W45" s="101">
        <v>0</v>
      </c>
      <c r="X45" s="101">
        <f t="shared" si="10"/>
        <v>3</v>
      </c>
      <c r="Y45" s="100" t="s">
        <v>41</v>
      </c>
      <c r="Z45" s="100" t="s">
        <v>225</v>
      </c>
      <c r="AA45" s="100"/>
      <c r="AB45" s="100"/>
      <c r="AC45" s="100"/>
      <c r="AD45" s="100" t="s">
        <v>349</v>
      </c>
      <c r="AE45" s="100" t="s">
        <v>274</v>
      </c>
    </row>
    <row r="46" spans="1:31" s="102" customFormat="1" ht="111" customHeight="1">
      <c r="A46" s="88" t="s">
        <v>55</v>
      </c>
      <c r="B46" s="88" t="s">
        <v>350</v>
      </c>
      <c r="C46" s="88" t="s">
        <v>240</v>
      </c>
      <c r="D46" s="88" t="s">
        <v>351</v>
      </c>
      <c r="E46" s="95" t="s">
        <v>217</v>
      </c>
      <c r="F46" s="100" t="s">
        <v>263</v>
      </c>
      <c r="G46" s="100" t="s">
        <v>39</v>
      </c>
      <c r="H46" s="100" t="s">
        <v>264</v>
      </c>
      <c r="I46" s="100" t="s">
        <v>254</v>
      </c>
      <c r="J46" s="100" t="s">
        <v>40</v>
      </c>
      <c r="K46" s="100" t="s">
        <v>40</v>
      </c>
      <c r="L46" s="100" t="s">
        <v>40</v>
      </c>
      <c r="M46" s="101">
        <v>6</v>
      </c>
      <c r="N46" s="101">
        <v>2</v>
      </c>
      <c r="O46" s="101">
        <f aca="true" t="shared" si="11" ref="O46:O52">+M46*N46</f>
        <v>12</v>
      </c>
      <c r="P46" s="101" t="str">
        <f aca="true" t="shared" si="12" ref="P46:P52">+IF(O46&gt;=24,"Muy Alto (MA)",IF(O46&gt;=10,"Alto (A)",IF(O46&gt;=6,"Medio (M)",IF(O46&gt;=2,"Bajo (B)"))))</f>
        <v>Alto (A)</v>
      </c>
      <c r="Q46" s="101">
        <v>25</v>
      </c>
      <c r="R46" s="101">
        <f aca="true" t="shared" si="13" ref="R46:R52">+O46*Q46</f>
        <v>300</v>
      </c>
      <c r="S46" s="157" t="str">
        <f t="shared" si="3"/>
        <v>II</v>
      </c>
      <c r="T46" s="100" t="str">
        <f aca="true" t="shared" si="14" ref="T46:T52">+IF(S46="I","No Aceptable",IF(S46="II","No Aceptable o Aceptable con control especifico",IF(S46="III","Mejorable",IF(S46="IV","Aceptable"))))</f>
        <v>No Aceptable o Aceptable con control especifico</v>
      </c>
      <c r="U46" s="101">
        <v>9</v>
      </c>
      <c r="V46" s="101">
        <v>0</v>
      </c>
      <c r="W46" s="101">
        <v>0</v>
      </c>
      <c r="X46" s="101">
        <f aca="true" t="shared" si="15" ref="X46:X54">SUM(U46:W46)</f>
        <v>9</v>
      </c>
      <c r="Y46" s="100" t="s">
        <v>41</v>
      </c>
      <c r="Z46" s="100"/>
      <c r="AA46" s="100"/>
      <c r="AB46" s="100"/>
      <c r="AC46" s="100"/>
      <c r="AD46" s="100" t="s">
        <v>313</v>
      </c>
      <c r="AE46" s="104"/>
    </row>
    <row r="47" spans="1:31" s="102" customFormat="1" ht="111" customHeight="1">
      <c r="A47" s="88" t="s">
        <v>55</v>
      </c>
      <c r="B47" s="88" t="s">
        <v>350</v>
      </c>
      <c r="C47" s="88" t="s">
        <v>249</v>
      </c>
      <c r="D47" s="88" t="s">
        <v>352</v>
      </c>
      <c r="E47" s="95" t="s">
        <v>217</v>
      </c>
      <c r="F47" s="88" t="s">
        <v>432</v>
      </c>
      <c r="G47" s="88" t="s">
        <v>62</v>
      </c>
      <c r="H47" s="88" t="s">
        <v>230</v>
      </c>
      <c r="I47" s="88" t="s">
        <v>44</v>
      </c>
      <c r="J47" s="88" t="s">
        <v>40</v>
      </c>
      <c r="K47" s="88" t="s">
        <v>251</v>
      </c>
      <c r="L47" s="88" t="s">
        <v>40</v>
      </c>
      <c r="M47" s="95">
        <v>6</v>
      </c>
      <c r="N47" s="95">
        <v>2</v>
      </c>
      <c r="O47" s="95">
        <f t="shared" si="11"/>
        <v>12</v>
      </c>
      <c r="P47" s="95" t="str">
        <f t="shared" si="12"/>
        <v>Alto (A)</v>
      </c>
      <c r="Q47" s="95">
        <v>100</v>
      </c>
      <c r="R47" s="95">
        <f t="shared" si="13"/>
        <v>1200</v>
      </c>
      <c r="S47" s="157" t="str">
        <f t="shared" si="3"/>
        <v>I</v>
      </c>
      <c r="T47" s="88" t="str">
        <f t="shared" si="14"/>
        <v>No Aceptable</v>
      </c>
      <c r="U47" s="95">
        <v>6</v>
      </c>
      <c r="V47" s="95">
        <v>0</v>
      </c>
      <c r="W47" s="95">
        <v>0</v>
      </c>
      <c r="X47" s="95">
        <f t="shared" si="15"/>
        <v>6</v>
      </c>
      <c r="Y47" s="88" t="s">
        <v>48</v>
      </c>
      <c r="Z47" s="88"/>
      <c r="AA47" s="88"/>
      <c r="AB47" s="88"/>
      <c r="AC47" s="88"/>
      <c r="AD47" s="88" t="s">
        <v>252</v>
      </c>
      <c r="AE47" s="103" t="s">
        <v>431</v>
      </c>
    </row>
    <row r="48" spans="1:31" ht="136.5">
      <c r="A48" s="88" t="s">
        <v>479</v>
      </c>
      <c r="B48" s="88" t="s">
        <v>480</v>
      </c>
      <c r="C48" s="100" t="s">
        <v>216</v>
      </c>
      <c r="D48" s="100" t="s">
        <v>353</v>
      </c>
      <c r="E48" s="95" t="s">
        <v>217</v>
      </c>
      <c r="F48" s="88" t="s">
        <v>284</v>
      </c>
      <c r="G48" s="100" t="s">
        <v>39</v>
      </c>
      <c r="H48" s="100" t="s">
        <v>285</v>
      </c>
      <c r="I48" s="100" t="s">
        <v>219</v>
      </c>
      <c r="J48" s="100" t="s">
        <v>40</v>
      </c>
      <c r="K48" s="100" t="s">
        <v>40</v>
      </c>
      <c r="L48" s="100" t="s">
        <v>40</v>
      </c>
      <c r="M48" s="101">
        <v>6</v>
      </c>
      <c r="N48" s="101">
        <v>3</v>
      </c>
      <c r="O48" s="101">
        <f t="shared" si="11"/>
        <v>18</v>
      </c>
      <c r="P48" s="101" t="str">
        <f t="shared" si="12"/>
        <v>Alto (A)</v>
      </c>
      <c r="Q48" s="101">
        <v>25</v>
      </c>
      <c r="R48" s="101">
        <f t="shared" si="13"/>
        <v>450</v>
      </c>
      <c r="S48" s="157" t="str">
        <f t="shared" si="3"/>
        <v>II</v>
      </c>
      <c r="T48" s="100" t="str">
        <f t="shared" si="14"/>
        <v>No Aceptable o Aceptable con control especifico</v>
      </c>
      <c r="U48" s="95">
        <v>2</v>
      </c>
      <c r="V48" s="95">
        <v>11</v>
      </c>
      <c r="W48" s="95">
        <v>0</v>
      </c>
      <c r="X48" s="101">
        <f t="shared" si="15"/>
        <v>13</v>
      </c>
      <c r="Y48" s="100" t="s">
        <v>41</v>
      </c>
      <c r="Z48" s="100" t="s">
        <v>286</v>
      </c>
      <c r="AA48" s="100"/>
      <c r="AB48" s="100"/>
      <c r="AC48" s="100" t="s">
        <v>287</v>
      </c>
      <c r="AD48" s="100" t="s">
        <v>354</v>
      </c>
      <c r="AE48" s="100"/>
    </row>
    <row r="49" spans="1:31" ht="133.5">
      <c r="A49" s="88" t="s">
        <v>479</v>
      </c>
      <c r="B49" s="88" t="s">
        <v>480</v>
      </c>
      <c r="C49" s="100" t="s">
        <v>288</v>
      </c>
      <c r="D49" s="100" t="s">
        <v>289</v>
      </c>
      <c r="E49" s="95" t="s">
        <v>217</v>
      </c>
      <c r="F49" s="88" t="s">
        <v>355</v>
      </c>
      <c r="G49" s="100" t="s">
        <v>45</v>
      </c>
      <c r="H49" s="100" t="s">
        <v>45</v>
      </c>
      <c r="I49" s="100" t="s">
        <v>226</v>
      </c>
      <c r="J49" s="100" t="s">
        <v>40</v>
      </c>
      <c r="K49" s="100" t="s">
        <v>40</v>
      </c>
      <c r="L49" s="100" t="s">
        <v>404</v>
      </c>
      <c r="M49" s="101">
        <v>6</v>
      </c>
      <c r="N49" s="101">
        <v>3</v>
      </c>
      <c r="O49" s="101">
        <f t="shared" si="11"/>
        <v>18</v>
      </c>
      <c r="P49" s="101" t="str">
        <f t="shared" si="12"/>
        <v>Alto (A)</v>
      </c>
      <c r="Q49" s="101">
        <v>25</v>
      </c>
      <c r="R49" s="101">
        <f t="shared" si="13"/>
        <v>450</v>
      </c>
      <c r="S49" s="157" t="str">
        <f t="shared" si="3"/>
        <v>II</v>
      </c>
      <c r="T49" s="100" t="str">
        <f t="shared" si="14"/>
        <v>No Aceptable o Aceptable con control especifico</v>
      </c>
      <c r="U49" s="95">
        <v>2</v>
      </c>
      <c r="V49" s="95">
        <v>11</v>
      </c>
      <c r="W49" s="95">
        <v>0</v>
      </c>
      <c r="X49" s="101">
        <f t="shared" si="15"/>
        <v>13</v>
      </c>
      <c r="Y49" s="100" t="s">
        <v>41</v>
      </c>
      <c r="Z49" s="100" t="s">
        <v>223</v>
      </c>
      <c r="AA49" s="100"/>
      <c r="AB49" s="100"/>
      <c r="AC49" s="100"/>
      <c r="AD49" s="100" t="s">
        <v>356</v>
      </c>
      <c r="AE49" s="100"/>
    </row>
    <row r="50" spans="1:31" ht="149.25">
      <c r="A50" s="88" t="s">
        <v>479</v>
      </c>
      <c r="B50" s="88" t="s">
        <v>480</v>
      </c>
      <c r="C50" s="100" t="s">
        <v>288</v>
      </c>
      <c r="D50" s="100" t="s">
        <v>358</v>
      </c>
      <c r="E50" s="95" t="s">
        <v>217</v>
      </c>
      <c r="F50" s="88" t="s">
        <v>359</v>
      </c>
      <c r="G50" s="88" t="s">
        <v>62</v>
      </c>
      <c r="H50" s="100" t="s">
        <v>230</v>
      </c>
      <c r="I50" s="100" t="s">
        <v>44</v>
      </c>
      <c r="J50" s="100" t="s">
        <v>40</v>
      </c>
      <c r="K50" s="100" t="s">
        <v>40</v>
      </c>
      <c r="L50" s="100" t="s">
        <v>256</v>
      </c>
      <c r="M50" s="101">
        <v>6</v>
      </c>
      <c r="N50" s="101">
        <v>3</v>
      </c>
      <c r="O50" s="101">
        <f t="shared" si="11"/>
        <v>18</v>
      </c>
      <c r="P50" s="101" t="str">
        <f t="shared" si="12"/>
        <v>Alto (A)</v>
      </c>
      <c r="Q50" s="101">
        <v>25</v>
      </c>
      <c r="R50" s="101">
        <f t="shared" si="13"/>
        <v>450</v>
      </c>
      <c r="S50" s="157" t="str">
        <f t="shared" si="3"/>
        <v>II</v>
      </c>
      <c r="T50" s="100" t="str">
        <f t="shared" si="14"/>
        <v>No Aceptable o Aceptable con control especifico</v>
      </c>
      <c r="U50" s="101">
        <v>2</v>
      </c>
      <c r="V50" s="101">
        <v>11</v>
      </c>
      <c r="W50" s="101">
        <v>0</v>
      </c>
      <c r="X50" s="101">
        <f t="shared" si="15"/>
        <v>13</v>
      </c>
      <c r="Y50" s="100" t="s">
        <v>48</v>
      </c>
      <c r="Z50" s="100"/>
      <c r="AA50" s="100"/>
      <c r="AB50" s="100"/>
      <c r="AC50" s="100"/>
      <c r="AD50" s="100" t="s">
        <v>257</v>
      </c>
      <c r="AE50" s="100"/>
    </row>
    <row r="51" spans="1:31" ht="130.5">
      <c r="A51" s="88" t="s">
        <v>479</v>
      </c>
      <c r="B51" s="88" t="s">
        <v>480</v>
      </c>
      <c r="C51" s="100" t="s">
        <v>216</v>
      </c>
      <c r="D51" s="100" t="s">
        <v>46</v>
      </c>
      <c r="E51" s="95" t="s">
        <v>217</v>
      </c>
      <c r="F51" s="100" t="s">
        <v>238</v>
      </c>
      <c r="G51" s="100" t="s">
        <v>42</v>
      </c>
      <c r="H51" s="100" t="s">
        <v>290</v>
      </c>
      <c r="I51" s="100" t="s">
        <v>229</v>
      </c>
      <c r="J51" s="100" t="s">
        <v>40</v>
      </c>
      <c r="K51" s="100" t="s">
        <v>40</v>
      </c>
      <c r="L51" s="100" t="s">
        <v>40</v>
      </c>
      <c r="M51" s="101">
        <v>6</v>
      </c>
      <c r="N51" s="101">
        <v>3</v>
      </c>
      <c r="O51" s="101">
        <f t="shared" si="11"/>
        <v>18</v>
      </c>
      <c r="P51" s="101" t="str">
        <f t="shared" si="12"/>
        <v>Alto (A)</v>
      </c>
      <c r="Q51" s="101">
        <v>25</v>
      </c>
      <c r="R51" s="101">
        <f t="shared" si="13"/>
        <v>450</v>
      </c>
      <c r="S51" s="157" t="str">
        <f t="shared" si="3"/>
        <v>II</v>
      </c>
      <c r="T51" s="100" t="str">
        <f t="shared" si="14"/>
        <v>No Aceptable o Aceptable con control especifico</v>
      </c>
      <c r="U51" s="101">
        <v>2</v>
      </c>
      <c r="V51" s="101">
        <v>11</v>
      </c>
      <c r="W51" s="101">
        <v>0</v>
      </c>
      <c r="X51" s="101">
        <f t="shared" si="15"/>
        <v>13</v>
      </c>
      <c r="Y51" s="100" t="s">
        <v>43</v>
      </c>
      <c r="Z51" s="100"/>
      <c r="AA51" s="100"/>
      <c r="AB51" s="100"/>
      <c r="AC51" s="100"/>
      <c r="AD51" s="100" t="s">
        <v>321</v>
      </c>
      <c r="AE51" s="100"/>
    </row>
    <row r="52" spans="1:31" ht="111" customHeight="1">
      <c r="A52" s="88" t="s">
        <v>479</v>
      </c>
      <c r="B52" s="88" t="s">
        <v>480</v>
      </c>
      <c r="C52" s="100" t="s">
        <v>216</v>
      </c>
      <c r="D52" s="100" t="s">
        <v>46</v>
      </c>
      <c r="E52" s="95" t="s">
        <v>217</v>
      </c>
      <c r="F52" s="100" t="s">
        <v>357</v>
      </c>
      <c r="G52" s="88" t="s">
        <v>62</v>
      </c>
      <c r="H52" s="100" t="s">
        <v>258</v>
      </c>
      <c r="I52" s="100" t="s">
        <v>44</v>
      </c>
      <c r="J52" s="100" t="s">
        <v>40</v>
      </c>
      <c r="K52" s="100" t="s">
        <v>40</v>
      </c>
      <c r="L52" s="100" t="s">
        <v>40</v>
      </c>
      <c r="M52" s="101">
        <v>6</v>
      </c>
      <c r="N52" s="101">
        <v>3</v>
      </c>
      <c r="O52" s="101">
        <f t="shared" si="11"/>
        <v>18</v>
      </c>
      <c r="P52" s="101" t="str">
        <f t="shared" si="12"/>
        <v>Alto (A)</v>
      </c>
      <c r="Q52" s="101">
        <v>25</v>
      </c>
      <c r="R52" s="101">
        <f t="shared" si="13"/>
        <v>450</v>
      </c>
      <c r="S52" s="157" t="str">
        <f t="shared" si="3"/>
        <v>II</v>
      </c>
      <c r="T52" s="100" t="str">
        <f t="shared" si="14"/>
        <v>No Aceptable o Aceptable con control especifico</v>
      </c>
      <c r="U52" s="101">
        <v>2</v>
      </c>
      <c r="V52" s="101">
        <v>11</v>
      </c>
      <c r="W52" s="101">
        <v>0</v>
      </c>
      <c r="X52" s="101">
        <f t="shared" si="15"/>
        <v>13</v>
      </c>
      <c r="Y52" s="100" t="s">
        <v>41</v>
      </c>
      <c r="Z52" s="99"/>
      <c r="AA52" s="99"/>
      <c r="AB52" s="99"/>
      <c r="AC52" s="100" t="s">
        <v>291</v>
      </c>
      <c r="AD52" s="87"/>
      <c r="AE52" s="100"/>
    </row>
    <row r="53" spans="1:31" s="102" customFormat="1" ht="111" customHeight="1">
      <c r="A53" s="88" t="s">
        <v>479</v>
      </c>
      <c r="B53" s="88" t="s">
        <v>480</v>
      </c>
      <c r="C53" s="100" t="s">
        <v>216</v>
      </c>
      <c r="D53" s="100" t="s">
        <v>46</v>
      </c>
      <c r="E53" s="95" t="s">
        <v>217</v>
      </c>
      <c r="F53" s="88" t="s">
        <v>360</v>
      </c>
      <c r="G53" s="88" t="s">
        <v>62</v>
      </c>
      <c r="H53" s="88" t="s">
        <v>361</v>
      </c>
      <c r="I53" s="88" t="s">
        <v>362</v>
      </c>
      <c r="J53" s="100" t="s">
        <v>40</v>
      </c>
      <c r="K53" s="100" t="s">
        <v>40</v>
      </c>
      <c r="L53" s="100" t="s">
        <v>40</v>
      </c>
      <c r="M53" s="101">
        <v>6</v>
      </c>
      <c r="N53" s="101">
        <v>4</v>
      </c>
      <c r="O53" s="101">
        <f aca="true" t="shared" si="16" ref="O53:O76">+M53*N53</f>
        <v>24</v>
      </c>
      <c r="P53" s="101" t="str">
        <f aca="true" t="shared" si="17" ref="P53:P76">+IF(O53&gt;=24,"Muy Alto (MA)",IF(O53&gt;=10,"Alto (A)",IF(O53&gt;=6,"Medio (M)",IF(O53&gt;=2,"Bajo (B)"))))</f>
        <v>Muy Alto (MA)</v>
      </c>
      <c r="Q53" s="101">
        <v>25</v>
      </c>
      <c r="R53" s="101">
        <f aca="true" t="shared" si="18" ref="R53:R76">+O53*Q53</f>
        <v>600</v>
      </c>
      <c r="S53" s="157" t="str">
        <f t="shared" si="3"/>
        <v>I</v>
      </c>
      <c r="T53" s="100" t="str">
        <f aca="true" t="shared" si="19" ref="T53:T76">+IF(S53="I","No Aceptable",IF(S53="II","No Aceptable o Aceptable con control especifico",IF(S53="III","Mejorable",IF(S53="IV","Aceptable"))))</f>
        <v>No Aceptable</v>
      </c>
      <c r="U53" s="95">
        <v>2</v>
      </c>
      <c r="V53" s="95">
        <v>11</v>
      </c>
      <c r="W53" s="95">
        <v>0</v>
      </c>
      <c r="X53" s="95">
        <f t="shared" si="15"/>
        <v>13</v>
      </c>
      <c r="Y53" s="100" t="s">
        <v>41</v>
      </c>
      <c r="Z53" s="88"/>
      <c r="AA53" s="88"/>
      <c r="AB53" s="88"/>
      <c r="AC53" s="88" t="s">
        <v>363</v>
      </c>
      <c r="AD53" s="88" t="s">
        <v>364</v>
      </c>
      <c r="AE53" s="88"/>
    </row>
    <row r="54" spans="1:31" s="102" customFormat="1" ht="111" customHeight="1">
      <c r="A54" s="88" t="s">
        <v>55</v>
      </c>
      <c r="B54" s="100" t="s">
        <v>411</v>
      </c>
      <c r="C54" s="100" t="s">
        <v>216</v>
      </c>
      <c r="D54" s="100" t="s">
        <v>46</v>
      </c>
      <c r="E54" s="95" t="s">
        <v>217</v>
      </c>
      <c r="F54" s="100" t="s">
        <v>368</v>
      </c>
      <c r="G54" s="100" t="s">
        <v>39</v>
      </c>
      <c r="H54" s="100" t="s">
        <v>253</v>
      </c>
      <c r="I54" s="100" t="s">
        <v>254</v>
      </c>
      <c r="J54" s="100" t="s">
        <v>40</v>
      </c>
      <c r="K54" s="100" t="s">
        <v>40</v>
      </c>
      <c r="L54" s="100" t="s">
        <v>40</v>
      </c>
      <c r="M54" s="101">
        <v>6</v>
      </c>
      <c r="N54" s="101">
        <v>3</v>
      </c>
      <c r="O54" s="101">
        <f t="shared" si="16"/>
        <v>18</v>
      </c>
      <c r="P54" s="101" t="str">
        <f t="shared" si="17"/>
        <v>Alto (A)</v>
      </c>
      <c r="Q54" s="101">
        <v>25</v>
      </c>
      <c r="R54" s="101">
        <f t="shared" si="18"/>
        <v>450</v>
      </c>
      <c r="S54" s="157" t="str">
        <f t="shared" si="3"/>
        <v>II</v>
      </c>
      <c r="T54" s="100" t="str">
        <f t="shared" si="19"/>
        <v>No Aceptable o Aceptable con control especifico</v>
      </c>
      <c r="U54" s="101">
        <v>9</v>
      </c>
      <c r="V54" s="101">
        <v>1</v>
      </c>
      <c r="W54" s="101">
        <v>0</v>
      </c>
      <c r="X54" s="101">
        <f t="shared" si="15"/>
        <v>10</v>
      </c>
      <c r="Y54" s="100" t="s">
        <v>41</v>
      </c>
      <c r="Z54" s="100"/>
      <c r="AA54" s="100"/>
      <c r="AB54" s="100"/>
      <c r="AC54" s="100"/>
      <c r="AD54" s="100" t="s">
        <v>365</v>
      </c>
      <c r="AE54" s="104"/>
    </row>
    <row r="55" spans="1:31" s="102" customFormat="1" ht="111" customHeight="1">
      <c r="A55" s="88" t="s">
        <v>55</v>
      </c>
      <c r="B55" s="100" t="s">
        <v>411</v>
      </c>
      <c r="C55" s="80" t="s">
        <v>255</v>
      </c>
      <c r="D55" s="80" t="s">
        <v>366</v>
      </c>
      <c r="E55" s="95" t="s">
        <v>217</v>
      </c>
      <c r="F55" s="80" t="s">
        <v>367</v>
      </c>
      <c r="G55" s="88" t="s">
        <v>62</v>
      </c>
      <c r="H55" s="80" t="s">
        <v>230</v>
      </c>
      <c r="I55" s="80" t="s">
        <v>44</v>
      </c>
      <c r="J55" s="80" t="s">
        <v>40</v>
      </c>
      <c r="K55" s="80" t="s">
        <v>40</v>
      </c>
      <c r="L55" s="80" t="s">
        <v>40</v>
      </c>
      <c r="M55" s="81">
        <v>6</v>
      </c>
      <c r="N55" s="81">
        <v>3</v>
      </c>
      <c r="O55" s="81">
        <f t="shared" si="16"/>
        <v>18</v>
      </c>
      <c r="P55" s="81" t="str">
        <f t="shared" si="17"/>
        <v>Alto (A)</v>
      </c>
      <c r="Q55" s="81">
        <v>100</v>
      </c>
      <c r="R55" s="81">
        <f t="shared" si="18"/>
        <v>1800</v>
      </c>
      <c r="S55" s="157" t="str">
        <f t="shared" si="3"/>
        <v>I</v>
      </c>
      <c r="T55" s="80" t="str">
        <f t="shared" si="19"/>
        <v>No Aceptable</v>
      </c>
      <c r="U55" s="81">
        <v>9</v>
      </c>
      <c r="V55" s="81">
        <v>1</v>
      </c>
      <c r="W55" s="81">
        <v>0</v>
      </c>
      <c r="X55" s="81">
        <f aca="true" t="shared" si="20" ref="X55:X79">SUM(U55:W55)</f>
        <v>10</v>
      </c>
      <c r="Y55" s="80" t="s">
        <v>48</v>
      </c>
      <c r="Z55" s="80"/>
      <c r="AA55" s="80"/>
      <c r="AB55" s="80"/>
      <c r="AC55" s="80"/>
      <c r="AD55" s="80" t="s">
        <v>257</v>
      </c>
      <c r="AE55" s="104"/>
    </row>
    <row r="56" spans="1:31" s="82" customFormat="1" ht="111" customHeight="1">
      <c r="A56" s="88" t="s">
        <v>55</v>
      </c>
      <c r="B56" s="100" t="s">
        <v>411</v>
      </c>
      <c r="C56" s="100" t="s">
        <v>255</v>
      </c>
      <c r="D56" s="100" t="s">
        <v>366</v>
      </c>
      <c r="E56" s="95" t="s">
        <v>217</v>
      </c>
      <c r="F56" s="100" t="s">
        <v>369</v>
      </c>
      <c r="G56" s="100" t="s">
        <v>45</v>
      </c>
      <c r="H56" s="100" t="s">
        <v>45</v>
      </c>
      <c r="I56" s="100" t="s">
        <v>226</v>
      </c>
      <c r="J56" s="100" t="s">
        <v>40</v>
      </c>
      <c r="K56" s="100" t="s">
        <v>40</v>
      </c>
      <c r="L56" s="100" t="s">
        <v>40</v>
      </c>
      <c r="M56" s="101">
        <v>6</v>
      </c>
      <c r="N56" s="101">
        <v>3</v>
      </c>
      <c r="O56" s="101">
        <f t="shared" si="16"/>
        <v>18</v>
      </c>
      <c r="P56" s="101" t="str">
        <f t="shared" si="17"/>
        <v>Alto (A)</v>
      </c>
      <c r="Q56" s="101">
        <v>25</v>
      </c>
      <c r="R56" s="101">
        <f t="shared" si="18"/>
        <v>450</v>
      </c>
      <c r="S56" s="157" t="str">
        <f t="shared" si="3"/>
        <v>II</v>
      </c>
      <c r="T56" s="100" t="str">
        <f t="shared" si="19"/>
        <v>No Aceptable o Aceptable con control especifico</v>
      </c>
      <c r="U56" s="101">
        <v>9</v>
      </c>
      <c r="V56" s="101">
        <v>1</v>
      </c>
      <c r="W56" s="101">
        <v>0</v>
      </c>
      <c r="X56" s="101">
        <f t="shared" si="20"/>
        <v>10</v>
      </c>
      <c r="Y56" s="100" t="s">
        <v>41</v>
      </c>
      <c r="Z56" s="100"/>
      <c r="AA56" s="100"/>
      <c r="AB56" s="100"/>
      <c r="AC56" s="100"/>
      <c r="AD56" s="100" t="s">
        <v>370</v>
      </c>
      <c r="AE56" s="103"/>
    </row>
    <row r="57" spans="1:31" s="102" customFormat="1" ht="111" customHeight="1">
      <c r="A57" s="105" t="s">
        <v>55</v>
      </c>
      <c r="B57" s="100" t="s">
        <v>452</v>
      </c>
      <c r="C57" s="105" t="s">
        <v>445</v>
      </c>
      <c r="D57" s="105" t="s">
        <v>446</v>
      </c>
      <c r="E57" s="158" t="s">
        <v>409</v>
      </c>
      <c r="F57" s="105" t="s">
        <v>447</v>
      </c>
      <c r="G57" s="105" t="s">
        <v>448</v>
      </c>
      <c r="H57" s="105" t="s">
        <v>230</v>
      </c>
      <c r="I57" s="105" t="s">
        <v>44</v>
      </c>
      <c r="J57" s="105" t="s">
        <v>40</v>
      </c>
      <c r="K57" s="105" t="s">
        <v>449</v>
      </c>
      <c r="L57" s="105" t="s">
        <v>40</v>
      </c>
      <c r="M57" s="158">
        <v>2</v>
      </c>
      <c r="N57" s="158">
        <v>3</v>
      </c>
      <c r="O57" s="158">
        <f>+M57*N57</f>
        <v>6</v>
      </c>
      <c r="P57" s="158" t="str">
        <f>+IF(O57&gt;=24,"Muy Alto (MA)",IF(O57&gt;=10,"Alto (A)",IF(O57&gt;=6,"Medio(M)",IF(O57&gt;=2,"Bajo(B)"))))</f>
        <v>Medio(M)</v>
      </c>
      <c r="Q57" s="158">
        <v>100</v>
      </c>
      <c r="R57" s="158">
        <f>+O57*Q57</f>
        <v>600</v>
      </c>
      <c r="S57" s="157" t="str">
        <f t="shared" si="3"/>
        <v>I</v>
      </c>
      <c r="T57" s="105" t="str">
        <f>+IF(S57="I","No Aceptable",IF(S57="II","No Aceptable o Aceptable con control especifico",IF(S57="III","Mejorable",IF(S57="IV","Aceptable"))))</f>
        <v>No Aceptable</v>
      </c>
      <c r="U57" s="158">
        <v>0</v>
      </c>
      <c r="V57" s="158">
        <v>7</v>
      </c>
      <c r="W57" s="158">
        <v>0</v>
      </c>
      <c r="X57" s="158">
        <f>SUM(U57:W57)</f>
        <v>7</v>
      </c>
      <c r="Y57" s="105" t="s">
        <v>48</v>
      </c>
      <c r="Z57" s="105"/>
      <c r="AA57" s="105" t="s">
        <v>450</v>
      </c>
      <c r="AB57" s="105" t="s">
        <v>451</v>
      </c>
      <c r="AC57" s="105"/>
      <c r="AD57" s="105" t="s">
        <v>376</v>
      </c>
      <c r="AE57" s="105"/>
    </row>
    <row r="58" spans="1:31" s="82" customFormat="1" ht="111" customHeight="1">
      <c r="A58" s="88" t="s">
        <v>55</v>
      </c>
      <c r="B58" s="100" t="s">
        <v>452</v>
      </c>
      <c r="C58" s="88" t="s">
        <v>240</v>
      </c>
      <c r="D58" s="100" t="s">
        <v>371</v>
      </c>
      <c r="E58" s="95" t="s">
        <v>217</v>
      </c>
      <c r="F58" s="100" t="s">
        <v>259</v>
      </c>
      <c r="G58" s="100" t="s">
        <v>39</v>
      </c>
      <c r="H58" s="100" t="s">
        <v>253</v>
      </c>
      <c r="I58" s="100" t="s">
        <v>254</v>
      </c>
      <c r="J58" s="100" t="s">
        <v>40</v>
      </c>
      <c r="K58" s="100" t="s">
        <v>40</v>
      </c>
      <c r="L58" s="100" t="s">
        <v>40</v>
      </c>
      <c r="M58" s="101">
        <v>6</v>
      </c>
      <c r="N58" s="101">
        <v>3</v>
      </c>
      <c r="O58" s="101">
        <f t="shared" si="16"/>
        <v>18</v>
      </c>
      <c r="P58" s="101" t="str">
        <f t="shared" si="17"/>
        <v>Alto (A)</v>
      </c>
      <c r="Q58" s="101">
        <v>25</v>
      </c>
      <c r="R58" s="101">
        <f t="shared" si="18"/>
        <v>450</v>
      </c>
      <c r="S58" s="157" t="str">
        <f t="shared" si="3"/>
        <v>II</v>
      </c>
      <c r="T58" s="100" t="str">
        <f t="shared" si="19"/>
        <v>No Aceptable o Aceptable con control especifico</v>
      </c>
      <c r="U58" s="101">
        <v>1</v>
      </c>
      <c r="V58" s="101">
        <v>7</v>
      </c>
      <c r="W58" s="101">
        <v>0</v>
      </c>
      <c r="X58" s="101">
        <f t="shared" si="20"/>
        <v>8</v>
      </c>
      <c r="Y58" s="100" t="s">
        <v>41</v>
      </c>
      <c r="Z58" s="100"/>
      <c r="AA58" s="100"/>
      <c r="AB58" s="100"/>
      <c r="AC58" s="100"/>
      <c r="AD58" s="100" t="s">
        <v>372</v>
      </c>
      <c r="AE58" s="100"/>
    </row>
    <row r="59" spans="1:31" s="82" customFormat="1" ht="124.5" customHeight="1">
      <c r="A59" s="88" t="s">
        <v>55</v>
      </c>
      <c r="B59" s="100" t="s">
        <v>452</v>
      </c>
      <c r="C59" s="88" t="s">
        <v>240</v>
      </c>
      <c r="D59" s="100" t="s">
        <v>371</v>
      </c>
      <c r="E59" s="95" t="s">
        <v>217</v>
      </c>
      <c r="F59" s="100" t="s">
        <v>238</v>
      </c>
      <c r="G59" s="100" t="s">
        <v>42</v>
      </c>
      <c r="H59" s="100" t="s">
        <v>228</v>
      </c>
      <c r="I59" s="100" t="s">
        <v>229</v>
      </c>
      <c r="J59" s="100" t="s">
        <v>40</v>
      </c>
      <c r="K59" s="100" t="s">
        <v>40</v>
      </c>
      <c r="L59" s="100" t="s">
        <v>40</v>
      </c>
      <c r="M59" s="101">
        <v>2</v>
      </c>
      <c r="N59" s="101">
        <v>3</v>
      </c>
      <c r="O59" s="101">
        <f t="shared" si="16"/>
        <v>6</v>
      </c>
      <c r="P59" s="101" t="str">
        <f t="shared" si="17"/>
        <v>Medio (M)</v>
      </c>
      <c r="Q59" s="101">
        <v>10</v>
      </c>
      <c r="R59" s="101">
        <f t="shared" si="18"/>
        <v>60</v>
      </c>
      <c r="S59" s="157" t="str">
        <f t="shared" si="3"/>
        <v>III</v>
      </c>
      <c r="T59" s="100" t="str">
        <f t="shared" si="19"/>
        <v>Mejorable</v>
      </c>
      <c r="U59" s="101">
        <v>1</v>
      </c>
      <c r="V59" s="101">
        <v>0</v>
      </c>
      <c r="W59" s="101">
        <v>0</v>
      </c>
      <c r="X59" s="101">
        <f t="shared" si="20"/>
        <v>1</v>
      </c>
      <c r="Y59" s="100" t="s">
        <v>43</v>
      </c>
      <c r="Z59" s="100"/>
      <c r="AA59" s="100"/>
      <c r="AB59" s="100"/>
      <c r="AC59" s="100"/>
      <c r="AD59" s="100" t="s">
        <v>321</v>
      </c>
      <c r="AE59" s="100"/>
    </row>
    <row r="60" spans="1:31" s="82" customFormat="1" ht="111" customHeight="1">
      <c r="A60" s="88" t="s">
        <v>55</v>
      </c>
      <c r="B60" s="80" t="s">
        <v>412</v>
      </c>
      <c r="C60" s="80" t="s">
        <v>240</v>
      </c>
      <c r="D60" s="80" t="s">
        <v>373</v>
      </c>
      <c r="E60" s="95" t="s">
        <v>217</v>
      </c>
      <c r="F60" s="100" t="s">
        <v>259</v>
      </c>
      <c r="G60" s="100" t="s">
        <v>39</v>
      </c>
      <c r="H60" s="100" t="s">
        <v>253</v>
      </c>
      <c r="I60" s="100" t="s">
        <v>254</v>
      </c>
      <c r="J60" s="100" t="s">
        <v>40</v>
      </c>
      <c r="K60" s="100" t="s">
        <v>40</v>
      </c>
      <c r="L60" s="100" t="s">
        <v>40</v>
      </c>
      <c r="M60" s="101">
        <v>6</v>
      </c>
      <c r="N60" s="101">
        <v>3</v>
      </c>
      <c r="O60" s="101">
        <f t="shared" si="16"/>
        <v>18</v>
      </c>
      <c r="P60" s="101" t="str">
        <f t="shared" si="17"/>
        <v>Alto (A)</v>
      </c>
      <c r="Q60" s="101">
        <v>25</v>
      </c>
      <c r="R60" s="101">
        <f t="shared" si="18"/>
        <v>450</v>
      </c>
      <c r="S60" s="157" t="str">
        <f t="shared" si="3"/>
        <v>II</v>
      </c>
      <c r="T60" s="100" t="str">
        <f t="shared" si="19"/>
        <v>No Aceptable o Aceptable con control especifico</v>
      </c>
      <c r="U60" s="101">
        <v>2</v>
      </c>
      <c r="V60" s="101">
        <v>0</v>
      </c>
      <c r="W60" s="101">
        <v>0</v>
      </c>
      <c r="X60" s="101">
        <f t="shared" si="20"/>
        <v>2</v>
      </c>
      <c r="Y60" s="100" t="s">
        <v>41</v>
      </c>
      <c r="Z60" s="100"/>
      <c r="AA60" s="100"/>
      <c r="AB60" s="100"/>
      <c r="AC60" s="100"/>
      <c r="AD60" s="100" t="s">
        <v>374</v>
      </c>
      <c r="AE60" s="104"/>
    </row>
    <row r="61" spans="1:31" s="82" customFormat="1" ht="111" customHeight="1">
      <c r="A61" s="88" t="s">
        <v>55</v>
      </c>
      <c r="B61" s="100" t="s">
        <v>412</v>
      </c>
      <c r="C61" s="80" t="s">
        <v>249</v>
      </c>
      <c r="D61" s="80" t="s">
        <v>375</v>
      </c>
      <c r="E61" s="95" t="s">
        <v>409</v>
      </c>
      <c r="F61" s="80" t="s">
        <v>317</v>
      </c>
      <c r="G61" s="88" t="s">
        <v>62</v>
      </c>
      <c r="H61" s="100" t="s">
        <v>230</v>
      </c>
      <c r="I61" s="100" t="s">
        <v>44</v>
      </c>
      <c r="J61" s="100" t="s">
        <v>40</v>
      </c>
      <c r="K61" s="100" t="s">
        <v>40</v>
      </c>
      <c r="L61" s="100" t="s">
        <v>40</v>
      </c>
      <c r="M61" s="101">
        <v>6</v>
      </c>
      <c r="N61" s="101">
        <v>3</v>
      </c>
      <c r="O61" s="101">
        <f t="shared" si="16"/>
        <v>18</v>
      </c>
      <c r="P61" s="101" t="str">
        <f t="shared" si="17"/>
        <v>Alto (A)</v>
      </c>
      <c r="Q61" s="101">
        <v>25</v>
      </c>
      <c r="R61" s="101">
        <f t="shared" si="18"/>
        <v>450</v>
      </c>
      <c r="S61" s="157" t="str">
        <f t="shared" si="3"/>
        <v>II</v>
      </c>
      <c r="T61" s="100" t="str">
        <f t="shared" si="19"/>
        <v>No Aceptable o Aceptable con control especifico</v>
      </c>
      <c r="U61" s="101">
        <v>2</v>
      </c>
      <c r="V61" s="101">
        <v>0</v>
      </c>
      <c r="W61" s="101">
        <v>0</v>
      </c>
      <c r="X61" s="101">
        <f t="shared" si="20"/>
        <v>2</v>
      </c>
      <c r="Y61" s="100" t="s">
        <v>48</v>
      </c>
      <c r="Z61" s="100"/>
      <c r="AA61" s="100"/>
      <c r="AB61" s="100"/>
      <c r="AC61" s="100"/>
      <c r="AD61" s="100" t="s">
        <v>376</v>
      </c>
      <c r="AE61" s="104"/>
    </row>
    <row r="62" spans="1:31" s="82" customFormat="1" ht="111" customHeight="1">
      <c r="A62" s="88" t="s">
        <v>55</v>
      </c>
      <c r="B62" s="96" t="s">
        <v>378</v>
      </c>
      <c r="C62" s="80" t="s">
        <v>240</v>
      </c>
      <c r="D62" s="80" t="s">
        <v>379</v>
      </c>
      <c r="E62" s="95" t="s">
        <v>217</v>
      </c>
      <c r="F62" s="88" t="s">
        <v>381</v>
      </c>
      <c r="G62" s="88" t="s">
        <v>39</v>
      </c>
      <c r="H62" s="88" t="s">
        <v>218</v>
      </c>
      <c r="I62" s="88" t="s">
        <v>219</v>
      </c>
      <c r="J62" s="88" t="s">
        <v>40</v>
      </c>
      <c r="K62" s="88" t="s">
        <v>40</v>
      </c>
      <c r="L62" s="88" t="s">
        <v>40</v>
      </c>
      <c r="M62" s="95">
        <v>2</v>
      </c>
      <c r="N62" s="95">
        <v>2</v>
      </c>
      <c r="O62" s="95">
        <f t="shared" si="16"/>
        <v>4</v>
      </c>
      <c r="P62" s="95" t="str">
        <f t="shared" si="17"/>
        <v>Bajo (B)</v>
      </c>
      <c r="Q62" s="95">
        <v>25</v>
      </c>
      <c r="R62" s="95">
        <f t="shared" si="18"/>
        <v>100</v>
      </c>
      <c r="S62" s="157" t="str">
        <f t="shared" si="3"/>
        <v>III</v>
      </c>
      <c r="T62" s="88" t="str">
        <f t="shared" si="19"/>
        <v>Mejorable</v>
      </c>
      <c r="U62" s="95">
        <v>4</v>
      </c>
      <c r="V62" s="95">
        <v>0</v>
      </c>
      <c r="W62" s="95">
        <v>0</v>
      </c>
      <c r="X62" s="95">
        <f t="shared" si="20"/>
        <v>4</v>
      </c>
      <c r="Y62" s="88" t="s">
        <v>41</v>
      </c>
      <c r="Z62" s="100"/>
      <c r="AA62" s="100"/>
      <c r="AB62" s="100"/>
      <c r="AC62" s="100"/>
      <c r="AD62" s="88" t="s">
        <v>382</v>
      </c>
      <c r="AE62" s="104"/>
    </row>
    <row r="63" spans="1:31" s="98" customFormat="1" ht="111" customHeight="1">
      <c r="A63" s="88" t="s">
        <v>55</v>
      </c>
      <c r="B63" s="100" t="s">
        <v>378</v>
      </c>
      <c r="C63" s="86" t="s">
        <v>249</v>
      </c>
      <c r="D63" s="80" t="s">
        <v>380</v>
      </c>
      <c r="E63" s="95" t="s">
        <v>217</v>
      </c>
      <c r="F63" s="100" t="s">
        <v>317</v>
      </c>
      <c r="G63" s="88" t="s">
        <v>62</v>
      </c>
      <c r="H63" s="100" t="s">
        <v>230</v>
      </c>
      <c r="I63" s="100" t="s">
        <v>44</v>
      </c>
      <c r="J63" s="100" t="s">
        <v>40</v>
      </c>
      <c r="K63" s="100" t="s">
        <v>40</v>
      </c>
      <c r="L63" s="100" t="s">
        <v>40</v>
      </c>
      <c r="M63" s="101">
        <v>6</v>
      </c>
      <c r="N63" s="101">
        <v>3</v>
      </c>
      <c r="O63" s="101">
        <f t="shared" si="16"/>
        <v>18</v>
      </c>
      <c r="P63" s="101" t="str">
        <f t="shared" si="17"/>
        <v>Alto (A)</v>
      </c>
      <c r="Q63" s="101">
        <v>100</v>
      </c>
      <c r="R63" s="101">
        <f t="shared" si="18"/>
        <v>1800</v>
      </c>
      <c r="S63" s="157" t="str">
        <f t="shared" si="3"/>
        <v>I</v>
      </c>
      <c r="T63" s="100" t="str">
        <f t="shared" si="19"/>
        <v>No Aceptable</v>
      </c>
      <c r="U63" s="101">
        <v>4</v>
      </c>
      <c r="V63" s="101">
        <v>0</v>
      </c>
      <c r="W63" s="101">
        <v>0</v>
      </c>
      <c r="X63" s="101">
        <f t="shared" si="20"/>
        <v>4</v>
      </c>
      <c r="Y63" s="100" t="s">
        <v>48</v>
      </c>
      <c r="Z63" s="100"/>
      <c r="AA63" s="100"/>
      <c r="AB63" s="100"/>
      <c r="AC63" s="100"/>
      <c r="AD63" s="100" t="s">
        <v>376</v>
      </c>
      <c r="AE63" s="104"/>
    </row>
    <row r="64" spans="1:31" s="102" customFormat="1" ht="111" customHeight="1">
      <c r="A64" s="88" t="s">
        <v>55</v>
      </c>
      <c r="B64" s="100" t="s">
        <v>407</v>
      </c>
      <c r="C64" s="88" t="s">
        <v>240</v>
      </c>
      <c r="D64" s="100" t="s">
        <v>46</v>
      </c>
      <c r="E64" s="95" t="s">
        <v>217</v>
      </c>
      <c r="F64" s="100" t="s">
        <v>260</v>
      </c>
      <c r="G64" s="100" t="s">
        <v>39</v>
      </c>
      <c r="H64" s="100" t="s">
        <v>253</v>
      </c>
      <c r="I64" s="100" t="s">
        <v>254</v>
      </c>
      <c r="J64" s="100" t="s">
        <v>40</v>
      </c>
      <c r="K64" s="100" t="s">
        <v>40</v>
      </c>
      <c r="L64" s="100" t="s">
        <v>40</v>
      </c>
      <c r="M64" s="101">
        <v>6</v>
      </c>
      <c r="N64" s="101">
        <v>3</v>
      </c>
      <c r="O64" s="101">
        <f t="shared" si="16"/>
        <v>18</v>
      </c>
      <c r="P64" s="101" t="str">
        <f t="shared" si="17"/>
        <v>Alto (A)</v>
      </c>
      <c r="Q64" s="101">
        <v>25</v>
      </c>
      <c r="R64" s="101">
        <f t="shared" si="18"/>
        <v>450</v>
      </c>
      <c r="S64" s="157" t="str">
        <f t="shared" si="3"/>
        <v>II</v>
      </c>
      <c r="T64" s="100" t="str">
        <f t="shared" si="19"/>
        <v>No Aceptable o Aceptable con control especifico</v>
      </c>
      <c r="U64" s="101">
        <v>2</v>
      </c>
      <c r="V64" s="101">
        <v>1</v>
      </c>
      <c r="W64" s="101">
        <v>0</v>
      </c>
      <c r="X64" s="101">
        <f t="shared" si="20"/>
        <v>3</v>
      </c>
      <c r="Y64" s="100" t="s">
        <v>41</v>
      </c>
      <c r="Z64" s="100"/>
      <c r="AA64" s="100"/>
      <c r="AB64" s="100"/>
      <c r="AC64" s="100"/>
      <c r="AD64" s="100" t="s">
        <v>383</v>
      </c>
      <c r="AE64" s="100"/>
    </row>
    <row r="65" spans="1:31" s="102" customFormat="1" ht="111" customHeight="1">
      <c r="A65" s="88" t="s">
        <v>55</v>
      </c>
      <c r="B65" s="100" t="s">
        <v>407</v>
      </c>
      <c r="C65" s="88" t="s">
        <v>249</v>
      </c>
      <c r="D65" s="100" t="s">
        <v>384</v>
      </c>
      <c r="E65" s="95" t="s">
        <v>217</v>
      </c>
      <c r="F65" s="100" t="s">
        <v>261</v>
      </c>
      <c r="G65" s="88" t="s">
        <v>62</v>
      </c>
      <c r="H65" s="100" t="s">
        <v>230</v>
      </c>
      <c r="I65" s="100" t="s">
        <v>44</v>
      </c>
      <c r="J65" s="100" t="s">
        <v>40</v>
      </c>
      <c r="K65" s="100" t="s">
        <v>40</v>
      </c>
      <c r="L65" s="100" t="s">
        <v>40</v>
      </c>
      <c r="M65" s="101">
        <v>6</v>
      </c>
      <c r="N65" s="101">
        <v>3</v>
      </c>
      <c r="O65" s="101">
        <f t="shared" si="16"/>
        <v>18</v>
      </c>
      <c r="P65" s="101" t="str">
        <f t="shared" si="17"/>
        <v>Alto (A)</v>
      </c>
      <c r="Q65" s="101">
        <v>25</v>
      </c>
      <c r="R65" s="101">
        <f t="shared" si="18"/>
        <v>450</v>
      </c>
      <c r="S65" s="157" t="str">
        <f t="shared" si="3"/>
        <v>II</v>
      </c>
      <c r="T65" s="100" t="str">
        <f t="shared" si="19"/>
        <v>No Aceptable o Aceptable con control especifico</v>
      </c>
      <c r="U65" s="101">
        <v>2</v>
      </c>
      <c r="V65" s="101">
        <v>1</v>
      </c>
      <c r="W65" s="101">
        <v>0</v>
      </c>
      <c r="X65" s="101">
        <f t="shared" si="20"/>
        <v>3</v>
      </c>
      <c r="Y65" s="100" t="s">
        <v>48</v>
      </c>
      <c r="Z65" s="100"/>
      <c r="AA65" s="100"/>
      <c r="AB65" s="100"/>
      <c r="AC65" s="100"/>
      <c r="AD65" s="100" t="s">
        <v>385</v>
      </c>
      <c r="AE65" s="100"/>
    </row>
    <row r="66" spans="1:31" s="102" customFormat="1" ht="111" customHeight="1">
      <c r="A66" s="88" t="s">
        <v>55</v>
      </c>
      <c r="B66" s="80" t="s">
        <v>292</v>
      </c>
      <c r="C66" s="80" t="s">
        <v>240</v>
      </c>
      <c r="D66" s="80" t="s">
        <v>386</v>
      </c>
      <c r="E66" s="95" t="s">
        <v>217</v>
      </c>
      <c r="F66" s="100" t="s">
        <v>310</v>
      </c>
      <c r="G66" s="100" t="s">
        <v>39</v>
      </c>
      <c r="H66" s="100" t="s">
        <v>253</v>
      </c>
      <c r="I66" s="100" t="s">
        <v>254</v>
      </c>
      <c r="J66" s="100" t="s">
        <v>40</v>
      </c>
      <c r="K66" s="100" t="s">
        <v>40</v>
      </c>
      <c r="L66" s="100" t="s">
        <v>40</v>
      </c>
      <c r="M66" s="101">
        <v>6</v>
      </c>
      <c r="N66" s="101">
        <v>3</v>
      </c>
      <c r="O66" s="101">
        <f t="shared" si="16"/>
        <v>18</v>
      </c>
      <c r="P66" s="101" t="str">
        <f t="shared" si="17"/>
        <v>Alto (A)</v>
      </c>
      <c r="Q66" s="101">
        <v>25</v>
      </c>
      <c r="R66" s="101">
        <f t="shared" si="18"/>
        <v>450</v>
      </c>
      <c r="S66" s="157" t="str">
        <f t="shared" si="3"/>
        <v>II</v>
      </c>
      <c r="T66" s="100" t="str">
        <f t="shared" si="19"/>
        <v>No Aceptable o Aceptable con control especifico</v>
      </c>
      <c r="U66" s="101">
        <v>1</v>
      </c>
      <c r="V66" s="101">
        <v>1</v>
      </c>
      <c r="W66" s="101">
        <v>0</v>
      </c>
      <c r="X66" s="101">
        <f t="shared" si="20"/>
        <v>2</v>
      </c>
      <c r="Y66" s="100" t="s">
        <v>41</v>
      </c>
      <c r="Z66" s="100"/>
      <c r="AA66" s="100"/>
      <c r="AB66" s="100"/>
      <c r="AC66" s="100"/>
      <c r="AD66" s="100" t="s">
        <v>387</v>
      </c>
      <c r="AE66" s="104"/>
    </row>
    <row r="67" spans="1:31" s="102" customFormat="1" ht="111" customHeight="1">
      <c r="A67" s="88" t="s">
        <v>55</v>
      </c>
      <c r="B67" s="100" t="s">
        <v>389</v>
      </c>
      <c r="C67" s="100" t="s">
        <v>240</v>
      </c>
      <c r="D67" s="100" t="s">
        <v>388</v>
      </c>
      <c r="E67" s="95" t="s">
        <v>217</v>
      </c>
      <c r="F67" s="100" t="s">
        <v>310</v>
      </c>
      <c r="G67" s="100" t="s">
        <v>39</v>
      </c>
      <c r="H67" s="100" t="s">
        <v>253</v>
      </c>
      <c r="I67" s="100" t="s">
        <v>254</v>
      </c>
      <c r="J67" s="100" t="s">
        <v>40</v>
      </c>
      <c r="K67" s="100" t="s">
        <v>40</v>
      </c>
      <c r="L67" s="100" t="s">
        <v>40</v>
      </c>
      <c r="M67" s="101">
        <v>2</v>
      </c>
      <c r="N67" s="101">
        <v>2</v>
      </c>
      <c r="O67" s="101">
        <f t="shared" si="16"/>
        <v>4</v>
      </c>
      <c r="P67" s="101" t="str">
        <f t="shared" si="17"/>
        <v>Bajo (B)</v>
      </c>
      <c r="Q67" s="101">
        <v>25</v>
      </c>
      <c r="R67" s="101">
        <f t="shared" si="18"/>
        <v>100</v>
      </c>
      <c r="S67" s="157" t="str">
        <f t="shared" si="3"/>
        <v>III</v>
      </c>
      <c r="T67" s="100" t="str">
        <f t="shared" si="19"/>
        <v>Mejorable</v>
      </c>
      <c r="U67" s="101">
        <v>1</v>
      </c>
      <c r="V67" s="101">
        <v>0</v>
      </c>
      <c r="W67" s="101">
        <v>0</v>
      </c>
      <c r="X67" s="101">
        <f t="shared" si="20"/>
        <v>1</v>
      </c>
      <c r="Y67" s="100" t="s">
        <v>41</v>
      </c>
      <c r="Z67" s="100"/>
      <c r="AA67" s="100"/>
      <c r="AB67" s="100"/>
      <c r="AC67" s="100"/>
      <c r="AD67" s="100" t="s">
        <v>387</v>
      </c>
      <c r="AE67" s="104"/>
    </row>
    <row r="68" spans="1:31" s="102" customFormat="1" ht="111" customHeight="1">
      <c r="A68" s="88" t="s">
        <v>55</v>
      </c>
      <c r="B68" s="100" t="s">
        <v>413</v>
      </c>
      <c r="C68" s="100" t="s">
        <v>240</v>
      </c>
      <c r="D68" s="100" t="s">
        <v>390</v>
      </c>
      <c r="E68" s="95" t="s">
        <v>217</v>
      </c>
      <c r="F68" s="100" t="s">
        <v>310</v>
      </c>
      <c r="G68" s="100" t="s">
        <v>39</v>
      </c>
      <c r="H68" s="100" t="s">
        <v>253</v>
      </c>
      <c r="I68" s="100" t="s">
        <v>254</v>
      </c>
      <c r="J68" s="100" t="s">
        <v>40</v>
      </c>
      <c r="K68" s="100" t="s">
        <v>40</v>
      </c>
      <c r="L68" s="100" t="s">
        <v>40</v>
      </c>
      <c r="M68" s="101">
        <v>6</v>
      </c>
      <c r="N68" s="101">
        <v>3</v>
      </c>
      <c r="O68" s="101">
        <f t="shared" si="16"/>
        <v>18</v>
      </c>
      <c r="P68" s="101" t="str">
        <f t="shared" si="17"/>
        <v>Alto (A)</v>
      </c>
      <c r="Q68" s="101">
        <v>25</v>
      </c>
      <c r="R68" s="101">
        <f t="shared" si="18"/>
        <v>450</v>
      </c>
      <c r="S68" s="157" t="str">
        <f t="shared" si="3"/>
        <v>II</v>
      </c>
      <c r="T68" s="100" t="str">
        <f t="shared" si="19"/>
        <v>No Aceptable o Aceptable con control especifico</v>
      </c>
      <c r="U68" s="101">
        <v>3</v>
      </c>
      <c r="V68" s="101">
        <v>0</v>
      </c>
      <c r="W68" s="101">
        <v>0</v>
      </c>
      <c r="X68" s="101">
        <f t="shared" si="20"/>
        <v>3</v>
      </c>
      <c r="Y68" s="100" t="s">
        <v>41</v>
      </c>
      <c r="Z68" s="100"/>
      <c r="AA68" s="100"/>
      <c r="AB68" s="100"/>
      <c r="AC68" s="100"/>
      <c r="AD68" s="100" t="s">
        <v>387</v>
      </c>
      <c r="AE68" s="104"/>
    </row>
    <row r="69" spans="1:31" s="102" customFormat="1" ht="111" customHeight="1">
      <c r="A69" s="88" t="s">
        <v>55</v>
      </c>
      <c r="B69" s="100" t="s">
        <v>413</v>
      </c>
      <c r="C69" s="100" t="s">
        <v>249</v>
      </c>
      <c r="D69" s="100" t="s">
        <v>391</v>
      </c>
      <c r="E69" s="95" t="s">
        <v>409</v>
      </c>
      <c r="F69" s="100" t="s">
        <v>317</v>
      </c>
      <c r="G69" s="88" t="s">
        <v>62</v>
      </c>
      <c r="H69" s="100" t="s">
        <v>230</v>
      </c>
      <c r="I69" s="100" t="s">
        <v>44</v>
      </c>
      <c r="J69" s="100" t="s">
        <v>40</v>
      </c>
      <c r="K69" s="100" t="s">
        <v>40</v>
      </c>
      <c r="L69" s="100" t="s">
        <v>40</v>
      </c>
      <c r="M69" s="101">
        <v>6</v>
      </c>
      <c r="N69" s="101">
        <v>3</v>
      </c>
      <c r="O69" s="101">
        <f t="shared" si="16"/>
        <v>18</v>
      </c>
      <c r="P69" s="101" t="str">
        <f t="shared" si="17"/>
        <v>Alto (A)</v>
      </c>
      <c r="Q69" s="101">
        <v>100</v>
      </c>
      <c r="R69" s="101">
        <f t="shared" si="18"/>
        <v>1800</v>
      </c>
      <c r="S69" s="157" t="str">
        <f t="shared" si="3"/>
        <v>I</v>
      </c>
      <c r="T69" s="100" t="str">
        <f t="shared" si="19"/>
        <v>No Aceptable</v>
      </c>
      <c r="U69" s="101">
        <v>8</v>
      </c>
      <c r="V69" s="101">
        <v>0</v>
      </c>
      <c r="W69" s="101">
        <v>0</v>
      </c>
      <c r="X69" s="101">
        <f t="shared" si="20"/>
        <v>8</v>
      </c>
      <c r="Y69" s="100" t="s">
        <v>48</v>
      </c>
      <c r="Z69" s="100"/>
      <c r="AA69" s="100"/>
      <c r="AB69" s="100"/>
      <c r="AC69" s="100"/>
      <c r="AD69" s="100" t="s">
        <v>376</v>
      </c>
      <c r="AE69" s="104"/>
    </row>
    <row r="70" spans="1:31" s="102" customFormat="1" ht="111" customHeight="1">
      <c r="A70" s="88" t="s">
        <v>55</v>
      </c>
      <c r="B70" s="100" t="s">
        <v>427</v>
      </c>
      <c r="C70" s="100" t="s">
        <v>240</v>
      </c>
      <c r="D70" s="100" t="s">
        <v>392</v>
      </c>
      <c r="E70" s="95" t="s">
        <v>217</v>
      </c>
      <c r="F70" s="100" t="s">
        <v>428</v>
      </c>
      <c r="G70" s="100" t="s">
        <v>39</v>
      </c>
      <c r="H70" s="100" t="s">
        <v>253</v>
      </c>
      <c r="I70" s="100" t="s">
        <v>254</v>
      </c>
      <c r="J70" s="100" t="s">
        <v>40</v>
      </c>
      <c r="K70" s="100" t="s">
        <v>40</v>
      </c>
      <c r="L70" s="100" t="s">
        <v>40</v>
      </c>
      <c r="M70" s="101">
        <v>6</v>
      </c>
      <c r="N70" s="101">
        <v>3</v>
      </c>
      <c r="O70" s="101">
        <f t="shared" si="16"/>
        <v>18</v>
      </c>
      <c r="P70" s="101" t="str">
        <f t="shared" si="17"/>
        <v>Alto (A)</v>
      </c>
      <c r="Q70" s="101">
        <v>25</v>
      </c>
      <c r="R70" s="101">
        <f t="shared" si="18"/>
        <v>450</v>
      </c>
      <c r="S70" s="157" t="str">
        <f t="shared" si="3"/>
        <v>II</v>
      </c>
      <c r="T70" s="100" t="str">
        <f t="shared" si="19"/>
        <v>No Aceptable o Aceptable con control especifico</v>
      </c>
      <c r="U70" s="101">
        <v>2</v>
      </c>
      <c r="V70" s="101">
        <v>0</v>
      </c>
      <c r="W70" s="101">
        <v>0</v>
      </c>
      <c r="X70" s="101">
        <f t="shared" si="20"/>
        <v>2</v>
      </c>
      <c r="Y70" s="100" t="s">
        <v>41</v>
      </c>
      <c r="Z70" s="100"/>
      <c r="AA70" s="100"/>
      <c r="AB70" s="100"/>
      <c r="AC70" s="100" t="s">
        <v>429</v>
      </c>
      <c r="AD70" s="100" t="s">
        <v>430</v>
      </c>
      <c r="AE70" s="104"/>
    </row>
    <row r="71" spans="1:31" s="98" customFormat="1" ht="111" customHeight="1">
      <c r="A71" s="88" t="s">
        <v>55</v>
      </c>
      <c r="B71" s="100" t="s">
        <v>427</v>
      </c>
      <c r="C71" s="100" t="s">
        <v>249</v>
      </c>
      <c r="D71" s="100" t="s">
        <v>393</v>
      </c>
      <c r="E71" s="95" t="s">
        <v>217</v>
      </c>
      <c r="F71" s="100" t="s">
        <v>317</v>
      </c>
      <c r="G71" s="88" t="s">
        <v>62</v>
      </c>
      <c r="H71" s="100" t="s">
        <v>230</v>
      </c>
      <c r="I71" s="100" t="s">
        <v>44</v>
      </c>
      <c r="J71" s="100" t="s">
        <v>40</v>
      </c>
      <c r="K71" s="100" t="s">
        <v>40</v>
      </c>
      <c r="L71" s="100" t="s">
        <v>40</v>
      </c>
      <c r="M71" s="101">
        <v>6</v>
      </c>
      <c r="N71" s="101">
        <v>3</v>
      </c>
      <c r="O71" s="101">
        <f t="shared" si="16"/>
        <v>18</v>
      </c>
      <c r="P71" s="101" t="str">
        <f t="shared" si="17"/>
        <v>Alto (A)</v>
      </c>
      <c r="Q71" s="101">
        <v>100</v>
      </c>
      <c r="R71" s="101">
        <f t="shared" si="18"/>
        <v>1800</v>
      </c>
      <c r="S71" s="157" t="str">
        <f t="shared" si="3"/>
        <v>I</v>
      </c>
      <c r="T71" s="100" t="str">
        <f t="shared" si="19"/>
        <v>No Aceptable</v>
      </c>
      <c r="U71" s="101">
        <v>2</v>
      </c>
      <c r="V71" s="101">
        <v>0</v>
      </c>
      <c r="W71" s="101">
        <v>0</v>
      </c>
      <c r="X71" s="101">
        <f t="shared" si="20"/>
        <v>2</v>
      </c>
      <c r="Y71" s="100" t="s">
        <v>48</v>
      </c>
      <c r="Z71" s="100"/>
      <c r="AA71" s="100"/>
      <c r="AB71" s="100"/>
      <c r="AC71" s="100"/>
      <c r="AD71" s="100" t="s">
        <v>376</v>
      </c>
      <c r="AE71" s="104"/>
    </row>
    <row r="72" spans="1:31" ht="111" customHeight="1">
      <c r="A72" s="88" t="s">
        <v>245</v>
      </c>
      <c r="B72" s="100" t="s">
        <v>245</v>
      </c>
      <c r="C72" s="100" t="s">
        <v>52</v>
      </c>
      <c r="D72" s="100" t="s">
        <v>52</v>
      </c>
      <c r="E72" s="95" t="s">
        <v>38</v>
      </c>
      <c r="F72" s="88" t="s">
        <v>280</v>
      </c>
      <c r="G72" s="88" t="s">
        <v>49</v>
      </c>
      <c r="H72" s="88" t="s">
        <v>295</v>
      </c>
      <c r="I72" s="88" t="s">
        <v>281</v>
      </c>
      <c r="J72" s="88" t="s">
        <v>40</v>
      </c>
      <c r="K72" s="100" t="s">
        <v>40</v>
      </c>
      <c r="L72" s="100" t="s">
        <v>40</v>
      </c>
      <c r="M72" s="101">
        <v>2</v>
      </c>
      <c r="N72" s="101">
        <v>3</v>
      </c>
      <c r="O72" s="101">
        <f t="shared" si="16"/>
        <v>6</v>
      </c>
      <c r="P72" s="101" t="str">
        <f t="shared" si="17"/>
        <v>Medio (M)</v>
      </c>
      <c r="Q72" s="101">
        <v>25</v>
      </c>
      <c r="R72" s="101">
        <f t="shared" si="18"/>
        <v>150</v>
      </c>
      <c r="S72" s="157" t="str">
        <f t="shared" si="3"/>
        <v>II</v>
      </c>
      <c r="T72" s="100" t="str">
        <f t="shared" si="19"/>
        <v>No Aceptable o Aceptable con control especifico</v>
      </c>
      <c r="U72" s="101">
        <v>88</v>
      </c>
      <c r="V72" s="101">
        <v>34</v>
      </c>
      <c r="W72" s="101">
        <v>0</v>
      </c>
      <c r="X72" s="101">
        <f t="shared" si="20"/>
        <v>122</v>
      </c>
      <c r="Y72" s="100" t="s">
        <v>53</v>
      </c>
      <c r="Z72" s="100" t="s">
        <v>282</v>
      </c>
      <c r="AA72" s="100"/>
      <c r="AB72" s="100"/>
      <c r="AC72" s="100"/>
      <c r="AD72" s="100" t="s">
        <v>283</v>
      </c>
      <c r="AE72" s="104"/>
    </row>
    <row r="73" spans="1:31" ht="111" customHeight="1">
      <c r="A73" s="88" t="s">
        <v>245</v>
      </c>
      <c r="B73" s="100" t="s">
        <v>296</v>
      </c>
      <c r="C73" s="100" t="s">
        <v>52</v>
      </c>
      <c r="D73" s="100" t="s">
        <v>52</v>
      </c>
      <c r="E73" s="95" t="s">
        <v>38</v>
      </c>
      <c r="F73" s="100" t="s">
        <v>394</v>
      </c>
      <c r="G73" s="88" t="s">
        <v>62</v>
      </c>
      <c r="H73" s="100" t="s">
        <v>297</v>
      </c>
      <c r="I73" s="100" t="s">
        <v>298</v>
      </c>
      <c r="J73" s="100" t="s">
        <v>40</v>
      </c>
      <c r="K73" s="100" t="s">
        <v>40</v>
      </c>
      <c r="L73" s="100" t="s">
        <v>40</v>
      </c>
      <c r="M73" s="101">
        <v>6</v>
      </c>
      <c r="N73" s="101">
        <v>3</v>
      </c>
      <c r="O73" s="101">
        <f t="shared" si="16"/>
        <v>18</v>
      </c>
      <c r="P73" s="101" t="str">
        <f t="shared" si="17"/>
        <v>Alto (A)</v>
      </c>
      <c r="Q73" s="101">
        <v>25</v>
      </c>
      <c r="R73" s="101">
        <f t="shared" si="18"/>
        <v>450</v>
      </c>
      <c r="S73" s="157" t="str">
        <f t="shared" si="3"/>
        <v>II</v>
      </c>
      <c r="T73" s="100" t="str">
        <f t="shared" si="19"/>
        <v>No Aceptable o Aceptable con control especifico</v>
      </c>
      <c r="U73" s="101">
        <v>88</v>
      </c>
      <c r="V73" s="101">
        <v>34</v>
      </c>
      <c r="W73" s="101">
        <v>0</v>
      </c>
      <c r="X73" s="101">
        <f t="shared" si="20"/>
        <v>122</v>
      </c>
      <c r="Y73" s="100" t="s">
        <v>48</v>
      </c>
      <c r="Z73" s="100" t="s">
        <v>299</v>
      </c>
      <c r="AA73" s="100"/>
      <c r="AB73" s="100"/>
      <c r="AC73" s="100" t="s">
        <v>300</v>
      </c>
      <c r="AD73" s="100" t="s">
        <v>301</v>
      </c>
      <c r="AE73" s="104"/>
    </row>
    <row r="74" spans="1:31" ht="111" customHeight="1">
      <c r="A74" s="88" t="s">
        <v>245</v>
      </c>
      <c r="B74" s="96" t="s">
        <v>245</v>
      </c>
      <c r="C74" s="96" t="s">
        <v>52</v>
      </c>
      <c r="D74" s="96" t="s">
        <v>52</v>
      </c>
      <c r="E74" s="95" t="s">
        <v>38</v>
      </c>
      <c r="F74" s="88" t="s">
        <v>280</v>
      </c>
      <c r="G74" s="88" t="s">
        <v>49</v>
      </c>
      <c r="H74" s="88" t="s">
        <v>295</v>
      </c>
      <c r="I74" s="88" t="s">
        <v>281</v>
      </c>
      <c r="J74" s="88" t="s">
        <v>40</v>
      </c>
      <c r="K74" s="96" t="s">
        <v>40</v>
      </c>
      <c r="L74" s="96" t="s">
        <v>40</v>
      </c>
      <c r="M74" s="97">
        <v>2</v>
      </c>
      <c r="N74" s="97">
        <v>3</v>
      </c>
      <c r="O74" s="97">
        <f t="shared" si="16"/>
        <v>6</v>
      </c>
      <c r="P74" s="97" t="str">
        <f t="shared" si="17"/>
        <v>Medio (M)</v>
      </c>
      <c r="Q74" s="97">
        <v>25</v>
      </c>
      <c r="R74" s="97">
        <f t="shared" si="18"/>
        <v>150</v>
      </c>
      <c r="S74" s="157" t="str">
        <f t="shared" si="3"/>
        <v>II</v>
      </c>
      <c r="T74" s="96" t="str">
        <f t="shared" si="19"/>
        <v>No Aceptable o Aceptable con control especifico</v>
      </c>
      <c r="U74" s="97">
        <v>68</v>
      </c>
      <c r="V74" s="97">
        <v>29</v>
      </c>
      <c r="W74" s="97">
        <v>12</v>
      </c>
      <c r="X74" s="97">
        <f t="shared" si="20"/>
        <v>109</v>
      </c>
      <c r="Y74" s="96" t="s">
        <v>53</v>
      </c>
      <c r="Z74" s="96" t="s">
        <v>282</v>
      </c>
      <c r="AA74" s="96"/>
      <c r="AB74" s="96"/>
      <c r="AC74" s="96"/>
      <c r="AD74" s="96" t="s">
        <v>283</v>
      </c>
      <c r="AE74" s="104"/>
    </row>
    <row r="75" spans="1:31" ht="111" customHeight="1">
      <c r="A75" s="88" t="s">
        <v>245</v>
      </c>
      <c r="B75" s="88" t="s">
        <v>245</v>
      </c>
      <c r="C75" s="88" t="s">
        <v>245</v>
      </c>
      <c r="D75" s="88" t="s">
        <v>245</v>
      </c>
      <c r="E75" s="95" t="s">
        <v>38</v>
      </c>
      <c r="F75" s="88" t="s">
        <v>395</v>
      </c>
      <c r="G75" s="88" t="s">
        <v>49</v>
      </c>
      <c r="H75" s="88" t="s">
        <v>396</v>
      </c>
      <c r="I75" s="88" t="s">
        <v>397</v>
      </c>
      <c r="J75" s="88" t="s">
        <v>40</v>
      </c>
      <c r="K75" s="88" t="s">
        <v>398</v>
      </c>
      <c r="L75" s="88" t="s">
        <v>399</v>
      </c>
      <c r="M75" s="95">
        <v>6</v>
      </c>
      <c r="N75" s="95">
        <v>3</v>
      </c>
      <c r="O75" s="95">
        <f t="shared" si="16"/>
        <v>18</v>
      </c>
      <c r="P75" s="95" t="str">
        <f t="shared" si="17"/>
        <v>Alto (A)</v>
      </c>
      <c r="Q75" s="95">
        <v>25</v>
      </c>
      <c r="R75" s="95">
        <f t="shared" si="18"/>
        <v>450</v>
      </c>
      <c r="S75" s="157" t="str">
        <f t="shared" si="3"/>
        <v>II</v>
      </c>
      <c r="T75" s="88" t="str">
        <f t="shared" si="19"/>
        <v>No Aceptable o Aceptable con control especifico</v>
      </c>
      <c r="U75" s="95">
        <v>88</v>
      </c>
      <c r="V75" s="95">
        <v>34</v>
      </c>
      <c r="W75" s="95">
        <v>0</v>
      </c>
      <c r="X75" s="95">
        <f t="shared" si="20"/>
        <v>122</v>
      </c>
      <c r="Y75" s="88" t="s">
        <v>48</v>
      </c>
      <c r="Z75" s="88" t="s">
        <v>400</v>
      </c>
      <c r="AA75" s="88"/>
      <c r="AB75" s="88"/>
      <c r="AC75" s="88"/>
      <c r="AD75" s="88" t="s">
        <v>401</v>
      </c>
      <c r="AE75" s="103"/>
    </row>
    <row r="76" spans="1:31" ht="111" customHeight="1">
      <c r="A76" s="88" t="s">
        <v>245</v>
      </c>
      <c r="B76" s="88" t="s">
        <v>245</v>
      </c>
      <c r="C76" s="88" t="s">
        <v>245</v>
      </c>
      <c r="D76" s="88" t="s">
        <v>245</v>
      </c>
      <c r="E76" s="95" t="s">
        <v>38</v>
      </c>
      <c r="F76" s="88" t="s">
        <v>395</v>
      </c>
      <c r="G76" s="88" t="s">
        <v>45</v>
      </c>
      <c r="H76" s="88" t="s">
        <v>45</v>
      </c>
      <c r="I76" s="88" t="s">
        <v>402</v>
      </c>
      <c r="J76" s="88" t="s">
        <v>40</v>
      </c>
      <c r="K76" s="88" t="s">
        <v>40</v>
      </c>
      <c r="L76" s="105" t="s">
        <v>404</v>
      </c>
      <c r="M76" s="95">
        <v>6</v>
      </c>
      <c r="N76" s="95">
        <v>3</v>
      </c>
      <c r="O76" s="95">
        <f t="shared" si="16"/>
        <v>18</v>
      </c>
      <c r="P76" s="95" t="str">
        <f t="shared" si="17"/>
        <v>Alto (A)</v>
      </c>
      <c r="Q76" s="95">
        <v>25</v>
      </c>
      <c r="R76" s="95">
        <f t="shared" si="18"/>
        <v>450</v>
      </c>
      <c r="S76" s="157" t="str">
        <f t="shared" si="3"/>
        <v>II</v>
      </c>
      <c r="T76" s="88" t="str">
        <f t="shared" si="19"/>
        <v>No Aceptable o Aceptable con control especifico</v>
      </c>
      <c r="U76" s="95">
        <v>88</v>
      </c>
      <c r="V76" s="95">
        <v>34</v>
      </c>
      <c r="W76" s="95">
        <v>0</v>
      </c>
      <c r="X76" s="95">
        <f t="shared" si="20"/>
        <v>122</v>
      </c>
      <c r="Y76" s="88" t="s">
        <v>41</v>
      </c>
      <c r="Z76" s="88"/>
      <c r="AA76" s="88"/>
      <c r="AB76" s="88"/>
      <c r="AC76" s="88"/>
      <c r="AD76" s="88" t="s">
        <v>403</v>
      </c>
      <c r="AE76" s="103"/>
    </row>
    <row r="77" spans="1:31" ht="111" customHeight="1">
      <c r="A77" s="181" t="s">
        <v>296</v>
      </c>
      <c r="B77" s="105" t="s">
        <v>626</v>
      </c>
      <c r="C77" s="100" t="s">
        <v>52</v>
      </c>
      <c r="D77" s="100" t="s">
        <v>52</v>
      </c>
      <c r="E77" s="100" t="s">
        <v>38</v>
      </c>
      <c r="F77" s="100" t="s">
        <v>627</v>
      </c>
      <c r="G77" s="100" t="s">
        <v>42</v>
      </c>
      <c r="H77" s="100" t="s">
        <v>86</v>
      </c>
      <c r="I77" s="100" t="s">
        <v>628</v>
      </c>
      <c r="J77" s="100" t="s">
        <v>40</v>
      </c>
      <c r="K77" s="100" t="s">
        <v>40</v>
      </c>
      <c r="L77" s="100" t="s">
        <v>40</v>
      </c>
      <c r="M77" s="158">
        <v>6</v>
      </c>
      <c r="N77" s="158">
        <v>3</v>
      </c>
      <c r="O77" s="158">
        <f>+M77*N77</f>
        <v>18</v>
      </c>
      <c r="P77" s="158" t="str">
        <f>+IF(O77&gt;=24,"Muy Alto (MA)",IF(O77&gt;=10,"Alto (A)",IF(O77&gt;=6,"Medio(M)",IF(O77&gt;=2,"Bajo(B)"))))</f>
        <v>Alto (A)</v>
      </c>
      <c r="Q77" s="158">
        <v>25</v>
      </c>
      <c r="R77" s="158">
        <f>+O77*Q77</f>
        <v>450</v>
      </c>
      <c r="S77" s="100" t="str">
        <f>IF(M77="No Asigna Valor","IV",IF(R77&gt;=600,"I",IF(R77&gt;=150,"II",IF(R77&gt;=40,"III",IF(R77&gt;=20,"IV")*IF(R77="No Asigna Valor","IV")))))</f>
        <v>II</v>
      </c>
      <c r="T77" s="100" t="str">
        <f>+IF(S77="I","No Aceptable",IF(S77="II","No Aceptable o Aceptable con control especifico",IF(S77="III","Mejorable",IF(S77="IV","Aceptable"))))</f>
        <v>No Aceptable o Aceptable con control especifico</v>
      </c>
      <c r="U77" s="158">
        <v>0</v>
      </c>
      <c r="V77" s="158">
        <v>0</v>
      </c>
      <c r="W77" s="158">
        <v>5</v>
      </c>
      <c r="X77" s="158">
        <f>SUM(U77:W77)</f>
        <v>5</v>
      </c>
      <c r="Y77" s="100" t="s">
        <v>629</v>
      </c>
      <c r="Z77" s="100"/>
      <c r="AA77" s="100" t="s">
        <v>451</v>
      </c>
      <c r="AB77" s="100" t="s">
        <v>451</v>
      </c>
      <c r="AC77" s="100" t="s">
        <v>451</v>
      </c>
      <c r="AD77" s="100" t="s">
        <v>630</v>
      </c>
      <c r="AE77" s="100" t="s">
        <v>451</v>
      </c>
    </row>
    <row r="78" spans="1:31" ht="111" customHeight="1">
      <c r="A78" s="105" t="s">
        <v>55</v>
      </c>
      <c r="B78" s="105" t="s">
        <v>626</v>
      </c>
      <c r="C78" s="105" t="s">
        <v>631</v>
      </c>
      <c r="D78" s="105" t="s">
        <v>632</v>
      </c>
      <c r="E78" s="158" t="s">
        <v>435</v>
      </c>
      <c r="F78" s="105" t="s">
        <v>633</v>
      </c>
      <c r="G78" s="105" t="s">
        <v>54</v>
      </c>
      <c r="H78" s="105" t="s">
        <v>80</v>
      </c>
      <c r="I78" s="105" t="s">
        <v>634</v>
      </c>
      <c r="J78" s="105" t="s">
        <v>40</v>
      </c>
      <c r="K78" s="105" t="s">
        <v>40</v>
      </c>
      <c r="L78" s="105" t="s">
        <v>40</v>
      </c>
      <c r="M78" s="158">
        <v>2</v>
      </c>
      <c r="N78" s="158">
        <v>3</v>
      </c>
      <c r="O78" s="158">
        <f>+M78*N78</f>
        <v>6</v>
      </c>
      <c r="P78" s="158" t="str">
        <f>+IF(O78&gt;=24,"Muy Alto (MA)",IF(O78&gt;=10,"Alto (A)",IF(O78&gt;=6,"Medio(M)",IF(O78&gt;=2,"Bajo(B)"))))</f>
        <v>Medio(M)</v>
      </c>
      <c r="Q78" s="158">
        <v>25</v>
      </c>
      <c r="R78" s="158">
        <f>+O78*Q78</f>
        <v>150</v>
      </c>
      <c r="S78" s="159" t="str">
        <f>IF(R78&lt;=20,"IV",IF(R78&gt;=600,"I",IF(R78&gt;=150,"II",IF(R78&gt;=40,"III",IF(R78&gt;=20,"IV")*IF(R78&lt;=20,"IV")))))</f>
        <v>II</v>
      </c>
      <c r="T78" s="105" t="str">
        <f>+IF(S78="I","No Aceptable",IF(S78="II","No Aceptable o Aceptable con control especifico",IF(S78="III","Mejorable",IF(S78="IV","Aceptable"))))</f>
        <v>No Aceptable o Aceptable con control especifico</v>
      </c>
      <c r="U78" s="158">
        <v>0</v>
      </c>
      <c r="V78" s="158">
        <v>0</v>
      </c>
      <c r="W78" s="158">
        <v>5</v>
      </c>
      <c r="X78" s="158">
        <f>SUM(U78:W78)</f>
        <v>5</v>
      </c>
      <c r="Y78" s="105" t="s">
        <v>635</v>
      </c>
      <c r="Z78" s="105" t="s">
        <v>636</v>
      </c>
      <c r="AA78" s="100" t="s">
        <v>451</v>
      </c>
      <c r="AB78" s="100" t="s">
        <v>451</v>
      </c>
      <c r="AC78" s="100" t="s">
        <v>451</v>
      </c>
      <c r="AD78" s="105" t="s">
        <v>637</v>
      </c>
      <c r="AE78" s="105" t="s">
        <v>638</v>
      </c>
    </row>
    <row r="79" spans="1:31" ht="111" customHeight="1">
      <c r="A79" s="88" t="s">
        <v>55</v>
      </c>
      <c r="B79" s="100" t="s">
        <v>237</v>
      </c>
      <c r="C79" s="100" t="s">
        <v>625</v>
      </c>
      <c r="D79" s="100" t="s">
        <v>481</v>
      </c>
      <c r="E79" s="100" t="s">
        <v>217</v>
      </c>
      <c r="F79" s="100" t="s">
        <v>482</v>
      </c>
      <c r="G79" s="100" t="s">
        <v>39</v>
      </c>
      <c r="H79" s="100" t="s">
        <v>220</v>
      </c>
      <c r="I79" s="100" t="s">
        <v>221</v>
      </c>
      <c r="J79" s="100" t="s">
        <v>40</v>
      </c>
      <c r="K79" s="100" t="s">
        <v>483</v>
      </c>
      <c r="L79" s="100" t="s">
        <v>484</v>
      </c>
      <c r="M79" s="95">
        <v>6</v>
      </c>
      <c r="N79" s="95">
        <v>3</v>
      </c>
      <c r="O79" s="95">
        <v>18</v>
      </c>
      <c r="P79" s="95" t="s">
        <v>117</v>
      </c>
      <c r="Q79" s="95">
        <v>25</v>
      </c>
      <c r="R79" s="95">
        <v>450</v>
      </c>
      <c r="S79" s="100" t="s">
        <v>51</v>
      </c>
      <c r="T79" s="100" t="s">
        <v>485</v>
      </c>
      <c r="U79" s="95">
        <v>2</v>
      </c>
      <c r="V79" s="95">
        <v>0</v>
      </c>
      <c r="W79" s="95">
        <v>0</v>
      </c>
      <c r="X79" s="95">
        <f t="shared" si="20"/>
        <v>2</v>
      </c>
      <c r="Y79" s="100" t="s">
        <v>41</v>
      </c>
      <c r="Z79" s="100"/>
      <c r="AA79" s="100" t="s">
        <v>486</v>
      </c>
      <c r="AB79" s="100" t="s">
        <v>486</v>
      </c>
      <c r="AC79" s="100" t="s">
        <v>487</v>
      </c>
      <c r="AD79" s="100" t="s">
        <v>488</v>
      </c>
      <c r="AE79" s="100" t="s">
        <v>486</v>
      </c>
    </row>
    <row r="80" spans="1:31" ht="111" customHeight="1">
      <c r="A80" s="88" t="s">
        <v>55</v>
      </c>
      <c r="B80" s="100" t="s">
        <v>237</v>
      </c>
      <c r="C80" s="100" t="s">
        <v>625</v>
      </c>
      <c r="D80" s="100" t="s">
        <v>481</v>
      </c>
      <c r="E80" s="100" t="s">
        <v>217</v>
      </c>
      <c r="F80" s="100" t="s">
        <v>489</v>
      </c>
      <c r="G80" s="100" t="s">
        <v>39</v>
      </c>
      <c r="H80" s="100" t="s">
        <v>218</v>
      </c>
      <c r="I80" s="100" t="s">
        <v>219</v>
      </c>
      <c r="J80" s="100" t="s">
        <v>40</v>
      </c>
      <c r="K80" s="100" t="s">
        <v>40</v>
      </c>
      <c r="L80" s="100" t="s">
        <v>484</v>
      </c>
      <c r="M80" s="95">
        <v>6</v>
      </c>
      <c r="N80" s="95">
        <v>3</v>
      </c>
      <c r="O80" s="95">
        <v>18</v>
      </c>
      <c r="P80" s="95" t="s">
        <v>117</v>
      </c>
      <c r="Q80" s="95">
        <v>25</v>
      </c>
      <c r="R80" s="95">
        <v>450</v>
      </c>
      <c r="S80" s="100" t="s">
        <v>51</v>
      </c>
      <c r="T80" s="100" t="s">
        <v>485</v>
      </c>
      <c r="U80" s="95">
        <v>2</v>
      </c>
      <c r="V80" s="95">
        <v>0</v>
      </c>
      <c r="W80" s="95">
        <v>0</v>
      </c>
      <c r="X80" s="95">
        <f aca="true" t="shared" si="21" ref="X80:X108">SUM(U80:W80)</f>
        <v>2</v>
      </c>
      <c r="Y80" s="100" t="s">
        <v>41</v>
      </c>
      <c r="Z80" s="100" t="s">
        <v>490</v>
      </c>
      <c r="AA80" s="100" t="s">
        <v>451</v>
      </c>
      <c r="AB80" s="100" t="s">
        <v>451</v>
      </c>
      <c r="AC80" s="100" t="s">
        <v>451</v>
      </c>
      <c r="AD80" s="100" t="s">
        <v>491</v>
      </c>
      <c r="AE80" s="100" t="s">
        <v>451</v>
      </c>
    </row>
    <row r="81" spans="1:31" ht="111" customHeight="1">
      <c r="A81" s="88" t="s">
        <v>55</v>
      </c>
      <c r="B81" s="100" t="s">
        <v>237</v>
      </c>
      <c r="C81" s="100" t="s">
        <v>625</v>
      </c>
      <c r="D81" s="100" t="s">
        <v>481</v>
      </c>
      <c r="E81" s="100" t="s">
        <v>217</v>
      </c>
      <c r="F81" s="100" t="s">
        <v>242</v>
      </c>
      <c r="G81" s="100" t="s">
        <v>45</v>
      </c>
      <c r="H81" s="100" t="s">
        <v>45</v>
      </c>
      <c r="I81" s="100" t="s">
        <v>226</v>
      </c>
      <c r="J81" s="100" t="s">
        <v>40</v>
      </c>
      <c r="K81" s="100" t="s">
        <v>40</v>
      </c>
      <c r="L81" s="100" t="s">
        <v>246</v>
      </c>
      <c r="M81" s="95">
        <v>6</v>
      </c>
      <c r="N81" s="95">
        <v>3</v>
      </c>
      <c r="O81" s="95">
        <v>18</v>
      </c>
      <c r="P81" s="95" t="s">
        <v>117</v>
      </c>
      <c r="Q81" s="95">
        <v>25</v>
      </c>
      <c r="R81" s="95">
        <v>450</v>
      </c>
      <c r="S81" s="100" t="s">
        <v>51</v>
      </c>
      <c r="T81" s="100" t="s">
        <v>485</v>
      </c>
      <c r="U81" s="95">
        <v>2</v>
      </c>
      <c r="V81" s="95">
        <v>0</v>
      </c>
      <c r="W81" s="95">
        <v>0</v>
      </c>
      <c r="X81" s="95">
        <f t="shared" si="21"/>
        <v>2</v>
      </c>
      <c r="Y81" s="100"/>
      <c r="Z81" s="100" t="s">
        <v>223</v>
      </c>
      <c r="AA81" s="100" t="s">
        <v>486</v>
      </c>
      <c r="AB81" s="100"/>
      <c r="AC81" s="100" t="s">
        <v>486</v>
      </c>
      <c r="AD81" s="100" t="s">
        <v>492</v>
      </c>
      <c r="AE81" s="100" t="s">
        <v>486</v>
      </c>
    </row>
    <row r="82" spans="1:31" ht="111" customHeight="1">
      <c r="A82" s="88" t="s">
        <v>55</v>
      </c>
      <c r="B82" s="100" t="s">
        <v>237</v>
      </c>
      <c r="C82" s="100" t="s">
        <v>625</v>
      </c>
      <c r="D82" s="100" t="s">
        <v>481</v>
      </c>
      <c r="E82" s="100" t="s">
        <v>217</v>
      </c>
      <c r="F82" s="100" t="s">
        <v>493</v>
      </c>
      <c r="G82" s="105" t="s">
        <v>448</v>
      </c>
      <c r="H82" s="100" t="s">
        <v>230</v>
      </c>
      <c r="I82" s="100" t="s">
        <v>44</v>
      </c>
      <c r="J82" s="100" t="s">
        <v>40</v>
      </c>
      <c r="K82" s="100" t="s">
        <v>40</v>
      </c>
      <c r="L82" s="100" t="s">
        <v>494</v>
      </c>
      <c r="M82" s="95">
        <v>6</v>
      </c>
      <c r="N82" s="95">
        <v>4</v>
      </c>
      <c r="O82" s="95">
        <v>24</v>
      </c>
      <c r="P82" s="95" t="s">
        <v>115</v>
      </c>
      <c r="Q82" s="95">
        <v>100</v>
      </c>
      <c r="R82" s="95">
        <v>2400</v>
      </c>
      <c r="S82" s="100" t="s">
        <v>198</v>
      </c>
      <c r="T82" s="100" t="s">
        <v>209</v>
      </c>
      <c r="U82" s="95">
        <v>2</v>
      </c>
      <c r="V82" s="95">
        <v>0</v>
      </c>
      <c r="W82" s="95">
        <v>0</v>
      </c>
      <c r="X82" s="95">
        <f t="shared" si="21"/>
        <v>2</v>
      </c>
      <c r="Y82" s="100" t="s">
        <v>48</v>
      </c>
      <c r="Z82" s="100" t="s">
        <v>495</v>
      </c>
      <c r="AA82" s="100" t="s">
        <v>451</v>
      </c>
      <c r="AB82" s="100" t="s">
        <v>451</v>
      </c>
      <c r="AC82" s="100" t="s">
        <v>496</v>
      </c>
      <c r="AD82" s="100" t="s">
        <v>497</v>
      </c>
      <c r="AE82" s="100" t="s">
        <v>451</v>
      </c>
    </row>
    <row r="83" spans="1:31" ht="111" customHeight="1">
      <c r="A83" s="88" t="s">
        <v>55</v>
      </c>
      <c r="B83" s="100" t="s">
        <v>237</v>
      </c>
      <c r="C83" s="100" t="s">
        <v>625</v>
      </c>
      <c r="D83" s="100" t="s">
        <v>481</v>
      </c>
      <c r="E83" s="100" t="s">
        <v>217</v>
      </c>
      <c r="F83" s="100" t="s">
        <v>498</v>
      </c>
      <c r="G83" s="105" t="s">
        <v>448</v>
      </c>
      <c r="H83" s="100" t="s">
        <v>499</v>
      </c>
      <c r="I83" s="100" t="s">
        <v>500</v>
      </c>
      <c r="J83" s="100" t="s">
        <v>40</v>
      </c>
      <c r="K83" s="100" t="s">
        <v>40</v>
      </c>
      <c r="L83" s="100" t="s">
        <v>40</v>
      </c>
      <c r="M83" s="95">
        <v>6</v>
      </c>
      <c r="N83" s="95">
        <v>3</v>
      </c>
      <c r="O83" s="95">
        <v>18</v>
      </c>
      <c r="P83" s="95" t="s">
        <v>117</v>
      </c>
      <c r="Q83" s="95">
        <v>25</v>
      </c>
      <c r="R83" s="95">
        <v>450</v>
      </c>
      <c r="S83" s="100" t="s">
        <v>51</v>
      </c>
      <c r="T83" s="100" t="s">
        <v>485</v>
      </c>
      <c r="U83" s="95">
        <v>2</v>
      </c>
      <c r="V83" s="95">
        <v>0</v>
      </c>
      <c r="W83" s="95">
        <v>0</v>
      </c>
      <c r="X83" s="95">
        <f t="shared" si="21"/>
        <v>2</v>
      </c>
      <c r="Y83" s="100" t="s">
        <v>501</v>
      </c>
      <c r="Z83" s="100" t="s">
        <v>344</v>
      </c>
      <c r="AA83" s="100" t="s">
        <v>451</v>
      </c>
      <c r="AB83" s="100" t="s">
        <v>451</v>
      </c>
      <c r="AC83" s="100" t="s">
        <v>451</v>
      </c>
      <c r="AD83" s="100" t="s">
        <v>502</v>
      </c>
      <c r="AE83" s="100" t="s">
        <v>503</v>
      </c>
    </row>
    <row r="84" spans="1:31" ht="111" customHeight="1">
      <c r="A84" s="88" t="s">
        <v>55</v>
      </c>
      <c r="B84" s="100" t="s">
        <v>237</v>
      </c>
      <c r="C84" s="100" t="s">
        <v>625</v>
      </c>
      <c r="D84" s="100" t="s">
        <v>481</v>
      </c>
      <c r="E84" s="100" t="s">
        <v>217</v>
      </c>
      <c r="F84" s="100" t="s">
        <v>504</v>
      </c>
      <c r="G84" s="100" t="s">
        <v>49</v>
      </c>
      <c r="H84" s="100" t="s">
        <v>222</v>
      </c>
      <c r="I84" s="100" t="s">
        <v>505</v>
      </c>
      <c r="J84" s="100" t="s">
        <v>40</v>
      </c>
      <c r="K84" s="100" t="s">
        <v>506</v>
      </c>
      <c r="L84" s="100" t="s">
        <v>40</v>
      </c>
      <c r="M84" s="95">
        <v>6</v>
      </c>
      <c r="N84" s="95">
        <v>3</v>
      </c>
      <c r="O84" s="95">
        <v>18</v>
      </c>
      <c r="P84" s="95" t="s">
        <v>117</v>
      </c>
      <c r="Q84" s="95">
        <v>25</v>
      </c>
      <c r="R84" s="95">
        <v>450</v>
      </c>
      <c r="S84" s="100" t="s">
        <v>51</v>
      </c>
      <c r="T84" s="100" t="s">
        <v>485</v>
      </c>
      <c r="U84" s="95">
        <v>2</v>
      </c>
      <c r="V84" s="95">
        <v>0</v>
      </c>
      <c r="W84" s="95">
        <v>0</v>
      </c>
      <c r="X84" s="95">
        <f t="shared" si="21"/>
        <v>2</v>
      </c>
      <c r="Y84" s="100" t="s">
        <v>41</v>
      </c>
      <c r="Z84" s="100" t="s">
        <v>507</v>
      </c>
      <c r="AA84" s="100" t="s">
        <v>451</v>
      </c>
      <c r="AB84" s="100" t="s">
        <v>451</v>
      </c>
      <c r="AC84" s="100" t="s">
        <v>508</v>
      </c>
      <c r="AD84" s="100" t="s">
        <v>509</v>
      </c>
      <c r="AE84" s="100" t="s">
        <v>510</v>
      </c>
    </row>
    <row r="85" spans="1:31" ht="111" customHeight="1">
      <c r="A85" s="88" t="s">
        <v>55</v>
      </c>
      <c r="B85" s="100" t="s">
        <v>237</v>
      </c>
      <c r="C85" s="100" t="s">
        <v>625</v>
      </c>
      <c r="D85" s="100" t="s">
        <v>481</v>
      </c>
      <c r="E85" s="100" t="s">
        <v>217</v>
      </c>
      <c r="F85" s="100" t="s">
        <v>511</v>
      </c>
      <c r="G85" s="105" t="s">
        <v>448</v>
      </c>
      <c r="H85" s="100" t="s">
        <v>297</v>
      </c>
      <c r="I85" s="100" t="s">
        <v>512</v>
      </c>
      <c r="J85" s="100" t="s">
        <v>40</v>
      </c>
      <c r="K85" s="100" t="s">
        <v>40</v>
      </c>
      <c r="L85" s="100" t="s">
        <v>40</v>
      </c>
      <c r="M85" s="95">
        <v>6</v>
      </c>
      <c r="N85" s="95">
        <v>3</v>
      </c>
      <c r="O85" s="95">
        <v>18</v>
      </c>
      <c r="P85" s="95" t="s">
        <v>117</v>
      </c>
      <c r="Q85" s="95">
        <v>60</v>
      </c>
      <c r="R85" s="95">
        <v>1080</v>
      </c>
      <c r="S85" s="100" t="s">
        <v>198</v>
      </c>
      <c r="T85" s="100" t="s">
        <v>209</v>
      </c>
      <c r="U85" s="95">
        <v>2</v>
      </c>
      <c r="V85" s="95">
        <v>0</v>
      </c>
      <c r="W85" s="95">
        <v>0</v>
      </c>
      <c r="X85" s="95">
        <f t="shared" si="21"/>
        <v>2</v>
      </c>
      <c r="Y85" s="100" t="s">
        <v>48</v>
      </c>
      <c r="Z85" s="100" t="s">
        <v>513</v>
      </c>
      <c r="AA85" s="100" t="s">
        <v>451</v>
      </c>
      <c r="AB85" s="100" t="s">
        <v>451</v>
      </c>
      <c r="AC85" s="100" t="s">
        <v>514</v>
      </c>
      <c r="AD85" s="100" t="s">
        <v>515</v>
      </c>
      <c r="AE85" s="100" t="s">
        <v>451</v>
      </c>
    </row>
    <row r="86" spans="1:31" ht="111" customHeight="1">
      <c r="A86" s="88" t="s">
        <v>55</v>
      </c>
      <c r="B86" s="100" t="s">
        <v>237</v>
      </c>
      <c r="C86" s="100" t="s">
        <v>625</v>
      </c>
      <c r="D86" s="100" t="s">
        <v>481</v>
      </c>
      <c r="E86" s="100" t="s">
        <v>217</v>
      </c>
      <c r="F86" s="100" t="s">
        <v>516</v>
      </c>
      <c r="G86" s="105" t="s">
        <v>448</v>
      </c>
      <c r="H86" s="100" t="s">
        <v>517</v>
      </c>
      <c r="I86" s="100" t="s">
        <v>518</v>
      </c>
      <c r="J86" s="100" t="s">
        <v>40</v>
      </c>
      <c r="K86" s="100" t="s">
        <v>519</v>
      </c>
      <c r="L86" s="100" t="s">
        <v>40</v>
      </c>
      <c r="M86" s="95">
        <v>6</v>
      </c>
      <c r="N86" s="95">
        <v>3</v>
      </c>
      <c r="O86" s="95">
        <v>18</v>
      </c>
      <c r="P86" s="95" t="s">
        <v>117</v>
      </c>
      <c r="Q86" s="95">
        <v>25</v>
      </c>
      <c r="R86" s="95">
        <v>450</v>
      </c>
      <c r="S86" s="100" t="s">
        <v>51</v>
      </c>
      <c r="T86" s="100" t="s">
        <v>485</v>
      </c>
      <c r="U86" s="95">
        <v>2</v>
      </c>
      <c r="V86" s="95">
        <v>0</v>
      </c>
      <c r="W86" s="95">
        <v>0</v>
      </c>
      <c r="X86" s="95">
        <f t="shared" si="21"/>
        <v>2</v>
      </c>
      <c r="Y86" s="100" t="s">
        <v>48</v>
      </c>
      <c r="Z86" s="160" t="s">
        <v>520</v>
      </c>
      <c r="AA86" s="100" t="s">
        <v>451</v>
      </c>
      <c r="AB86" s="100" t="s">
        <v>451</v>
      </c>
      <c r="AC86" s="100" t="s">
        <v>521</v>
      </c>
      <c r="AD86" s="100" t="s">
        <v>522</v>
      </c>
      <c r="AE86" s="100" t="s">
        <v>451</v>
      </c>
    </row>
    <row r="87" spans="1:31" ht="111" customHeight="1">
      <c r="A87" s="88" t="s">
        <v>55</v>
      </c>
      <c r="B87" s="100" t="s">
        <v>237</v>
      </c>
      <c r="C87" s="100" t="s">
        <v>625</v>
      </c>
      <c r="D87" s="161" t="s">
        <v>523</v>
      </c>
      <c r="E87" s="162" t="s">
        <v>455</v>
      </c>
      <c r="F87" s="163" t="s">
        <v>524</v>
      </c>
      <c r="G87" s="105" t="s">
        <v>448</v>
      </c>
      <c r="H87" s="164" t="s">
        <v>525</v>
      </c>
      <c r="I87" s="165" t="s">
        <v>526</v>
      </c>
      <c r="J87" s="165"/>
      <c r="K87" s="165" t="s">
        <v>527</v>
      </c>
      <c r="L87" s="165" t="s">
        <v>528</v>
      </c>
      <c r="M87" s="166">
        <v>2</v>
      </c>
      <c r="N87" s="166">
        <v>3</v>
      </c>
      <c r="O87" s="157">
        <v>6</v>
      </c>
      <c r="P87" s="157" t="s">
        <v>119</v>
      </c>
      <c r="Q87" s="166">
        <v>60</v>
      </c>
      <c r="R87" s="157">
        <v>360</v>
      </c>
      <c r="S87" s="157" t="s">
        <v>51</v>
      </c>
      <c r="T87" s="165" t="s">
        <v>485</v>
      </c>
      <c r="U87" s="95">
        <v>2</v>
      </c>
      <c r="V87" s="95">
        <v>0</v>
      </c>
      <c r="W87" s="95">
        <v>0</v>
      </c>
      <c r="X87" s="95">
        <f t="shared" si="21"/>
        <v>2</v>
      </c>
      <c r="Y87" s="165" t="s">
        <v>529</v>
      </c>
      <c r="Z87" s="165" t="s">
        <v>530</v>
      </c>
      <c r="AA87" s="165"/>
      <c r="AB87" s="165"/>
      <c r="AC87" s="165"/>
      <c r="AD87" s="165" t="s">
        <v>531</v>
      </c>
      <c r="AE87" s="165" t="s">
        <v>532</v>
      </c>
    </row>
    <row r="88" spans="1:31" ht="111" customHeight="1">
      <c r="A88" s="88" t="s">
        <v>55</v>
      </c>
      <c r="B88" s="100" t="s">
        <v>237</v>
      </c>
      <c r="C88" s="100" t="s">
        <v>625</v>
      </c>
      <c r="D88" s="161" t="s">
        <v>523</v>
      </c>
      <c r="E88" s="162" t="s">
        <v>455</v>
      </c>
      <c r="F88" s="167" t="s">
        <v>533</v>
      </c>
      <c r="G88" s="105" t="s">
        <v>448</v>
      </c>
      <c r="H88" s="167" t="s">
        <v>534</v>
      </c>
      <c r="I88" s="165" t="s">
        <v>535</v>
      </c>
      <c r="J88" s="165"/>
      <c r="K88" s="165"/>
      <c r="L88" s="165" t="s">
        <v>536</v>
      </c>
      <c r="M88" s="166">
        <v>2</v>
      </c>
      <c r="N88" s="166">
        <v>4</v>
      </c>
      <c r="O88" s="157">
        <v>8</v>
      </c>
      <c r="P88" s="157" t="s">
        <v>119</v>
      </c>
      <c r="Q88" s="166">
        <v>60</v>
      </c>
      <c r="R88" s="157">
        <v>480</v>
      </c>
      <c r="S88" s="157" t="s">
        <v>51</v>
      </c>
      <c r="T88" s="165" t="s">
        <v>485</v>
      </c>
      <c r="U88" s="95">
        <v>2</v>
      </c>
      <c r="V88" s="95">
        <v>0</v>
      </c>
      <c r="W88" s="95">
        <v>0</v>
      </c>
      <c r="X88" s="95">
        <f t="shared" si="21"/>
        <v>2</v>
      </c>
      <c r="Y88" s="165" t="s">
        <v>529</v>
      </c>
      <c r="Z88" s="165" t="s">
        <v>530</v>
      </c>
      <c r="AA88" s="168"/>
      <c r="AB88" s="168"/>
      <c r="AC88" s="165"/>
      <c r="AD88" s="165" t="s">
        <v>536</v>
      </c>
      <c r="AE88" s="165" t="s">
        <v>532</v>
      </c>
    </row>
    <row r="89" spans="1:31" ht="111" customHeight="1">
      <c r="A89" s="88" t="s">
        <v>55</v>
      </c>
      <c r="B89" s="100" t="s">
        <v>237</v>
      </c>
      <c r="C89" s="100" t="s">
        <v>625</v>
      </c>
      <c r="D89" s="161" t="s">
        <v>523</v>
      </c>
      <c r="E89" s="162" t="s">
        <v>455</v>
      </c>
      <c r="F89" s="163" t="s">
        <v>537</v>
      </c>
      <c r="G89" s="105" t="s">
        <v>448</v>
      </c>
      <c r="H89" s="164" t="s">
        <v>538</v>
      </c>
      <c r="I89" s="165" t="s">
        <v>535</v>
      </c>
      <c r="J89" s="165"/>
      <c r="K89" s="165"/>
      <c r="L89" s="165" t="s">
        <v>536</v>
      </c>
      <c r="M89" s="166">
        <v>2</v>
      </c>
      <c r="N89" s="166">
        <v>3</v>
      </c>
      <c r="O89" s="157">
        <v>6</v>
      </c>
      <c r="P89" s="157" t="s">
        <v>119</v>
      </c>
      <c r="Q89" s="166">
        <v>60</v>
      </c>
      <c r="R89" s="157">
        <v>360</v>
      </c>
      <c r="S89" s="157" t="s">
        <v>51</v>
      </c>
      <c r="T89" s="165" t="s">
        <v>485</v>
      </c>
      <c r="U89" s="95">
        <v>2</v>
      </c>
      <c r="V89" s="95">
        <v>0</v>
      </c>
      <c r="W89" s="95">
        <v>0</v>
      </c>
      <c r="X89" s="95">
        <f t="shared" si="21"/>
        <v>2</v>
      </c>
      <c r="Y89" s="165" t="s">
        <v>529</v>
      </c>
      <c r="Z89" s="165" t="s">
        <v>530</v>
      </c>
      <c r="AA89" s="168"/>
      <c r="AB89" s="168"/>
      <c r="AC89" s="165"/>
      <c r="AD89" s="165" t="s">
        <v>539</v>
      </c>
      <c r="AE89" s="165" t="s">
        <v>532</v>
      </c>
    </row>
    <row r="90" spans="1:31" ht="111" customHeight="1">
      <c r="A90" s="88" t="s">
        <v>55</v>
      </c>
      <c r="B90" s="100" t="s">
        <v>237</v>
      </c>
      <c r="C90" s="100" t="s">
        <v>625</v>
      </c>
      <c r="D90" s="161" t="s">
        <v>523</v>
      </c>
      <c r="E90" s="162" t="s">
        <v>455</v>
      </c>
      <c r="F90" s="163" t="s">
        <v>540</v>
      </c>
      <c r="G90" s="105" t="s">
        <v>448</v>
      </c>
      <c r="H90" s="164" t="s">
        <v>541</v>
      </c>
      <c r="I90" s="163" t="s">
        <v>542</v>
      </c>
      <c r="J90" s="165"/>
      <c r="K90" s="165"/>
      <c r="L90" s="165" t="s">
        <v>536</v>
      </c>
      <c r="M90" s="166">
        <v>2</v>
      </c>
      <c r="N90" s="166">
        <v>3</v>
      </c>
      <c r="O90" s="157">
        <v>6</v>
      </c>
      <c r="P90" s="157" t="s">
        <v>119</v>
      </c>
      <c r="Q90" s="166">
        <v>60</v>
      </c>
      <c r="R90" s="157">
        <v>360</v>
      </c>
      <c r="S90" s="157" t="s">
        <v>51</v>
      </c>
      <c r="T90" s="165" t="s">
        <v>485</v>
      </c>
      <c r="U90" s="95">
        <v>2</v>
      </c>
      <c r="V90" s="95">
        <v>0</v>
      </c>
      <c r="W90" s="95">
        <v>0</v>
      </c>
      <c r="X90" s="95">
        <f t="shared" si="21"/>
        <v>2</v>
      </c>
      <c r="Y90" s="165" t="s">
        <v>529</v>
      </c>
      <c r="Z90" s="165" t="s">
        <v>530</v>
      </c>
      <c r="AA90" s="168"/>
      <c r="AB90" s="168"/>
      <c r="AC90" s="165"/>
      <c r="AD90" s="165" t="s">
        <v>543</v>
      </c>
      <c r="AE90" s="165" t="s">
        <v>532</v>
      </c>
    </row>
    <row r="91" spans="1:31" ht="111" customHeight="1">
      <c r="A91" s="88" t="s">
        <v>55</v>
      </c>
      <c r="B91" s="100" t="s">
        <v>237</v>
      </c>
      <c r="C91" s="100" t="s">
        <v>625</v>
      </c>
      <c r="D91" s="161" t="s">
        <v>523</v>
      </c>
      <c r="E91" s="162" t="s">
        <v>455</v>
      </c>
      <c r="F91" s="163" t="s">
        <v>544</v>
      </c>
      <c r="G91" s="105" t="s">
        <v>448</v>
      </c>
      <c r="H91" s="164" t="s">
        <v>545</v>
      </c>
      <c r="I91" s="165" t="s">
        <v>546</v>
      </c>
      <c r="J91" s="165"/>
      <c r="K91" s="165"/>
      <c r="L91" s="165" t="s">
        <v>536</v>
      </c>
      <c r="M91" s="166">
        <v>2</v>
      </c>
      <c r="N91" s="166">
        <v>3</v>
      </c>
      <c r="O91" s="157">
        <v>6</v>
      </c>
      <c r="P91" s="157" t="s">
        <v>119</v>
      </c>
      <c r="Q91" s="166">
        <v>60</v>
      </c>
      <c r="R91" s="157">
        <v>360</v>
      </c>
      <c r="S91" s="157" t="s">
        <v>51</v>
      </c>
      <c r="T91" s="165" t="s">
        <v>485</v>
      </c>
      <c r="U91" s="95">
        <v>2</v>
      </c>
      <c r="V91" s="95">
        <v>0</v>
      </c>
      <c r="W91" s="95">
        <v>0</v>
      </c>
      <c r="X91" s="95">
        <f t="shared" si="21"/>
        <v>2</v>
      </c>
      <c r="Y91" s="165" t="s">
        <v>529</v>
      </c>
      <c r="Z91" s="165" t="s">
        <v>530</v>
      </c>
      <c r="AA91" s="168"/>
      <c r="AB91" s="168"/>
      <c r="AC91" s="165"/>
      <c r="AD91" s="165" t="s">
        <v>547</v>
      </c>
      <c r="AE91" s="165" t="s">
        <v>532</v>
      </c>
    </row>
    <row r="92" spans="1:31" ht="111" customHeight="1">
      <c r="A92" s="88" t="s">
        <v>55</v>
      </c>
      <c r="B92" s="100" t="s">
        <v>237</v>
      </c>
      <c r="C92" s="100" t="s">
        <v>625</v>
      </c>
      <c r="D92" s="161" t="s">
        <v>523</v>
      </c>
      <c r="E92" s="162" t="s">
        <v>455</v>
      </c>
      <c r="F92" s="163" t="s">
        <v>548</v>
      </c>
      <c r="G92" s="105" t="s">
        <v>448</v>
      </c>
      <c r="H92" s="164" t="s">
        <v>549</v>
      </c>
      <c r="I92" s="165" t="s">
        <v>550</v>
      </c>
      <c r="J92" s="165"/>
      <c r="K92" s="165"/>
      <c r="L92" s="165" t="s">
        <v>536</v>
      </c>
      <c r="M92" s="166">
        <v>2</v>
      </c>
      <c r="N92" s="166">
        <v>3</v>
      </c>
      <c r="O92" s="157">
        <v>6</v>
      </c>
      <c r="P92" s="157" t="s">
        <v>119</v>
      </c>
      <c r="Q92" s="166">
        <v>60</v>
      </c>
      <c r="R92" s="157">
        <v>360</v>
      </c>
      <c r="S92" s="157" t="s">
        <v>51</v>
      </c>
      <c r="T92" s="165" t="s">
        <v>485</v>
      </c>
      <c r="U92" s="95">
        <v>2</v>
      </c>
      <c r="V92" s="95">
        <v>0</v>
      </c>
      <c r="W92" s="95">
        <v>0</v>
      </c>
      <c r="X92" s="95">
        <f t="shared" si="21"/>
        <v>2</v>
      </c>
      <c r="Y92" s="165" t="s">
        <v>529</v>
      </c>
      <c r="Z92" s="165" t="s">
        <v>530</v>
      </c>
      <c r="AA92" s="168"/>
      <c r="AB92" s="168"/>
      <c r="AC92" s="165"/>
      <c r="AD92" s="165" t="s">
        <v>547</v>
      </c>
      <c r="AE92" s="165" t="s">
        <v>532</v>
      </c>
    </row>
    <row r="93" spans="1:31" ht="111" customHeight="1">
      <c r="A93" s="88" t="s">
        <v>55</v>
      </c>
      <c r="B93" s="100" t="s">
        <v>237</v>
      </c>
      <c r="C93" s="100" t="s">
        <v>625</v>
      </c>
      <c r="D93" s="161" t="s">
        <v>523</v>
      </c>
      <c r="E93" s="162" t="s">
        <v>455</v>
      </c>
      <c r="F93" s="164" t="s">
        <v>551</v>
      </c>
      <c r="G93" s="105" t="s">
        <v>448</v>
      </c>
      <c r="H93" s="164" t="s">
        <v>552</v>
      </c>
      <c r="I93" s="165" t="s">
        <v>535</v>
      </c>
      <c r="J93" s="163"/>
      <c r="K93" s="163"/>
      <c r="L93" s="165"/>
      <c r="M93" s="166">
        <v>2</v>
      </c>
      <c r="N93" s="169">
        <v>2</v>
      </c>
      <c r="O93" s="157">
        <v>4</v>
      </c>
      <c r="P93" s="157" t="s">
        <v>121</v>
      </c>
      <c r="Q93" s="169">
        <v>60</v>
      </c>
      <c r="R93" s="157">
        <v>240</v>
      </c>
      <c r="S93" s="157" t="s">
        <v>51</v>
      </c>
      <c r="T93" s="165" t="s">
        <v>485</v>
      </c>
      <c r="U93" s="95">
        <v>2</v>
      </c>
      <c r="V93" s="95">
        <v>0</v>
      </c>
      <c r="W93" s="95">
        <v>0</v>
      </c>
      <c r="X93" s="95">
        <f t="shared" si="21"/>
        <v>2</v>
      </c>
      <c r="Y93" s="165" t="s">
        <v>529</v>
      </c>
      <c r="Z93" s="165" t="s">
        <v>530</v>
      </c>
      <c r="AA93" s="168"/>
      <c r="AB93" s="168"/>
      <c r="AC93" s="163"/>
      <c r="AD93" s="165" t="s">
        <v>553</v>
      </c>
      <c r="AE93" s="165" t="s">
        <v>532</v>
      </c>
    </row>
    <row r="94" spans="1:31" ht="111" customHeight="1">
      <c r="A94" s="88" t="s">
        <v>55</v>
      </c>
      <c r="B94" s="100" t="s">
        <v>237</v>
      </c>
      <c r="C94" s="100" t="s">
        <v>625</v>
      </c>
      <c r="D94" s="161" t="s">
        <v>523</v>
      </c>
      <c r="E94" s="162" t="s">
        <v>455</v>
      </c>
      <c r="F94" s="163" t="s">
        <v>554</v>
      </c>
      <c r="G94" s="105" t="s">
        <v>448</v>
      </c>
      <c r="H94" s="163" t="s">
        <v>555</v>
      </c>
      <c r="I94" s="163" t="s">
        <v>556</v>
      </c>
      <c r="J94" s="163"/>
      <c r="K94" s="163"/>
      <c r="L94" s="165"/>
      <c r="M94" s="166">
        <v>2</v>
      </c>
      <c r="N94" s="166">
        <v>2</v>
      </c>
      <c r="O94" s="157">
        <v>4</v>
      </c>
      <c r="P94" s="157" t="s">
        <v>121</v>
      </c>
      <c r="Q94" s="166">
        <v>60</v>
      </c>
      <c r="R94" s="157">
        <v>240</v>
      </c>
      <c r="S94" s="157" t="s">
        <v>51</v>
      </c>
      <c r="T94" s="165" t="s">
        <v>485</v>
      </c>
      <c r="U94" s="95">
        <v>2</v>
      </c>
      <c r="V94" s="95">
        <v>0</v>
      </c>
      <c r="W94" s="95">
        <v>0</v>
      </c>
      <c r="X94" s="95">
        <f t="shared" si="21"/>
        <v>2</v>
      </c>
      <c r="Y94" s="165" t="s">
        <v>529</v>
      </c>
      <c r="Z94" s="165" t="s">
        <v>530</v>
      </c>
      <c r="AA94" s="168"/>
      <c r="AB94" s="168"/>
      <c r="AC94" s="163"/>
      <c r="AD94" s="165" t="s">
        <v>557</v>
      </c>
      <c r="AE94" s="165" t="s">
        <v>532</v>
      </c>
    </row>
    <row r="95" spans="1:31" ht="111" customHeight="1">
      <c r="A95" s="88" t="s">
        <v>55</v>
      </c>
      <c r="B95" s="100" t="s">
        <v>237</v>
      </c>
      <c r="C95" s="100" t="s">
        <v>625</v>
      </c>
      <c r="D95" s="161" t="s">
        <v>523</v>
      </c>
      <c r="E95" s="162" t="s">
        <v>455</v>
      </c>
      <c r="F95" s="163" t="s">
        <v>558</v>
      </c>
      <c r="G95" s="105" t="s">
        <v>448</v>
      </c>
      <c r="H95" s="164" t="s">
        <v>559</v>
      </c>
      <c r="I95" s="163" t="s">
        <v>556</v>
      </c>
      <c r="J95" s="163"/>
      <c r="K95" s="163"/>
      <c r="L95" s="165"/>
      <c r="M95" s="166">
        <v>2</v>
      </c>
      <c r="N95" s="166">
        <v>2</v>
      </c>
      <c r="O95" s="157">
        <v>4</v>
      </c>
      <c r="P95" s="157" t="s">
        <v>121</v>
      </c>
      <c r="Q95" s="166">
        <v>60</v>
      </c>
      <c r="R95" s="157">
        <v>240</v>
      </c>
      <c r="S95" s="157" t="s">
        <v>51</v>
      </c>
      <c r="T95" s="165" t="s">
        <v>485</v>
      </c>
      <c r="U95" s="95">
        <v>2</v>
      </c>
      <c r="V95" s="95">
        <v>0</v>
      </c>
      <c r="W95" s="95">
        <v>0</v>
      </c>
      <c r="X95" s="95">
        <f t="shared" si="21"/>
        <v>2</v>
      </c>
      <c r="Y95" s="165" t="s">
        <v>529</v>
      </c>
      <c r="Z95" s="165" t="s">
        <v>530</v>
      </c>
      <c r="AA95" s="168"/>
      <c r="AB95" s="168"/>
      <c r="AC95" s="163"/>
      <c r="AD95" s="165" t="s">
        <v>560</v>
      </c>
      <c r="AE95" s="165" t="s">
        <v>532</v>
      </c>
    </row>
    <row r="96" spans="1:31" ht="111" customHeight="1">
      <c r="A96" s="88" t="s">
        <v>55</v>
      </c>
      <c r="B96" s="100" t="s">
        <v>237</v>
      </c>
      <c r="C96" s="100" t="s">
        <v>625</v>
      </c>
      <c r="D96" s="161" t="s">
        <v>523</v>
      </c>
      <c r="E96" s="162" t="s">
        <v>455</v>
      </c>
      <c r="F96" s="163" t="s">
        <v>561</v>
      </c>
      <c r="G96" s="105" t="s">
        <v>448</v>
      </c>
      <c r="H96" s="167" t="s">
        <v>562</v>
      </c>
      <c r="I96" s="165" t="s">
        <v>535</v>
      </c>
      <c r="J96" s="163"/>
      <c r="K96" s="163"/>
      <c r="L96" s="165" t="s">
        <v>536</v>
      </c>
      <c r="M96" s="166">
        <v>2</v>
      </c>
      <c r="N96" s="166">
        <v>2</v>
      </c>
      <c r="O96" s="157">
        <v>4</v>
      </c>
      <c r="P96" s="157" t="s">
        <v>121</v>
      </c>
      <c r="Q96" s="166">
        <v>60</v>
      </c>
      <c r="R96" s="157">
        <v>240</v>
      </c>
      <c r="S96" s="157" t="s">
        <v>51</v>
      </c>
      <c r="T96" s="165" t="s">
        <v>485</v>
      </c>
      <c r="U96" s="95">
        <v>2</v>
      </c>
      <c r="V96" s="95">
        <v>0</v>
      </c>
      <c r="W96" s="95">
        <v>0</v>
      </c>
      <c r="X96" s="95">
        <f t="shared" si="21"/>
        <v>2</v>
      </c>
      <c r="Y96" s="165" t="s">
        <v>529</v>
      </c>
      <c r="Z96" s="165" t="s">
        <v>530</v>
      </c>
      <c r="AA96" s="168"/>
      <c r="AB96" s="168"/>
      <c r="AC96" s="163"/>
      <c r="AD96" s="165" t="s">
        <v>563</v>
      </c>
      <c r="AE96" s="165" t="s">
        <v>532</v>
      </c>
    </row>
    <row r="97" spans="1:31" ht="111" customHeight="1">
      <c r="A97" s="88" t="s">
        <v>55</v>
      </c>
      <c r="B97" s="100" t="s">
        <v>237</v>
      </c>
      <c r="C97" s="100" t="s">
        <v>625</v>
      </c>
      <c r="D97" s="161" t="s">
        <v>523</v>
      </c>
      <c r="E97" s="162" t="s">
        <v>455</v>
      </c>
      <c r="F97" s="163" t="s">
        <v>564</v>
      </c>
      <c r="G97" s="105" t="s">
        <v>448</v>
      </c>
      <c r="H97" s="163" t="s">
        <v>565</v>
      </c>
      <c r="I97" s="165" t="s">
        <v>535</v>
      </c>
      <c r="J97" s="163"/>
      <c r="K97" s="163"/>
      <c r="L97" s="165" t="s">
        <v>536</v>
      </c>
      <c r="M97" s="166">
        <v>2</v>
      </c>
      <c r="N97" s="166">
        <v>2</v>
      </c>
      <c r="O97" s="157">
        <v>4</v>
      </c>
      <c r="P97" s="157" t="s">
        <v>121</v>
      </c>
      <c r="Q97" s="166">
        <v>60</v>
      </c>
      <c r="R97" s="157">
        <v>240</v>
      </c>
      <c r="S97" s="157" t="s">
        <v>51</v>
      </c>
      <c r="T97" s="165" t="s">
        <v>485</v>
      </c>
      <c r="U97" s="95">
        <v>2</v>
      </c>
      <c r="V97" s="95">
        <v>0</v>
      </c>
      <c r="W97" s="95">
        <v>0</v>
      </c>
      <c r="X97" s="95">
        <f t="shared" si="21"/>
        <v>2</v>
      </c>
      <c r="Y97" s="165" t="s">
        <v>529</v>
      </c>
      <c r="Z97" s="165" t="s">
        <v>530</v>
      </c>
      <c r="AA97" s="168"/>
      <c r="AB97" s="168"/>
      <c r="AC97" s="163"/>
      <c r="AD97" s="165" t="s">
        <v>563</v>
      </c>
      <c r="AE97" s="165" t="s">
        <v>532</v>
      </c>
    </row>
    <row r="98" spans="1:31" ht="111" customHeight="1">
      <c r="A98" s="88" t="s">
        <v>55</v>
      </c>
      <c r="B98" s="100" t="s">
        <v>237</v>
      </c>
      <c r="C98" s="100" t="s">
        <v>625</v>
      </c>
      <c r="D98" s="161" t="s">
        <v>523</v>
      </c>
      <c r="E98" s="162" t="s">
        <v>455</v>
      </c>
      <c r="F98" s="163" t="s">
        <v>566</v>
      </c>
      <c r="G98" s="105" t="s">
        <v>448</v>
      </c>
      <c r="H98" s="164" t="s">
        <v>567</v>
      </c>
      <c r="I98" s="165" t="s">
        <v>535</v>
      </c>
      <c r="J98" s="163" t="s">
        <v>568</v>
      </c>
      <c r="K98" s="163"/>
      <c r="L98" s="165"/>
      <c r="M98" s="166">
        <v>2</v>
      </c>
      <c r="N98" s="170">
        <v>2</v>
      </c>
      <c r="O98" s="157">
        <v>4</v>
      </c>
      <c r="P98" s="157" t="s">
        <v>121</v>
      </c>
      <c r="Q98" s="169">
        <v>60</v>
      </c>
      <c r="R98" s="157">
        <v>240</v>
      </c>
      <c r="S98" s="157" t="s">
        <v>51</v>
      </c>
      <c r="T98" s="165" t="s">
        <v>485</v>
      </c>
      <c r="U98" s="95">
        <v>2</v>
      </c>
      <c r="V98" s="95">
        <v>0</v>
      </c>
      <c r="W98" s="95">
        <v>0</v>
      </c>
      <c r="X98" s="95">
        <f t="shared" si="21"/>
        <v>2</v>
      </c>
      <c r="Y98" s="165" t="s">
        <v>529</v>
      </c>
      <c r="Z98" s="165" t="s">
        <v>530</v>
      </c>
      <c r="AA98" s="168"/>
      <c r="AB98" s="168"/>
      <c r="AC98" s="163" t="s">
        <v>568</v>
      </c>
      <c r="AD98" s="165" t="s">
        <v>569</v>
      </c>
      <c r="AE98" s="165" t="s">
        <v>532</v>
      </c>
    </row>
    <row r="99" spans="1:31" ht="111" customHeight="1">
      <c r="A99" s="88" t="s">
        <v>55</v>
      </c>
      <c r="B99" s="100" t="s">
        <v>237</v>
      </c>
      <c r="C99" s="100" t="s">
        <v>625</v>
      </c>
      <c r="D99" s="161" t="s">
        <v>523</v>
      </c>
      <c r="E99" s="162" t="s">
        <v>455</v>
      </c>
      <c r="F99" s="163" t="s">
        <v>570</v>
      </c>
      <c r="G99" s="105" t="s">
        <v>448</v>
      </c>
      <c r="H99" s="164" t="s">
        <v>571</v>
      </c>
      <c r="I99" s="165" t="s">
        <v>572</v>
      </c>
      <c r="J99" s="163" t="s">
        <v>568</v>
      </c>
      <c r="K99" s="163"/>
      <c r="L99" s="165"/>
      <c r="M99" s="166">
        <v>2</v>
      </c>
      <c r="N99" s="166">
        <v>2</v>
      </c>
      <c r="O99" s="157">
        <v>4</v>
      </c>
      <c r="P99" s="157" t="s">
        <v>121</v>
      </c>
      <c r="Q99" s="166">
        <v>60</v>
      </c>
      <c r="R99" s="157">
        <v>240</v>
      </c>
      <c r="S99" s="157" t="s">
        <v>51</v>
      </c>
      <c r="T99" s="165" t="s">
        <v>485</v>
      </c>
      <c r="U99" s="95">
        <v>2</v>
      </c>
      <c r="V99" s="95">
        <v>0</v>
      </c>
      <c r="W99" s="95">
        <v>0</v>
      </c>
      <c r="X99" s="95">
        <f t="shared" si="21"/>
        <v>2</v>
      </c>
      <c r="Y99" s="165" t="s">
        <v>529</v>
      </c>
      <c r="Z99" s="165" t="s">
        <v>530</v>
      </c>
      <c r="AA99" s="168"/>
      <c r="AB99" s="168"/>
      <c r="AC99" s="163" t="s">
        <v>568</v>
      </c>
      <c r="AD99" s="163" t="s">
        <v>573</v>
      </c>
      <c r="AE99" s="165" t="s">
        <v>532</v>
      </c>
    </row>
    <row r="100" spans="1:31" ht="111" customHeight="1">
      <c r="A100" s="88" t="s">
        <v>55</v>
      </c>
      <c r="B100" s="100" t="s">
        <v>237</v>
      </c>
      <c r="C100" s="100" t="s">
        <v>625</v>
      </c>
      <c r="D100" s="161" t="s">
        <v>523</v>
      </c>
      <c r="E100" s="162" t="s">
        <v>455</v>
      </c>
      <c r="F100" s="163" t="s">
        <v>574</v>
      </c>
      <c r="G100" s="105" t="s">
        <v>448</v>
      </c>
      <c r="H100" s="164" t="s">
        <v>575</v>
      </c>
      <c r="I100" s="165" t="s">
        <v>576</v>
      </c>
      <c r="J100" s="163" t="s">
        <v>568</v>
      </c>
      <c r="K100" s="165"/>
      <c r="L100" s="165"/>
      <c r="M100" s="166">
        <v>2</v>
      </c>
      <c r="N100" s="166">
        <v>2</v>
      </c>
      <c r="O100" s="157">
        <v>4</v>
      </c>
      <c r="P100" s="157" t="s">
        <v>121</v>
      </c>
      <c r="Q100" s="166">
        <v>60</v>
      </c>
      <c r="R100" s="157">
        <v>240</v>
      </c>
      <c r="S100" s="157" t="s">
        <v>51</v>
      </c>
      <c r="T100" s="165" t="s">
        <v>485</v>
      </c>
      <c r="U100" s="95">
        <v>2</v>
      </c>
      <c r="V100" s="95">
        <v>0</v>
      </c>
      <c r="W100" s="95">
        <v>0</v>
      </c>
      <c r="X100" s="95">
        <f t="shared" si="21"/>
        <v>2</v>
      </c>
      <c r="Y100" s="165" t="s">
        <v>529</v>
      </c>
      <c r="Z100" s="165" t="s">
        <v>530</v>
      </c>
      <c r="AA100" s="168"/>
      <c r="AB100" s="168"/>
      <c r="AC100" s="163" t="s">
        <v>568</v>
      </c>
      <c r="AD100" s="163" t="s">
        <v>573</v>
      </c>
      <c r="AE100" s="165" t="s">
        <v>532</v>
      </c>
    </row>
    <row r="101" spans="1:31" ht="111" customHeight="1">
      <c r="A101" s="88" t="s">
        <v>55</v>
      </c>
      <c r="B101" s="100" t="s">
        <v>237</v>
      </c>
      <c r="C101" s="100" t="s">
        <v>625</v>
      </c>
      <c r="D101" s="161" t="s">
        <v>523</v>
      </c>
      <c r="E101" s="162" t="s">
        <v>455</v>
      </c>
      <c r="F101" s="163" t="s">
        <v>577</v>
      </c>
      <c r="G101" s="105" t="s">
        <v>448</v>
      </c>
      <c r="H101" s="163" t="s">
        <v>578</v>
      </c>
      <c r="I101" s="165" t="s">
        <v>535</v>
      </c>
      <c r="J101" s="165"/>
      <c r="K101" s="165"/>
      <c r="L101" s="165" t="s">
        <v>536</v>
      </c>
      <c r="M101" s="166">
        <v>2</v>
      </c>
      <c r="N101" s="166">
        <v>3</v>
      </c>
      <c r="O101" s="157">
        <v>6</v>
      </c>
      <c r="P101" s="157" t="s">
        <v>119</v>
      </c>
      <c r="Q101" s="166">
        <v>60</v>
      </c>
      <c r="R101" s="157">
        <v>360</v>
      </c>
      <c r="S101" s="157" t="s">
        <v>51</v>
      </c>
      <c r="T101" s="165" t="s">
        <v>485</v>
      </c>
      <c r="U101" s="95">
        <v>2</v>
      </c>
      <c r="V101" s="95">
        <v>0</v>
      </c>
      <c r="W101" s="95">
        <v>0</v>
      </c>
      <c r="X101" s="95">
        <f t="shared" si="21"/>
        <v>2</v>
      </c>
      <c r="Y101" s="165" t="s">
        <v>529</v>
      </c>
      <c r="Z101" s="165" t="s">
        <v>530</v>
      </c>
      <c r="AA101" s="168"/>
      <c r="AB101" s="168"/>
      <c r="AC101" s="165"/>
      <c r="AD101" s="165" t="s">
        <v>579</v>
      </c>
      <c r="AE101" s="165" t="s">
        <v>532</v>
      </c>
    </row>
    <row r="102" spans="1:31" ht="111" customHeight="1">
      <c r="A102" s="88" t="s">
        <v>55</v>
      </c>
      <c r="B102" s="100" t="s">
        <v>237</v>
      </c>
      <c r="C102" s="100" t="s">
        <v>625</v>
      </c>
      <c r="D102" s="161" t="s">
        <v>523</v>
      </c>
      <c r="E102" s="162" t="s">
        <v>455</v>
      </c>
      <c r="F102" s="163" t="s">
        <v>580</v>
      </c>
      <c r="G102" s="105" t="s">
        <v>448</v>
      </c>
      <c r="H102" s="163" t="s">
        <v>581</v>
      </c>
      <c r="I102" s="165" t="s">
        <v>535</v>
      </c>
      <c r="J102" s="165"/>
      <c r="K102" s="165"/>
      <c r="L102" s="165" t="s">
        <v>536</v>
      </c>
      <c r="M102" s="166">
        <v>2</v>
      </c>
      <c r="N102" s="166">
        <v>3</v>
      </c>
      <c r="O102" s="157">
        <v>6</v>
      </c>
      <c r="P102" s="157" t="s">
        <v>119</v>
      </c>
      <c r="Q102" s="166">
        <v>60</v>
      </c>
      <c r="R102" s="157">
        <v>360</v>
      </c>
      <c r="S102" s="157" t="s">
        <v>51</v>
      </c>
      <c r="T102" s="165" t="s">
        <v>485</v>
      </c>
      <c r="U102" s="95">
        <v>2</v>
      </c>
      <c r="V102" s="95">
        <v>0</v>
      </c>
      <c r="W102" s="95">
        <v>0</v>
      </c>
      <c r="X102" s="95">
        <f t="shared" si="21"/>
        <v>2</v>
      </c>
      <c r="Y102" s="165" t="s">
        <v>529</v>
      </c>
      <c r="Z102" s="165" t="s">
        <v>530</v>
      </c>
      <c r="AA102" s="168"/>
      <c r="AB102" s="168"/>
      <c r="AC102" s="165"/>
      <c r="AD102" s="165" t="s">
        <v>579</v>
      </c>
      <c r="AE102" s="165" t="s">
        <v>532</v>
      </c>
    </row>
    <row r="103" spans="1:31" ht="111" customHeight="1">
      <c r="A103" s="88" t="s">
        <v>55</v>
      </c>
      <c r="B103" s="100" t="s">
        <v>237</v>
      </c>
      <c r="C103" s="100" t="s">
        <v>625</v>
      </c>
      <c r="D103" s="161" t="s">
        <v>523</v>
      </c>
      <c r="E103" s="162" t="s">
        <v>455</v>
      </c>
      <c r="F103" s="163" t="s">
        <v>582</v>
      </c>
      <c r="G103" s="105" t="s">
        <v>448</v>
      </c>
      <c r="H103" s="163" t="s">
        <v>583</v>
      </c>
      <c r="I103" s="165" t="s">
        <v>535</v>
      </c>
      <c r="J103" s="165"/>
      <c r="K103" s="165"/>
      <c r="L103" s="165" t="s">
        <v>536</v>
      </c>
      <c r="M103" s="166">
        <v>2</v>
      </c>
      <c r="N103" s="166">
        <v>3</v>
      </c>
      <c r="O103" s="157">
        <v>6</v>
      </c>
      <c r="P103" s="157" t="s">
        <v>119</v>
      </c>
      <c r="Q103" s="166">
        <v>25</v>
      </c>
      <c r="R103" s="157">
        <v>150</v>
      </c>
      <c r="S103" s="157" t="s">
        <v>51</v>
      </c>
      <c r="T103" s="165" t="s">
        <v>485</v>
      </c>
      <c r="U103" s="95">
        <v>2</v>
      </c>
      <c r="V103" s="95">
        <v>0</v>
      </c>
      <c r="W103" s="95">
        <v>0</v>
      </c>
      <c r="X103" s="95">
        <f t="shared" si="21"/>
        <v>2</v>
      </c>
      <c r="Y103" s="165" t="s">
        <v>529</v>
      </c>
      <c r="Z103" s="165" t="s">
        <v>530</v>
      </c>
      <c r="AA103" s="168"/>
      <c r="AB103" s="168"/>
      <c r="AC103" s="165"/>
      <c r="AD103" s="165" t="s">
        <v>579</v>
      </c>
      <c r="AE103" s="165" t="s">
        <v>532</v>
      </c>
    </row>
    <row r="104" spans="1:31" ht="111" customHeight="1">
      <c r="A104" s="88" t="s">
        <v>55</v>
      </c>
      <c r="B104" s="100" t="s">
        <v>237</v>
      </c>
      <c r="C104" s="100" t="s">
        <v>625</v>
      </c>
      <c r="D104" s="161" t="s">
        <v>523</v>
      </c>
      <c r="E104" s="162" t="s">
        <v>455</v>
      </c>
      <c r="F104" s="163" t="s">
        <v>584</v>
      </c>
      <c r="G104" s="105" t="s">
        <v>448</v>
      </c>
      <c r="H104" s="163" t="s">
        <v>585</v>
      </c>
      <c r="I104" s="165" t="s">
        <v>535</v>
      </c>
      <c r="J104" s="165"/>
      <c r="K104" s="165"/>
      <c r="L104" s="165" t="s">
        <v>536</v>
      </c>
      <c r="M104" s="166">
        <v>2</v>
      </c>
      <c r="N104" s="166">
        <v>2</v>
      </c>
      <c r="O104" s="157">
        <v>4</v>
      </c>
      <c r="P104" s="157" t="s">
        <v>121</v>
      </c>
      <c r="Q104" s="166">
        <v>60</v>
      </c>
      <c r="R104" s="157">
        <v>240</v>
      </c>
      <c r="S104" s="157" t="s">
        <v>51</v>
      </c>
      <c r="T104" s="165" t="s">
        <v>485</v>
      </c>
      <c r="U104" s="95">
        <v>2</v>
      </c>
      <c r="V104" s="95">
        <v>0</v>
      </c>
      <c r="W104" s="95">
        <v>0</v>
      </c>
      <c r="X104" s="95">
        <f t="shared" si="21"/>
        <v>2</v>
      </c>
      <c r="Y104" s="165" t="s">
        <v>529</v>
      </c>
      <c r="Z104" s="165" t="s">
        <v>530</v>
      </c>
      <c r="AA104" s="168"/>
      <c r="AB104" s="168"/>
      <c r="AC104" s="165"/>
      <c r="AD104" s="165" t="s">
        <v>579</v>
      </c>
      <c r="AE104" s="165" t="s">
        <v>532</v>
      </c>
    </row>
    <row r="105" spans="1:31" ht="111" customHeight="1">
      <c r="A105" s="88" t="s">
        <v>55</v>
      </c>
      <c r="B105" s="100" t="s">
        <v>237</v>
      </c>
      <c r="C105" s="100" t="s">
        <v>625</v>
      </c>
      <c r="D105" s="161" t="s">
        <v>523</v>
      </c>
      <c r="E105" s="162" t="s">
        <v>455</v>
      </c>
      <c r="F105" s="163" t="s">
        <v>586</v>
      </c>
      <c r="G105" s="105" t="s">
        <v>448</v>
      </c>
      <c r="H105" s="163" t="s">
        <v>587</v>
      </c>
      <c r="I105" s="165" t="s">
        <v>535</v>
      </c>
      <c r="J105" s="163"/>
      <c r="K105" s="163"/>
      <c r="L105" s="165" t="s">
        <v>536</v>
      </c>
      <c r="M105" s="166">
        <v>4</v>
      </c>
      <c r="N105" s="166">
        <v>2</v>
      </c>
      <c r="O105" s="157">
        <v>8</v>
      </c>
      <c r="P105" s="157" t="s">
        <v>119</v>
      </c>
      <c r="Q105" s="166">
        <v>60</v>
      </c>
      <c r="R105" s="157">
        <v>480</v>
      </c>
      <c r="S105" s="157" t="s">
        <v>51</v>
      </c>
      <c r="T105" s="165" t="s">
        <v>485</v>
      </c>
      <c r="U105" s="95">
        <v>2</v>
      </c>
      <c r="V105" s="95">
        <v>0</v>
      </c>
      <c r="W105" s="95">
        <v>0</v>
      </c>
      <c r="X105" s="95">
        <f t="shared" si="21"/>
        <v>2</v>
      </c>
      <c r="Y105" s="165" t="s">
        <v>529</v>
      </c>
      <c r="Z105" s="165" t="s">
        <v>530</v>
      </c>
      <c r="AA105" s="168"/>
      <c r="AB105" s="168"/>
      <c r="AC105" s="163"/>
      <c r="AD105" s="165" t="s">
        <v>579</v>
      </c>
      <c r="AE105" s="165" t="s">
        <v>532</v>
      </c>
    </row>
    <row r="106" spans="1:31" ht="111" customHeight="1">
      <c r="A106" s="88" t="s">
        <v>55</v>
      </c>
      <c r="B106" s="100" t="s">
        <v>237</v>
      </c>
      <c r="C106" s="100" t="s">
        <v>625</v>
      </c>
      <c r="D106" s="161" t="s">
        <v>523</v>
      </c>
      <c r="E106" s="162" t="s">
        <v>455</v>
      </c>
      <c r="F106" s="163" t="s">
        <v>588</v>
      </c>
      <c r="G106" s="105" t="s">
        <v>448</v>
      </c>
      <c r="H106" s="163" t="s">
        <v>589</v>
      </c>
      <c r="I106" s="165" t="s">
        <v>535</v>
      </c>
      <c r="J106" s="163"/>
      <c r="K106" s="163"/>
      <c r="L106" s="165" t="s">
        <v>590</v>
      </c>
      <c r="M106" s="166">
        <v>2</v>
      </c>
      <c r="N106" s="166">
        <v>2</v>
      </c>
      <c r="O106" s="157">
        <v>4</v>
      </c>
      <c r="P106" s="157" t="s">
        <v>121</v>
      </c>
      <c r="Q106" s="166">
        <v>25</v>
      </c>
      <c r="R106" s="157">
        <v>100</v>
      </c>
      <c r="S106" s="157" t="s">
        <v>203</v>
      </c>
      <c r="T106" s="165" t="s">
        <v>212</v>
      </c>
      <c r="U106" s="95">
        <v>2</v>
      </c>
      <c r="V106" s="95">
        <v>0</v>
      </c>
      <c r="W106" s="95">
        <v>0</v>
      </c>
      <c r="X106" s="95">
        <f t="shared" si="21"/>
        <v>2</v>
      </c>
      <c r="Y106" s="165" t="s">
        <v>529</v>
      </c>
      <c r="Z106" s="165" t="s">
        <v>530</v>
      </c>
      <c r="AA106" s="168"/>
      <c r="AB106" s="168"/>
      <c r="AC106" s="163"/>
      <c r="AD106" s="165" t="s">
        <v>590</v>
      </c>
      <c r="AE106" s="165" t="s">
        <v>532</v>
      </c>
    </row>
    <row r="107" spans="1:31" ht="111" customHeight="1">
      <c r="A107" s="88" t="s">
        <v>55</v>
      </c>
      <c r="B107" s="100" t="s">
        <v>237</v>
      </c>
      <c r="C107" s="100" t="s">
        <v>625</v>
      </c>
      <c r="D107" s="161" t="s">
        <v>523</v>
      </c>
      <c r="E107" s="162" t="s">
        <v>455</v>
      </c>
      <c r="F107" s="163" t="s">
        <v>591</v>
      </c>
      <c r="G107" s="105" t="s">
        <v>448</v>
      </c>
      <c r="H107" s="163" t="s">
        <v>592</v>
      </c>
      <c r="I107" s="165" t="s">
        <v>535</v>
      </c>
      <c r="J107" s="165"/>
      <c r="K107" s="165"/>
      <c r="L107" s="165" t="s">
        <v>536</v>
      </c>
      <c r="M107" s="169">
        <v>2</v>
      </c>
      <c r="N107" s="169">
        <v>4</v>
      </c>
      <c r="O107" s="157">
        <v>8</v>
      </c>
      <c r="P107" s="157" t="s">
        <v>119</v>
      </c>
      <c r="Q107" s="166">
        <v>60</v>
      </c>
      <c r="R107" s="157">
        <v>480</v>
      </c>
      <c r="S107" s="157" t="s">
        <v>51</v>
      </c>
      <c r="T107" s="165" t="s">
        <v>485</v>
      </c>
      <c r="U107" s="95">
        <v>2</v>
      </c>
      <c r="V107" s="95">
        <v>0</v>
      </c>
      <c r="W107" s="95">
        <v>0</v>
      </c>
      <c r="X107" s="95">
        <f t="shared" si="21"/>
        <v>2</v>
      </c>
      <c r="Y107" s="165" t="s">
        <v>529</v>
      </c>
      <c r="Z107" s="165" t="s">
        <v>530</v>
      </c>
      <c r="AA107" s="168"/>
      <c r="AB107" s="168"/>
      <c r="AC107" s="165"/>
      <c r="AD107" s="165" t="s">
        <v>593</v>
      </c>
      <c r="AE107" s="165" t="s">
        <v>532</v>
      </c>
    </row>
    <row r="108" spans="1:31" ht="111" customHeight="1">
      <c r="A108" s="88" t="s">
        <v>245</v>
      </c>
      <c r="B108" s="171" t="s">
        <v>594</v>
      </c>
      <c r="C108" s="172" t="s">
        <v>595</v>
      </c>
      <c r="D108" s="171" t="s">
        <v>596</v>
      </c>
      <c r="E108" s="168" t="s">
        <v>38</v>
      </c>
      <c r="F108" s="163" t="s">
        <v>597</v>
      </c>
      <c r="G108" s="105" t="s">
        <v>448</v>
      </c>
      <c r="H108" s="163" t="s">
        <v>598</v>
      </c>
      <c r="I108" s="165" t="s">
        <v>535</v>
      </c>
      <c r="J108" s="172"/>
      <c r="K108" s="163" t="s">
        <v>599</v>
      </c>
      <c r="L108" s="165" t="s">
        <v>600</v>
      </c>
      <c r="M108" s="173">
        <v>2</v>
      </c>
      <c r="N108" s="173">
        <v>2</v>
      </c>
      <c r="O108" s="157">
        <v>4</v>
      </c>
      <c r="P108" s="157" t="s">
        <v>121</v>
      </c>
      <c r="Q108" s="173">
        <v>25</v>
      </c>
      <c r="R108" s="157">
        <v>100</v>
      </c>
      <c r="S108" s="157" t="s">
        <v>203</v>
      </c>
      <c r="T108" s="165" t="s">
        <v>212</v>
      </c>
      <c r="U108" s="95">
        <v>88</v>
      </c>
      <c r="V108" s="95">
        <v>34</v>
      </c>
      <c r="W108" s="95">
        <v>0</v>
      </c>
      <c r="X108" s="95">
        <f t="shared" si="21"/>
        <v>122</v>
      </c>
      <c r="Y108" s="165" t="s">
        <v>529</v>
      </c>
      <c r="Z108" s="165" t="s">
        <v>530</v>
      </c>
      <c r="AA108" s="172"/>
      <c r="AB108" s="172"/>
      <c r="AC108" s="163" t="s">
        <v>599</v>
      </c>
      <c r="AD108" s="165" t="s">
        <v>600</v>
      </c>
      <c r="AE108" s="163"/>
    </row>
    <row r="109" spans="1:31" ht="111" customHeight="1">
      <c r="A109" s="88" t="s">
        <v>245</v>
      </c>
      <c r="B109" s="171" t="s">
        <v>594</v>
      </c>
      <c r="C109" s="172" t="s">
        <v>595</v>
      </c>
      <c r="D109" s="171" t="s">
        <v>596</v>
      </c>
      <c r="E109" s="168" t="s">
        <v>38</v>
      </c>
      <c r="F109" s="163" t="s">
        <v>601</v>
      </c>
      <c r="G109" s="105" t="s">
        <v>448</v>
      </c>
      <c r="H109" s="163" t="s">
        <v>602</v>
      </c>
      <c r="I109" s="165" t="s">
        <v>535</v>
      </c>
      <c r="J109" s="172"/>
      <c r="K109" s="163"/>
      <c r="L109" s="165" t="s">
        <v>600</v>
      </c>
      <c r="M109" s="173">
        <v>2</v>
      </c>
      <c r="N109" s="173">
        <v>2</v>
      </c>
      <c r="O109" s="157">
        <v>4</v>
      </c>
      <c r="P109" s="157" t="s">
        <v>121</v>
      </c>
      <c r="Q109" s="173">
        <v>60</v>
      </c>
      <c r="R109" s="157">
        <v>240</v>
      </c>
      <c r="S109" s="157" t="s">
        <v>51</v>
      </c>
      <c r="T109" s="165" t="s">
        <v>485</v>
      </c>
      <c r="U109" s="95">
        <v>88</v>
      </c>
      <c r="V109" s="95">
        <v>34</v>
      </c>
      <c r="W109" s="95">
        <v>0</v>
      </c>
      <c r="X109" s="95">
        <f aca="true" t="shared" si="22" ref="X109:X126">SUM(U109:W109)</f>
        <v>122</v>
      </c>
      <c r="Y109" s="165" t="s">
        <v>529</v>
      </c>
      <c r="Z109" s="165" t="s">
        <v>530</v>
      </c>
      <c r="AA109" s="172"/>
      <c r="AB109" s="172"/>
      <c r="AC109" s="163"/>
      <c r="AD109" s="165" t="s">
        <v>600</v>
      </c>
      <c r="AE109" s="163"/>
    </row>
    <row r="110" spans="1:31" ht="111" customHeight="1">
      <c r="A110" s="88" t="s">
        <v>245</v>
      </c>
      <c r="B110" s="171" t="s">
        <v>594</v>
      </c>
      <c r="C110" s="172" t="s">
        <v>595</v>
      </c>
      <c r="D110" s="171" t="s">
        <v>596</v>
      </c>
      <c r="E110" s="168" t="s">
        <v>38</v>
      </c>
      <c r="F110" s="163" t="s">
        <v>603</v>
      </c>
      <c r="G110" s="105" t="s">
        <v>448</v>
      </c>
      <c r="H110" s="164" t="s">
        <v>538</v>
      </c>
      <c r="I110" s="165" t="s">
        <v>535</v>
      </c>
      <c r="J110" s="172"/>
      <c r="K110" s="163"/>
      <c r="L110" s="165"/>
      <c r="M110" s="174">
        <v>2</v>
      </c>
      <c r="N110" s="174">
        <v>2</v>
      </c>
      <c r="O110" s="157">
        <v>4</v>
      </c>
      <c r="P110" s="157" t="s">
        <v>121</v>
      </c>
      <c r="Q110" s="174">
        <v>60</v>
      </c>
      <c r="R110" s="157">
        <v>240</v>
      </c>
      <c r="S110" s="157" t="s">
        <v>51</v>
      </c>
      <c r="T110" s="165" t="s">
        <v>485</v>
      </c>
      <c r="U110" s="95">
        <v>88</v>
      </c>
      <c r="V110" s="95">
        <v>34</v>
      </c>
      <c r="W110" s="95">
        <v>0</v>
      </c>
      <c r="X110" s="95">
        <f t="shared" si="22"/>
        <v>122</v>
      </c>
      <c r="Y110" s="165" t="s">
        <v>529</v>
      </c>
      <c r="Z110" s="165" t="s">
        <v>530</v>
      </c>
      <c r="AA110" s="172"/>
      <c r="AB110" s="172"/>
      <c r="AC110" s="163"/>
      <c r="AD110" s="163" t="s">
        <v>604</v>
      </c>
      <c r="AE110" s="163"/>
    </row>
    <row r="111" spans="1:31" ht="111" customHeight="1">
      <c r="A111" s="88" t="s">
        <v>245</v>
      </c>
      <c r="B111" s="171" t="s">
        <v>594</v>
      </c>
      <c r="C111" s="172" t="s">
        <v>595</v>
      </c>
      <c r="D111" s="171" t="s">
        <v>596</v>
      </c>
      <c r="E111" s="168" t="s">
        <v>38</v>
      </c>
      <c r="F111" s="163" t="s">
        <v>605</v>
      </c>
      <c r="G111" s="105" t="s">
        <v>448</v>
      </c>
      <c r="H111" s="163" t="s">
        <v>606</v>
      </c>
      <c r="I111" s="165" t="s">
        <v>535</v>
      </c>
      <c r="J111" s="172"/>
      <c r="K111" s="163" t="s">
        <v>599</v>
      </c>
      <c r="L111" s="165"/>
      <c r="M111" s="173">
        <v>2</v>
      </c>
      <c r="N111" s="173">
        <v>2</v>
      </c>
      <c r="O111" s="157">
        <v>4</v>
      </c>
      <c r="P111" s="157" t="s">
        <v>121</v>
      </c>
      <c r="Q111" s="173">
        <v>60</v>
      </c>
      <c r="R111" s="157">
        <v>240</v>
      </c>
      <c r="S111" s="157" t="s">
        <v>51</v>
      </c>
      <c r="T111" s="165" t="s">
        <v>485</v>
      </c>
      <c r="U111" s="95">
        <v>88</v>
      </c>
      <c r="V111" s="95">
        <v>34</v>
      </c>
      <c r="W111" s="95">
        <v>0</v>
      </c>
      <c r="X111" s="95">
        <f t="shared" si="22"/>
        <v>122</v>
      </c>
      <c r="Y111" s="165" t="s">
        <v>529</v>
      </c>
      <c r="Z111" s="165" t="s">
        <v>530</v>
      </c>
      <c r="AA111" s="172"/>
      <c r="AB111" s="172"/>
      <c r="AC111" s="163" t="s">
        <v>599</v>
      </c>
      <c r="AD111" s="163" t="s">
        <v>607</v>
      </c>
      <c r="AE111" s="163"/>
    </row>
    <row r="112" spans="1:31" ht="111" customHeight="1">
      <c r="A112" s="88" t="s">
        <v>245</v>
      </c>
      <c r="B112" s="171" t="s">
        <v>594</v>
      </c>
      <c r="C112" s="172" t="s">
        <v>595</v>
      </c>
      <c r="D112" s="171" t="s">
        <v>596</v>
      </c>
      <c r="E112" s="168" t="s">
        <v>38</v>
      </c>
      <c r="F112" s="163" t="s">
        <v>608</v>
      </c>
      <c r="G112" s="105" t="s">
        <v>448</v>
      </c>
      <c r="H112" s="163" t="s">
        <v>609</v>
      </c>
      <c r="I112" s="165" t="s">
        <v>535</v>
      </c>
      <c r="J112" s="172"/>
      <c r="K112" s="163" t="s">
        <v>610</v>
      </c>
      <c r="L112" s="165"/>
      <c r="M112" s="173">
        <v>6</v>
      </c>
      <c r="N112" s="173">
        <v>3</v>
      </c>
      <c r="O112" s="157">
        <v>18</v>
      </c>
      <c r="P112" s="157" t="s">
        <v>117</v>
      </c>
      <c r="Q112" s="173">
        <v>25</v>
      </c>
      <c r="R112" s="157">
        <v>450</v>
      </c>
      <c r="S112" s="157" t="s">
        <v>51</v>
      </c>
      <c r="T112" s="165" t="s">
        <v>485</v>
      </c>
      <c r="U112" s="95">
        <v>88</v>
      </c>
      <c r="V112" s="95">
        <v>34</v>
      </c>
      <c r="W112" s="95">
        <v>0</v>
      </c>
      <c r="X112" s="95">
        <f t="shared" si="22"/>
        <v>122</v>
      </c>
      <c r="Y112" s="165" t="s">
        <v>529</v>
      </c>
      <c r="Z112" s="165" t="s">
        <v>530</v>
      </c>
      <c r="AA112" s="172"/>
      <c r="AB112" s="172"/>
      <c r="AC112" s="163" t="s">
        <v>610</v>
      </c>
      <c r="AD112" s="163" t="s">
        <v>607</v>
      </c>
      <c r="AE112" s="163"/>
    </row>
    <row r="113" spans="1:31" ht="111" customHeight="1">
      <c r="A113" s="88" t="s">
        <v>245</v>
      </c>
      <c r="B113" s="171" t="s">
        <v>594</v>
      </c>
      <c r="C113" s="172" t="s">
        <v>595</v>
      </c>
      <c r="D113" s="171" t="s">
        <v>596</v>
      </c>
      <c r="E113" s="168" t="s">
        <v>38</v>
      </c>
      <c r="F113" s="163" t="s">
        <v>605</v>
      </c>
      <c r="G113" s="105" t="s">
        <v>448</v>
      </c>
      <c r="H113" s="163" t="s">
        <v>611</v>
      </c>
      <c r="I113" s="165" t="s">
        <v>535</v>
      </c>
      <c r="J113" s="172"/>
      <c r="K113" s="163"/>
      <c r="L113" s="165" t="s">
        <v>600</v>
      </c>
      <c r="M113" s="173">
        <v>2</v>
      </c>
      <c r="N113" s="173">
        <v>2</v>
      </c>
      <c r="O113" s="157">
        <v>4</v>
      </c>
      <c r="P113" s="157" t="s">
        <v>121</v>
      </c>
      <c r="Q113" s="173">
        <v>60</v>
      </c>
      <c r="R113" s="157">
        <v>240</v>
      </c>
      <c r="S113" s="157" t="s">
        <v>51</v>
      </c>
      <c r="T113" s="165" t="s">
        <v>485</v>
      </c>
      <c r="U113" s="95">
        <v>88</v>
      </c>
      <c r="V113" s="95">
        <v>34</v>
      </c>
      <c r="W113" s="95">
        <v>0</v>
      </c>
      <c r="X113" s="95">
        <f t="shared" si="22"/>
        <v>122</v>
      </c>
      <c r="Y113" s="165" t="s">
        <v>529</v>
      </c>
      <c r="Z113" s="165" t="s">
        <v>530</v>
      </c>
      <c r="AA113" s="172"/>
      <c r="AB113" s="172"/>
      <c r="AC113" s="163"/>
      <c r="AD113" s="165" t="s">
        <v>612</v>
      </c>
      <c r="AE113" s="163"/>
    </row>
    <row r="114" spans="1:31" ht="111" customHeight="1">
      <c r="A114" s="88" t="s">
        <v>245</v>
      </c>
      <c r="B114" s="171" t="s">
        <v>594</v>
      </c>
      <c r="C114" s="172" t="s">
        <v>595</v>
      </c>
      <c r="D114" s="171" t="s">
        <v>596</v>
      </c>
      <c r="E114" s="168" t="s">
        <v>38</v>
      </c>
      <c r="F114" s="163" t="s">
        <v>605</v>
      </c>
      <c r="G114" s="105" t="s">
        <v>448</v>
      </c>
      <c r="H114" s="175" t="s">
        <v>613</v>
      </c>
      <c r="I114" s="165" t="s">
        <v>535</v>
      </c>
      <c r="J114" s="172"/>
      <c r="K114" s="163" t="s">
        <v>610</v>
      </c>
      <c r="L114" s="165"/>
      <c r="M114" s="173">
        <v>2</v>
      </c>
      <c r="N114" s="173">
        <v>2</v>
      </c>
      <c r="O114" s="157">
        <v>4</v>
      </c>
      <c r="P114" s="157" t="s">
        <v>121</v>
      </c>
      <c r="Q114" s="173">
        <v>25</v>
      </c>
      <c r="R114" s="157">
        <v>100</v>
      </c>
      <c r="S114" s="157" t="s">
        <v>203</v>
      </c>
      <c r="T114" s="165" t="s">
        <v>212</v>
      </c>
      <c r="U114" s="95">
        <v>88</v>
      </c>
      <c r="V114" s="95">
        <v>34</v>
      </c>
      <c r="W114" s="95">
        <v>0</v>
      </c>
      <c r="X114" s="95">
        <f t="shared" si="22"/>
        <v>122</v>
      </c>
      <c r="Y114" s="165" t="s">
        <v>529</v>
      </c>
      <c r="Z114" s="165" t="s">
        <v>530</v>
      </c>
      <c r="AA114" s="172"/>
      <c r="AB114" s="172"/>
      <c r="AC114" s="163" t="s">
        <v>610</v>
      </c>
      <c r="AD114" s="163" t="s">
        <v>607</v>
      </c>
      <c r="AE114" s="163"/>
    </row>
    <row r="115" spans="1:31" ht="111" customHeight="1">
      <c r="A115" s="88" t="s">
        <v>245</v>
      </c>
      <c r="B115" s="171" t="s">
        <v>614</v>
      </c>
      <c r="C115" s="172" t="s">
        <v>615</v>
      </c>
      <c r="D115" s="171" t="s">
        <v>596</v>
      </c>
      <c r="E115" s="168" t="s">
        <v>409</v>
      </c>
      <c r="F115" s="163" t="s">
        <v>564</v>
      </c>
      <c r="G115" s="105" t="s">
        <v>448</v>
      </c>
      <c r="H115" s="163" t="s">
        <v>565</v>
      </c>
      <c r="I115" s="165" t="s">
        <v>535</v>
      </c>
      <c r="J115" s="163"/>
      <c r="K115" s="176"/>
      <c r="L115" s="165" t="s">
        <v>536</v>
      </c>
      <c r="M115" s="173">
        <v>2</v>
      </c>
      <c r="N115" s="173">
        <v>2</v>
      </c>
      <c r="O115" s="157">
        <v>4</v>
      </c>
      <c r="P115" s="157" t="s">
        <v>121</v>
      </c>
      <c r="Q115" s="173">
        <v>60</v>
      </c>
      <c r="R115" s="157">
        <v>240</v>
      </c>
      <c r="S115" s="157" t="s">
        <v>51</v>
      </c>
      <c r="T115" s="165" t="s">
        <v>485</v>
      </c>
      <c r="U115" s="95">
        <v>88</v>
      </c>
      <c r="V115" s="95">
        <v>34</v>
      </c>
      <c r="W115" s="95">
        <v>0</v>
      </c>
      <c r="X115" s="95">
        <f t="shared" si="22"/>
        <v>122</v>
      </c>
      <c r="Y115" s="165" t="s">
        <v>529</v>
      </c>
      <c r="Z115" s="165" t="s">
        <v>530</v>
      </c>
      <c r="AA115" s="176"/>
      <c r="AB115" s="176"/>
      <c r="AC115" s="163"/>
      <c r="AD115" s="165" t="s">
        <v>616</v>
      </c>
      <c r="AE115" s="165" t="s">
        <v>532</v>
      </c>
    </row>
    <row r="116" spans="1:31" ht="111" customHeight="1">
      <c r="A116" s="88" t="s">
        <v>245</v>
      </c>
      <c r="B116" s="171" t="s">
        <v>614</v>
      </c>
      <c r="C116" s="172" t="s">
        <v>615</v>
      </c>
      <c r="D116" s="171" t="s">
        <v>596</v>
      </c>
      <c r="E116" s="168" t="s">
        <v>409</v>
      </c>
      <c r="F116" s="163" t="s">
        <v>566</v>
      </c>
      <c r="G116" s="105" t="s">
        <v>448</v>
      </c>
      <c r="H116" s="164" t="s">
        <v>567</v>
      </c>
      <c r="I116" s="165" t="s">
        <v>535</v>
      </c>
      <c r="J116" s="163" t="s">
        <v>568</v>
      </c>
      <c r="K116" s="176"/>
      <c r="L116" s="165"/>
      <c r="M116" s="173">
        <v>2</v>
      </c>
      <c r="N116" s="174">
        <v>2</v>
      </c>
      <c r="O116" s="157">
        <v>4</v>
      </c>
      <c r="P116" s="157" t="s">
        <v>121</v>
      </c>
      <c r="Q116" s="174">
        <v>60</v>
      </c>
      <c r="R116" s="157">
        <v>240</v>
      </c>
      <c r="S116" s="157" t="s">
        <v>51</v>
      </c>
      <c r="T116" s="165" t="s">
        <v>485</v>
      </c>
      <c r="U116" s="95">
        <v>88</v>
      </c>
      <c r="V116" s="95">
        <v>34</v>
      </c>
      <c r="W116" s="95">
        <v>0</v>
      </c>
      <c r="X116" s="95">
        <f t="shared" si="22"/>
        <v>122</v>
      </c>
      <c r="Y116" s="165" t="s">
        <v>529</v>
      </c>
      <c r="Z116" s="165" t="s">
        <v>530</v>
      </c>
      <c r="AA116" s="176"/>
      <c r="AB116" s="176"/>
      <c r="AC116" s="163" t="s">
        <v>568</v>
      </c>
      <c r="AD116" s="163" t="s">
        <v>569</v>
      </c>
      <c r="AE116" s="165" t="s">
        <v>532</v>
      </c>
    </row>
    <row r="117" spans="1:31" ht="111" customHeight="1">
      <c r="A117" s="88" t="s">
        <v>245</v>
      </c>
      <c r="B117" s="171" t="s">
        <v>614</v>
      </c>
      <c r="C117" s="172" t="s">
        <v>615</v>
      </c>
      <c r="D117" s="171" t="s">
        <v>596</v>
      </c>
      <c r="E117" s="168" t="s">
        <v>409</v>
      </c>
      <c r="F117" s="163" t="s">
        <v>570</v>
      </c>
      <c r="G117" s="105" t="s">
        <v>448</v>
      </c>
      <c r="H117" s="164" t="s">
        <v>571</v>
      </c>
      <c r="I117" s="165" t="s">
        <v>572</v>
      </c>
      <c r="J117" s="163" t="s">
        <v>568</v>
      </c>
      <c r="K117" s="176"/>
      <c r="L117" s="165"/>
      <c r="M117" s="173">
        <v>2</v>
      </c>
      <c r="N117" s="173">
        <v>2</v>
      </c>
      <c r="O117" s="157">
        <v>4</v>
      </c>
      <c r="P117" s="157" t="s">
        <v>121</v>
      </c>
      <c r="Q117" s="173">
        <v>60</v>
      </c>
      <c r="R117" s="157">
        <v>240</v>
      </c>
      <c r="S117" s="157" t="s">
        <v>51</v>
      </c>
      <c r="T117" s="165" t="s">
        <v>485</v>
      </c>
      <c r="U117" s="95">
        <v>88</v>
      </c>
      <c r="V117" s="95">
        <v>34</v>
      </c>
      <c r="W117" s="95">
        <v>0</v>
      </c>
      <c r="X117" s="95">
        <f t="shared" si="22"/>
        <v>122</v>
      </c>
      <c r="Y117" s="165" t="s">
        <v>529</v>
      </c>
      <c r="Z117" s="165" t="s">
        <v>530</v>
      </c>
      <c r="AA117" s="176"/>
      <c r="AB117" s="176"/>
      <c r="AC117" s="163" t="s">
        <v>568</v>
      </c>
      <c r="AD117" s="163" t="s">
        <v>569</v>
      </c>
      <c r="AE117" s="165" t="s">
        <v>532</v>
      </c>
    </row>
    <row r="118" spans="1:31" ht="111" customHeight="1">
      <c r="A118" s="88" t="s">
        <v>245</v>
      </c>
      <c r="B118" s="171" t="s">
        <v>614</v>
      </c>
      <c r="C118" s="172" t="s">
        <v>615</v>
      </c>
      <c r="D118" s="171" t="s">
        <v>596</v>
      </c>
      <c r="E118" s="168" t="s">
        <v>409</v>
      </c>
      <c r="F118" s="163" t="s">
        <v>577</v>
      </c>
      <c r="G118" s="105" t="s">
        <v>448</v>
      </c>
      <c r="H118" s="163" t="s">
        <v>578</v>
      </c>
      <c r="I118" s="165" t="s">
        <v>535</v>
      </c>
      <c r="J118" s="165"/>
      <c r="K118" s="176"/>
      <c r="L118" s="165" t="s">
        <v>536</v>
      </c>
      <c r="M118" s="173">
        <v>2</v>
      </c>
      <c r="N118" s="173">
        <v>3</v>
      </c>
      <c r="O118" s="157">
        <v>6</v>
      </c>
      <c r="P118" s="157" t="s">
        <v>119</v>
      </c>
      <c r="Q118" s="173">
        <v>60</v>
      </c>
      <c r="R118" s="157">
        <v>360</v>
      </c>
      <c r="S118" s="157" t="s">
        <v>51</v>
      </c>
      <c r="T118" s="165" t="s">
        <v>485</v>
      </c>
      <c r="U118" s="95">
        <v>88</v>
      </c>
      <c r="V118" s="95">
        <v>34</v>
      </c>
      <c r="W118" s="95">
        <v>0</v>
      </c>
      <c r="X118" s="95">
        <f t="shared" si="22"/>
        <v>122</v>
      </c>
      <c r="Y118" s="165" t="s">
        <v>529</v>
      </c>
      <c r="Z118" s="165" t="s">
        <v>530</v>
      </c>
      <c r="AA118" s="176"/>
      <c r="AB118" s="176"/>
      <c r="AC118" s="165"/>
      <c r="AD118" s="165" t="s">
        <v>617</v>
      </c>
      <c r="AE118" s="165" t="s">
        <v>532</v>
      </c>
    </row>
    <row r="119" spans="1:31" ht="111" customHeight="1">
      <c r="A119" s="88" t="s">
        <v>245</v>
      </c>
      <c r="B119" s="171" t="s">
        <v>614</v>
      </c>
      <c r="C119" s="172" t="s">
        <v>615</v>
      </c>
      <c r="D119" s="171" t="s">
        <v>596</v>
      </c>
      <c r="E119" s="168" t="s">
        <v>409</v>
      </c>
      <c r="F119" s="163" t="s">
        <v>580</v>
      </c>
      <c r="G119" s="105" t="s">
        <v>448</v>
      </c>
      <c r="H119" s="163" t="s">
        <v>581</v>
      </c>
      <c r="I119" s="165" t="s">
        <v>535</v>
      </c>
      <c r="J119" s="165"/>
      <c r="K119" s="176"/>
      <c r="L119" s="165" t="s">
        <v>536</v>
      </c>
      <c r="M119" s="173">
        <v>2</v>
      </c>
      <c r="N119" s="173">
        <v>3</v>
      </c>
      <c r="O119" s="157">
        <v>6</v>
      </c>
      <c r="P119" s="157" t="s">
        <v>119</v>
      </c>
      <c r="Q119" s="173">
        <v>60</v>
      </c>
      <c r="R119" s="157">
        <v>360</v>
      </c>
      <c r="S119" s="157" t="s">
        <v>51</v>
      </c>
      <c r="T119" s="165" t="s">
        <v>485</v>
      </c>
      <c r="U119" s="95">
        <v>88</v>
      </c>
      <c r="V119" s="95">
        <v>34</v>
      </c>
      <c r="W119" s="95">
        <v>0</v>
      </c>
      <c r="X119" s="95">
        <f t="shared" si="22"/>
        <v>122</v>
      </c>
      <c r="Y119" s="165" t="s">
        <v>529</v>
      </c>
      <c r="Z119" s="165" t="s">
        <v>530</v>
      </c>
      <c r="AA119" s="176"/>
      <c r="AB119" s="176"/>
      <c r="AC119" s="165"/>
      <c r="AD119" s="165" t="s">
        <v>617</v>
      </c>
      <c r="AE119" s="165" t="s">
        <v>532</v>
      </c>
    </row>
    <row r="120" spans="1:31" ht="111" customHeight="1">
      <c r="A120" s="88" t="s">
        <v>245</v>
      </c>
      <c r="B120" s="171" t="s">
        <v>614</v>
      </c>
      <c r="C120" s="172" t="s">
        <v>615</v>
      </c>
      <c r="D120" s="171" t="s">
        <v>596</v>
      </c>
      <c r="E120" s="168" t="s">
        <v>409</v>
      </c>
      <c r="F120" s="163" t="s">
        <v>584</v>
      </c>
      <c r="G120" s="105" t="s">
        <v>448</v>
      </c>
      <c r="H120" s="163" t="s">
        <v>585</v>
      </c>
      <c r="I120" s="165" t="s">
        <v>535</v>
      </c>
      <c r="J120" s="165"/>
      <c r="K120" s="176"/>
      <c r="L120" s="165" t="s">
        <v>536</v>
      </c>
      <c r="M120" s="173">
        <v>2</v>
      </c>
      <c r="N120" s="173">
        <v>2</v>
      </c>
      <c r="O120" s="157">
        <v>4</v>
      </c>
      <c r="P120" s="157" t="s">
        <v>121</v>
      </c>
      <c r="Q120" s="173">
        <v>60</v>
      </c>
      <c r="R120" s="157">
        <v>240</v>
      </c>
      <c r="S120" s="157" t="s">
        <v>51</v>
      </c>
      <c r="T120" s="165" t="s">
        <v>485</v>
      </c>
      <c r="U120" s="95">
        <v>88</v>
      </c>
      <c r="V120" s="95">
        <v>34</v>
      </c>
      <c r="W120" s="95">
        <v>0</v>
      </c>
      <c r="X120" s="95">
        <f t="shared" si="22"/>
        <v>122</v>
      </c>
      <c r="Y120" s="165" t="s">
        <v>529</v>
      </c>
      <c r="Z120" s="165" t="s">
        <v>530</v>
      </c>
      <c r="AA120" s="176"/>
      <c r="AB120" s="176"/>
      <c r="AC120" s="165"/>
      <c r="AD120" s="165" t="s">
        <v>617</v>
      </c>
      <c r="AE120" s="165" t="s">
        <v>532</v>
      </c>
    </row>
    <row r="121" spans="1:31" ht="111" customHeight="1">
      <c r="A121" s="88" t="s">
        <v>245</v>
      </c>
      <c r="B121" s="171" t="s">
        <v>614</v>
      </c>
      <c r="C121" s="172" t="s">
        <v>615</v>
      </c>
      <c r="D121" s="171" t="s">
        <v>596</v>
      </c>
      <c r="E121" s="168" t="s">
        <v>409</v>
      </c>
      <c r="F121" s="163" t="s">
        <v>586</v>
      </c>
      <c r="G121" s="105" t="s">
        <v>448</v>
      </c>
      <c r="H121" s="163" t="s">
        <v>587</v>
      </c>
      <c r="I121" s="165" t="s">
        <v>535</v>
      </c>
      <c r="J121" s="163"/>
      <c r="K121" s="176"/>
      <c r="L121" s="165" t="s">
        <v>536</v>
      </c>
      <c r="M121" s="173">
        <v>4</v>
      </c>
      <c r="N121" s="173">
        <v>2</v>
      </c>
      <c r="O121" s="157">
        <v>8</v>
      </c>
      <c r="P121" s="157" t="s">
        <v>119</v>
      </c>
      <c r="Q121" s="173">
        <v>60</v>
      </c>
      <c r="R121" s="157">
        <v>480</v>
      </c>
      <c r="S121" s="157" t="s">
        <v>51</v>
      </c>
      <c r="T121" s="165" t="s">
        <v>485</v>
      </c>
      <c r="U121" s="95">
        <v>88</v>
      </c>
      <c r="V121" s="95">
        <v>34</v>
      </c>
      <c r="W121" s="95">
        <v>0</v>
      </c>
      <c r="X121" s="95">
        <f t="shared" si="22"/>
        <v>122</v>
      </c>
      <c r="Y121" s="165" t="s">
        <v>529</v>
      </c>
      <c r="Z121" s="165" t="s">
        <v>530</v>
      </c>
      <c r="AA121" s="176"/>
      <c r="AB121" s="176"/>
      <c r="AC121" s="163"/>
      <c r="AD121" s="165" t="s">
        <v>617</v>
      </c>
      <c r="AE121" s="165" t="s">
        <v>532</v>
      </c>
    </row>
    <row r="122" spans="1:31" ht="111" customHeight="1">
      <c r="A122" s="88" t="s">
        <v>245</v>
      </c>
      <c r="B122" s="171" t="s">
        <v>614</v>
      </c>
      <c r="C122" s="172" t="s">
        <v>615</v>
      </c>
      <c r="D122" s="171" t="s">
        <v>596</v>
      </c>
      <c r="E122" s="168" t="s">
        <v>409</v>
      </c>
      <c r="F122" s="163" t="s">
        <v>588</v>
      </c>
      <c r="G122" s="105" t="s">
        <v>448</v>
      </c>
      <c r="H122" s="163" t="s">
        <v>589</v>
      </c>
      <c r="I122" s="165" t="s">
        <v>535</v>
      </c>
      <c r="J122" s="163"/>
      <c r="K122" s="176"/>
      <c r="L122" s="165" t="s">
        <v>590</v>
      </c>
      <c r="M122" s="173">
        <v>2</v>
      </c>
      <c r="N122" s="173">
        <v>2</v>
      </c>
      <c r="O122" s="157">
        <v>4</v>
      </c>
      <c r="P122" s="157" t="s">
        <v>121</v>
      </c>
      <c r="Q122" s="173">
        <v>25</v>
      </c>
      <c r="R122" s="157">
        <v>100</v>
      </c>
      <c r="S122" s="157" t="s">
        <v>203</v>
      </c>
      <c r="T122" s="165" t="s">
        <v>212</v>
      </c>
      <c r="U122" s="95">
        <v>88</v>
      </c>
      <c r="V122" s="95">
        <v>34</v>
      </c>
      <c r="W122" s="95">
        <v>0</v>
      </c>
      <c r="X122" s="95">
        <f t="shared" si="22"/>
        <v>122</v>
      </c>
      <c r="Y122" s="165" t="s">
        <v>529</v>
      </c>
      <c r="Z122" s="165" t="s">
        <v>530</v>
      </c>
      <c r="AA122" s="176"/>
      <c r="AB122" s="176"/>
      <c r="AC122" s="163"/>
      <c r="AD122" s="165" t="s">
        <v>590</v>
      </c>
      <c r="AE122" s="165" t="s">
        <v>532</v>
      </c>
    </row>
    <row r="123" spans="1:31" ht="111" customHeight="1">
      <c r="A123" s="88" t="s">
        <v>245</v>
      </c>
      <c r="B123" s="171" t="s">
        <v>614</v>
      </c>
      <c r="C123" s="172" t="s">
        <v>615</v>
      </c>
      <c r="D123" s="171" t="s">
        <v>596</v>
      </c>
      <c r="E123" s="168" t="s">
        <v>409</v>
      </c>
      <c r="F123" s="163" t="s">
        <v>591</v>
      </c>
      <c r="G123" s="105" t="s">
        <v>448</v>
      </c>
      <c r="H123" s="163" t="s">
        <v>592</v>
      </c>
      <c r="I123" s="165" t="s">
        <v>535</v>
      </c>
      <c r="J123" s="165"/>
      <c r="K123" s="176"/>
      <c r="L123" s="165" t="s">
        <v>536</v>
      </c>
      <c r="M123" s="174">
        <v>2</v>
      </c>
      <c r="N123" s="174">
        <v>4</v>
      </c>
      <c r="O123" s="157">
        <v>8</v>
      </c>
      <c r="P123" s="157" t="s">
        <v>119</v>
      </c>
      <c r="Q123" s="173">
        <v>60</v>
      </c>
      <c r="R123" s="157">
        <v>480</v>
      </c>
      <c r="S123" s="157" t="s">
        <v>51</v>
      </c>
      <c r="T123" s="165" t="s">
        <v>485</v>
      </c>
      <c r="U123" s="95">
        <v>88</v>
      </c>
      <c r="V123" s="95">
        <v>34</v>
      </c>
      <c r="W123" s="95">
        <v>0</v>
      </c>
      <c r="X123" s="95">
        <f t="shared" si="22"/>
        <v>122</v>
      </c>
      <c r="Y123" s="165" t="s">
        <v>529</v>
      </c>
      <c r="Z123" s="165" t="s">
        <v>530</v>
      </c>
      <c r="AA123" s="176"/>
      <c r="AB123" s="176"/>
      <c r="AC123" s="165"/>
      <c r="AD123" s="165" t="s">
        <v>617</v>
      </c>
      <c r="AE123" s="165" t="s">
        <v>532</v>
      </c>
    </row>
    <row r="124" spans="1:31" ht="111" customHeight="1">
      <c r="A124" s="88" t="s">
        <v>245</v>
      </c>
      <c r="B124" s="171" t="s">
        <v>614</v>
      </c>
      <c r="C124" s="172" t="s">
        <v>615</v>
      </c>
      <c r="D124" s="171" t="s">
        <v>596</v>
      </c>
      <c r="E124" s="168" t="s">
        <v>409</v>
      </c>
      <c r="F124" s="177" t="s">
        <v>618</v>
      </c>
      <c r="G124" s="105" t="s">
        <v>448</v>
      </c>
      <c r="H124" s="178" t="s">
        <v>619</v>
      </c>
      <c r="I124" s="177" t="s">
        <v>620</v>
      </c>
      <c r="J124" s="177"/>
      <c r="K124" s="179"/>
      <c r="L124" s="180" t="s">
        <v>621</v>
      </c>
      <c r="M124" s="173">
        <v>6</v>
      </c>
      <c r="N124" s="173">
        <v>1</v>
      </c>
      <c r="O124" s="157">
        <v>6</v>
      </c>
      <c r="P124" s="157" t="s">
        <v>119</v>
      </c>
      <c r="Q124" s="173">
        <v>60</v>
      </c>
      <c r="R124" s="157">
        <v>360</v>
      </c>
      <c r="S124" s="157" t="s">
        <v>51</v>
      </c>
      <c r="T124" s="165" t="s">
        <v>485</v>
      </c>
      <c r="U124" s="95">
        <v>88</v>
      </c>
      <c r="V124" s="95">
        <v>34</v>
      </c>
      <c r="W124" s="95">
        <v>0</v>
      </c>
      <c r="X124" s="95">
        <f t="shared" si="22"/>
        <v>122</v>
      </c>
      <c r="Y124" s="165" t="s">
        <v>529</v>
      </c>
      <c r="Z124" s="165" t="s">
        <v>530</v>
      </c>
      <c r="AA124" s="176"/>
      <c r="AB124" s="176"/>
      <c r="AC124" s="177"/>
      <c r="AD124" s="177" t="s">
        <v>622</v>
      </c>
      <c r="AE124" s="165" t="s">
        <v>532</v>
      </c>
    </row>
    <row r="125" spans="1:31" ht="111" customHeight="1">
      <c r="A125" s="88" t="s">
        <v>245</v>
      </c>
      <c r="B125" s="171" t="s">
        <v>614</v>
      </c>
      <c r="C125" s="172" t="s">
        <v>615</v>
      </c>
      <c r="D125" s="171" t="s">
        <v>596</v>
      </c>
      <c r="E125" s="168" t="s">
        <v>409</v>
      </c>
      <c r="F125" s="177" t="s">
        <v>618</v>
      </c>
      <c r="G125" s="105" t="s">
        <v>448</v>
      </c>
      <c r="H125" s="178" t="s">
        <v>623</v>
      </c>
      <c r="I125" s="177" t="s">
        <v>620</v>
      </c>
      <c r="J125" s="177"/>
      <c r="K125" s="179"/>
      <c r="L125" s="180" t="s">
        <v>621</v>
      </c>
      <c r="M125" s="173">
        <v>6</v>
      </c>
      <c r="N125" s="173">
        <v>1</v>
      </c>
      <c r="O125" s="157">
        <v>6</v>
      </c>
      <c r="P125" s="157" t="s">
        <v>119</v>
      </c>
      <c r="Q125" s="173">
        <v>60</v>
      </c>
      <c r="R125" s="157">
        <v>360</v>
      </c>
      <c r="S125" s="157" t="s">
        <v>51</v>
      </c>
      <c r="T125" s="165" t="s">
        <v>485</v>
      </c>
      <c r="U125" s="95">
        <v>88</v>
      </c>
      <c r="V125" s="95">
        <v>34</v>
      </c>
      <c r="W125" s="95">
        <v>0</v>
      </c>
      <c r="X125" s="95">
        <f t="shared" si="22"/>
        <v>122</v>
      </c>
      <c r="Y125" s="165" t="s">
        <v>529</v>
      </c>
      <c r="Z125" s="165" t="s">
        <v>530</v>
      </c>
      <c r="AA125" s="176"/>
      <c r="AB125" s="176"/>
      <c r="AC125" s="177"/>
      <c r="AD125" s="177" t="s">
        <v>622</v>
      </c>
      <c r="AE125" s="165" t="s">
        <v>532</v>
      </c>
    </row>
    <row r="126" spans="1:31" ht="111" customHeight="1">
      <c r="A126" s="88" t="s">
        <v>245</v>
      </c>
      <c r="B126" s="171" t="s">
        <v>614</v>
      </c>
      <c r="C126" s="172" t="s">
        <v>615</v>
      </c>
      <c r="D126" s="171" t="s">
        <v>596</v>
      </c>
      <c r="E126" s="168" t="s">
        <v>409</v>
      </c>
      <c r="F126" s="177" t="s">
        <v>618</v>
      </c>
      <c r="G126" s="105" t="s">
        <v>448</v>
      </c>
      <c r="H126" s="178" t="s">
        <v>624</v>
      </c>
      <c r="I126" s="177" t="s">
        <v>620</v>
      </c>
      <c r="J126" s="177"/>
      <c r="K126" s="179"/>
      <c r="L126" s="180" t="s">
        <v>621</v>
      </c>
      <c r="M126" s="173">
        <v>6</v>
      </c>
      <c r="N126" s="174">
        <v>1</v>
      </c>
      <c r="O126" s="157">
        <v>6</v>
      </c>
      <c r="P126" s="157" t="s">
        <v>119</v>
      </c>
      <c r="Q126" s="174">
        <v>60</v>
      </c>
      <c r="R126" s="157">
        <v>360</v>
      </c>
      <c r="S126" s="157" t="s">
        <v>51</v>
      </c>
      <c r="T126" s="165" t="s">
        <v>485</v>
      </c>
      <c r="U126" s="95">
        <v>88</v>
      </c>
      <c r="V126" s="95">
        <v>34</v>
      </c>
      <c r="W126" s="95">
        <v>0</v>
      </c>
      <c r="X126" s="95">
        <f t="shared" si="22"/>
        <v>122</v>
      </c>
      <c r="Y126" s="165" t="s">
        <v>529</v>
      </c>
      <c r="Z126" s="165" t="s">
        <v>530</v>
      </c>
      <c r="AA126" s="176"/>
      <c r="AB126" s="176"/>
      <c r="AC126" s="177"/>
      <c r="AD126" s="177" t="s">
        <v>622</v>
      </c>
      <c r="AE126" s="165" t="s">
        <v>532</v>
      </c>
    </row>
  </sheetData>
  <sheetProtection selectLockedCells="1" selectUnlockedCells="1"/>
  <autoFilter ref="A9:AE76"/>
  <mergeCells count="37">
    <mergeCell ref="AA8:AA9"/>
    <mergeCell ref="AB8:AB9"/>
    <mergeCell ref="AC8:AC9"/>
    <mergeCell ref="AD8:AD9"/>
    <mergeCell ref="AE8:AE9"/>
    <mergeCell ref="R8:R9"/>
    <mergeCell ref="S8:S9"/>
    <mergeCell ref="T8:T9"/>
    <mergeCell ref="U8:X8"/>
    <mergeCell ref="Y8:Y9"/>
    <mergeCell ref="AA7:AE7"/>
    <mergeCell ref="F8:F9"/>
    <mergeCell ref="G8:G9"/>
    <mergeCell ref="J8:J9"/>
    <mergeCell ref="K8:K9"/>
    <mergeCell ref="Z8:Z9"/>
    <mergeCell ref="M8:M9"/>
    <mergeCell ref="N8:N9"/>
    <mergeCell ref="O8:O9"/>
    <mergeCell ref="P8:P9"/>
    <mergeCell ref="F7:H7"/>
    <mergeCell ref="I7:I9"/>
    <mergeCell ref="H8:H9"/>
    <mergeCell ref="J7:L7"/>
    <mergeCell ref="M7:S7"/>
    <mergeCell ref="U7:Z7"/>
    <mergeCell ref="Q8:Q9"/>
    <mergeCell ref="A1:AE1"/>
    <mergeCell ref="A2:AE2"/>
    <mergeCell ref="A3:AE3"/>
    <mergeCell ref="A4:AE4"/>
    <mergeCell ref="A7:A9"/>
    <mergeCell ref="L8:L9"/>
    <mergeCell ref="B7:B9"/>
    <mergeCell ref="C7:C9"/>
    <mergeCell ref="D7:D9"/>
    <mergeCell ref="E7:E9"/>
  </mergeCells>
  <conditionalFormatting sqref="S10:S17 S44:S76 S19:S21 S25:S41">
    <cfRule type="expression" priority="34" dxfId="2" stopIfTrue="1">
      <formula>$S10="IV"</formula>
    </cfRule>
    <cfRule type="expression" priority="35" dxfId="2" stopIfTrue="1">
      <formula>$S10="III"</formula>
    </cfRule>
    <cfRule type="expression" priority="36" dxfId="1" stopIfTrue="1">
      <formula>$S10="I"</formula>
    </cfRule>
    <cfRule type="expression" priority="37" dxfId="0" stopIfTrue="1">
      <formula>$S10="II"</formula>
    </cfRule>
  </conditionalFormatting>
  <conditionalFormatting sqref="S42:S43">
    <cfRule type="expression" priority="26" dxfId="2" stopIfTrue="1">
      <formula>$S42="IV"</formula>
    </cfRule>
    <cfRule type="expression" priority="27" dxfId="2" stopIfTrue="1">
      <formula>$S42="III"</formula>
    </cfRule>
    <cfRule type="expression" priority="28" dxfId="1" stopIfTrue="1">
      <formula>$S42="I"</formula>
    </cfRule>
    <cfRule type="expression" priority="29" dxfId="0" stopIfTrue="1">
      <formula>$S42="II"</formula>
    </cfRule>
  </conditionalFormatting>
  <conditionalFormatting sqref="S18">
    <cfRule type="expression" priority="18" dxfId="2" stopIfTrue="1">
      <formula>$S18="IV"</formula>
    </cfRule>
    <cfRule type="expression" priority="19" dxfId="2" stopIfTrue="1">
      <formula>$S18="III"</formula>
    </cfRule>
    <cfRule type="expression" priority="20" dxfId="1" stopIfTrue="1">
      <formula>$S18="I"</formula>
    </cfRule>
    <cfRule type="expression" priority="21" dxfId="0" stopIfTrue="1">
      <formula>$S18="II"</formula>
    </cfRule>
  </conditionalFormatting>
  <conditionalFormatting sqref="S22:S24">
    <cfRule type="expression" priority="14" dxfId="2" stopIfTrue="1">
      <formula>$S22="IV"</formula>
    </cfRule>
    <cfRule type="expression" priority="15" dxfId="2" stopIfTrue="1">
      <formula>$S22="III"</formula>
    </cfRule>
    <cfRule type="expression" priority="16" dxfId="1" stopIfTrue="1">
      <formula>$S22="I"</formula>
    </cfRule>
    <cfRule type="expression" priority="17" dxfId="0" stopIfTrue="1">
      <formula>$S22="II"</formula>
    </cfRule>
  </conditionalFormatting>
  <conditionalFormatting sqref="S79:S126">
    <cfRule type="expression" priority="9" dxfId="2" stopIfTrue="1">
      <formula>$S79="IV"</formula>
    </cfRule>
    <cfRule type="expression" priority="10" dxfId="2" stopIfTrue="1">
      <formula>$S79="III"</formula>
    </cfRule>
    <cfRule type="expression" priority="11" dxfId="1" stopIfTrue="1">
      <formula>$S79="I"</formula>
    </cfRule>
    <cfRule type="expression" priority="12" dxfId="0" stopIfTrue="1">
      <formula>$S79="II"</formula>
    </cfRule>
  </conditionalFormatting>
  <conditionalFormatting sqref="S78">
    <cfRule type="expression" priority="5" dxfId="2" stopIfTrue="1">
      <formula>$S78="IV"</formula>
    </cfRule>
    <cfRule type="expression" priority="6" dxfId="2" stopIfTrue="1">
      <formula>$S78="III"</formula>
    </cfRule>
    <cfRule type="expression" priority="7" dxfId="1" stopIfTrue="1">
      <formula>$S78="I"</formula>
    </cfRule>
    <cfRule type="expression" priority="8" dxfId="0" stopIfTrue="1">
      <formula>$S78="II"</formula>
    </cfRule>
  </conditionalFormatting>
  <conditionalFormatting sqref="S77">
    <cfRule type="expression" priority="1" dxfId="2" stopIfTrue="1">
      <formula>$S77="IV"</formula>
    </cfRule>
    <cfRule type="expression" priority="2" dxfId="2" stopIfTrue="1">
      <formula>$S77="III"</formula>
    </cfRule>
    <cfRule type="expression" priority="3" dxfId="1" stopIfTrue="1">
      <formula>$S77="I"</formula>
    </cfRule>
    <cfRule type="expression" priority="4" dxfId="0" stopIfTrue="1">
      <formula>$S77="II"</formula>
    </cfRule>
  </conditionalFormatting>
  <dataValidations count="6">
    <dataValidation operator="equal" allowBlank="1" showErrorMessage="1" sqref="Z58 Z13:Z18 Z27 Z29 Z39 Z44 Z46 Z48 Z50 Z35:Z37 Z60:Z61 Z63:Z71 Z32:Z33 Z54:Z56 Z21 Z80">
      <formula1>Chapinero!#REF!</formula1>
    </dataValidation>
    <dataValidation allowBlank="1" showInputMessage="1" showErrorMessage="1" sqref="T10:T126"/>
    <dataValidation type="whole" allowBlank="1" showInputMessage="1" showErrorMessage="1" promptTitle="IMPORTANTE:" prompt="Ingrese un valor numérico entre 1 y 10" errorTitle="TENGA EN CUENTA:" error="Debe ingresar un valor numérico entre 1 y 10" sqref="M87:M126">
      <formula1>1</formula1>
      <formula2>10</formula2>
    </dataValidation>
    <dataValidation type="whole" allowBlank="1" showInputMessage="1" showErrorMessage="1" promptTitle="IMPORTANTE:" prompt="Ingrese un valor numérico entre 1 y 4" errorTitle="TENGA EN CUENTA:" error="Debe ingresar un valor numérico entre 1 y 4" sqref="N87:N126">
      <formula1>1</formula1>
      <formula2>4</formula2>
    </dataValidation>
    <dataValidation allowBlank="1" showInputMessage="1" showErrorMessage="1" errorTitle="TENGA EN CUENTA:" error="Sólo marque &quot;SI&quot; o &quot;NO&quot; según corresponda." sqref="H87:H89 H94 H96:H103 H106:H109 F88 H111:H119 F110 H122:H126"/>
    <dataValidation type="list" allowBlank="1" showInputMessage="1" showErrorMessage="1" errorTitle="TENGA EN CUENTA:" error="Sólo marque &quot;SI&quot; o &quot;NO&quot; según corresponda." sqref="H90:H93 H95">
      <formula1>$AT$330:$AT$551</formula1>
    </dataValidation>
  </dataValidations>
  <printOptions/>
  <pageMargins left="0.35433070866141736" right="0.15748031496062992" top="0.4330708661417323" bottom="0.3937007874015748" header="0.35433070866141736" footer="0.1968503937007874"/>
  <pageSetup horizontalDpi="300" verticalDpi="300" orientation="landscape"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6" sqref="C16"/>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42" t="s">
        <v>110</v>
      </c>
      <c r="B1" s="143"/>
      <c r="C1" s="143"/>
      <c r="D1" s="143"/>
      <c r="E1" s="143"/>
      <c r="F1" s="143"/>
      <c r="G1" s="143"/>
      <c r="H1" s="143"/>
      <c r="I1" s="143"/>
      <c r="J1" s="144"/>
    </row>
    <row r="2" spans="1:10" ht="12.75">
      <c r="A2" s="145"/>
      <c r="B2" s="146"/>
      <c r="C2" s="146"/>
      <c r="D2" s="146"/>
      <c r="E2" s="146"/>
      <c r="F2" s="146"/>
      <c r="G2" s="146"/>
      <c r="H2" s="146"/>
      <c r="I2" s="146"/>
      <c r="J2" s="147"/>
    </row>
    <row r="3" spans="1:10" ht="13.5" thickBot="1">
      <c r="A3" s="148"/>
      <c r="B3" s="149"/>
      <c r="C3" s="149"/>
      <c r="D3" s="149"/>
      <c r="E3" s="149"/>
      <c r="F3" s="149"/>
      <c r="G3" s="149"/>
      <c r="H3" s="149"/>
      <c r="I3" s="149"/>
      <c r="J3" s="150"/>
    </row>
    <row r="4" spans="1:10" ht="12.75">
      <c r="A4" s="8"/>
      <c r="B4" s="9"/>
      <c r="C4" s="10"/>
      <c r="D4" s="10"/>
      <c r="E4" s="8"/>
      <c r="F4" s="8"/>
      <c r="G4" s="8"/>
      <c r="H4" s="8"/>
      <c r="I4" s="8"/>
      <c r="J4" s="8"/>
    </row>
    <row r="5" spans="1:10" ht="12.75">
      <c r="A5" s="130" t="s">
        <v>111</v>
      </c>
      <c r="B5" s="130"/>
      <c r="C5" s="130"/>
      <c r="D5" s="10"/>
      <c r="E5" s="8"/>
      <c r="F5" s="8"/>
      <c r="G5" s="8"/>
      <c r="H5" s="8"/>
      <c r="I5" s="8"/>
      <c r="J5" s="8"/>
    </row>
    <row r="6" spans="1:10" ht="13.5" thickBot="1">
      <c r="A6" s="10"/>
      <c r="B6" s="10"/>
      <c r="C6" s="10"/>
      <c r="D6" s="10"/>
      <c r="E6" s="8"/>
      <c r="F6" s="8"/>
      <c r="G6" s="8"/>
      <c r="H6" s="8"/>
      <c r="I6" s="8"/>
      <c r="J6" s="8"/>
    </row>
    <row r="7" spans="1:10" ht="13.5" thickBot="1">
      <c r="A7" s="11" t="s">
        <v>112</v>
      </c>
      <c r="B7" s="12" t="s">
        <v>113</v>
      </c>
      <c r="C7" s="13" t="s">
        <v>114</v>
      </c>
      <c r="D7" s="14"/>
      <c r="E7" s="8"/>
      <c r="F7" s="8"/>
      <c r="G7" s="8"/>
      <c r="H7" s="8"/>
      <c r="I7" s="8"/>
      <c r="J7" s="8"/>
    </row>
    <row r="8" spans="1:10" ht="45.75" customHeight="1">
      <c r="A8" s="15" t="s">
        <v>115</v>
      </c>
      <c r="B8" s="16">
        <v>10</v>
      </c>
      <c r="C8" s="17" t="s">
        <v>116</v>
      </c>
      <c r="D8" s="18"/>
      <c r="E8" s="8"/>
      <c r="F8" s="8"/>
      <c r="G8" s="8"/>
      <c r="H8" s="8"/>
      <c r="I8" s="8"/>
      <c r="J8" s="8"/>
    </row>
    <row r="9" spans="1:10" ht="30.75" customHeight="1">
      <c r="A9" s="19" t="s">
        <v>117</v>
      </c>
      <c r="B9" s="20">
        <v>6</v>
      </c>
      <c r="C9" s="21" t="s">
        <v>118</v>
      </c>
      <c r="D9" s="18"/>
      <c r="E9" s="8"/>
      <c r="F9" s="8"/>
      <c r="G9" s="8"/>
      <c r="H9" s="8"/>
      <c r="I9" s="8"/>
      <c r="J9" s="8"/>
    </row>
    <row r="10" spans="1:10" ht="41.25" customHeight="1">
      <c r="A10" s="19" t="s">
        <v>119</v>
      </c>
      <c r="B10" s="20">
        <v>2</v>
      </c>
      <c r="C10" s="21" t="s">
        <v>120</v>
      </c>
      <c r="D10" s="18"/>
      <c r="E10" s="8"/>
      <c r="F10" s="8"/>
      <c r="G10" s="8"/>
      <c r="H10" s="8"/>
      <c r="I10" s="8"/>
      <c r="J10" s="8"/>
    </row>
    <row r="11" spans="1:10" ht="31.5" customHeight="1" thickBot="1">
      <c r="A11" s="22" t="s">
        <v>121</v>
      </c>
      <c r="B11" s="23"/>
      <c r="C11" s="24" t="s">
        <v>122</v>
      </c>
      <c r="D11" s="18"/>
      <c r="E11" s="8"/>
      <c r="F11" s="8"/>
      <c r="G11" s="8"/>
      <c r="H11" s="8"/>
      <c r="I11" s="8"/>
      <c r="J11" s="8"/>
    </row>
    <row r="12" spans="1:10" ht="12.75">
      <c r="A12" s="25"/>
      <c r="B12" s="26"/>
      <c r="C12" s="27"/>
      <c r="D12" s="18"/>
      <c r="E12" s="8"/>
      <c r="F12" s="8"/>
      <c r="G12" s="8"/>
      <c r="H12" s="8"/>
      <c r="I12" s="8"/>
      <c r="J12" s="8"/>
    </row>
    <row r="13" spans="1:10" ht="12.75">
      <c r="A13" s="130" t="s">
        <v>123</v>
      </c>
      <c r="B13" s="130"/>
      <c r="C13" s="130"/>
      <c r="D13" s="8"/>
      <c r="E13" s="130" t="s">
        <v>124</v>
      </c>
      <c r="F13" s="130"/>
      <c r="G13" s="130"/>
      <c r="H13" s="130"/>
      <c r="I13" s="130"/>
      <c r="J13" s="130"/>
    </row>
    <row r="14" spans="1:10" ht="13.5" thickBot="1">
      <c r="A14" s="8"/>
      <c r="B14" s="8"/>
      <c r="C14" s="8"/>
      <c r="D14" s="8"/>
      <c r="E14" s="8"/>
      <c r="F14" s="8"/>
      <c r="G14" s="8"/>
      <c r="H14" s="8"/>
      <c r="I14" s="8"/>
      <c r="J14" s="8"/>
    </row>
    <row r="15" spans="1:10" ht="13.5" thickBot="1">
      <c r="A15" s="11" t="s">
        <v>125</v>
      </c>
      <c r="B15" s="12" t="s">
        <v>126</v>
      </c>
      <c r="C15" s="13" t="s">
        <v>114</v>
      </c>
      <c r="D15" s="8"/>
      <c r="E15" s="133" t="s">
        <v>127</v>
      </c>
      <c r="F15" s="151"/>
      <c r="G15" s="133" t="s">
        <v>128</v>
      </c>
      <c r="H15" s="153"/>
      <c r="I15" s="153"/>
      <c r="J15" s="154"/>
    </row>
    <row r="16" spans="1:10" ht="26.25" customHeight="1" thickBot="1">
      <c r="A16" s="28" t="s">
        <v>129</v>
      </c>
      <c r="B16" s="29">
        <v>4</v>
      </c>
      <c r="C16" s="30" t="s">
        <v>130</v>
      </c>
      <c r="D16" s="8"/>
      <c r="E16" s="135"/>
      <c r="F16" s="152"/>
      <c r="G16" s="31">
        <v>4</v>
      </c>
      <c r="H16" s="32">
        <v>3</v>
      </c>
      <c r="I16" s="32">
        <v>2</v>
      </c>
      <c r="J16" s="33">
        <v>1</v>
      </c>
    </row>
    <row r="17" spans="1:10" ht="25.5" customHeight="1">
      <c r="A17" s="34" t="s">
        <v>131</v>
      </c>
      <c r="B17" s="35">
        <v>3</v>
      </c>
      <c r="C17" s="36" t="s">
        <v>132</v>
      </c>
      <c r="D17" s="8"/>
      <c r="E17" s="133" t="s">
        <v>112</v>
      </c>
      <c r="F17" s="37">
        <v>10</v>
      </c>
      <c r="G17" s="38" t="s">
        <v>133</v>
      </c>
      <c r="H17" s="39" t="s">
        <v>134</v>
      </c>
      <c r="I17" s="40" t="s">
        <v>135</v>
      </c>
      <c r="J17" s="41" t="s">
        <v>136</v>
      </c>
    </row>
    <row r="18" spans="1:10" ht="34.5" customHeight="1">
      <c r="A18" s="34" t="s">
        <v>137</v>
      </c>
      <c r="B18" s="35">
        <v>2</v>
      </c>
      <c r="C18" s="36" t="s">
        <v>138</v>
      </c>
      <c r="D18" s="8"/>
      <c r="E18" s="134"/>
      <c r="F18" s="42">
        <v>6</v>
      </c>
      <c r="G18" s="43" t="s">
        <v>139</v>
      </c>
      <c r="H18" s="44" t="s">
        <v>140</v>
      </c>
      <c r="I18" s="44" t="s">
        <v>141</v>
      </c>
      <c r="J18" s="45" t="s">
        <v>142</v>
      </c>
    </row>
    <row r="19" spans="1:10" ht="26.25" customHeight="1" thickBot="1">
      <c r="A19" s="46" t="s">
        <v>143</v>
      </c>
      <c r="B19" s="47">
        <v>1</v>
      </c>
      <c r="C19" s="48" t="s">
        <v>144</v>
      </c>
      <c r="D19" s="8"/>
      <c r="E19" s="135"/>
      <c r="F19" s="33">
        <v>2</v>
      </c>
      <c r="G19" s="49" t="s">
        <v>145</v>
      </c>
      <c r="H19" s="50" t="s">
        <v>142</v>
      </c>
      <c r="I19" s="51" t="s">
        <v>146</v>
      </c>
      <c r="J19" s="52" t="s">
        <v>147</v>
      </c>
    </row>
    <row r="20" spans="1:10" ht="13.5" thickBot="1">
      <c r="A20" s="8"/>
      <c r="B20" s="8"/>
      <c r="C20" s="8"/>
      <c r="D20" s="8"/>
      <c r="E20" s="124" t="s">
        <v>148</v>
      </c>
      <c r="F20" s="125"/>
      <c r="G20" s="125"/>
      <c r="H20" s="125"/>
      <c r="I20" s="125"/>
      <c r="J20" s="126"/>
    </row>
    <row r="21" spans="1:10" ht="12.75">
      <c r="A21" s="130" t="s">
        <v>149</v>
      </c>
      <c r="B21" s="130"/>
      <c r="C21" s="130"/>
      <c r="D21" s="8"/>
      <c r="E21" s="8"/>
      <c r="F21" s="8"/>
      <c r="G21" s="8"/>
      <c r="H21" s="8"/>
      <c r="I21" s="8"/>
      <c r="J21" s="8"/>
    </row>
    <row r="22" spans="1:10" ht="13.5" thickBot="1">
      <c r="A22" s="8"/>
      <c r="B22" s="8"/>
      <c r="C22" s="8"/>
      <c r="D22" s="8"/>
      <c r="E22" s="8"/>
      <c r="F22" s="8"/>
      <c r="G22" s="8"/>
      <c r="H22" s="8"/>
      <c r="I22" s="8"/>
      <c r="J22" s="8"/>
    </row>
    <row r="23" spans="1:10" ht="13.5" thickBot="1">
      <c r="A23" s="53" t="s">
        <v>150</v>
      </c>
      <c r="B23" s="54" t="s">
        <v>151</v>
      </c>
      <c r="C23" s="55" t="s">
        <v>114</v>
      </c>
      <c r="D23" s="8"/>
      <c r="E23" s="8"/>
      <c r="F23" s="8"/>
      <c r="G23" s="8"/>
      <c r="H23" s="8"/>
      <c r="I23" s="8"/>
      <c r="J23" s="8"/>
    </row>
    <row r="24" spans="1:10" ht="33.75" customHeight="1">
      <c r="A24" s="15" t="s">
        <v>115</v>
      </c>
      <c r="B24" s="16" t="s">
        <v>152</v>
      </c>
      <c r="C24" s="17" t="s">
        <v>153</v>
      </c>
      <c r="D24" s="8"/>
      <c r="E24" s="8"/>
      <c r="F24" s="8"/>
      <c r="G24" s="8"/>
      <c r="H24" s="8"/>
      <c r="I24" s="8"/>
      <c r="J24" s="8"/>
    </row>
    <row r="25" spans="1:10" ht="42.75" customHeight="1">
      <c r="A25" s="19" t="s">
        <v>117</v>
      </c>
      <c r="B25" s="20" t="s">
        <v>154</v>
      </c>
      <c r="C25" s="21" t="s">
        <v>155</v>
      </c>
      <c r="D25" s="8"/>
      <c r="E25" s="8"/>
      <c r="F25" s="8"/>
      <c r="G25" s="8"/>
      <c r="H25" s="8"/>
      <c r="I25" s="8"/>
      <c r="J25" s="8"/>
    </row>
    <row r="26" spans="1:10" ht="35.25" customHeight="1">
      <c r="A26" s="19" t="s">
        <v>119</v>
      </c>
      <c r="B26" s="20" t="s">
        <v>156</v>
      </c>
      <c r="C26" s="21" t="s">
        <v>157</v>
      </c>
      <c r="D26" s="8"/>
      <c r="E26" s="8"/>
      <c r="F26" s="8"/>
      <c r="G26" s="8"/>
      <c r="H26" s="8"/>
      <c r="I26" s="8"/>
      <c r="J26" s="8"/>
    </row>
    <row r="27" spans="1:10" ht="37.5" customHeight="1" thickBot="1">
      <c r="A27" s="22" t="s">
        <v>121</v>
      </c>
      <c r="B27" s="23" t="s">
        <v>158</v>
      </c>
      <c r="C27" s="24" t="s">
        <v>159</v>
      </c>
      <c r="D27" s="8"/>
      <c r="E27" s="8"/>
      <c r="F27" s="8"/>
      <c r="G27" s="8"/>
      <c r="H27" s="8"/>
      <c r="I27" s="8"/>
      <c r="J27" s="8"/>
    </row>
    <row r="28" spans="1:10" ht="12.75">
      <c r="A28" s="8"/>
      <c r="B28" s="8"/>
      <c r="C28" s="8"/>
      <c r="D28" s="8"/>
      <c r="E28" s="130" t="s">
        <v>160</v>
      </c>
      <c r="F28" s="130"/>
      <c r="G28" s="130"/>
      <c r="H28" s="130"/>
      <c r="I28" s="130"/>
      <c r="J28" s="130"/>
    </row>
    <row r="29" spans="1:10" ht="13.5" thickBot="1">
      <c r="A29" s="130" t="s">
        <v>161</v>
      </c>
      <c r="B29" s="130"/>
      <c r="C29" s="130"/>
      <c r="D29" s="8"/>
      <c r="E29" s="8"/>
      <c r="F29" s="8"/>
      <c r="G29" s="8"/>
      <c r="H29" s="8"/>
      <c r="I29" s="8"/>
      <c r="J29" s="8"/>
    </row>
    <row r="30" spans="1:10" ht="13.5" thickBot="1">
      <c r="A30" s="8"/>
      <c r="B30" s="8"/>
      <c r="C30" s="8"/>
      <c r="D30" s="8"/>
      <c r="E30" s="136" t="s">
        <v>162</v>
      </c>
      <c r="F30" s="137"/>
      <c r="G30" s="136" t="s">
        <v>150</v>
      </c>
      <c r="H30" s="140"/>
      <c r="I30" s="140"/>
      <c r="J30" s="141"/>
    </row>
    <row r="31" spans="1:10" ht="13.5" thickBot="1">
      <c r="A31" s="53" t="s">
        <v>163</v>
      </c>
      <c r="B31" s="54" t="s">
        <v>164</v>
      </c>
      <c r="C31" s="55" t="s">
        <v>114</v>
      </c>
      <c r="D31" s="8"/>
      <c r="E31" s="138"/>
      <c r="F31" s="139"/>
      <c r="G31" s="56" t="s">
        <v>165</v>
      </c>
      <c r="H31" s="57" t="s">
        <v>166</v>
      </c>
      <c r="I31" s="57" t="s">
        <v>167</v>
      </c>
      <c r="J31" s="58" t="s">
        <v>168</v>
      </c>
    </row>
    <row r="32" spans="1:10" ht="22.5">
      <c r="A32" s="28" t="s">
        <v>169</v>
      </c>
      <c r="B32" s="29">
        <v>100</v>
      </c>
      <c r="C32" s="30" t="s">
        <v>170</v>
      </c>
      <c r="D32" s="8"/>
      <c r="E32" s="121" t="s">
        <v>163</v>
      </c>
      <c r="F32" s="59">
        <v>100</v>
      </c>
      <c r="G32" s="60" t="s">
        <v>171</v>
      </c>
      <c r="H32" s="61" t="s">
        <v>172</v>
      </c>
      <c r="I32" s="61" t="s">
        <v>173</v>
      </c>
      <c r="J32" s="62" t="s">
        <v>174</v>
      </c>
    </row>
    <row r="33" spans="1:10" ht="34.5" customHeight="1">
      <c r="A33" s="19" t="s">
        <v>175</v>
      </c>
      <c r="B33" s="20">
        <v>60</v>
      </c>
      <c r="C33" s="21" t="s">
        <v>176</v>
      </c>
      <c r="D33" s="8"/>
      <c r="E33" s="122"/>
      <c r="F33" s="63">
        <v>60</v>
      </c>
      <c r="G33" s="64" t="s">
        <v>177</v>
      </c>
      <c r="H33" s="65" t="s">
        <v>178</v>
      </c>
      <c r="I33" s="66" t="s">
        <v>179</v>
      </c>
      <c r="J33" s="67" t="s">
        <v>180</v>
      </c>
    </row>
    <row r="34" spans="1:10" ht="33.75" customHeight="1">
      <c r="A34" s="19" t="s">
        <v>181</v>
      </c>
      <c r="B34" s="20">
        <v>25</v>
      </c>
      <c r="C34" s="21" t="s">
        <v>182</v>
      </c>
      <c r="D34" s="8"/>
      <c r="E34" s="122"/>
      <c r="F34" s="68">
        <v>25</v>
      </c>
      <c r="G34" s="69" t="s">
        <v>183</v>
      </c>
      <c r="H34" s="66" t="s">
        <v>184</v>
      </c>
      <c r="I34" s="66" t="s">
        <v>185</v>
      </c>
      <c r="J34" s="70" t="s">
        <v>186</v>
      </c>
    </row>
    <row r="35" spans="1:10" ht="33" customHeight="1" thickBot="1">
      <c r="A35" s="22" t="s">
        <v>187</v>
      </c>
      <c r="B35" s="23">
        <v>10</v>
      </c>
      <c r="C35" s="24" t="s">
        <v>188</v>
      </c>
      <c r="D35" s="8"/>
      <c r="E35" s="123"/>
      <c r="F35" s="71">
        <v>10</v>
      </c>
      <c r="G35" s="72" t="s">
        <v>189</v>
      </c>
      <c r="H35" s="73" t="s">
        <v>190</v>
      </c>
      <c r="I35" s="74" t="s">
        <v>191</v>
      </c>
      <c r="J35" s="75" t="s">
        <v>192</v>
      </c>
    </row>
    <row r="36" spans="1:10" ht="13.5" thickBot="1">
      <c r="A36" s="124" t="s">
        <v>193</v>
      </c>
      <c r="B36" s="125"/>
      <c r="C36" s="126"/>
      <c r="D36" s="8"/>
      <c r="E36" s="127" t="s">
        <v>194</v>
      </c>
      <c r="F36" s="128"/>
      <c r="G36" s="128"/>
      <c r="H36" s="128"/>
      <c r="I36" s="128"/>
      <c r="J36" s="129"/>
    </row>
    <row r="37" spans="1:10" ht="12.75">
      <c r="A37" s="8"/>
      <c r="B37" s="8"/>
      <c r="C37" s="8"/>
      <c r="D37" s="8"/>
      <c r="E37" s="8"/>
      <c r="F37" s="8"/>
      <c r="G37" s="8"/>
      <c r="H37" s="8"/>
      <c r="I37" s="8"/>
      <c r="J37" s="8"/>
    </row>
    <row r="38" spans="1:10" ht="12.75">
      <c r="A38" s="130" t="s">
        <v>195</v>
      </c>
      <c r="B38" s="130"/>
      <c r="C38" s="130"/>
      <c r="D38" s="8"/>
      <c r="E38" s="8"/>
      <c r="F38" s="8"/>
      <c r="G38" s="8"/>
      <c r="H38" s="8"/>
      <c r="I38" s="8"/>
      <c r="J38" s="8"/>
    </row>
    <row r="39" spans="1:10" ht="13.5" thickBot="1">
      <c r="A39" s="8"/>
      <c r="B39" s="8"/>
      <c r="C39" s="8"/>
      <c r="D39" s="8"/>
      <c r="E39" s="8"/>
      <c r="F39" s="8"/>
      <c r="G39" s="8"/>
      <c r="H39" s="8"/>
      <c r="I39" s="8"/>
      <c r="J39" s="8"/>
    </row>
    <row r="40" spans="1:10" ht="13.5" thickBot="1">
      <c r="A40" s="53" t="s">
        <v>196</v>
      </c>
      <c r="B40" s="54" t="s">
        <v>197</v>
      </c>
      <c r="C40" s="55" t="s">
        <v>114</v>
      </c>
      <c r="D40" s="8"/>
      <c r="E40" s="8"/>
      <c r="F40" s="8"/>
      <c r="G40" s="8"/>
      <c r="H40" s="8"/>
      <c r="I40" s="8"/>
      <c r="J40" s="8"/>
    </row>
    <row r="41" spans="1:10" ht="36" customHeight="1">
      <c r="A41" s="76" t="s">
        <v>198</v>
      </c>
      <c r="B41" s="16" t="s">
        <v>199</v>
      </c>
      <c r="C41" s="17" t="s">
        <v>200</v>
      </c>
      <c r="D41" s="8"/>
      <c r="E41" s="8"/>
      <c r="F41" s="8"/>
      <c r="G41" s="8"/>
      <c r="H41" s="8"/>
      <c r="I41" s="8"/>
      <c r="J41" s="8"/>
    </row>
    <row r="42" spans="1:10" ht="24.75" customHeight="1">
      <c r="A42" s="77" t="s">
        <v>51</v>
      </c>
      <c r="B42" s="20" t="s">
        <v>201</v>
      </c>
      <c r="C42" s="21" t="s">
        <v>202</v>
      </c>
      <c r="D42" s="8"/>
      <c r="E42" s="8"/>
      <c r="F42" s="8"/>
      <c r="G42" s="8"/>
      <c r="H42" s="8"/>
      <c r="I42" s="8"/>
      <c r="J42" s="8"/>
    </row>
    <row r="43" spans="1:10" ht="30.75" customHeight="1">
      <c r="A43" s="77" t="s">
        <v>203</v>
      </c>
      <c r="B43" s="20" t="s">
        <v>204</v>
      </c>
      <c r="C43" s="21" t="s">
        <v>205</v>
      </c>
      <c r="D43" s="8"/>
      <c r="E43" s="8"/>
      <c r="F43" s="8"/>
      <c r="G43" s="8"/>
      <c r="H43" s="8"/>
      <c r="I43" s="8"/>
      <c r="J43" s="8"/>
    </row>
    <row r="44" spans="1:10" ht="35.25" customHeight="1" thickBot="1">
      <c r="A44" s="78" t="s">
        <v>206</v>
      </c>
      <c r="B44" s="23">
        <v>20</v>
      </c>
      <c r="C44" s="24" t="s">
        <v>207</v>
      </c>
      <c r="D44" s="8"/>
      <c r="E44" s="8"/>
      <c r="F44" s="8"/>
      <c r="G44" s="8"/>
      <c r="H44" s="8"/>
      <c r="I44" s="8"/>
      <c r="J44" s="8"/>
    </row>
    <row r="45" spans="1:10" ht="12.75">
      <c r="A45" s="8"/>
      <c r="B45" s="8"/>
      <c r="C45" s="8"/>
      <c r="D45" s="8"/>
      <c r="E45" s="8"/>
      <c r="F45" s="8"/>
      <c r="G45" s="8"/>
      <c r="H45" s="8"/>
      <c r="I45" s="8"/>
      <c r="J45" s="8"/>
    </row>
    <row r="46" spans="1:10" ht="12.75">
      <c r="A46" s="130" t="s">
        <v>208</v>
      </c>
      <c r="B46" s="130"/>
      <c r="C46" s="130"/>
      <c r="D46" s="8"/>
      <c r="E46" s="8"/>
      <c r="F46" s="8"/>
      <c r="G46" s="8"/>
      <c r="H46" s="8"/>
      <c r="I46" s="8"/>
      <c r="J46" s="8"/>
    </row>
    <row r="47" spans="1:10" ht="13.5" thickBot="1">
      <c r="A47" s="8"/>
      <c r="B47" s="8"/>
      <c r="C47" s="8"/>
      <c r="D47" s="8"/>
      <c r="E47" s="8"/>
      <c r="F47" s="8"/>
      <c r="G47" s="8"/>
      <c r="H47" s="8"/>
      <c r="I47" s="8"/>
      <c r="J47" s="8"/>
    </row>
    <row r="48" spans="1:10" ht="13.5" thickBot="1">
      <c r="A48" s="53" t="s">
        <v>196</v>
      </c>
      <c r="B48" s="131" t="s">
        <v>114</v>
      </c>
      <c r="C48" s="132"/>
      <c r="D48" s="8"/>
      <c r="E48" s="8"/>
      <c r="F48" s="8"/>
      <c r="G48" s="8"/>
      <c r="H48" s="8"/>
      <c r="I48" s="8"/>
      <c r="J48" s="8"/>
    </row>
    <row r="49" spans="1:10" ht="27.75" customHeight="1">
      <c r="A49" s="76" t="s">
        <v>198</v>
      </c>
      <c r="B49" s="29" t="s">
        <v>209</v>
      </c>
      <c r="C49" s="30" t="s">
        <v>210</v>
      </c>
      <c r="D49" s="8"/>
      <c r="E49" s="8"/>
      <c r="F49" s="8"/>
      <c r="G49" s="8"/>
      <c r="H49" s="8"/>
      <c r="I49" s="8"/>
      <c r="J49" s="8"/>
    </row>
    <row r="50" spans="1:10" ht="48" customHeight="1">
      <c r="A50" s="77" t="s">
        <v>51</v>
      </c>
      <c r="B50" s="79" t="s">
        <v>224</v>
      </c>
      <c r="C50" s="36" t="s">
        <v>211</v>
      </c>
      <c r="D50" s="8"/>
      <c r="E50" s="8"/>
      <c r="F50" s="8"/>
      <c r="G50" s="8"/>
      <c r="H50" s="8"/>
      <c r="I50" s="8"/>
      <c r="J50" s="8"/>
    </row>
    <row r="51" spans="1:10" ht="24" customHeight="1">
      <c r="A51" s="77" t="s">
        <v>203</v>
      </c>
      <c r="B51" s="35" t="s">
        <v>212</v>
      </c>
      <c r="C51" s="36" t="s">
        <v>213</v>
      </c>
      <c r="D51" s="8"/>
      <c r="E51" s="8"/>
      <c r="F51" s="8"/>
      <c r="G51" s="8"/>
      <c r="H51" s="8"/>
      <c r="I51" s="8"/>
      <c r="J51" s="8"/>
    </row>
    <row r="52" spans="1:10" ht="27.75" customHeight="1" thickBot="1">
      <c r="A52" s="78" t="s">
        <v>206</v>
      </c>
      <c r="B52" s="47" t="s">
        <v>214</v>
      </c>
      <c r="C52" s="48" t="s">
        <v>215</v>
      </c>
      <c r="D52" s="8"/>
      <c r="E52" s="8"/>
      <c r="F52" s="8"/>
      <c r="G52" s="8"/>
      <c r="H52" s="8"/>
      <c r="I52" s="8"/>
      <c r="J52" s="8"/>
    </row>
  </sheetData>
  <sheetProtection/>
  <mergeCells count="19">
    <mergeCell ref="A1:J3"/>
    <mergeCell ref="A5:C5"/>
    <mergeCell ref="A13:C13"/>
    <mergeCell ref="E13:J13"/>
    <mergeCell ref="E15:F16"/>
    <mergeCell ref="G15:J15"/>
    <mergeCell ref="E17:E19"/>
    <mergeCell ref="E20:J20"/>
    <mergeCell ref="A21:C21"/>
    <mergeCell ref="E28:J28"/>
    <mergeCell ref="A29:C29"/>
    <mergeCell ref="E30:F31"/>
    <mergeCell ref="G30:J30"/>
    <mergeCell ref="E32:E35"/>
    <mergeCell ref="A36:C36"/>
    <mergeCell ref="E36:J36"/>
    <mergeCell ref="A38:C38"/>
    <mergeCell ref="A46:C46"/>
    <mergeCell ref="B48:C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B11" sqref="B11"/>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55" t="s">
        <v>58</v>
      </c>
      <c r="B1" s="156" t="s">
        <v>59</v>
      </c>
      <c r="C1" s="156"/>
      <c r="D1" s="156"/>
      <c r="E1" s="156"/>
      <c r="F1" s="156"/>
      <c r="G1" s="156"/>
      <c r="H1" s="156"/>
    </row>
    <row r="2" spans="1:8" ht="14.25" thickBot="1" thickTop="1">
      <c r="A2" s="155"/>
      <c r="B2" s="156" t="s">
        <v>60</v>
      </c>
      <c r="C2" s="156"/>
      <c r="D2" s="156"/>
      <c r="E2" s="156"/>
      <c r="F2" s="156"/>
      <c r="G2" s="156"/>
      <c r="H2" s="156"/>
    </row>
    <row r="3" spans="1:8" ht="14.25" thickBot="1" thickTop="1">
      <c r="A3" s="155"/>
      <c r="B3" s="4" t="s">
        <v>49</v>
      </c>
      <c r="C3" s="4" t="s">
        <v>42</v>
      </c>
      <c r="D3" s="4" t="s">
        <v>54</v>
      </c>
      <c r="E3" s="4" t="s">
        <v>45</v>
      </c>
      <c r="F3" s="4" t="s">
        <v>61</v>
      </c>
      <c r="G3" s="4" t="s">
        <v>62</v>
      </c>
      <c r="H3" s="4" t="s">
        <v>63</v>
      </c>
    </row>
    <row r="4" spans="1:8" ht="77.25" customHeight="1" thickBot="1" thickTop="1">
      <c r="A4" s="155"/>
      <c r="B4" s="7" t="s">
        <v>64</v>
      </c>
      <c r="C4" s="5" t="s">
        <v>65</v>
      </c>
      <c r="D4" s="5" t="s">
        <v>66</v>
      </c>
      <c r="E4" s="5" t="s">
        <v>67</v>
      </c>
      <c r="F4" s="5" t="s">
        <v>68</v>
      </c>
      <c r="G4" s="5" t="s">
        <v>69</v>
      </c>
      <c r="H4" s="5" t="s">
        <v>70</v>
      </c>
    </row>
    <row r="5" spans="1:8" ht="57.75" customHeight="1" thickBot="1" thickTop="1">
      <c r="A5" s="155"/>
      <c r="B5" s="7" t="s">
        <v>71</v>
      </c>
      <c r="C5" s="5" t="s">
        <v>72</v>
      </c>
      <c r="D5" s="5" t="s">
        <v>73</v>
      </c>
      <c r="E5" s="5" t="s">
        <v>74</v>
      </c>
      <c r="F5" s="5" t="s">
        <v>75</v>
      </c>
      <c r="G5" s="5" t="s">
        <v>76</v>
      </c>
      <c r="H5" s="5" t="s">
        <v>77</v>
      </c>
    </row>
    <row r="6" spans="1:8" ht="78" customHeight="1" thickBot="1" thickTop="1">
      <c r="A6" s="155"/>
      <c r="B6" s="7" t="s">
        <v>78</v>
      </c>
      <c r="C6" s="5" t="s">
        <v>79</v>
      </c>
      <c r="D6" s="5" t="s">
        <v>80</v>
      </c>
      <c r="E6" s="5" t="s">
        <v>81</v>
      </c>
      <c r="F6" s="5" t="s">
        <v>82</v>
      </c>
      <c r="G6" s="5" t="s">
        <v>83</v>
      </c>
      <c r="H6" s="5" t="s">
        <v>84</v>
      </c>
    </row>
    <row r="7" spans="1:8" ht="62.25" customHeight="1" thickBot="1" thickTop="1">
      <c r="A7" s="155"/>
      <c r="B7" s="7" t="s">
        <v>85</v>
      </c>
      <c r="C7" s="5" t="s">
        <v>86</v>
      </c>
      <c r="D7" s="5" t="s">
        <v>87</v>
      </c>
      <c r="E7" s="5" t="s">
        <v>88</v>
      </c>
      <c r="F7" s="5" t="s">
        <v>89</v>
      </c>
      <c r="G7" s="5" t="s">
        <v>90</v>
      </c>
      <c r="H7" s="5" t="s">
        <v>91</v>
      </c>
    </row>
    <row r="8" spans="1:8" ht="91.5" customHeight="1" thickBot="1" thickTop="1">
      <c r="A8" s="155"/>
      <c r="B8" s="7" t="s">
        <v>92</v>
      </c>
      <c r="C8" s="5" t="s">
        <v>93</v>
      </c>
      <c r="D8" s="5" t="s">
        <v>94</v>
      </c>
      <c r="E8" s="5" t="s">
        <v>95</v>
      </c>
      <c r="F8" s="5"/>
      <c r="G8" s="5" t="s">
        <v>96</v>
      </c>
      <c r="H8" s="5" t="s">
        <v>97</v>
      </c>
    </row>
    <row r="9" spans="1:8" ht="47.25" customHeight="1" thickBot="1" thickTop="1">
      <c r="A9" s="155"/>
      <c r="B9" s="7" t="s">
        <v>98</v>
      </c>
      <c r="C9" s="5" t="s">
        <v>99</v>
      </c>
      <c r="D9" s="5" t="s">
        <v>100</v>
      </c>
      <c r="E9" s="5" t="s">
        <v>101</v>
      </c>
      <c r="F9" s="5"/>
      <c r="G9" s="5" t="s">
        <v>102</v>
      </c>
      <c r="H9" s="5" t="s">
        <v>103</v>
      </c>
    </row>
    <row r="10" spans="1:8" ht="72" customHeight="1" thickBot="1" thickTop="1">
      <c r="A10" s="155"/>
      <c r="B10" s="7" t="s">
        <v>104</v>
      </c>
      <c r="C10" s="5" t="s">
        <v>109</v>
      </c>
      <c r="D10" s="5"/>
      <c r="E10" s="5"/>
      <c r="F10" s="5"/>
      <c r="G10" s="5" t="s">
        <v>105</v>
      </c>
      <c r="H10" s="6"/>
    </row>
    <row r="11" spans="1:8" ht="27" thickBot="1" thickTop="1">
      <c r="A11" s="155"/>
      <c r="B11" s="7" t="s">
        <v>106</v>
      </c>
      <c r="C11" s="5"/>
      <c r="D11" s="5"/>
      <c r="E11" s="5"/>
      <c r="F11" s="5"/>
      <c r="G11" s="5" t="s">
        <v>107</v>
      </c>
      <c r="H11" s="6"/>
    </row>
    <row r="12" spans="1:8" ht="38.25" customHeight="1" thickBot="1" thickTop="1">
      <c r="A12" s="156" t="s">
        <v>108</v>
      </c>
      <c r="B12" s="156"/>
      <c r="C12" s="156"/>
      <c r="D12" s="156"/>
      <c r="E12" s="156"/>
      <c r="F12" s="156"/>
      <c r="G12" s="156"/>
      <c r="H12" s="156"/>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3" t="s">
        <v>234</v>
      </c>
      <c r="D3">
        <v>2</v>
      </c>
      <c r="E3" s="83" t="s">
        <v>235</v>
      </c>
    </row>
    <row r="4" spans="3:5" ht="12.75">
      <c r="C4" t="s">
        <v>233</v>
      </c>
      <c r="E4" t="s">
        <v>236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2020-12-02T22:29:50Z</cp:lastPrinted>
  <dcterms:created xsi:type="dcterms:W3CDTF">2017-02-13T21:45:29Z</dcterms:created>
  <dcterms:modified xsi:type="dcterms:W3CDTF">2023-02-05T00:21:44Z</dcterms:modified>
  <cp:category/>
  <cp:version/>
  <cp:contentType/>
  <cp:contentStatus/>
</cp:coreProperties>
</file>