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PLANES GESTION 2021/Nivel Central/08_Gerencia del talento humano/III TRIMESTRE/"/>
    </mc:Choice>
  </mc:AlternateContent>
  <xr:revisionPtr revIDLastSave="37" documentId="8_{0238F1E3-F6EE-4E3C-A41D-7C6D7AEC2ADE}" xr6:coauthVersionLast="47" xr6:coauthVersionMax="47" xr10:uidLastSave="{C72918A7-1F03-43C4-A854-0766D22818EC}"/>
  <workbookProtection workbookAlgorithmName="SHA-512" workbookHashValue="oA9gE+OpOxc3lloTgWiFRu9ewANNZ4QhDmm8U4Y6ZfZJWeKcZDYW/y1+yLSGCK2mmvV45dKnSzhDyHqblVckhw==" workbookSaltValue="ASPDfWKf1QkiFXw7ACK99w==" workbookSpinCount="100000" lockStructure="1"/>
  <bookViews>
    <workbookView xWindow="-120" yWindow="-120" windowWidth="29040" windowHeight="15840" xr2:uid="{82425007-B10C-4B30-B14E-E133B79C6502}"/>
  </bookViews>
  <sheets>
    <sheet name="PLAN DE GESTION" sheetId="1" r:id="rId1"/>
    <sheet name="Hoja1"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22" i="1" l="1"/>
  <c r="AO25" i="1"/>
  <c r="AJ25" i="1"/>
  <c r="AE18" i="1"/>
  <c r="Z25" i="1"/>
  <c r="Z21" i="1"/>
  <c r="AR17" i="1"/>
  <c r="X17" i="1"/>
  <c r="F20" i="1"/>
  <c r="F19" i="1"/>
  <c r="F18" i="1"/>
  <c r="F17" i="1"/>
  <c r="F16" i="1"/>
  <c r="AS19" i="1"/>
  <c r="AS18" i="1"/>
  <c r="AS17" i="1"/>
  <c r="AT17" i="1" s="1"/>
  <c r="AS23" i="1"/>
  <c r="X16" i="1"/>
  <c r="F24" i="1"/>
  <c r="F23" i="1"/>
  <c r="F22" i="1"/>
  <c r="R25" i="1"/>
  <c r="AR24" i="1"/>
  <c r="AT24" i="1" s="1"/>
  <c r="AR23" i="1"/>
  <c r="AR22" i="1"/>
  <c r="AR20" i="1"/>
  <c r="AT20" i="1" s="1"/>
  <c r="AR19" i="1"/>
  <c r="AR18" i="1"/>
  <c r="AR16" i="1"/>
  <c r="AM24" i="1"/>
  <c r="AM23" i="1"/>
  <c r="AM22" i="1"/>
  <c r="AM20" i="1"/>
  <c r="AO20" i="1" s="1"/>
  <c r="AM19" i="1"/>
  <c r="AO19" i="1" s="1"/>
  <c r="AM18" i="1"/>
  <c r="AO18" i="1" s="1"/>
  <c r="AM17" i="1"/>
  <c r="AO17" i="1" s="1"/>
  <c r="AM16" i="1"/>
  <c r="AO16" i="1" s="1"/>
  <c r="AO21" i="1" s="1"/>
  <c r="AH24" i="1"/>
  <c r="AH23" i="1"/>
  <c r="AH22" i="1"/>
  <c r="AH20" i="1"/>
  <c r="AJ20" i="1" s="1"/>
  <c r="AH19" i="1"/>
  <c r="AH18" i="1"/>
  <c r="AJ18" i="1" s="1"/>
  <c r="AH17" i="1"/>
  <c r="AJ17" i="1" s="1"/>
  <c r="AH16" i="1"/>
  <c r="AJ16" i="1" s="1"/>
  <c r="AC24" i="1"/>
  <c r="AE24" i="1" s="1"/>
  <c r="AC23" i="1"/>
  <c r="AE23" i="1" s="1"/>
  <c r="AC22" i="1"/>
  <c r="AE22" i="1" s="1"/>
  <c r="AC20" i="1"/>
  <c r="AC19" i="1"/>
  <c r="AC17" i="1"/>
  <c r="AE17" i="1" s="1"/>
  <c r="AC16" i="1"/>
  <c r="AE16" i="1" s="1"/>
  <c r="X24" i="1"/>
  <c r="X23" i="1"/>
  <c r="X22" i="1"/>
  <c r="X20" i="1"/>
  <c r="X19" i="1"/>
  <c r="X18" i="1"/>
  <c r="AT16" i="1" l="1"/>
  <c r="AE25" i="1"/>
  <c r="AT23" i="1"/>
  <c r="AT25" i="1" s="1"/>
  <c r="AT18" i="1"/>
  <c r="AT19" i="1"/>
  <c r="AT22" i="1"/>
  <c r="F25" i="1"/>
  <c r="AJ21" i="1"/>
  <c r="AJ26" i="1" s="1"/>
  <c r="R26" i="1"/>
  <c r="F21" i="1"/>
  <c r="F26" i="1" s="1"/>
  <c r="Z26" i="1"/>
  <c r="AO26" i="1"/>
  <c r="AE21" i="1"/>
  <c r="AT21" i="1" l="1"/>
  <c r="AT26" i="1" s="1"/>
  <c r="AE26" i="1"/>
</calcChain>
</file>

<file path=xl/sharedStrings.xml><?xml version="1.0" encoding="utf-8"?>
<sst xmlns="http://schemas.openxmlformats.org/spreadsheetml/2006/main" count="300" uniqueCount="182">
  <si>
    <t>PROCESO
GERENCIA DEL TALENTO HUMANO</t>
  </si>
  <si>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 xml:space="preserve">Versión: </t>
    </r>
    <r>
      <rPr>
        <sz val="11"/>
        <color theme="1"/>
        <rFont val="Calibri Light"/>
        <family val="2"/>
        <scheme val="major"/>
      </rPr>
      <t xml:space="preserve">4
</t>
    </r>
    <r>
      <rPr>
        <b/>
        <sz val="11"/>
        <color theme="1"/>
        <rFont val="Calibri Light"/>
        <family val="2"/>
        <scheme val="major"/>
      </rPr>
      <t xml:space="preserve">Vigencia desde: </t>
    </r>
    <r>
      <rPr>
        <sz val="11"/>
        <color theme="1"/>
        <rFont val="Calibri Light"/>
        <family val="2"/>
        <scheme val="major"/>
      </rPr>
      <t xml:space="preserve">26 de enero de 2021
</t>
    </r>
    <r>
      <rPr>
        <b/>
        <sz val="11"/>
        <color theme="1"/>
        <rFont val="Calibri Light"/>
        <family val="2"/>
        <scheme val="major"/>
      </rPr>
      <t xml:space="preserve">Caso HOLA: </t>
    </r>
    <r>
      <rPr>
        <sz val="11"/>
        <rFont val="Calibri Light"/>
        <family val="2"/>
        <scheme val="major"/>
      </rPr>
      <t>151110</t>
    </r>
  </si>
  <si>
    <t>VIGENCIA DE LA PLANEACIÓN 2021</t>
  </si>
  <si>
    <t>DEPENDENCIAS ASOCIADAS</t>
  </si>
  <si>
    <t>Subsecretaríade Gestion Institucional
Dirección de Gestión del Talento Humano</t>
  </si>
  <si>
    <t>CONTROL DE CAMBIOS</t>
  </si>
  <si>
    <t>VERSIÓN</t>
  </si>
  <si>
    <t>FECHA</t>
  </si>
  <si>
    <t>DESCRIPCIÓN DE LA MODIFICACIÓN</t>
  </si>
  <si>
    <t>marzo de 2021</t>
  </si>
  <si>
    <t>Publicación del plan de gestión aprobado. Caso HOLA: 154087</t>
  </si>
  <si>
    <t>27 de abril de 2021</t>
  </si>
  <si>
    <t xml:space="preserve">Para el primer trimestre de la vigencia 2021, el plan de gestión del proceso alcanzó un nivel de desempeño del 76% de acuerdo con lo programado, y del 16% acumulado para la vigencia.  Se actualiza programación de la meta transversal "Actualizar el 100% los documentos del proceso conforme al plan de trabajo definido" según comunicación del proceso.  </t>
  </si>
  <si>
    <t>2 de junio de 2021</t>
  </si>
  <si>
    <t xml:space="preserve">De acuerdo con la comunicación de la Directora de Gestión del Talento Humano, del día 31/05/2021, y la evaluación de la justificación por parte de la Oficina Asesora de Planeación,  se modifica la programación trimestral de las metas No. 1, 2, 4, 5 y meta transversal de actualización de documentos. </t>
  </si>
  <si>
    <t>30 de julio de 2021</t>
  </si>
  <si>
    <t>Para el segundo trimestre de la vigencia 2021, el plan de gestión del proceso alcanzó un nivel de desempeño del 97% de acuerdo con lo programado, y del 31% acumulado para la vigencia.</t>
  </si>
  <si>
    <t>PLAN ESTRATÉGICO INSTITUCIONAL</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</si>
  <si>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</si>
  <si>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</si>
  <si>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</si>
  <si>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</si>
  <si>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</si>
  <si>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</si>
  <si>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</si>
  <si>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</si>
  <si>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</si>
  <si>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No OE</t>
  </si>
  <si>
    <t>OBJETIVO ESTRATÉGICO</t>
  </si>
  <si>
    <t>MAGNITUD DE LA META</t>
  </si>
  <si>
    <t>No. Meta</t>
  </si>
  <si>
    <t>META PLAN DE GESTIÓN VIGENCIA</t>
  </si>
  <si>
    <t>PONDERACIÓN DE LA META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</si>
  <si>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</si>
  <si>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</si>
  <si>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</si>
  <si>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</si>
  <si>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</si>
  <si>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</si>
  <si>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</si>
  <si>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</si>
  <si>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</si>
  <si>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</si>
  <si>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</si>
  <si>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</si>
  <si>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</si>
  <si>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</si>
  <si>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</si>
  <si>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</si>
  <si>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Numerador</t>
  </si>
  <si>
    <t>Demoninador</t>
  </si>
  <si>
    <t>PROGRAMADO</t>
  </si>
  <si>
    <t>EJECUTADO</t>
  </si>
  <si>
    <t>RESULTADO DE LA MEDICIÓN</t>
  </si>
  <si>
    <t>ANÁLISIS DE AVANCE</t>
  </si>
  <si>
    <t>MEDIO DE VERIFICACIÓN</t>
  </si>
  <si>
    <t>SUMATORIA DE LO EJECUTADO EN CADA TRIMESTRE</t>
  </si>
  <si>
    <t>RESULTADO NUMÉRICO DE LA MEDICIÓN ANUAL</t>
  </si>
  <si>
    <t>ANÁLISIS DE RESULTADO</t>
  </si>
  <si>
    <t>Fortalecer la gestión institucional aumentando las capacidades de la entidad para la planeación, seguimiento y ejecución de sus metas y recursos, y la gestión del talento humano.</t>
  </si>
  <si>
    <t xml:space="preserve">Proveer el 100% de los 193 empleos de planta parmanente en la Secretaria Distrital de Gobierno, para el fortalecimiento de la Gestión Policía  </t>
  </si>
  <si>
    <t>Gestión</t>
  </si>
  <si>
    <t xml:space="preserve">empleos de planta permanente provistos </t>
  </si>
  <si>
    <t># de empleos provistos</t>
  </si>
  <si>
    <t>193 de empleos a proveer)*100</t>
  </si>
  <si>
    <t>Suma</t>
  </si>
  <si>
    <t xml:space="preserve"># de empleos provistos </t>
  </si>
  <si>
    <t>No  programada</t>
  </si>
  <si>
    <t>Eficacia</t>
  </si>
  <si>
    <t>actos administrativos de nombramiento</t>
  </si>
  <si>
    <t>Reporte provisión talento humano</t>
  </si>
  <si>
    <t>Dirección de Gestión del Talento Humano</t>
  </si>
  <si>
    <t>reporte 193 empleos de planta permanente provistos</t>
  </si>
  <si>
    <t>Mediante el Decreto 302 de 2020, la planta permanente de la SDG se amplió en 193 empleos, y hasta la fecha se encuentran provistos 135 empleos con servidores en encargo y en nombramiento en provisionalidad, lo cual equivale a un 70% de provisión.</t>
  </si>
  <si>
    <t>Base de planta permanente, donde se especifican los actos administrativos de nombramiento</t>
  </si>
  <si>
    <t>La planta permanente de la SDG actualmente cuenta con 1202 cargos. A 30 de junio de 2021, se encuentran provistos 1052 lo que corresponde a un 87,52% de provisión. 
De estos empleos, 193 son de ampliación de planta. Con respecto a estos empleos, a 30 de junio de 2021, se encuentran provistos 156, que corresponden a un 80,83%, dando como ejecutado para este trimestre el 30,83%.</t>
  </si>
  <si>
    <t>Se anexa Base de Planta Permanente a 30/06/2021, en donde se relacionan los actos administrativos de nombramiento en la columna "Observaciones".</t>
  </si>
  <si>
    <t>Mediante el Decreto 302 de 2020, la planta permanente de la SDG se amplió en 193 empleos, para el tercer trimestre de la vigencia se realizó la provisión de 30 empleos lo que equivaldría al 15.5% de la meta establecida</t>
  </si>
  <si>
    <t>Se anexa Base de Planta Permanente, en donde se relacionan los actos administrativos de nombramiento en la columna "Numero de Documento".</t>
  </si>
  <si>
    <t xml:space="preserve">Proveer 320 empleos de planta temporal en la Secretaria Distrital de Gobierno, para la descongestión de las Inspecciones de Policía  </t>
  </si>
  <si>
    <t>empleos provistos de inspecciones de policía</t>
  </si>
  <si>
    <t>(# de empleos provistos</t>
  </si>
  <si>
    <t>320 de empleos a proveer)*100</t>
  </si>
  <si>
    <t>reporte 320 empleos de planta temporal provistos</t>
  </si>
  <si>
    <t>Mediante el Decreto 346 de 2020 se creó la planta temporal con 320 empleos, de los cuales se han provisto 64 empleos, lo cual equivale a un 20% de provisión. Esto debido a que, por priorización en la vigencia se está dando mayor impulso a los procesos relacionados con la planta permanente.</t>
  </si>
  <si>
    <t>Base de planta temporal, donde se especifican los actos administrativos de nombramiento.</t>
  </si>
  <si>
    <t>Mediante el Decreto 346 de 2020 se creó la planta temporal con 320 empleos, para el trimestre evaluado se realiza el reporte de 22 provisiones lo que equivaldría a un 6.87%</t>
  </si>
  <si>
    <t>Se anexa Base de Planta Temporal, en donde se relacionan los actos administrativos de nombramiento en la columna "Observaciones".</t>
  </si>
  <si>
    <t>Mediante el Decreto 346 de 2020 se creó la planta temporal con 320 empleos, de los cuales para en tercer trimestre se estableció una provisión de mínimo 80 empleos, lo cual equivale a un 25% de provisión, dándose cumplimiento a la meta establecida.</t>
  </si>
  <si>
    <t>Se anexa Base de Planta Temporal, en donde se relacionan los actos administrativos de nombramiento en la columna "Resolución".</t>
  </si>
  <si>
    <t>Implementar una (1) estrategia integral de Teletrabajo y Trabajo Inteligente en la Secretaría Distrital de Gobierno de forma progresiva con miras a promover la mejora en la calidad de vida de los trabajadores, a mejorar el cumplimiento de la gestión institucional, a generar una movilidad más sostenible y a incentivar el uso efectivo de las TIC.</t>
  </si>
  <si>
    <t>Retadora (Mejora)</t>
  </si>
  <si>
    <t xml:space="preserve">Estrategia de teletrabajo implementada </t>
  </si>
  <si>
    <t>(# de actividades ejecutadas/# de actividades establecidas en la Estrategia de teletrabajo) * 100</t>
  </si>
  <si>
    <t>N/A</t>
  </si>
  <si>
    <t># de actividades ejecutadas</t>
  </si>
  <si>
    <t>No programada</t>
  </si>
  <si>
    <t>Documeto que contiene la estrategia aprobado, socializado</t>
  </si>
  <si>
    <t>Informe de estrategia de implementación de teletrabajo en la SDG</t>
  </si>
  <si>
    <t>URL de publicacion</t>
  </si>
  <si>
    <t xml:space="preserve">No programada </t>
  </si>
  <si>
    <t>No programada para el I Trimestre de 2021.</t>
  </si>
  <si>
    <t>Para la vigencia se han venido adelantando diferentes actividades relacionadas con la estrategia integral de Teletrabajo y Trabajo Inteligente en la Secretaría Distrital de Gobierno, dichas actividades se describen en el informe de implementación que se encuentra actualmente publicado en la sección de transparencia de la Entidad.</t>
  </si>
  <si>
    <t>Se anexa el informe correspondiente y adicional en enlace de publicación: http://www.gobiernobogota.gov.co/sites/gobiernobogota.gov.co/files/planeacion/teletrabajo_2021-1_semestre.pdf</t>
  </si>
  <si>
    <t>Se anexa el informe correspondiente y adicional en enlace de publicación: 
http://www.gobiernobogota.gov.co/transparencia/planeacion/planes/estrategia-teletrabajo</t>
  </si>
  <si>
    <t>Elaborar una (1) herramienta virtual que permita fortalecer y complementar los procesos de capacitación (inducción y reinducción) en la entidad, utilizando medios tecnológicos y digitales</t>
  </si>
  <si>
    <t>Herramienta Implementada</t>
  </si>
  <si>
    <t xml:space="preserve">Una herramienta virtual de capacitación implementada </t>
  </si>
  <si>
    <t>Herramienta elaborada</t>
  </si>
  <si>
    <t>Herramienta implementada</t>
  </si>
  <si>
    <t>URL de la Herramienta implementada</t>
  </si>
  <si>
    <t>No programada para el I ITrimestre de 2021.</t>
  </si>
  <si>
    <t>Implementar al 100% el Programa de Salud Mental de la Secretaría Distrital de Gobierno, con el objetivo de buscar el óptimo desarrollo de las personas en su trabajo a través de la promoción de hábitos saludables que fortalezcan la salud mental y mitiguen el riesgo psicosocial. Adicional, establecer el desarrollo de acciones preventivas, tanto de los trastornos mentales como del uso nocivo y abuso de sustancias psicoactivas por parte de los Servidores Públicos y Contratistas en la Entidad.</t>
  </si>
  <si>
    <t>% de implementación del Programa</t>
  </si>
  <si>
    <t>(Actividades ejecutadas en el periodo/#de actividades planeadas para el periodo)</t>
  </si>
  <si>
    <t>Constante</t>
  </si>
  <si>
    <t>Actividades ejecutadas del Programa de Salud Mental</t>
  </si>
  <si>
    <t>Evidencias al cumplimiento de actividades (Actas, registros, informes, presentaciones, etc.)</t>
  </si>
  <si>
    <t>Plan-Programa de Salud Mental archivo de gestion de la Dirección</t>
  </si>
  <si>
    <t>Se implementó al 100% el Programa de Salud Mental de la Secretaría Distrital de Gobierno y se desarrollaron acciones preventivas, tanto de los trastornos mentales como del uso nocivo y abuso de sustancias psicoactivas, para esto se adelantaron 15 actividades con 762 asistentes y se realizaron las mediciones de Burnout y Salud mental.</t>
  </si>
  <si>
    <t>Informe programa de salud mental y prevención de riesgo psicosocial, registros de asistencia, presentaciones y publicaciones asociadas</t>
  </si>
  <si>
    <t>Total metas procesos Alcaldía local (80%)</t>
  </si>
  <si>
    <t>T1</t>
  </si>
  <si>
    <t>Obtener una calificación semestral del 80% en la medición de desempeño ambiental, de acuerdo a los parámetros establecidos en la herramienta construida por la OAP</t>
  </si>
  <si>
    <t>Sostenibilidad del sistema de gestión</t>
  </si>
  <si>
    <t>Criteros ambientales</t>
  </si>
  <si>
    <t># de criterios ambientales cumplidos</t>
  </si>
  <si>
    <t>Total de criterios ambientales establecidos</t>
  </si>
  <si>
    <t>Porcentaje de buenas prácticas ambientales implementadas</t>
  </si>
  <si>
    <t>EFICACIA</t>
  </si>
  <si>
    <t>Herramienta Oficina Asesora de Planeación</t>
  </si>
  <si>
    <t>Aplicación de la meta: dependencias del proceso.
Reporte de la meta: Oficina Asessora de Planeación</t>
  </si>
  <si>
    <t>Listas de chequeo al cumplimiento de criterios ambientales remitidos por la OAP</t>
  </si>
  <si>
    <t>Dirección para la Gestión del Talento Humano
Total de servidores reportados:49
Participación en huella de carbono: (19)
Reporte consumo de papel a cuarta semana de Mayo
Semana Ambiental: (13) 
Participación actividades movilidad: Ley probici (0), malla vial (0)
Participación actividades ambientales: día del agua (0), energías renovables (0), buenas prácticas ambientales (0 )</t>
  </si>
  <si>
    <t>Reporte de gestión ambiental OAP</t>
  </si>
  <si>
    <t>T2</t>
  </si>
  <si>
    <t>Actualizar el 100% los documentos del proceso conforme al plan de trabajo definido.</t>
  </si>
  <si>
    <t>Actualización documental</t>
  </si>
  <si>
    <t># de documentos actualizados del proceso</t>
  </si>
  <si>
    <t># de documentos programados a actualizar en el plan de trabajo)*100</t>
  </si>
  <si>
    <t>suma</t>
  </si>
  <si>
    <t xml:space="preserve">Documentos con actualización en el LMD </t>
  </si>
  <si>
    <t xml:space="preserve">Casos Hola de actualización generados
Listado Maestro de Documentos 
Matiz </t>
  </si>
  <si>
    <t>MATIZ publicacion del Procedimiento formalizado en el MIPG</t>
  </si>
  <si>
    <t>Se actualizaron los seis (6) planes institucionales del Decreto 612 de 2018 a cargo del proceso Gerencia del Talento Humano, para la vigencia 2021.</t>
  </si>
  <si>
    <t>Matiz</t>
  </si>
  <si>
    <t>El proceso actualizó cuatro (4) documentos del proceso de Gerencia del TH: GCO-GTH-P007 procedimiento de evaluación del desempeño laboral de servidores de carrera administrativa, GCO-GTH-IN010 instrucciones para novedades ante entidades de seguridad social, GCO-GTH-F001 formato entrevista de seguridad social, y GCO-GTH-F046 formato recargos nocturnos</t>
  </si>
  <si>
    <t>Matiz. Listado Maestro de Documentos</t>
  </si>
  <si>
    <t>T3</t>
  </si>
  <si>
    <t>Participar del 100% de las capacitaciones que se realicen en gestión de riesgos, planes de mejora, y sistema de gestión institucional</t>
  </si>
  <si>
    <t>Partipación en capacitaciones</t>
  </si>
  <si>
    <t># de capacitaciones en las que se participó</t>
  </si>
  <si>
    <t># de capacitaciones convocadas)*100</t>
  </si>
  <si>
    <t>Capacitaciones realizadas</t>
  </si>
  <si>
    <t>Registros de participación</t>
  </si>
  <si>
    <t>Listado de asistencia
Video de la reunión
Presentación</t>
  </si>
  <si>
    <t>Carpeta compartida de registros de asistencia  - OAP</t>
  </si>
  <si>
    <t>La Dirección de Gestión del Talento Humano asistió a la capacitación brindada a los promotores de mejora, en la que se brindaron lineamientos sobre la gestión de riesgos, planes de mejora, planeación institucional y PAAC.</t>
  </si>
  <si>
    <t xml:space="preserve">Registro de asistencia Teams. </t>
  </si>
  <si>
    <t>Total metas transversales (20%)</t>
  </si>
  <si>
    <t xml:space="preserve">Total plan de gestión </t>
  </si>
  <si>
    <t>Objetivo Estrategico</t>
  </si>
  <si>
    <t>Fomentar la gestión del conocimiento y la innovación para agilizar la comunicación con el ciudadano, la prestación de trámites y servicios, y garantizar la toma de decisiones con base en evidencia.</t>
  </si>
  <si>
    <t>Rutinaria</t>
  </si>
  <si>
    <t>Promover una ciudadanía activa y responsable, propiciando espacios de participación, formación y diálogo con mayor inteligencia colectiva y conciencia común, donde las nuevas ciudadanías se sientan vinculadas e identificadas con el Gobierno Distrital.</t>
  </si>
  <si>
    <t>Creciente</t>
  </si>
  <si>
    <t>Eficiencia</t>
  </si>
  <si>
    <t>Implementar estrategias de Gobierno Abierto y transparencia, haciendo uso de herramientas de las TIC para su divulgación, como parte del fortalecimiento de la relación entre la ciudadanía y el gobierno.</t>
  </si>
  <si>
    <t>Decreciente</t>
  </si>
  <si>
    <t>Efectividad</t>
  </si>
  <si>
    <t>Realizar acciones enfocadas al fortalecimiento de la gobernabilidad democrática local.</t>
  </si>
  <si>
    <t>Brindar atención oportuna y de calidad a los diferentes sectores poblacionales, generando relaciones de confianza y respeto por la diferencia.</t>
  </si>
  <si>
    <t>Fortalecer las relaciones de confianza con las corporaciones político-administrativas de elección popular y con la región, facilitando la aprobación de iniciativas que permitan atender las demandas ciudadanas.</t>
  </si>
  <si>
    <t>3 de noviembre de 2021</t>
  </si>
  <si>
    <t>Mediante el Decreto 302 de 2020, la planta permanente de la SDG se amplió en 193 empleos, y hasta la fecha se encuentran provistos 186 empleos, lo cual equivale a un 96,3% de provisión.</t>
  </si>
  <si>
    <t xml:space="preserve">Mediante el Decreto 346 de 2020 se creó la planta temporal con 320 empleos, de los cuales se han provisto 166 empleos, lo cual equivale a un 51,87% de provisión. </t>
  </si>
  <si>
    <t>No programada para el III trimestre de 2021</t>
  </si>
  <si>
    <t>Meta programada para el IV trimestre de 2021.</t>
  </si>
  <si>
    <t>El proceso actualizó los siguientes documentos: GCO-GTH-P001 Procedimiento vinculación a la planta de personal; GCO-GTH-P009 Procedimiento para el desarrollo de exámenes médicos ocupacionales; GCO-GTH-IN007 Instrucciones para la expedición de las certificaciones laborales; GCO-GTH-IN011 Instrucciones para la entrega de puesto de trabajo servidor de planta; GCO-GTH-F005 Formato relación de documentos para iniciar proceso de vinculación; GCO-GTH-F006 Lista de chequeo para apertura historia laboral; GCO-GTH-F008 Formato acta de posesión; GCO-GTH-F043 Formato control de retiro o traslado personal de planta secretaría distrital de gobierno; GCO-GTH-F045 Formato verificación de requisitos mínimos; GCO-GTH-F047 Formato de declaración de inhabilidades, incompatibilidades e inexistencias de conflicto de interés y obligaciones alimentarias; GCO-GTH-F048 Formato de autorización consulta inhabilidades por delitos sexuales contra niños, niñas y adolescentes sexuales; GCO-GTH-F049 Criterios para verificar el plan estratégico de seguridad vial; GCO-GTH-F050 Formato control de conductores (planta - contratistas) y GCO-GTH-F051 Formato prueba práctica de conductores. Adicionalmente, se eliminaron los siguientes documentos: GCO-GTH-F007 Formato Declaración juramentada sobre obligaciones alimentarias y GCO-GTH-F038 Formato declaración de inhabilidades, incompatibilidades e inexistencias de conflictos de interés.</t>
  </si>
  <si>
    <t>Listado maestro de documentos. MATIZ</t>
  </si>
  <si>
    <t>Se viene avanzando en la actualización de la documentación del proceso. Las versiones actualizadas pueden ser consultadas en MATIZ.</t>
  </si>
  <si>
    <t>Para el tercer trimestre de la vigencia 2021, el plan de gestión del proceso alcanzó un nivel de desempeño del 100% de acuerdo con lo programado, y del 53,57%%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</si>
</sst>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_-* #,##0.00_-;\-* #,##0.00_-;_-* &quot;-&quot;_-;_-@_-"/>
    <numFmt numFmtId="165" formatCode="0.0%"/>
  </numFmts>
  <fonts count="12"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sz val="9"/>
      <color rgb="FF323130"/>
      <name val="Segoe UI"/>
      <family val="2"/>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s>
  <cellStyleXfs count="3">
    <xf numFmtId="0" fontId="0" fillId="0" borderId="0"/>
    <xf numFmtId="9" fontId="4" fillId="0" borderId="0" applyFont="0" applyFill="0" applyBorder="0" applyAlignment="0" applyProtection="0"/>
    <xf numFmtId="41" fontId="4" fillId="0" borderId="0" applyFont="0" applyFill="0" applyBorder="0" applyAlignment="0" applyProtection="0"/>
  </cellStyleXfs>
  <cellXfs count="288">
    <xf numFmtId="0" fontId="0" fillId="0" borderId="0" xfId="0"/>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xf numFmtId="0" fontId="0" fillId="0" borderId="1" xfId="0" applyBorder="1"/>
    <xf numFmtId="0" fontId="1" fillId="0" borderId="17" xfId="0" applyFont="1" applyBorder="1" applyAlignment="1" applyProtection="1">
      <alignment horizontal="left" vertical="top" wrapText="1"/>
      <protection locked="0"/>
    </xf>
    <xf numFmtId="0" fontId="1" fillId="0" borderId="0" xfId="0" applyFont="1" applyAlignment="1" applyProtection="1">
      <alignment wrapText="1"/>
      <protection hidden="1"/>
    </xf>
    <xf numFmtId="0" fontId="1" fillId="0" borderId="0" xfId="0" applyFont="1" applyAlignment="1" applyProtection="1">
      <alignment vertical="center" wrapText="1"/>
      <protection hidden="1"/>
    </xf>
    <xf numFmtId="0" fontId="11" fillId="0" borderId="0" xfId="0" applyFont="1" applyProtection="1">
      <protection hidden="1"/>
    </xf>
    <xf numFmtId="0" fontId="2" fillId="3" borderId="1" xfId="0" applyFont="1" applyFill="1" applyBorder="1" applyAlignment="1" applyProtection="1">
      <alignment wrapText="1"/>
      <protection hidden="1"/>
    </xf>
    <xf numFmtId="0" fontId="1" fillId="0" borderId="24" xfId="0" applyFont="1" applyBorder="1" applyAlignment="1" applyProtection="1">
      <alignment horizontal="left" vertical="top" wrapText="1"/>
      <protection hidden="1"/>
    </xf>
    <xf numFmtId="0" fontId="1" fillId="0" borderId="23" xfId="0" applyFont="1" applyBorder="1" applyAlignment="1" applyProtection="1">
      <alignment horizontal="left" vertical="top" wrapText="1"/>
      <protection hidden="1"/>
    </xf>
    <xf numFmtId="41" fontId="1" fillId="0" borderId="24" xfId="2" applyFont="1" applyBorder="1" applyAlignment="1" applyProtection="1">
      <alignment horizontal="right" vertical="top" wrapText="1"/>
      <protection hidden="1"/>
    </xf>
    <xf numFmtId="41" fontId="1" fillId="0" borderId="10" xfId="2" applyFont="1" applyBorder="1" applyAlignment="1" applyProtection="1">
      <alignment horizontal="right" vertical="top" wrapText="1"/>
      <protection hidden="1"/>
    </xf>
    <xf numFmtId="0" fontId="1" fillId="0" borderId="10" xfId="0" applyFont="1" applyBorder="1" applyAlignment="1" applyProtection="1">
      <alignment horizontal="left" vertical="top" wrapText="1"/>
      <protection hidden="1"/>
    </xf>
    <xf numFmtId="10" fontId="1" fillId="0" borderId="10" xfId="1" applyNumberFormat="1" applyFont="1" applyBorder="1" applyAlignment="1" applyProtection="1">
      <alignment horizontal="right" vertical="top" wrapText="1"/>
      <protection hidden="1"/>
    </xf>
    <xf numFmtId="9" fontId="1" fillId="0" borderId="10" xfId="2" applyNumberFormat="1" applyFont="1" applyBorder="1" applyAlignment="1" applyProtection="1">
      <alignment horizontal="right" vertical="top" wrapText="1"/>
      <protection hidden="1"/>
    </xf>
    <xf numFmtId="9" fontId="1" fillId="0" borderId="23" xfId="0" applyNumberFormat="1" applyFont="1" applyBorder="1" applyAlignment="1" applyProtection="1">
      <alignment horizontal="right" vertical="top" wrapText="1"/>
      <protection hidden="1"/>
    </xf>
    <xf numFmtId="0" fontId="1" fillId="0" borderId="16" xfId="0" applyFont="1" applyBorder="1" applyAlignment="1" applyProtection="1">
      <alignment horizontal="left" vertical="top" wrapText="1"/>
      <protection hidden="1"/>
    </xf>
    <xf numFmtId="0" fontId="1" fillId="0" borderId="17" xfId="0" applyFont="1" applyBorder="1" applyAlignment="1" applyProtection="1">
      <alignment horizontal="left" vertical="top" wrapText="1"/>
      <protection hidden="1"/>
    </xf>
    <xf numFmtId="41" fontId="1" fillId="0" borderId="16" xfId="2" applyFont="1" applyBorder="1" applyAlignment="1" applyProtection="1">
      <alignment horizontal="right" vertical="top" wrapText="1"/>
      <protection hidden="1"/>
    </xf>
    <xf numFmtId="41" fontId="1" fillId="0" borderId="1" xfId="2" applyFont="1" applyBorder="1" applyAlignment="1" applyProtection="1">
      <alignment horizontal="right" vertical="top" wrapText="1"/>
      <protection hidden="1"/>
    </xf>
    <xf numFmtId="10" fontId="1" fillId="0" borderId="1" xfId="1" applyNumberFormat="1" applyFont="1" applyBorder="1" applyAlignment="1" applyProtection="1">
      <alignment horizontal="right" vertical="top" wrapText="1"/>
      <protection hidden="1"/>
    </xf>
    <xf numFmtId="0" fontId="3" fillId="0" borderId="1" xfId="0" applyFont="1" applyBorder="1" applyAlignment="1" applyProtection="1">
      <alignment horizontal="right" vertical="top" wrapText="1"/>
      <protection hidden="1"/>
    </xf>
    <xf numFmtId="0" fontId="1" fillId="0" borderId="1" xfId="0" applyFont="1" applyBorder="1" applyAlignment="1" applyProtection="1">
      <alignment horizontal="right" vertical="top" wrapText="1"/>
      <protection hidden="1"/>
    </xf>
    <xf numFmtId="0" fontId="3" fillId="0" borderId="1" xfId="0" applyFont="1" applyBorder="1" applyAlignment="1" applyProtection="1">
      <alignment horizontal="right" vertical="top"/>
      <protection hidden="1"/>
    </xf>
    <xf numFmtId="41" fontId="1" fillId="0" borderId="17" xfId="0" applyNumberFormat="1" applyFont="1" applyBorder="1" applyAlignment="1" applyProtection="1">
      <alignment horizontal="right" vertical="top" wrapText="1"/>
      <protection hidden="1"/>
    </xf>
    <xf numFmtId="9" fontId="1" fillId="0" borderId="16" xfId="2" applyNumberFormat="1" applyFont="1" applyBorder="1" applyAlignment="1" applyProtection="1">
      <alignment horizontal="right" vertical="top" wrapText="1"/>
      <protection hidden="1"/>
    </xf>
    <xf numFmtId="9" fontId="1" fillId="0" borderId="1" xfId="0" applyNumberFormat="1" applyFont="1" applyBorder="1" applyAlignment="1" applyProtection="1">
      <alignment horizontal="right" vertical="top" wrapText="1"/>
      <protection hidden="1"/>
    </xf>
    <xf numFmtId="9" fontId="3" fillId="0" borderId="1" xfId="1" applyFont="1" applyBorder="1" applyAlignment="1" applyProtection="1">
      <alignment horizontal="right" vertical="top"/>
      <protection hidden="1"/>
    </xf>
    <xf numFmtId="9" fontId="1" fillId="0" borderId="17" xfId="1" applyFont="1" applyBorder="1" applyAlignment="1" applyProtection="1">
      <alignment horizontal="right" vertical="top" wrapText="1"/>
      <protection hidden="1"/>
    </xf>
    <xf numFmtId="0" fontId="6" fillId="3" borderId="18" xfId="0" applyFont="1" applyFill="1" applyBorder="1" applyAlignment="1" applyProtection="1">
      <alignment wrapText="1"/>
      <protection hidden="1"/>
    </xf>
    <xf numFmtId="0" fontId="6" fillId="3" borderId="19" xfId="0" applyFont="1" applyFill="1" applyBorder="1" applyAlignment="1" applyProtection="1">
      <alignment wrapText="1"/>
      <protection hidden="1"/>
    </xf>
    <xf numFmtId="0" fontId="6" fillId="3" borderId="11" xfId="0" applyFont="1" applyFill="1" applyBorder="1" applyAlignment="1" applyProtection="1">
      <alignment wrapText="1"/>
      <protection hidden="1"/>
    </xf>
    <xf numFmtId="0" fontId="7" fillId="3" borderId="11" xfId="0" applyFont="1" applyFill="1" applyBorder="1" applyProtection="1">
      <protection hidden="1"/>
    </xf>
    <xf numFmtId="9" fontId="7" fillId="3" borderId="11" xfId="1" applyFont="1" applyFill="1" applyBorder="1" applyAlignment="1" applyProtection="1">
      <alignment wrapText="1"/>
      <protection hidden="1"/>
    </xf>
    <xf numFmtId="9" fontId="7" fillId="3" borderId="11" xfId="1" applyFont="1" applyFill="1" applyBorder="1" applyAlignment="1" applyProtection="1">
      <alignment horizontal="right" wrapText="1"/>
      <protection hidden="1"/>
    </xf>
    <xf numFmtId="9" fontId="7" fillId="3" borderId="19" xfId="1" applyFont="1" applyFill="1" applyBorder="1" applyAlignment="1" applyProtection="1">
      <alignment horizontal="right" wrapText="1"/>
      <protection hidden="1"/>
    </xf>
    <xf numFmtId="0" fontId="5" fillId="0" borderId="24" xfId="0" applyFont="1" applyBorder="1" applyAlignment="1" applyProtection="1">
      <alignment horizontal="left" vertical="top" wrapText="1"/>
      <protection hidden="1"/>
    </xf>
    <xf numFmtId="0" fontId="5" fillId="0" borderId="23" xfId="0" applyFont="1" applyBorder="1" applyAlignment="1" applyProtection="1">
      <alignment horizontal="left" vertical="top" wrapText="1"/>
      <protection hidden="1"/>
    </xf>
    <xf numFmtId="9" fontId="5" fillId="0" borderId="24" xfId="0" applyNumberFormat="1" applyFont="1" applyBorder="1" applyAlignment="1" applyProtection="1">
      <alignment horizontal="left" vertical="top" wrapText="1"/>
      <protection hidden="1"/>
    </xf>
    <xf numFmtId="0" fontId="5" fillId="0" borderId="10" xfId="0" applyFont="1" applyBorder="1" applyAlignment="1" applyProtection="1">
      <alignment horizontal="left" vertical="top" wrapText="1"/>
      <protection hidden="1"/>
    </xf>
    <xf numFmtId="9" fontId="5" fillId="0" borderId="10" xfId="1" applyFont="1" applyBorder="1" applyAlignment="1" applyProtection="1">
      <alignment horizontal="right" vertical="top" wrapText="1"/>
      <protection hidden="1"/>
    </xf>
    <xf numFmtId="0" fontId="5" fillId="9" borderId="10" xfId="0" applyFont="1" applyFill="1" applyBorder="1" applyAlignment="1" applyProtection="1">
      <alignment horizontal="left" vertical="top" wrapText="1"/>
      <protection hidden="1"/>
    </xf>
    <xf numFmtId="9" fontId="5" fillId="9" borderId="10" xfId="0" applyNumberFormat="1" applyFont="1" applyFill="1" applyBorder="1" applyAlignment="1" applyProtection="1">
      <alignment horizontal="right" vertical="top" wrapText="1"/>
      <protection hidden="1"/>
    </xf>
    <xf numFmtId="9" fontId="5" fillId="9" borderId="23" xfId="0" applyNumberFormat="1" applyFont="1" applyFill="1" applyBorder="1" applyAlignment="1" applyProtection="1">
      <alignment horizontal="right" vertical="top" wrapText="1"/>
      <protection hidden="1"/>
    </xf>
    <xf numFmtId="0" fontId="5" fillId="0" borderId="16" xfId="0" applyFont="1" applyBorder="1" applyAlignment="1" applyProtection="1">
      <alignment horizontal="left" vertical="top" wrapText="1"/>
      <protection hidden="1"/>
    </xf>
    <xf numFmtId="0" fontId="5" fillId="0" borderId="17" xfId="0" applyFont="1" applyBorder="1" applyAlignment="1" applyProtection="1">
      <alignment horizontal="left" vertical="top" wrapText="1"/>
      <protection hidden="1"/>
    </xf>
    <xf numFmtId="9" fontId="5" fillId="0" borderId="16" xfId="0" applyNumberFormat="1" applyFont="1" applyBorder="1" applyAlignment="1" applyProtection="1">
      <alignment horizontal="left" vertical="top" wrapText="1"/>
      <protection hidden="1"/>
    </xf>
    <xf numFmtId="0" fontId="5" fillId="0" borderId="1" xfId="0" applyFont="1" applyBorder="1" applyAlignment="1" applyProtection="1">
      <alignment horizontal="left" vertical="top" wrapText="1"/>
      <protection hidden="1"/>
    </xf>
    <xf numFmtId="9" fontId="5" fillId="0" borderId="1" xfId="1" applyFont="1" applyBorder="1" applyAlignment="1" applyProtection="1">
      <alignment horizontal="right" vertical="top" wrapText="1"/>
      <protection hidden="1"/>
    </xf>
    <xf numFmtId="0" fontId="5" fillId="9" borderId="1" xfId="0" applyFont="1" applyFill="1" applyBorder="1" applyAlignment="1" applyProtection="1">
      <alignment horizontal="left" vertical="top" wrapText="1"/>
      <protection hidden="1"/>
    </xf>
    <xf numFmtId="9" fontId="5" fillId="9" borderId="1" xfId="1" applyFont="1" applyFill="1" applyBorder="1" applyAlignment="1" applyProtection="1">
      <alignment horizontal="right" vertical="top" wrapText="1"/>
      <protection hidden="1"/>
    </xf>
    <xf numFmtId="9" fontId="5" fillId="9" borderId="17" xfId="1" applyFont="1" applyFill="1" applyBorder="1" applyAlignment="1" applyProtection="1">
      <alignment horizontal="right" vertical="top" wrapText="1"/>
      <protection hidden="1"/>
    </xf>
    <xf numFmtId="0" fontId="6" fillId="3" borderId="16" xfId="0" applyFont="1" applyFill="1" applyBorder="1" applyAlignment="1" applyProtection="1">
      <alignment wrapText="1"/>
      <protection hidden="1"/>
    </xf>
    <xf numFmtId="0" fontId="6" fillId="3" borderId="17" xfId="0" applyFont="1" applyFill="1" applyBorder="1" applyAlignment="1" applyProtection="1">
      <alignment wrapText="1"/>
      <protection hidden="1"/>
    </xf>
    <xf numFmtId="0" fontId="6" fillId="3" borderId="1" xfId="0" applyFont="1" applyFill="1" applyBorder="1" applyAlignment="1" applyProtection="1">
      <alignment wrapText="1"/>
      <protection hidden="1"/>
    </xf>
    <xf numFmtId="0" fontId="10" fillId="3" borderId="1" xfId="0" applyFont="1" applyFill="1" applyBorder="1" applyAlignment="1" applyProtection="1">
      <alignment wrapText="1"/>
      <protection hidden="1"/>
    </xf>
    <xf numFmtId="9" fontId="10" fillId="3" borderId="1" xfId="1" applyFont="1" applyFill="1" applyBorder="1" applyAlignment="1" applyProtection="1">
      <alignment wrapText="1"/>
      <protection hidden="1"/>
    </xf>
    <xf numFmtId="9" fontId="10" fillId="3" borderId="1" xfId="0" applyNumberFormat="1" applyFont="1" applyFill="1" applyBorder="1" applyAlignment="1" applyProtection="1">
      <alignment horizontal="right" wrapText="1"/>
      <protection hidden="1"/>
    </xf>
    <xf numFmtId="9" fontId="10" fillId="3" borderId="17" xfId="0" applyNumberFormat="1" applyFont="1" applyFill="1" applyBorder="1" applyAlignment="1" applyProtection="1">
      <alignment horizontal="right" wrapText="1"/>
      <protection hidden="1"/>
    </xf>
    <xf numFmtId="0" fontId="10" fillId="3" borderId="16" xfId="0" applyFont="1" applyFill="1" applyBorder="1" applyAlignment="1" applyProtection="1">
      <alignment wrapText="1"/>
      <protection hidden="1"/>
    </xf>
    <xf numFmtId="0" fontId="8" fillId="2" borderId="18" xfId="0" applyFont="1" applyFill="1" applyBorder="1" applyAlignment="1" applyProtection="1">
      <alignment wrapText="1"/>
      <protection hidden="1"/>
    </xf>
    <xf numFmtId="0" fontId="8" fillId="2" borderId="19" xfId="0" applyFont="1" applyFill="1" applyBorder="1" applyAlignment="1" applyProtection="1">
      <alignment wrapText="1"/>
      <protection hidden="1"/>
    </xf>
    <xf numFmtId="0" fontId="8" fillId="2" borderId="11" xfId="0" applyFont="1" applyFill="1" applyBorder="1" applyAlignment="1" applyProtection="1">
      <alignment wrapText="1"/>
      <protection hidden="1"/>
    </xf>
    <xf numFmtId="0" fontId="9" fillId="2" borderId="11" xfId="0" applyFont="1" applyFill="1" applyBorder="1" applyAlignment="1" applyProtection="1">
      <alignment wrapText="1"/>
      <protection hidden="1"/>
    </xf>
    <xf numFmtId="9" fontId="9" fillId="2" borderId="11" xfId="1" applyFont="1" applyFill="1" applyBorder="1" applyAlignment="1" applyProtection="1">
      <alignment wrapText="1"/>
      <protection hidden="1"/>
    </xf>
    <xf numFmtId="9" fontId="8" fillId="2" borderId="11" xfId="1" applyFont="1" applyFill="1" applyBorder="1" applyAlignment="1" applyProtection="1">
      <alignment horizontal="right" wrapText="1"/>
      <protection hidden="1"/>
    </xf>
    <xf numFmtId="9" fontId="8" fillId="2" borderId="19" xfId="1" applyFont="1" applyFill="1" applyBorder="1" applyAlignment="1" applyProtection="1">
      <alignment horizontal="right" wrapText="1"/>
      <protection hidden="1"/>
    </xf>
    <xf numFmtId="0" fontId="2" fillId="4" borderId="18" xfId="0" applyFont="1" applyFill="1" applyBorder="1" applyAlignment="1" applyProtection="1">
      <alignment horizontal="center" vertical="center" wrapText="1"/>
      <protection hidden="1"/>
    </xf>
    <xf numFmtId="0" fontId="2" fillId="4" borderId="11" xfId="0" applyFont="1" applyFill="1" applyBorder="1" applyAlignment="1" applyProtection="1">
      <alignment horizontal="center" vertical="center" wrapText="1"/>
      <protection hidden="1"/>
    </xf>
    <xf numFmtId="0" fontId="2" fillId="4" borderId="19" xfId="0" applyFont="1" applyFill="1" applyBorder="1" applyAlignment="1" applyProtection="1">
      <alignment horizontal="center" vertical="center" wrapText="1"/>
      <protection hidden="1"/>
    </xf>
    <xf numFmtId="0" fontId="5" fillId="0" borderId="14" xfId="0" applyFont="1" applyBorder="1" applyAlignment="1" applyProtection="1">
      <alignment horizontal="left" vertical="top" wrapText="1"/>
      <protection hidden="1"/>
    </xf>
    <xf numFmtId="0" fontId="5" fillId="0" borderId="15" xfId="0" applyFont="1" applyBorder="1" applyAlignment="1" applyProtection="1">
      <alignment horizontal="left" vertical="top" wrapText="1"/>
      <protection hidden="1"/>
    </xf>
    <xf numFmtId="0" fontId="2" fillId="5" borderId="18" xfId="0" applyFont="1" applyFill="1" applyBorder="1" applyAlignment="1" applyProtection="1">
      <alignment horizontal="center" vertical="center" wrapText="1"/>
      <protection hidden="1"/>
    </xf>
    <xf numFmtId="0" fontId="2" fillId="5" borderId="11" xfId="0" applyFont="1" applyFill="1" applyBorder="1" applyAlignment="1" applyProtection="1">
      <alignment horizontal="center" vertical="center" wrapText="1"/>
      <protection hidden="1"/>
    </xf>
    <xf numFmtId="0" fontId="2" fillId="5" borderId="19" xfId="0" applyFont="1" applyFill="1" applyBorder="1" applyAlignment="1" applyProtection="1">
      <alignment horizontal="center" vertical="center" wrapText="1"/>
      <protection hidden="1"/>
    </xf>
    <xf numFmtId="0" fontId="2" fillId="6" borderId="18" xfId="0" applyFont="1" applyFill="1" applyBorder="1" applyAlignment="1" applyProtection="1">
      <alignment horizontal="center" vertical="center" wrapText="1"/>
      <protection hidden="1"/>
    </xf>
    <xf numFmtId="0" fontId="2" fillId="6" borderId="11" xfId="0" applyFont="1" applyFill="1" applyBorder="1" applyAlignment="1" applyProtection="1">
      <alignment horizontal="center" vertical="center" wrapText="1"/>
      <protection hidden="1"/>
    </xf>
    <xf numFmtId="0" fontId="2" fillId="6" borderId="19" xfId="0" applyFont="1" applyFill="1" applyBorder="1" applyAlignment="1" applyProtection="1">
      <alignment horizontal="center" vertical="center" wrapText="1"/>
      <protection hidden="1"/>
    </xf>
    <xf numFmtId="0" fontId="2" fillId="7" borderId="18" xfId="0" applyFont="1" applyFill="1" applyBorder="1" applyAlignment="1" applyProtection="1">
      <alignment horizontal="center" vertical="center" wrapText="1"/>
      <protection hidden="1"/>
    </xf>
    <xf numFmtId="0" fontId="2" fillId="7" borderId="11" xfId="0" applyFont="1" applyFill="1" applyBorder="1" applyAlignment="1" applyProtection="1">
      <alignment horizontal="center" vertical="center" wrapText="1"/>
      <protection hidden="1"/>
    </xf>
    <xf numFmtId="0" fontId="2" fillId="7" borderId="19" xfId="0" applyFont="1" applyFill="1" applyBorder="1" applyAlignment="1" applyProtection="1">
      <alignment horizontal="center" vertical="center" wrapText="1"/>
      <protection hidden="1"/>
    </xf>
    <xf numFmtId="0" fontId="2" fillId="8" borderId="18" xfId="0" applyFont="1" applyFill="1" applyBorder="1" applyAlignment="1" applyProtection="1">
      <alignment horizontal="center" vertical="center" wrapText="1"/>
      <protection hidden="1"/>
    </xf>
    <xf numFmtId="0" fontId="2" fillId="8" borderId="11" xfId="0" applyFont="1" applyFill="1" applyBorder="1" applyAlignment="1" applyProtection="1">
      <alignment horizontal="center" vertical="center" wrapText="1"/>
      <protection hidden="1"/>
    </xf>
    <xf numFmtId="0" fontId="2" fillId="8" borderId="19" xfId="0" applyFont="1" applyFill="1" applyBorder="1" applyAlignment="1" applyProtection="1">
      <alignment horizontal="center" vertical="center" wrapText="1"/>
      <protection hidden="1"/>
    </xf>
    <xf numFmtId="0" fontId="1" fillId="0" borderId="14" xfId="0" applyFont="1" applyBorder="1" applyAlignment="1" applyProtection="1">
      <alignment horizontal="right" vertical="top" wrapText="1"/>
      <protection hidden="1"/>
    </xf>
    <xf numFmtId="0" fontId="1" fillId="0" borderId="14" xfId="0" applyFont="1" applyBorder="1" applyAlignment="1" applyProtection="1">
      <alignment horizontal="left" vertical="top" wrapText="1"/>
      <protection hidden="1"/>
    </xf>
    <xf numFmtId="0" fontId="1" fillId="0" borderId="15" xfId="0" applyFont="1" applyBorder="1" applyAlignment="1" applyProtection="1">
      <alignment horizontal="left" vertical="top" wrapText="1"/>
      <protection hidden="1"/>
    </xf>
    <xf numFmtId="41" fontId="1" fillId="0" borderId="13" xfId="2" applyFont="1" applyBorder="1" applyAlignment="1" applyProtection="1">
      <alignment horizontal="right" vertical="top" wrapText="1"/>
      <protection hidden="1"/>
    </xf>
    <xf numFmtId="0" fontId="1" fillId="0" borderId="0" xfId="0" applyFont="1" applyAlignment="1" applyProtection="1">
      <alignment horizontal="left" vertical="top" wrapText="1"/>
      <protection hidden="1"/>
    </xf>
    <xf numFmtId="164" fontId="1" fillId="0" borderId="16" xfId="2" applyNumberFormat="1" applyFont="1" applyBorder="1" applyAlignment="1" applyProtection="1">
      <alignment horizontal="right" vertical="top" wrapText="1"/>
      <protection hidden="1"/>
    </xf>
    <xf numFmtId="9" fontId="1" fillId="0" borderId="16" xfId="1" applyFont="1" applyBorder="1" applyAlignment="1" applyProtection="1">
      <alignment horizontal="right" vertical="top" wrapText="1"/>
      <protection hidden="1"/>
    </xf>
    <xf numFmtId="0" fontId="6" fillId="0" borderId="0" xfId="0" applyFont="1" applyAlignment="1" applyProtection="1">
      <alignment wrapText="1"/>
      <protection hidden="1"/>
    </xf>
    <xf numFmtId="9" fontId="5" fillId="0" borderId="13" xfId="0" applyNumberFormat="1" applyFont="1" applyBorder="1" applyAlignment="1" applyProtection="1">
      <alignment horizontal="right" vertical="top" wrapText="1"/>
      <protection hidden="1"/>
    </xf>
    <xf numFmtId="0" fontId="5" fillId="0" borderId="14" xfId="0" applyFont="1" applyBorder="1" applyAlignment="1" applyProtection="1">
      <alignment horizontal="right" vertical="top" wrapText="1"/>
      <protection hidden="1"/>
    </xf>
    <xf numFmtId="0" fontId="5" fillId="0" borderId="0" xfId="0" applyFont="1" applyAlignment="1" applyProtection="1">
      <alignment wrapText="1"/>
      <protection hidden="1"/>
    </xf>
    <xf numFmtId="9" fontId="5" fillId="0" borderId="16" xfId="0" applyNumberFormat="1" applyFont="1" applyBorder="1" applyAlignment="1" applyProtection="1">
      <alignment horizontal="right" vertical="top" wrapText="1"/>
      <protection hidden="1"/>
    </xf>
    <xf numFmtId="0" fontId="5" fillId="0" borderId="1" xfId="0" applyFont="1" applyBorder="1" applyAlignment="1" applyProtection="1">
      <alignment horizontal="right" vertical="top" wrapText="1"/>
      <protection hidden="1"/>
    </xf>
    <xf numFmtId="0" fontId="8" fillId="0" borderId="0" xfId="0" applyFont="1" applyAlignment="1" applyProtection="1">
      <alignment wrapText="1"/>
      <protection hidden="1"/>
    </xf>
    <xf numFmtId="3" fontId="0" fillId="0" borderId="0" xfId="0" applyNumberFormat="1" applyProtection="1">
      <protection hidden="1"/>
    </xf>
    <xf numFmtId="0" fontId="5" fillId="0" borderId="6" xfId="0" applyFont="1" applyBorder="1" applyAlignment="1" applyProtection="1">
      <alignment horizontal="left" vertical="top" wrapText="1"/>
      <protection hidden="1"/>
    </xf>
    <xf numFmtId="0" fontId="5" fillId="0" borderId="40" xfId="0" applyFont="1" applyBorder="1" applyAlignment="1" applyProtection="1">
      <alignment horizontal="left" vertical="top" wrapText="1"/>
      <protection hidden="1"/>
    </xf>
    <xf numFmtId="0" fontId="6" fillId="3" borderId="40" xfId="0" applyFont="1" applyFill="1" applyBorder="1" applyAlignment="1" applyProtection="1">
      <alignment wrapText="1"/>
      <protection hidden="1"/>
    </xf>
    <xf numFmtId="0" fontId="8" fillId="2" borderId="41" xfId="0" applyFont="1" applyFill="1" applyBorder="1" applyAlignment="1" applyProtection="1">
      <alignment wrapText="1"/>
      <protection hidden="1"/>
    </xf>
    <xf numFmtId="0" fontId="6" fillId="3" borderId="29" xfId="0" applyFont="1" applyFill="1" applyBorder="1" applyAlignment="1" applyProtection="1">
      <alignment wrapText="1"/>
      <protection hidden="1"/>
    </xf>
    <xf numFmtId="0" fontId="1" fillId="0" borderId="0" xfId="0" applyFont="1" applyAlignment="1" applyProtection="1">
      <alignment horizontal="center" vertical="top" wrapText="1"/>
      <protection hidden="1"/>
    </xf>
    <xf numFmtId="0" fontId="1" fillId="0" borderId="1" xfId="0" applyFont="1" applyBorder="1" applyAlignment="1" applyProtection="1">
      <alignment horizontal="center" vertical="top" wrapText="1"/>
      <protection hidden="1"/>
    </xf>
    <xf numFmtId="41" fontId="1" fillId="0" borderId="16" xfId="2" applyFont="1" applyBorder="1" applyAlignment="1" applyProtection="1">
      <alignment horizontal="center" vertical="top" wrapText="1"/>
      <protection hidden="1"/>
    </xf>
    <xf numFmtId="9" fontId="5" fillId="0" borderId="13" xfId="0" applyNumberFormat="1" applyFont="1" applyBorder="1" applyAlignment="1" applyProtection="1">
      <alignment horizontal="center" vertical="top" wrapText="1"/>
      <protection hidden="1"/>
    </xf>
    <xf numFmtId="0" fontId="5" fillId="0" borderId="14" xfId="0" applyFont="1" applyBorder="1" applyAlignment="1" applyProtection="1">
      <alignment horizontal="center" vertical="top" wrapText="1"/>
      <protection hidden="1"/>
    </xf>
    <xf numFmtId="9" fontId="5" fillId="0" borderId="16" xfId="0" applyNumberFormat="1" applyFont="1" applyBorder="1" applyAlignment="1" applyProtection="1">
      <alignment horizontal="center" vertical="top" wrapText="1"/>
      <protection hidden="1"/>
    </xf>
    <xf numFmtId="0" fontId="5" fillId="0" borderId="1" xfId="0" applyFont="1" applyBorder="1" applyAlignment="1" applyProtection="1">
      <alignment horizontal="center" vertical="top" wrapText="1"/>
      <protection hidden="1"/>
    </xf>
    <xf numFmtId="9" fontId="10" fillId="3" borderId="16" xfId="0" applyNumberFormat="1" applyFont="1" applyFill="1" applyBorder="1" applyAlignment="1" applyProtection="1">
      <alignment horizontal="center" vertical="top" wrapText="1"/>
      <protection hidden="1"/>
    </xf>
    <xf numFmtId="9" fontId="10" fillId="3" borderId="1" xfId="0" applyNumberFormat="1" applyFont="1" applyFill="1" applyBorder="1" applyAlignment="1" applyProtection="1">
      <alignment horizontal="center" vertical="top" wrapText="1"/>
      <protection hidden="1"/>
    </xf>
    <xf numFmtId="9" fontId="8" fillId="2" borderId="18" xfId="1" applyFont="1" applyFill="1" applyBorder="1" applyAlignment="1" applyProtection="1">
      <alignment horizontal="center" vertical="top" wrapText="1"/>
      <protection hidden="1"/>
    </xf>
    <xf numFmtId="9" fontId="8" fillId="2" borderId="11" xfId="1" applyFont="1" applyFill="1" applyBorder="1" applyAlignment="1" applyProtection="1">
      <alignment horizontal="center" vertical="top" wrapText="1"/>
      <protection hidden="1"/>
    </xf>
    <xf numFmtId="9" fontId="1" fillId="0" borderId="14" xfId="0" applyNumberFormat="1" applyFont="1" applyBorder="1" applyAlignment="1" applyProtection="1">
      <alignment horizontal="center" vertical="top" wrapText="1"/>
      <protection hidden="1"/>
    </xf>
    <xf numFmtId="0" fontId="1" fillId="0" borderId="0" xfId="0" applyFont="1" applyAlignment="1" applyProtection="1">
      <alignment horizontal="justify" wrapText="1"/>
      <protection hidden="1"/>
    </xf>
    <xf numFmtId="0" fontId="1" fillId="0" borderId="0" xfId="0" applyFont="1" applyAlignment="1" applyProtection="1">
      <alignment horizontal="justify" vertical="center" wrapText="1"/>
      <protection hidden="1"/>
    </xf>
    <xf numFmtId="0" fontId="1" fillId="0" borderId="10" xfId="0" applyFont="1" applyBorder="1" applyAlignment="1" applyProtection="1">
      <alignment horizontal="justify" vertical="top" wrapText="1"/>
      <protection locked="0"/>
    </xf>
    <xf numFmtId="0" fontId="6" fillId="3" borderId="12" xfId="0" applyFont="1" applyFill="1" applyBorder="1" applyAlignment="1" applyProtection="1">
      <alignment horizontal="justify" wrapText="1"/>
      <protection hidden="1"/>
    </xf>
    <xf numFmtId="0" fontId="5" fillId="0" borderId="14" xfId="0" applyFont="1" applyBorder="1" applyAlignment="1" applyProtection="1">
      <alignment horizontal="justify" vertical="top" wrapText="1"/>
      <protection hidden="1"/>
    </xf>
    <xf numFmtId="0" fontId="5" fillId="0" borderId="1" xfId="0" applyFont="1" applyBorder="1" applyAlignment="1" applyProtection="1">
      <alignment horizontal="justify" vertical="top" wrapText="1"/>
      <protection hidden="1"/>
    </xf>
    <xf numFmtId="0" fontId="6" fillId="3" borderId="1" xfId="0" applyFont="1" applyFill="1" applyBorder="1" applyAlignment="1" applyProtection="1">
      <alignment horizontal="justify" wrapText="1"/>
      <protection hidden="1"/>
    </xf>
    <xf numFmtId="0" fontId="8" fillId="2" borderId="11" xfId="0" applyFont="1" applyFill="1" applyBorder="1" applyAlignment="1" applyProtection="1">
      <alignment horizontal="justify" wrapText="1"/>
      <protection hidden="1"/>
    </xf>
    <xf numFmtId="0" fontId="1" fillId="0" borderId="17" xfId="0" applyFont="1" applyBorder="1" applyAlignment="1" applyProtection="1">
      <alignment horizontal="justify" vertical="top" wrapText="1"/>
      <protection hidden="1"/>
    </xf>
    <xf numFmtId="0" fontId="5" fillId="0" borderId="15" xfId="0" applyFont="1" applyBorder="1" applyAlignment="1" applyProtection="1">
      <alignment horizontal="justify" vertical="top" wrapText="1"/>
      <protection hidden="1"/>
    </xf>
    <xf numFmtId="0" fontId="5" fillId="0" borderId="17" xfId="0" applyFont="1" applyBorder="1" applyAlignment="1" applyProtection="1">
      <alignment horizontal="justify" vertical="top" wrapText="1"/>
      <protection hidden="1"/>
    </xf>
    <xf numFmtId="0" fontId="6" fillId="3" borderId="17" xfId="0" applyFont="1" applyFill="1" applyBorder="1" applyAlignment="1" applyProtection="1">
      <alignment horizontal="justify" wrapText="1"/>
      <protection hidden="1"/>
    </xf>
    <xf numFmtId="0" fontId="8" fillId="2" borderId="19" xfId="0" applyFont="1" applyFill="1" applyBorder="1" applyAlignment="1" applyProtection="1">
      <alignment horizontal="justify" wrapText="1"/>
      <protection hidden="1"/>
    </xf>
    <xf numFmtId="0" fontId="1" fillId="0" borderId="23" xfId="0" applyFont="1" applyBorder="1" applyAlignment="1" applyProtection="1">
      <alignment horizontal="justify" vertical="top" wrapText="1"/>
      <protection locked="0"/>
    </xf>
    <xf numFmtId="0" fontId="1" fillId="0" borderId="17" xfId="0" applyFont="1" applyBorder="1" applyAlignment="1" applyProtection="1">
      <alignment horizontal="justify" vertical="top" wrapText="1"/>
      <protection locked="0"/>
    </xf>
    <xf numFmtId="0" fontId="1" fillId="0" borderId="0" xfId="0" applyFont="1" applyAlignment="1" applyProtection="1">
      <alignment horizontal="center" wrapText="1"/>
      <protection hidden="1"/>
    </xf>
    <xf numFmtId="0" fontId="1" fillId="0" borderId="0" xfId="0" applyFont="1" applyAlignment="1" applyProtection="1">
      <alignment horizontal="center" vertical="center" wrapText="1"/>
      <protection hidden="1"/>
    </xf>
    <xf numFmtId="9" fontId="1" fillId="0" borderId="24" xfId="1" applyFont="1" applyBorder="1" applyAlignment="1" applyProtection="1">
      <alignment horizontal="center" vertical="top" wrapText="1"/>
      <protection hidden="1"/>
    </xf>
    <xf numFmtId="9" fontId="1" fillId="0" borderId="10" xfId="0" applyNumberFormat="1" applyFont="1" applyBorder="1" applyAlignment="1" applyProtection="1">
      <alignment horizontal="center" vertical="top" wrapText="1"/>
      <protection locked="0"/>
    </xf>
    <xf numFmtId="9" fontId="1" fillId="0" borderId="1" xfId="0" applyNumberFormat="1" applyFont="1" applyBorder="1" applyAlignment="1" applyProtection="1">
      <alignment horizontal="center" vertical="top" wrapText="1"/>
      <protection locked="0"/>
    </xf>
    <xf numFmtId="0" fontId="1" fillId="0" borderId="1" xfId="0" applyFont="1" applyBorder="1" applyAlignment="1" applyProtection="1">
      <alignment horizontal="center" vertical="top" wrapText="1"/>
      <protection locked="0"/>
    </xf>
    <xf numFmtId="9" fontId="7" fillId="3" borderId="28" xfId="1" applyFont="1" applyFill="1" applyBorder="1" applyAlignment="1" applyProtection="1">
      <alignment horizontal="center" wrapText="1"/>
      <protection hidden="1"/>
    </xf>
    <xf numFmtId="9" fontId="7" fillId="3" borderId="12" xfId="1" applyFont="1" applyFill="1" applyBorder="1" applyAlignment="1" applyProtection="1">
      <alignment horizontal="center" wrapText="1"/>
      <protection hidden="1"/>
    </xf>
    <xf numFmtId="9" fontId="5" fillId="0" borderId="13" xfId="1" applyFont="1" applyBorder="1" applyAlignment="1" applyProtection="1">
      <alignment horizontal="center" vertical="top" wrapText="1"/>
      <protection hidden="1"/>
    </xf>
    <xf numFmtId="9" fontId="5" fillId="0" borderId="16" xfId="1" applyFont="1" applyBorder="1" applyAlignment="1" applyProtection="1">
      <alignment horizontal="center" vertical="top" wrapText="1"/>
      <protection hidden="1"/>
    </xf>
    <xf numFmtId="9" fontId="10" fillId="3" borderId="16" xfId="0" applyNumberFormat="1" applyFont="1" applyFill="1" applyBorder="1" applyAlignment="1" applyProtection="1">
      <alignment horizontal="center" wrapText="1"/>
      <protection hidden="1"/>
    </xf>
    <xf numFmtId="9" fontId="10" fillId="3" borderId="1" xfId="0" applyNumberFormat="1" applyFont="1" applyFill="1" applyBorder="1" applyAlignment="1" applyProtection="1">
      <alignment horizontal="center" wrapText="1"/>
      <protection hidden="1"/>
    </xf>
    <xf numFmtId="9" fontId="8" fillId="2" borderId="18" xfId="1" applyFont="1" applyFill="1" applyBorder="1" applyAlignment="1" applyProtection="1">
      <alignment horizontal="center" wrapText="1"/>
      <protection hidden="1"/>
    </xf>
    <xf numFmtId="9" fontId="8" fillId="2" borderId="11" xfId="1" applyFont="1" applyFill="1" applyBorder="1" applyAlignment="1" applyProtection="1">
      <alignment horizontal="center" wrapText="1"/>
      <protection hidden="1"/>
    </xf>
    <xf numFmtId="9" fontId="1" fillId="0" borderId="16" xfId="1" applyFont="1" applyBorder="1" applyAlignment="1" applyProtection="1">
      <alignment horizontal="center" vertical="top" wrapText="1"/>
      <protection hidden="1"/>
    </xf>
    <xf numFmtId="9" fontId="1" fillId="0" borderId="1" xfId="0" applyNumberFormat="1" applyFont="1" applyBorder="1" applyAlignment="1" applyProtection="1">
      <alignment horizontal="center" vertical="top" wrapText="1"/>
      <protection hidden="1"/>
    </xf>
    <xf numFmtId="1" fontId="1" fillId="0" borderId="16" xfId="2" applyNumberFormat="1" applyFont="1" applyBorder="1" applyAlignment="1" applyProtection="1">
      <alignment horizontal="center" vertical="top" wrapText="1"/>
      <protection hidden="1"/>
    </xf>
    <xf numFmtId="9" fontId="7" fillId="3" borderId="12" xfId="0" applyNumberFormat="1" applyFont="1" applyFill="1" applyBorder="1" applyAlignment="1" applyProtection="1">
      <alignment horizontal="center" wrapText="1"/>
      <protection hidden="1"/>
    </xf>
    <xf numFmtId="9" fontId="5" fillId="0" borderId="14" xfId="0" applyNumberFormat="1" applyFont="1" applyBorder="1" applyAlignment="1" applyProtection="1">
      <alignment horizontal="center" vertical="top" wrapText="1"/>
      <protection hidden="1"/>
    </xf>
    <xf numFmtId="9" fontId="5" fillId="0" borderId="1" xfId="0" applyNumberFormat="1" applyFont="1" applyBorder="1" applyAlignment="1" applyProtection="1">
      <alignment horizontal="center" vertical="top" wrapText="1"/>
      <protection hidden="1"/>
    </xf>
    <xf numFmtId="9" fontId="7" fillId="3" borderId="1" xfId="1" applyFont="1" applyFill="1" applyBorder="1" applyAlignment="1" applyProtection="1">
      <alignment horizontal="center" wrapText="1"/>
      <protection hidden="1"/>
    </xf>
    <xf numFmtId="9" fontId="9" fillId="2" borderId="11" xfId="1" applyFont="1" applyFill="1" applyBorder="1" applyAlignment="1" applyProtection="1">
      <alignment horizontal="center" wrapText="1"/>
      <protection hidden="1"/>
    </xf>
    <xf numFmtId="9" fontId="5" fillId="0" borderId="1" xfId="1" applyFont="1" applyBorder="1" applyAlignment="1" applyProtection="1">
      <alignment horizontal="center" vertical="top" wrapText="1"/>
      <protection hidden="1"/>
    </xf>
    <xf numFmtId="0" fontId="2" fillId="3" borderId="11" xfId="0" applyFont="1" applyFill="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1" fillId="0" borderId="1" xfId="0" applyFont="1" applyBorder="1" applyAlignment="1" applyProtection="1">
      <alignment horizontal="left" vertical="top" wrapText="1"/>
      <protection hidden="1"/>
    </xf>
    <xf numFmtId="9" fontId="3" fillId="0" borderId="1" xfId="0" applyNumberFormat="1" applyFont="1" applyBorder="1" applyAlignment="1" applyProtection="1">
      <alignment horizontal="right" vertical="top" wrapText="1"/>
      <protection hidden="1"/>
    </xf>
    <xf numFmtId="0" fontId="2" fillId="5" borderId="12" xfId="0" applyFont="1" applyFill="1" applyBorder="1" applyAlignment="1" applyProtection="1">
      <alignment horizontal="center" vertical="center" wrapText="1"/>
      <protection hidden="1"/>
    </xf>
    <xf numFmtId="10" fontId="1" fillId="0" borderId="1" xfId="1" applyNumberFormat="1" applyFont="1" applyBorder="1" applyAlignment="1" applyProtection="1">
      <alignment horizontal="center" vertical="top" wrapText="1"/>
      <protection hidden="1"/>
    </xf>
    <xf numFmtId="0" fontId="2" fillId="9" borderId="0" xfId="0" applyFont="1" applyFill="1" applyAlignment="1" applyProtection="1">
      <alignment horizontal="center" vertical="center" wrapText="1"/>
      <protection hidden="1"/>
    </xf>
    <xf numFmtId="0" fontId="1" fillId="9" borderId="0" xfId="0" applyFont="1" applyFill="1" applyAlignment="1" applyProtection="1">
      <alignment horizontal="center" vertical="center" wrapText="1"/>
      <protection hidden="1"/>
    </xf>
    <xf numFmtId="0" fontId="1" fillId="9" borderId="0" xfId="0" applyFont="1" applyFill="1" applyAlignment="1" applyProtection="1">
      <alignment wrapText="1"/>
      <protection hidden="1"/>
    </xf>
    <xf numFmtId="0" fontId="1" fillId="9" borderId="0" xfId="0" applyFont="1" applyFill="1" applyAlignment="1" applyProtection="1">
      <alignment horizontal="center" wrapText="1"/>
      <protection hidden="1"/>
    </xf>
    <xf numFmtId="0" fontId="1" fillId="9" borderId="0" xfId="0" applyFont="1" applyFill="1" applyAlignment="1" applyProtection="1">
      <alignment horizontal="justify" wrapText="1"/>
      <protection hidden="1"/>
    </xf>
    <xf numFmtId="0" fontId="1" fillId="9" borderId="0" xfId="0" applyFont="1" applyFill="1" applyAlignment="1" applyProtection="1">
      <alignment horizontal="center" vertical="top" wrapText="1"/>
      <protection hidden="1"/>
    </xf>
    <xf numFmtId="9" fontId="7" fillId="3" borderId="28" xfId="1" applyFont="1" applyFill="1" applyBorder="1" applyAlignment="1" applyProtection="1">
      <alignment horizontal="center" vertical="top" wrapText="1"/>
      <protection hidden="1"/>
    </xf>
    <xf numFmtId="9" fontId="7" fillId="3" borderId="12" xfId="1" applyFont="1" applyFill="1" applyBorder="1" applyAlignment="1" applyProtection="1">
      <alignment horizontal="center" vertical="top" wrapText="1"/>
      <protection hidden="1"/>
    </xf>
    <xf numFmtId="9" fontId="1" fillId="0" borderId="13" xfId="0" applyNumberFormat="1" applyFont="1" applyBorder="1" applyAlignment="1" applyProtection="1">
      <alignment horizontal="center" vertical="top" wrapText="1"/>
      <protection hidden="1"/>
    </xf>
    <xf numFmtId="9" fontId="1" fillId="0" borderId="16" xfId="0" applyNumberFormat="1" applyFont="1" applyBorder="1" applyAlignment="1" applyProtection="1">
      <alignment horizontal="center" vertical="top" wrapText="1"/>
      <protection hidden="1"/>
    </xf>
    <xf numFmtId="164" fontId="1" fillId="0" borderId="16" xfId="2" applyNumberFormat="1" applyFont="1" applyBorder="1" applyAlignment="1" applyProtection="1">
      <alignment horizontal="center" vertical="top" wrapText="1"/>
      <protection hidden="1"/>
    </xf>
    <xf numFmtId="9" fontId="5" fillId="0" borderId="42" xfId="1" applyFont="1" applyBorder="1" applyAlignment="1" applyProtection="1">
      <alignment horizontal="center" vertical="top" wrapText="1"/>
      <protection hidden="1"/>
    </xf>
    <xf numFmtId="9" fontId="5" fillId="0" borderId="43" xfId="1" applyFont="1" applyBorder="1" applyAlignment="1" applyProtection="1">
      <alignment horizontal="center" vertical="top" wrapText="1"/>
      <protection hidden="1"/>
    </xf>
    <xf numFmtId="10" fontId="1" fillId="0" borderId="1" xfId="0" applyNumberFormat="1" applyFont="1" applyBorder="1" applyAlignment="1" applyProtection="1">
      <alignment horizontal="center" vertical="top" wrapText="1"/>
      <protection hidden="1"/>
    </xf>
    <xf numFmtId="0" fontId="1" fillId="0" borderId="1" xfId="0" applyFont="1" applyBorder="1" applyAlignment="1" applyProtection="1">
      <alignment horizontal="justify" vertical="top" wrapText="1"/>
      <protection hidden="1"/>
    </xf>
    <xf numFmtId="0" fontId="5" fillId="0" borderId="45" xfId="0" applyFont="1" applyBorder="1" applyAlignment="1" applyProtection="1">
      <alignment horizontal="left" vertical="top" wrapText="1"/>
      <protection hidden="1"/>
    </xf>
    <xf numFmtId="0" fontId="6" fillId="3" borderId="29" xfId="0" applyFont="1" applyFill="1" applyBorder="1" applyAlignment="1" applyProtection="1">
      <alignment horizontal="justify" wrapText="1"/>
      <protection hidden="1"/>
    </xf>
    <xf numFmtId="9" fontId="5" fillId="0" borderId="14" xfId="1" applyFont="1" applyBorder="1" applyAlignment="1" applyProtection="1">
      <alignment horizontal="center" vertical="top" wrapText="1"/>
      <protection hidden="1"/>
    </xf>
    <xf numFmtId="165" fontId="7" fillId="3" borderId="1" xfId="1" applyNumberFormat="1" applyFont="1" applyFill="1" applyBorder="1" applyAlignment="1" applyProtection="1">
      <alignment horizontal="center" vertical="top" wrapText="1"/>
      <protection hidden="1"/>
    </xf>
    <xf numFmtId="165" fontId="9" fillId="2" borderId="11" xfId="1" applyNumberFormat="1" applyFont="1" applyFill="1" applyBorder="1" applyAlignment="1" applyProtection="1">
      <alignment horizontal="center" vertical="top" wrapText="1"/>
      <protection hidden="1"/>
    </xf>
    <xf numFmtId="165" fontId="7" fillId="3" borderId="12" xfId="0" applyNumberFormat="1" applyFont="1" applyFill="1" applyBorder="1" applyAlignment="1" applyProtection="1">
      <alignment horizontal="center" vertical="top" wrapText="1"/>
      <protection hidden="1"/>
    </xf>
    <xf numFmtId="9" fontId="1" fillId="0" borderId="13" xfId="1" applyFont="1" applyBorder="1" applyAlignment="1" applyProtection="1">
      <alignment horizontal="right" vertical="top" wrapText="1"/>
      <protection hidden="1"/>
    </xf>
    <xf numFmtId="0" fontId="1" fillId="0" borderId="1" xfId="0" applyFont="1" applyBorder="1" applyAlignment="1" applyProtection="1">
      <alignment horizontal="center" vertical="center" wrapText="1"/>
      <protection hidden="1"/>
    </xf>
    <xf numFmtId="0" fontId="1" fillId="0" borderId="1" xfId="0" applyFont="1" applyBorder="1" applyAlignment="1" applyProtection="1">
      <alignment horizontal="left" vertical="top" wrapText="1"/>
      <protection hidden="1"/>
    </xf>
    <xf numFmtId="0" fontId="2" fillId="3" borderId="13" xfId="0" applyFont="1" applyFill="1" applyBorder="1" applyAlignment="1" applyProtection="1">
      <alignment horizontal="center" vertical="center" wrapText="1"/>
      <protection hidden="1"/>
    </xf>
    <xf numFmtId="0" fontId="2" fillId="3" borderId="15" xfId="0" applyFont="1" applyFill="1" applyBorder="1" applyAlignment="1" applyProtection="1">
      <alignment horizontal="center" vertical="center" wrapText="1"/>
      <protection hidden="1"/>
    </xf>
    <xf numFmtId="0" fontId="2" fillId="3" borderId="16" xfId="0" applyFont="1" applyFill="1" applyBorder="1" applyAlignment="1" applyProtection="1">
      <alignment horizontal="center" vertical="center" wrapText="1"/>
      <protection hidden="1"/>
    </xf>
    <xf numFmtId="0" fontId="2" fillId="3" borderId="17" xfId="0" applyFont="1" applyFill="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1" fillId="0" borderId="1" xfId="0" applyFont="1" applyBorder="1" applyAlignment="1" applyProtection="1">
      <alignment horizontal="left" vertical="top" wrapText="1"/>
      <protection hidden="1"/>
    </xf>
    <xf numFmtId="0" fontId="2" fillId="0" borderId="2" xfId="0" applyFont="1" applyBorder="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0" fontId="2" fillId="3" borderId="1" xfId="0" applyFont="1" applyFill="1" applyBorder="1" applyAlignment="1" applyProtection="1">
      <alignment horizontal="center" vertical="center" wrapText="1"/>
      <protection hidden="1"/>
    </xf>
    <xf numFmtId="0" fontId="1" fillId="0" borderId="3" xfId="0" applyFont="1" applyBorder="1" applyAlignment="1" applyProtection="1">
      <alignment horizontal="center" vertical="center" wrapText="1"/>
      <protection hidden="1"/>
    </xf>
    <xf numFmtId="0" fontId="1" fillId="0" borderId="8" xfId="0" applyFont="1" applyBorder="1" applyAlignment="1" applyProtection="1">
      <alignment horizontal="center" vertical="center" wrapText="1"/>
      <protection hidden="1"/>
    </xf>
    <xf numFmtId="0" fontId="1" fillId="0" borderId="4" xfId="0" applyFont="1" applyBorder="1" applyAlignment="1" applyProtection="1">
      <alignment horizontal="center" vertical="center" wrapText="1"/>
      <protection hidden="1"/>
    </xf>
    <xf numFmtId="0" fontId="1" fillId="0" borderId="2" xfId="0" applyFont="1" applyBorder="1"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0" fontId="1" fillId="0" borderId="5" xfId="0" applyFont="1" applyBorder="1" applyAlignment="1" applyProtection="1">
      <alignment horizontal="center" vertical="center" wrapText="1"/>
      <protection hidden="1"/>
    </xf>
    <xf numFmtId="0" fontId="1" fillId="0" borderId="6" xfId="0" applyFont="1" applyBorder="1" applyAlignment="1" applyProtection="1">
      <alignment horizontal="center" vertical="center" wrapText="1"/>
      <protection hidden="1"/>
    </xf>
    <xf numFmtId="0" fontId="1" fillId="0" borderId="9" xfId="0" applyFont="1" applyBorder="1" applyAlignment="1" applyProtection="1">
      <alignment horizontal="center" vertical="center" wrapText="1"/>
      <protection hidden="1"/>
    </xf>
    <xf numFmtId="0" fontId="1" fillId="0" borderId="7" xfId="0" applyFont="1" applyBorder="1" applyAlignment="1" applyProtection="1">
      <alignment horizontal="center" vertical="center" wrapText="1"/>
      <protection hidden="1"/>
    </xf>
    <xf numFmtId="0" fontId="2" fillId="3" borderId="14" xfId="0" applyFont="1" applyFill="1" applyBorder="1" applyAlignment="1" applyProtection="1">
      <alignment horizontal="center" vertical="center" wrapText="1"/>
      <protection hidden="1"/>
    </xf>
    <xf numFmtId="0" fontId="1" fillId="0" borderId="40" xfId="0" applyFont="1" applyBorder="1" applyAlignment="1" applyProtection="1">
      <alignment horizontal="left" vertical="center" wrapText="1"/>
      <protection hidden="1"/>
    </xf>
    <xf numFmtId="0" fontId="1" fillId="0" borderId="44" xfId="0" applyFont="1" applyBorder="1" applyAlignment="1" applyProtection="1">
      <alignment horizontal="left" vertical="center" wrapText="1"/>
      <protection hidden="1"/>
    </xf>
    <xf numFmtId="0" fontId="1" fillId="0" borderId="43" xfId="0" applyFont="1" applyBorder="1" applyAlignment="1" applyProtection="1">
      <alignment horizontal="left" vertical="center" wrapText="1"/>
      <protection hidden="1"/>
    </xf>
    <xf numFmtId="0" fontId="1" fillId="0" borderId="40" xfId="0" applyFont="1" applyBorder="1" applyAlignment="1" applyProtection="1">
      <alignment horizontal="justify" vertical="center" wrapText="1"/>
      <protection hidden="1"/>
    </xf>
    <xf numFmtId="0" fontId="1" fillId="0" borderId="44" xfId="0" applyFont="1" applyBorder="1" applyAlignment="1" applyProtection="1">
      <alignment horizontal="justify" vertical="center" wrapText="1"/>
      <protection hidden="1"/>
    </xf>
    <xf numFmtId="0" fontId="1" fillId="0" borderId="43" xfId="0" applyFont="1" applyBorder="1" applyAlignment="1" applyProtection="1">
      <alignment horizontal="justify" vertical="center" wrapText="1"/>
      <protection hidden="1"/>
    </xf>
    <xf numFmtId="0" fontId="2" fillId="3" borderId="40" xfId="0" applyFont="1" applyFill="1" applyBorder="1" applyAlignment="1" applyProtection="1">
      <alignment horizontal="center" wrapText="1"/>
      <protection hidden="1"/>
    </xf>
    <xf numFmtId="0" fontId="2" fillId="3" borderId="44" xfId="0" applyFont="1" applyFill="1" applyBorder="1" applyAlignment="1" applyProtection="1">
      <alignment horizontal="center" wrapText="1"/>
      <protection hidden="1"/>
    </xf>
    <xf numFmtId="0" fontId="2" fillId="3" borderId="43" xfId="0" applyFont="1" applyFill="1" applyBorder="1" applyAlignment="1" applyProtection="1">
      <alignment horizontal="center" wrapText="1"/>
      <protection hidden="1"/>
    </xf>
    <xf numFmtId="0" fontId="2" fillId="8" borderId="25" xfId="0" applyFont="1" applyFill="1" applyBorder="1" applyAlignment="1" applyProtection="1">
      <alignment horizontal="center" vertical="center" wrapText="1"/>
      <protection hidden="1"/>
    </xf>
    <xf numFmtId="0" fontId="2" fillId="8" borderId="26" xfId="0" applyFont="1" applyFill="1" applyBorder="1" applyAlignment="1" applyProtection="1">
      <alignment horizontal="center" vertical="center" wrapText="1"/>
      <protection hidden="1"/>
    </xf>
    <xf numFmtId="0" fontId="2" fillId="8" borderId="27" xfId="0" applyFont="1" applyFill="1" applyBorder="1" applyAlignment="1" applyProtection="1">
      <alignment horizontal="center" vertical="center" wrapText="1"/>
      <protection hidden="1"/>
    </xf>
    <xf numFmtId="0" fontId="2" fillId="4" borderId="36" xfId="0" applyFont="1" applyFill="1" applyBorder="1" applyAlignment="1" applyProtection="1">
      <alignment horizontal="center" vertical="center" wrapText="1"/>
      <protection hidden="1"/>
    </xf>
    <xf numFmtId="0" fontId="2" fillId="4" borderId="37" xfId="0" applyFont="1" applyFill="1" applyBorder="1" applyAlignment="1" applyProtection="1">
      <alignment horizontal="center" vertical="center" wrapText="1"/>
      <protection hidden="1"/>
    </xf>
    <xf numFmtId="0" fontId="2" fillId="4" borderId="38" xfId="0" applyFont="1" applyFill="1" applyBorder="1" applyAlignment="1" applyProtection="1">
      <alignment horizontal="center" vertical="center" wrapText="1"/>
      <protection hidden="1"/>
    </xf>
    <xf numFmtId="0" fontId="2" fillId="2" borderId="13" xfId="0" applyFont="1" applyFill="1" applyBorder="1" applyAlignment="1" applyProtection="1">
      <alignment horizontal="center" vertical="center" wrapText="1"/>
      <protection hidden="1"/>
    </xf>
    <xf numFmtId="0" fontId="2" fillId="2" borderId="14" xfId="0" applyFont="1" applyFill="1" applyBorder="1" applyAlignment="1" applyProtection="1">
      <alignment horizontal="center" vertical="center" wrapText="1"/>
      <protection hidden="1"/>
    </xf>
    <xf numFmtId="0" fontId="2" fillId="2" borderId="15" xfId="0" applyFont="1" applyFill="1" applyBorder="1" applyAlignment="1" applyProtection="1">
      <alignment horizontal="center" vertical="center" wrapText="1"/>
      <protection hidden="1"/>
    </xf>
    <xf numFmtId="0" fontId="2" fillId="2" borderId="16"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0" fontId="2" fillId="2" borderId="17" xfId="0" applyFont="1" applyFill="1" applyBorder="1" applyAlignment="1" applyProtection="1">
      <alignment horizontal="center" vertical="center" wrapText="1"/>
      <protection hidden="1"/>
    </xf>
    <xf numFmtId="0" fontId="2" fillId="7" borderId="13" xfId="0" applyFont="1" applyFill="1" applyBorder="1" applyAlignment="1" applyProtection="1">
      <alignment horizontal="center" vertical="center" wrapText="1"/>
      <protection hidden="1"/>
    </xf>
    <xf numFmtId="0" fontId="2" fillId="7" borderId="14" xfId="0" applyFont="1" applyFill="1" applyBorder="1" applyAlignment="1" applyProtection="1">
      <alignment horizontal="center" vertical="center" wrapText="1"/>
      <protection hidden="1"/>
    </xf>
    <xf numFmtId="0" fontId="2" fillId="7" borderId="15" xfId="0" applyFont="1" applyFill="1" applyBorder="1" applyAlignment="1" applyProtection="1">
      <alignment horizontal="center" vertical="center" wrapText="1"/>
      <protection hidden="1"/>
    </xf>
    <xf numFmtId="0" fontId="2" fillId="6" borderId="13" xfId="0" applyFont="1" applyFill="1" applyBorder="1" applyAlignment="1" applyProtection="1">
      <alignment horizontal="center" vertical="center" wrapText="1"/>
      <protection hidden="1"/>
    </xf>
    <xf numFmtId="0" fontId="2" fillId="6" borderId="14" xfId="0" applyFont="1" applyFill="1" applyBorder="1" applyAlignment="1" applyProtection="1">
      <alignment horizontal="center" vertical="center" wrapText="1"/>
      <protection hidden="1"/>
    </xf>
    <xf numFmtId="0" fontId="2" fillId="6" borderId="15" xfId="0" applyFont="1" applyFill="1" applyBorder="1" applyAlignment="1" applyProtection="1">
      <alignment horizontal="center" vertical="center" wrapText="1"/>
      <protection hidden="1"/>
    </xf>
    <xf numFmtId="0" fontId="2" fillId="5" borderId="13" xfId="0" applyFont="1" applyFill="1" applyBorder="1" applyAlignment="1" applyProtection="1">
      <alignment horizontal="center" vertical="center" wrapText="1"/>
      <protection hidden="1"/>
    </xf>
    <xf numFmtId="0" fontId="2" fillId="5" borderId="14" xfId="0" applyFont="1" applyFill="1" applyBorder="1" applyAlignment="1" applyProtection="1">
      <alignment horizontal="center" vertical="center" wrapText="1"/>
      <protection hidden="1"/>
    </xf>
    <xf numFmtId="0" fontId="2" fillId="5" borderId="15" xfId="0" applyFont="1" applyFill="1" applyBorder="1" applyAlignment="1" applyProtection="1">
      <alignment horizontal="center" vertical="center" wrapText="1"/>
      <protection hidden="1"/>
    </xf>
    <xf numFmtId="0" fontId="2" fillId="6" borderId="31" xfId="0" applyFont="1" applyFill="1" applyBorder="1" applyAlignment="1" applyProtection="1">
      <alignment horizontal="center" vertical="center" wrapText="1"/>
      <protection hidden="1"/>
    </xf>
    <xf numFmtId="0" fontId="2" fillId="6" borderId="8" xfId="0" applyFont="1" applyFill="1" applyBorder="1" applyAlignment="1" applyProtection="1">
      <alignment horizontal="center" vertical="center" wrapText="1"/>
      <protection hidden="1"/>
    </xf>
    <xf numFmtId="0" fontId="2" fillId="6" borderId="30" xfId="0" applyFont="1" applyFill="1" applyBorder="1" applyAlignment="1" applyProtection="1">
      <alignment horizontal="center" vertical="center" wrapText="1"/>
      <protection hidden="1"/>
    </xf>
    <xf numFmtId="0" fontId="2" fillId="6" borderId="32" xfId="0" applyFont="1" applyFill="1" applyBorder="1" applyAlignment="1" applyProtection="1">
      <alignment horizontal="center" vertical="center" wrapText="1"/>
      <protection hidden="1"/>
    </xf>
    <xf numFmtId="0" fontId="2" fillId="6" borderId="9" xfId="0" applyFont="1" applyFill="1" applyBorder="1" applyAlignment="1" applyProtection="1">
      <alignment horizontal="center" vertical="center" wrapText="1"/>
      <protection hidden="1"/>
    </xf>
    <xf numFmtId="0" fontId="2" fillId="6" borderId="22" xfId="0" applyFont="1" applyFill="1" applyBorder="1" applyAlignment="1" applyProtection="1">
      <alignment horizontal="center" vertical="center" wrapText="1"/>
      <protection hidden="1"/>
    </xf>
    <xf numFmtId="0" fontId="2" fillId="7" borderId="31" xfId="0" applyFont="1" applyFill="1" applyBorder="1" applyAlignment="1" applyProtection="1">
      <alignment horizontal="center" vertical="center" wrapText="1"/>
      <protection hidden="1"/>
    </xf>
    <xf numFmtId="0" fontId="2" fillId="7" borderId="8" xfId="0" applyFont="1" applyFill="1" applyBorder="1" applyAlignment="1" applyProtection="1">
      <alignment horizontal="center" vertical="center" wrapText="1"/>
      <protection hidden="1"/>
    </xf>
    <xf numFmtId="0" fontId="2" fillId="7" borderId="30" xfId="0" applyFont="1" applyFill="1" applyBorder="1" applyAlignment="1" applyProtection="1">
      <alignment horizontal="center" vertical="center" wrapText="1"/>
      <protection hidden="1"/>
    </xf>
    <xf numFmtId="0" fontId="2" fillId="7" borderId="32" xfId="0" applyFont="1" applyFill="1" applyBorder="1" applyAlignment="1" applyProtection="1">
      <alignment horizontal="center" vertical="center" wrapText="1"/>
      <protection hidden="1"/>
    </xf>
    <xf numFmtId="0" fontId="2" fillId="7" borderId="9" xfId="0" applyFont="1" applyFill="1" applyBorder="1" applyAlignment="1" applyProtection="1">
      <alignment horizontal="center" vertical="center" wrapText="1"/>
      <protection hidden="1"/>
    </xf>
    <xf numFmtId="0" fontId="2" fillId="7" borderId="22" xfId="0" applyFont="1" applyFill="1" applyBorder="1" applyAlignment="1" applyProtection="1">
      <alignment horizontal="center" vertical="center" wrapText="1"/>
      <protection hidden="1"/>
    </xf>
    <xf numFmtId="0" fontId="2" fillId="8" borderId="31" xfId="0" applyFont="1" applyFill="1" applyBorder="1" applyAlignment="1" applyProtection="1">
      <alignment horizontal="center" vertical="center" wrapText="1"/>
      <protection hidden="1"/>
    </xf>
    <xf numFmtId="0" fontId="2" fillId="8" borderId="8" xfId="0" applyFont="1" applyFill="1" applyBorder="1" applyAlignment="1" applyProtection="1">
      <alignment horizontal="center" vertical="center" wrapText="1"/>
      <protection hidden="1"/>
    </xf>
    <xf numFmtId="0" fontId="2" fillId="8" borderId="30" xfId="0" applyFont="1" applyFill="1" applyBorder="1" applyAlignment="1" applyProtection="1">
      <alignment horizontal="center" vertical="center" wrapText="1"/>
      <protection hidden="1"/>
    </xf>
    <xf numFmtId="0" fontId="2" fillId="8" borderId="32" xfId="0" applyFont="1" applyFill="1" applyBorder="1" applyAlignment="1" applyProtection="1">
      <alignment horizontal="center" vertical="center" wrapText="1"/>
      <protection hidden="1"/>
    </xf>
    <xf numFmtId="0" fontId="2" fillId="8" borderId="9" xfId="0" applyFont="1" applyFill="1" applyBorder="1" applyAlignment="1" applyProtection="1">
      <alignment horizontal="center" vertical="center" wrapText="1"/>
      <protection hidden="1"/>
    </xf>
    <xf numFmtId="0" fontId="2" fillId="8" borderId="22" xfId="0" applyFont="1" applyFill="1" applyBorder="1" applyAlignment="1" applyProtection="1">
      <alignment horizontal="center" vertical="center" wrapText="1"/>
      <protection hidden="1"/>
    </xf>
    <xf numFmtId="0" fontId="2" fillId="2" borderId="12" xfId="0" applyFont="1" applyFill="1" applyBorder="1" applyAlignment="1" applyProtection="1">
      <alignment horizontal="center" vertical="center" wrapText="1"/>
      <protection hidden="1"/>
    </xf>
    <xf numFmtId="0" fontId="2" fillId="2" borderId="34"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vertical="center" wrapText="1"/>
      <protection hidden="1"/>
    </xf>
    <xf numFmtId="0" fontId="2" fillId="3" borderId="28" xfId="0" applyFont="1" applyFill="1" applyBorder="1" applyAlignment="1" applyProtection="1">
      <alignment horizontal="center" vertical="center" wrapText="1"/>
      <protection hidden="1"/>
    </xf>
    <xf numFmtId="0" fontId="2" fillId="3" borderId="33" xfId="0" applyFont="1" applyFill="1" applyBorder="1" applyAlignment="1" applyProtection="1">
      <alignment horizontal="center" vertical="center" wrapText="1"/>
      <protection hidden="1"/>
    </xf>
    <xf numFmtId="0" fontId="2" fillId="3" borderId="29" xfId="0" applyFont="1" applyFill="1" applyBorder="1" applyAlignment="1" applyProtection="1">
      <alignment horizontal="center" vertical="center" wrapText="1"/>
      <protection hidden="1"/>
    </xf>
    <xf numFmtId="0" fontId="2" fillId="3" borderId="35" xfId="0" applyFont="1" applyFill="1" applyBorder="1" applyAlignment="1" applyProtection="1">
      <alignment horizontal="center" vertical="center" wrapText="1"/>
      <protection hidden="1"/>
    </xf>
    <xf numFmtId="0" fontId="2" fillId="3" borderId="18" xfId="0" applyFont="1" applyFill="1" applyBorder="1" applyAlignment="1" applyProtection="1">
      <alignment horizontal="center" vertical="center" wrapText="1"/>
      <protection hidden="1"/>
    </xf>
    <xf numFmtId="0" fontId="2" fillId="2" borderId="29" xfId="0" applyFont="1" applyFill="1" applyBorder="1" applyAlignment="1" applyProtection="1">
      <alignment horizontal="center" vertical="center" wrapText="1"/>
      <protection hidden="1"/>
    </xf>
    <xf numFmtId="0" fontId="2" fillId="2" borderId="35" xfId="0" applyFont="1" applyFill="1" applyBorder="1" applyAlignment="1" applyProtection="1">
      <alignment horizontal="center" vertical="center" wrapText="1"/>
      <protection hidden="1"/>
    </xf>
    <xf numFmtId="0" fontId="2" fillId="4" borderId="39" xfId="0" applyFont="1" applyFill="1" applyBorder="1" applyAlignment="1" applyProtection="1">
      <alignment horizontal="center" vertical="center" wrapText="1"/>
      <protection hidden="1"/>
    </xf>
    <xf numFmtId="0" fontId="2" fillId="4" borderId="20" xfId="0" applyFont="1" applyFill="1" applyBorder="1" applyAlignment="1" applyProtection="1">
      <alignment horizontal="center" vertical="center" wrapText="1"/>
      <protection hidden="1"/>
    </xf>
    <xf numFmtId="0" fontId="2" fillId="4" borderId="21" xfId="0" applyFont="1" applyFill="1" applyBorder="1" applyAlignment="1" applyProtection="1">
      <alignment horizontal="center" vertical="center" wrapText="1"/>
      <protection hidden="1"/>
    </xf>
    <xf numFmtId="0" fontId="2" fillId="4" borderId="32" xfId="0" applyFont="1" applyFill="1" applyBorder="1" applyAlignment="1" applyProtection="1">
      <alignment horizontal="center" vertical="center" wrapText="1"/>
      <protection hidden="1"/>
    </xf>
    <xf numFmtId="0" fontId="2" fillId="4" borderId="9" xfId="0" applyFont="1" applyFill="1" applyBorder="1" applyAlignment="1" applyProtection="1">
      <alignment horizontal="center" vertical="center" wrapText="1"/>
      <protection hidden="1"/>
    </xf>
    <xf numFmtId="0" fontId="2" fillId="4" borderId="22" xfId="0" applyFont="1" applyFill="1" applyBorder="1" applyAlignment="1" applyProtection="1">
      <alignment horizontal="center" vertical="center" wrapText="1"/>
      <protection hidden="1"/>
    </xf>
    <xf numFmtId="0" fontId="2" fillId="5" borderId="31" xfId="0" applyFont="1" applyFill="1" applyBorder="1" applyAlignment="1" applyProtection="1">
      <alignment horizontal="center" vertical="center" wrapText="1"/>
      <protection hidden="1"/>
    </xf>
    <xf numFmtId="0" fontId="2" fillId="5" borderId="8" xfId="0" applyFont="1" applyFill="1" applyBorder="1" applyAlignment="1" applyProtection="1">
      <alignment horizontal="center" vertical="center" wrapText="1"/>
      <protection hidden="1"/>
    </xf>
    <xf numFmtId="0" fontId="2" fillId="5" borderId="30" xfId="0" applyFont="1" applyFill="1" applyBorder="1" applyAlignment="1" applyProtection="1">
      <alignment horizontal="center" vertical="center" wrapText="1"/>
      <protection hidden="1"/>
    </xf>
    <xf numFmtId="0" fontId="2" fillId="5" borderId="32" xfId="0" applyFont="1" applyFill="1" applyBorder="1" applyAlignment="1" applyProtection="1">
      <alignment horizontal="center" vertical="center" wrapText="1"/>
      <protection hidden="1"/>
    </xf>
    <xf numFmtId="0" fontId="2" fillId="5" borderId="9" xfId="0" applyFont="1" applyFill="1" applyBorder="1" applyAlignment="1" applyProtection="1">
      <alignment horizontal="center" vertical="center" wrapText="1"/>
      <protection hidden="1"/>
    </xf>
    <xf numFmtId="0" fontId="2" fillId="5" borderId="22" xfId="0" applyFont="1" applyFill="1" applyBorder="1" applyAlignment="1" applyProtection="1">
      <alignment horizontal="center" vertical="center" wrapText="1"/>
      <protection hidden="1"/>
    </xf>
    <xf numFmtId="0" fontId="2" fillId="3" borderId="19" xfId="0" applyFont="1" applyFill="1" applyBorder="1" applyAlignment="1" applyProtection="1">
      <alignment horizontal="center" vertical="center" wrapText="1"/>
      <protection hidden="1"/>
    </xf>
    <xf numFmtId="0" fontId="2" fillId="2" borderId="28" xfId="0" applyFont="1" applyFill="1" applyBorder="1" applyAlignment="1" applyProtection="1">
      <alignment horizontal="center" vertical="center" wrapText="1"/>
      <protection hidden="1"/>
    </xf>
    <xf numFmtId="0" fontId="2" fillId="2" borderId="33" xfId="0" applyFont="1" applyFill="1" applyBorder="1" applyAlignment="1" applyProtection="1">
      <alignment horizontal="center" vertical="center" wrapText="1"/>
      <protection hidden="1"/>
    </xf>
    <xf numFmtId="9" fontId="1" fillId="0" borderId="14" xfId="0" applyNumberFormat="1" applyFont="1" applyBorder="1" applyAlignment="1" applyProtection="1">
      <alignment horizontal="right" vertical="top" wrapText="1"/>
      <protection hidden="1"/>
    </xf>
    <xf numFmtId="9" fontId="1" fillId="0" borderId="13" xfId="1" applyFont="1" applyFill="1" applyBorder="1" applyAlignment="1" applyProtection="1">
      <alignment horizontal="center" vertical="top" wrapText="1"/>
      <protection hidden="1"/>
    </xf>
    <xf numFmtId="10" fontId="1" fillId="0" borderId="14" xfId="1" applyNumberFormat="1" applyFont="1" applyFill="1" applyBorder="1" applyAlignment="1" applyProtection="1">
      <alignment horizontal="center" vertical="top" wrapText="1"/>
      <protection hidden="1"/>
    </xf>
    <xf numFmtId="10" fontId="1" fillId="0" borderId="14" xfId="0" applyNumberFormat="1" applyFont="1" applyFill="1" applyBorder="1" applyAlignment="1" applyProtection="1">
      <alignment horizontal="center" vertical="top" wrapText="1"/>
      <protection hidden="1"/>
    </xf>
    <xf numFmtId="0" fontId="1" fillId="0" borderId="15" xfId="0" applyFont="1" applyFill="1" applyBorder="1" applyAlignment="1" applyProtection="1">
      <alignment horizontal="justify" vertical="top" wrapText="1"/>
      <protection hidden="1"/>
    </xf>
    <xf numFmtId="9" fontId="5" fillId="0" borderId="1" xfId="0" applyNumberFormat="1" applyFont="1" applyBorder="1" applyAlignment="1" applyProtection="1">
      <alignment horizontal="left" vertical="top" wrapText="1"/>
      <protection hidden="1"/>
    </xf>
    <xf numFmtId="10" fontId="7" fillId="3" borderId="1" xfId="1" applyNumberFormat="1" applyFont="1" applyFill="1" applyBorder="1" applyAlignment="1" applyProtection="1">
      <alignment horizontal="center" wrapText="1"/>
      <protection hidden="1"/>
    </xf>
    <xf numFmtId="10" fontId="9" fillId="2" borderId="11" xfId="1" applyNumberFormat="1" applyFont="1" applyFill="1" applyBorder="1" applyAlignment="1" applyProtection="1">
      <alignment horizontal="center" wrapText="1"/>
      <protection hidden="1"/>
    </xf>
  </cellXfs>
  <cellStyles count="3">
    <cellStyle name="Millares [0]" xfId="2" builtinId="6"/>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143411</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757A3-C994-41E5-9502-5424A4810E09}">
  <dimension ref="A1:AU49"/>
  <sheetViews>
    <sheetView showGridLines="0" tabSelected="1" zoomScaleNormal="100" workbookViewId="0">
      <selection sqref="A1:M1"/>
    </sheetView>
  </sheetViews>
  <sheetFormatPr baseColWidth="10" defaultColWidth="10.85546875" defaultRowHeight="15" zeroHeight="1" x14ac:dyDescent="0.25"/>
  <cols>
    <col min="1" max="1" width="6.5703125" style="7" customWidth="1"/>
    <col min="2" max="2" width="25.5703125" style="7" customWidth="1"/>
    <col min="3" max="3" width="12.28515625" style="7" customWidth="1"/>
    <col min="4" max="4" width="7.42578125" style="7" customWidth="1"/>
    <col min="5" max="5" width="44.28515625" style="7" bestFit="1" customWidth="1"/>
    <col min="6" max="6" width="15.5703125" style="7" customWidth="1"/>
    <col min="7" max="7" width="15.7109375" style="7" customWidth="1"/>
    <col min="8" max="8" width="15.85546875" style="7" customWidth="1"/>
    <col min="9" max="10" width="19.140625" style="7" customWidth="1"/>
    <col min="11" max="11" width="8.140625" style="7" customWidth="1"/>
    <col min="12" max="12" width="18.42578125" style="7" customWidth="1"/>
    <col min="13" max="13" width="15.85546875" style="7" customWidth="1"/>
    <col min="14" max="17" width="16.7109375" style="7" customWidth="1"/>
    <col min="18" max="18" width="17.42578125" style="7" customWidth="1"/>
    <col min="19" max="19" width="17.85546875" style="7" customWidth="1"/>
    <col min="20" max="20" width="20.5703125" style="7" customWidth="1"/>
    <col min="21" max="21" width="23.7109375" style="7" customWidth="1"/>
    <col min="22" max="22" width="17.85546875" style="7" customWidth="1"/>
    <col min="23" max="23" width="21.5703125" style="7" customWidth="1"/>
    <col min="24" max="24" width="20.28515625" style="134" customWidth="1"/>
    <col min="25" max="25" width="16.5703125" style="134" customWidth="1"/>
    <col min="26" max="26" width="17.5703125" style="134" customWidth="1"/>
    <col min="27" max="27" width="28.28515625" style="119" customWidth="1"/>
    <col min="28" max="28" width="19.5703125" style="7" customWidth="1"/>
    <col min="29" max="31" width="18.42578125" style="107" customWidth="1"/>
    <col min="32" max="32" width="63.28515625" style="7" customWidth="1"/>
    <col min="33" max="33" width="25.28515625" style="7" customWidth="1"/>
    <col min="34" max="34" width="20.28515625" style="7" customWidth="1"/>
    <col min="35" max="36" width="16.5703125" style="7" customWidth="1"/>
    <col min="37" max="37" width="51.5703125" style="7" customWidth="1"/>
    <col min="38" max="38" width="33" style="7" customWidth="1"/>
    <col min="39" max="43" width="16.5703125" style="7" hidden="1" customWidth="1"/>
    <col min="44" max="44" width="19.28515625" style="107" customWidth="1"/>
    <col min="45" max="45" width="23" style="107" customWidth="1"/>
    <col min="46" max="46" width="21.5703125" style="107" customWidth="1"/>
    <col min="47" max="47" width="48.5703125" style="119" customWidth="1"/>
    <col min="48" max="16384" width="10.85546875" style="7"/>
  </cols>
  <sheetData>
    <row r="1" spans="1:47" ht="70.5" customHeight="1" x14ac:dyDescent="0.25">
      <c r="A1" s="191" t="s">
        <v>0</v>
      </c>
      <c r="B1" s="192"/>
      <c r="C1" s="192"/>
      <c r="D1" s="192"/>
      <c r="E1" s="192"/>
      <c r="F1" s="192"/>
      <c r="G1" s="192"/>
      <c r="H1" s="192"/>
      <c r="I1" s="192"/>
      <c r="J1" s="192"/>
      <c r="K1" s="192"/>
      <c r="L1" s="192"/>
      <c r="M1" s="192"/>
      <c r="N1" s="193" t="s">
        <v>1</v>
      </c>
      <c r="O1" s="193"/>
      <c r="P1" s="193"/>
      <c r="Q1" s="193"/>
      <c r="R1" s="193"/>
    </row>
    <row r="2" spans="1:47" s="8" customFormat="1" ht="23.45" customHeight="1" x14ac:dyDescent="0.25">
      <c r="A2" s="194" t="s">
        <v>2</v>
      </c>
      <c r="B2" s="195"/>
      <c r="C2" s="195"/>
      <c r="D2" s="195"/>
      <c r="E2" s="195"/>
      <c r="F2" s="195"/>
      <c r="G2" s="195"/>
      <c r="H2" s="195"/>
      <c r="I2" s="195"/>
      <c r="J2" s="195"/>
      <c r="K2" s="195"/>
      <c r="L2" s="195"/>
      <c r="M2" s="195"/>
      <c r="N2" s="195"/>
      <c r="O2" s="195"/>
      <c r="P2" s="195"/>
      <c r="Q2" s="195"/>
      <c r="R2" s="195"/>
      <c r="X2" s="135"/>
      <c r="Y2" s="135"/>
      <c r="Z2" s="135"/>
      <c r="AA2" s="120"/>
      <c r="AC2" s="107"/>
      <c r="AD2" s="107"/>
      <c r="AE2" s="107"/>
      <c r="AR2" s="107"/>
      <c r="AS2" s="107"/>
      <c r="AT2" s="107"/>
      <c r="AU2" s="120"/>
    </row>
    <row r="3" spans="1:47" x14ac:dyDescent="0.25">
      <c r="E3" s="9"/>
    </row>
    <row r="4" spans="1:47" ht="29.1" customHeight="1" x14ac:dyDescent="0.25">
      <c r="A4" s="196" t="s">
        <v>3</v>
      </c>
      <c r="B4" s="196"/>
      <c r="C4" s="197" t="s">
        <v>4</v>
      </c>
      <c r="D4" s="198"/>
      <c r="E4" s="199"/>
      <c r="G4" s="196" t="s">
        <v>5</v>
      </c>
      <c r="H4" s="196"/>
      <c r="I4" s="196"/>
      <c r="J4" s="196"/>
      <c r="K4" s="196"/>
      <c r="L4" s="196"/>
      <c r="M4" s="196"/>
    </row>
    <row r="5" spans="1:47" ht="15" customHeight="1" x14ac:dyDescent="0.25">
      <c r="A5" s="196"/>
      <c r="B5" s="196"/>
      <c r="C5" s="200"/>
      <c r="D5" s="201"/>
      <c r="E5" s="202"/>
      <c r="G5" s="10" t="s">
        <v>6</v>
      </c>
      <c r="H5" s="10" t="s">
        <v>7</v>
      </c>
      <c r="I5" s="213" t="s">
        <v>8</v>
      </c>
      <c r="J5" s="214"/>
      <c r="K5" s="214"/>
      <c r="L5" s="214"/>
      <c r="M5" s="215"/>
    </row>
    <row r="6" spans="1:47" ht="15" customHeight="1" x14ac:dyDescent="0.25">
      <c r="A6" s="196"/>
      <c r="B6" s="196"/>
      <c r="C6" s="200"/>
      <c r="D6" s="201"/>
      <c r="E6" s="202"/>
      <c r="G6" s="158">
        <v>1</v>
      </c>
      <c r="H6" s="158" t="s">
        <v>9</v>
      </c>
      <c r="I6" s="207" t="s">
        <v>10</v>
      </c>
      <c r="J6" s="208"/>
      <c r="K6" s="208"/>
      <c r="L6" s="208"/>
      <c r="M6" s="209"/>
    </row>
    <row r="7" spans="1:47" ht="81" customHeight="1" x14ac:dyDescent="0.25">
      <c r="A7" s="196"/>
      <c r="B7" s="196"/>
      <c r="C7" s="200"/>
      <c r="D7" s="201"/>
      <c r="E7" s="202"/>
      <c r="G7" s="158">
        <v>2</v>
      </c>
      <c r="H7" s="158" t="s">
        <v>11</v>
      </c>
      <c r="I7" s="210" t="s">
        <v>12</v>
      </c>
      <c r="J7" s="211"/>
      <c r="K7" s="211"/>
      <c r="L7" s="211"/>
      <c r="M7" s="212"/>
    </row>
    <row r="8" spans="1:47" ht="75.75" customHeight="1" x14ac:dyDescent="0.25">
      <c r="A8" s="196"/>
      <c r="B8" s="196"/>
      <c r="C8" s="203"/>
      <c r="D8" s="204"/>
      <c r="E8" s="205"/>
      <c r="G8" s="158">
        <v>3</v>
      </c>
      <c r="H8" s="158" t="s">
        <v>13</v>
      </c>
      <c r="I8" s="210" t="s">
        <v>14</v>
      </c>
      <c r="J8" s="211"/>
      <c r="K8" s="211"/>
      <c r="L8" s="211"/>
      <c r="M8" s="212"/>
    </row>
    <row r="9" spans="1:47" s="165" customFormat="1" ht="75.75" customHeight="1" x14ac:dyDescent="0.25">
      <c r="A9" s="163"/>
      <c r="B9" s="163"/>
      <c r="C9" s="164"/>
      <c r="D9" s="164"/>
      <c r="E9" s="164"/>
      <c r="G9" s="158">
        <v>4</v>
      </c>
      <c r="H9" s="158" t="s">
        <v>15</v>
      </c>
      <c r="I9" s="210" t="s">
        <v>16</v>
      </c>
      <c r="J9" s="211"/>
      <c r="K9" s="211"/>
      <c r="L9" s="211"/>
      <c r="M9" s="212"/>
      <c r="X9" s="166"/>
      <c r="Y9" s="166"/>
      <c r="Z9" s="166"/>
      <c r="AA9" s="167"/>
      <c r="AC9" s="168"/>
      <c r="AD9" s="168"/>
      <c r="AE9" s="168"/>
      <c r="AR9" s="168"/>
      <c r="AS9" s="168"/>
      <c r="AT9" s="168"/>
      <c r="AU9" s="167"/>
    </row>
    <row r="10" spans="1:47" s="165" customFormat="1" ht="75.75" customHeight="1" x14ac:dyDescent="0.25">
      <c r="A10" s="163"/>
      <c r="B10" s="163"/>
      <c r="C10" s="164"/>
      <c r="D10" s="164"/>
      <c r="E10" s="164"/>
      <c r="G10" s="185">
        <v>5</v>
      </c>
      <c r="H10" s="185" t="s">
        <v>173</v>
      </c>
      <c r="I10" s="210" t="s">
        <v>181</v>
      </c>
      <c r="J10" s="211"/>
      <c r="K10" s="211"/>
      <c r="L10" s="211"/>
      <c r="M10" s="212"/>
      <c r="X10" s="166"/>
      <c r="Y10" s="166"/>
      <c r="Z10" s="166"/>
      <c r="AA10" s="167"/>
      <c r="AC10" s="168"/>
      <c r="AD10" s="168"/>
      <c r="AE10" s="168"/>
      <c r="AR10" s="168"/>
      <c r="AS10" s="168"/>
      <c r="AT10" s="168"/>
      <c r="AU10" s="167"/>
    </row>
    <row r="11" spans="1:47" ht="15.75" thickBot="1" x14ac:dyDescent="0.3"/>
    <row r="12" spans="1:47" ht="22.5" customHeight="1" thickBot="1" x14ac:dyDescent="0.3">
      <c r="A12" s="187" t="s">
        <v>17</v>
      </c>
      <c r="B12" s="188"/>
      <c r="C12" s="187" t="s">
        <v>18</v>
      </c>
      <c r="D12" s="206"/>
      <c r="E12" s="206"/>
      <c r="F12" s="206"/>
      <c r="G12" s="206"/>
      <c r="H12" s="206"/>
      <c r="I12" s="206"/>
      <c r="J12" s="206"/>
      <c r="K12" s="206"/>
      <c r="L12" s="206"/>
      <c r="M12" s="206"/>
      <c r="N12" s="206"/>
      <c r="O12" s="206"/>
      <c r="P12" s="206"/>
      <c r="Q12" s="206"/>
      <c r="R12" s="188"/>
      <c r="S12" s="222" t="s">
        <v>19</v>
      </c>
      <c r="T12" s="223"/>
      <c r="U12" s="223"/>
      <c r="V12" s="223"/>
      <c r="W12" s="224"/>
      <c r="X12" s="219" t="s">
        <v>20</v>
      </c>
      <c r="Y12" s="220"/>
      <c r="Z12" s="220"/>
      <c r="AA12" s="220"/>
      <c r="AB12" s="221"/>
      <c r="AC12" s="234" t="s">
        <v>20</v>
      </c>
      <c r="AD12" s="235"/>
      <c r="AE12" s="235"/>
      <c r="AF12" s="235"/>
      <c r="AG12" s="236"/>
      <c r="AH12" s="231" t="s">
        <v>20</v>
      </c>
      <c r="AI12" s="232"/>
      <c r="AJ12" s="232"/>
      <c r="AK12" s="232"/>
      <c r="AL12" s="233"/>
      <c r="AM12" s="228" t="s">
        <v>20</v>
      </c>
      <c r="AN12" s="229"/>
      <c r="AO12" s="229"/>
      <c r="AP12" s="229"/>
      <c r="AQ12" s="230"/>
      <c r="AR12" s="216" t="s">
        <v>21</v>
      </c>
      <c r="AS12" s="217"/>
      <c r="AT12" s="217"/>
      <c r="AU12" s="218"/>
    </row>
    <row r="13" spans="1:47" ht="14.45" customHeight="1" x14ac:dyDescent="0.25">
      <c r="A13" s="189"/>
      <c r="B13" s="190"/>
      <c r="C13" s="189"/>
      <c r="D13" s="196"/>
      <c r="E13" s="196"/>
      <c r="F13" s="196"/>
      <c r="G13" s="196"/>
      <c r="H13" s="196"/>
      <c r="I13" s="196"/>
      <c r="J13" s="196"/>
      <c r="K13" s="196"/>
      <c r="L13" s="196"/>
      <c r="M13" s="196"/>
      <c r="N13" s="196"/>
      <c r="O13" s="196"/>
      <c r="P13" s="196"/>
      <c r="Q13" s="196"/>
      <c r="R13" s="190"/>
      <c r="S13" s="225"/>
      <c r="T13" s="226"/>
      <c r="U13" s="226"/>
      <c r="V13" s="226"/>
      <c r="W13" s="227"/>
      <c r="X13" s="265" t="s">
        <v>22</v>
      </c>
      <c r="Y13" s="266"/>
      <c r="Z13" s="266"/>
      <c r="AA13" s="266"/>
      <c r="AB13" s="267"/>
      <c r="AC13" s="271" t="s">
        <v>23</v>
      </c>
      <c r="AD13" s="272"/>
      <c r="AE13" s="272"/>
      <c r="AF13" s="272"/>
      <c r="AG13" s="273"/>
      <c r="AH13" s="237" t="s">
        <v>24</v>
      </c>
      <c r="AI13" s="238"/>
      <c r="AJ13" s="238"/>
      <c r="AK13" s="238"/>
      <c r="AL13" s="239"/>
      <c r="AM13" s="243" t="s">
        <v>25</v>
      </c>
      <c r="AN13" s="244"/>
      <c r="AO13" s="244"/>
      <c r="AP13" s="244"/>
      <c r="AQ13" s="245"/>
      <c r="AR13" s="249" t="s">
        <v>26</v>
      </c>
      <c r="AS13" s="250"/>
      <c r="AT13" s="250"/>
      <c r="AU13" s="251"/>
    </row>
    <row r="14" spans="1:47" ht="14.45" customHeight="1" x14ac:dyDescent="0.25">
      <c r="A14" s="258" t="s">
        <v>27</v>
      </c>
      <c r="B14" s="260" t="s">
        <v>28</v>
      </c>
      <c r="C14" s="189" t="s">
        <v>29</v>
      </c>
      <c r="D14" s="196" t="s">
        <v>30</v>
      </c>
      <c r="E14" s="196" t="s">
        <v>31</v>
      </c>
      <c r="F14" s="196" t="s">
        <v>32</v>
      </c>
      <c r="G14" s="196" t="s">
        <v>33</v>
      </c>
      <c r="H14" s="196" t="s">
        <v>34</v>
      </c>
      <c r="I14" s="196" t="s">
        <v>35</v>
      </c>
      <c r="J14" s="196"/>
      <c r="K14" s="196" t="s">
        <v>36</v>
      </c>
      <c r="L14" s="196" t="s">
        <v>37</v>
      </c>
      <c r="M14" s="196" t="s">
        <v>38</v>
      </c>
      <c r="N14" s="196" t="s">
        <v>39</v>
      </c>
      <c r="O14" s="196" t="s">
        <v>40</v>
      </c>
      <c r="P14" s="196" t="s">
        <v>41</v>
      </c>
      <c r="Q14" s="196" t="s">
        <v>42</v>
      </c>
      <c r="R14" s="190" t="s">
        <v>43</v>
      </c>
      <c r="S14" s="278" t="s">
        <v>44</v>
      </c>
      <c r="T14" s="255" t="s">
        <v>45</v>
      </c>
      <c r="U14" s="255" t="s">
        <v>46</v>
      </c>
      <c r="V14" s="255" t="s">
        <v>47</v>
      </c>
      <c r="W14" s="263" t="s">
        <v>48</v>
      </c>
      <c r="X14" s="268"/>
      <c r="Y14" s="269"/>
      <c r="Z14" s="269"/>
      <c r="AA14" s="269"/>
      <c r="AB14" s="270"/>
      <c r="AC14" s="274"/>
      <c r="AD14" s="275"/>
      <c r="AE14" s="275"/>
      <c r="AF14" s="275"/>
      <c r="AG14" s="276"/>
      <c r="AH14" s="240"/>
      <c r="AI14" s="241"/>
      <c r="AJ14" s="241"/>
      <c r="AK14" s="241"/>
      <c r="AL14" s="242"/>
      <c r="AM14" s="246"/>
      <c r="AN14" s="247"/>
      <c r="AO14" s="247"/>
      <c r="AP14" s="247"/>
      <c r="AQ14" s="248"/>
      <c r="AR14" s="252"/>
      <c r="AS14" s="253"/>
      <c r="AT14" s="253"/>
      <c r="AU14" s="254"/>
    </row>
    <row r="15" spans="1:47" ht="75" customHeight="1" thickBot="1" x14ac:dyDescent="0.3">
      <c r="A15" s="259"/>
      <c r="B15" s="261"/>
      <c r="C15" s="262"/>
      <c r="D15" s="257"/>
      <c r="E15" s="257"/>
      <c r="F15" s="257"/>
      <c r="G15" s="257"/>
      <c r="H15" s="257"/>
      <c r="I15" s="157" t="s">
        <v>49</v>
      </c>
      <c r="J15" s="157" t="s">
        <v>50</v>
      </c>
      <c r="K15" s="257"/>
      <c r="L15" s="257"/>
      <c r="M15" s="257"/>
      <c r="N15" s="257"/>
      <c r="O15" s="257"/>
      <c r="P15" s="257"/>
      <c r="Q15" s="257"/>
      <c r="R15" s="277"/>
      <c r="S15" s="279"/>
      <c r="T15" s="256"/>
      <c r="U15" s="256"/>
      <c r="V15" s="256"/>
      <c r="W15" s="264"/>
      <c r="X15" s="70" t="s">
        <v>51</v>
      </c>
      <c r="Y15" s="71" t="s">
        <v>52</v>
      </c>
      <c r="Z15" s="71" t="s">
        <v>53</v>
      </c>
      <c r="AA15" s="71" t="s">
        <v>54</v>
      </c>
      <c r="AB15" s="72" t="s">
        <v>55</v>
      </c>
      <c r="AC15" s="75" t="s">
        <v>51</v>
      </c>
      <c r="AD15" s="76" t="s">
        <v>52</v>
      </c>
      <c r="AE15" s="161" t="s">
        <v>53</v>
      </c>
      <c r="AF15" s="76" t="s">
        <v>54</v>
      </c>
      <c r="AG15" s="77" t="s">
        <v>55</v>
      </c>
      <c r="AH15" s="78" t="s">
        <v>51</v>
      </c>
      <c r="AI15" s="79" t="s">
        <v>52</v>
      </c>
      <c r="AJ15" s="79" t="s">
        <v>53</v>
      </c>
      <c r="AK15" s="79" t="s">
        <v>54</v>
      </c>
      <c r="AL15" s="80" t="s">
        <v>55</v>
      </c>
      <c r="AM15" s="81" t="s">
        <v>51</v>
      </c>
      <c r="AN15" s="82" t="s">
        <v>52</v>
      </c>
      <c r="AO15" s="82" t="s">
        <v>53</v>
      </c>
      <c r="AP15" s="82" t="s">
        <v>54</v>
      </c>
      <c r="AQ15" s="83" t="s">
        <v>55</v>
      </c>
      <c r="AR15" s="84" t="s">
        <v>51</v>
      </c>
      <c r="AS15" s="85" t="s">
        <v>56</v>
      </c>
      <c r="AT15" s="85" t="s">
        <v>57</v>
      </c>
      <c r="AU15" s="86" t="s">
        <v>58</v>
      </c>
    </row>
    <row r="16" spans="1:47" s="91" customFormat="1" ht="150" x14ac:dyDescent="0.25">
      <c r="A16" s="11">
        <v>7</v>
      </c>
      <c r="B16" s="12" t="s">
        <v>59</v>
      </c>
      <c r="C16" s="13">
        <v>193</v>
      </c>
      <c r="D16" s="14">
        <v>1</v>
      </c>
      <c r="E16" s="15" t="s">
        <v>60</v>
      </c>
      <c r="F16" s="16">
        <f>+(1/5)*80%</f>
        <v>0.16000000000000003</v>
      </c>
      <c r="G16" s="15" t="s">
        <v>61</v>
      </c>
      <c r="H16" s="15" t="s">
        <v>62</v>
      </c>
      <c r="I16" s="15" t="s">
        <v>63</v>
      </c>
      <c r="J16" s="15" t="s">
        <v>64</v>
      </c>
      <c r="K16" s="17">
        <v>1</v>
      </c>
      <c r="L16" s="15" t="s">
        <v>65</v>
      </c>
      <c r="M16" s="15" t="s">
        <v>66</v>
      </c>
      <c r="N16" s="17">
        <v>0.5</v>
      </c>
      <c r="O16" s="17">
        <v>0.35</v>
      </c>
      <c r="P16" s="17">
        <v>0.15</v>
      </c>
      <c r="Q16" s="14" t="s">
        <v>67</v>
      </c>
      <c r="R16" s="18">
        <v>1</v>
      </c>
      <c r="S16" s="11" t="s">
        <v>68</v>
      </c>
      <c r="T16" s="15" t="s">
        <v>69</v>
      </c>
      <c r="U16" s="15" t="s">
        <v>70</v>
      </c>
      <c r="V16" s="15" t="s">
        <v>71</v>
      </c>
      <c r="W16" s="12" t="s">
        <v>72</v>
      </c>
      <c r="X16" s="136">
        <f>N16</f>
        <v>0.5</v>
      </c>
      <c r="Y16" s="137">
        <v>0.7</v>
      </c>
      <c r="Z16" s="137">
        <v>1</v>
      </c>
      <c r="AA16" s="121" t="s">
        <v>73</v>
      </c>
      <c r="AB16" s="132" t="s">
        <v>74</v>
      </c>
      <c r="AC16" s="171">
        <f>O16</f>
        <v>0.35</v>
      </c>
      <c r="AD16" s="118">
        <v>0.35</v>
      </c>
      <c r="AE16" s="118">
        <f>IF(AD16/AC16&gt;100%,100%,AD16/AC16)</f>
        <v>1</v>
      </c>
      <c r="AF16" s="88" t="s">
        <v>75</v>
      </c>
      <c r="AG16" s="89" t="s">
        <v>76</v>
      </c>
      <c r="AH16" s="184">
        <f>P16</f>
        <v>0.15</v>
      </c>
      <c r="AI16" s="280">
        <v>0.15</v>
      </c>
      <c r="AJ16" s="162">
        <f>IF(AI16/AH16&gt;100%,100%,AI16/AH16)</f>
        <v>1</v>
      </c>
      <c r="AK16" s="88" t="s">
        <v>77</v>
      </c>
      <c r="AL16" s="89" t="s">
        <v>78</v>
      </c>
      <c r="AM16" s="90" t="str">
        <f>Q16</f>
        <v>No  programada</v>
      </c>
      <c r="AN16" s="87"/>
      <c r="AO16" s="162" t="e">
        <f>IF(AN16/AM16&gt;100%,100%,AN16/AM16)</f>
        <v>#VALUE!</v>
      </c>
      <c r="AP16" s="88"/>
      <c r="AQ16" s="89"/>
      <c r="AR16" s="281">
        <f>R16</f>
        <v>1</v>
      </c>
      <c r="AS16" s="282">
        <v>0.96299999999999997</v>
      </c>
      <c r="AT16" s="283">
        <f>IF(AS16/AR16&gt;100%,100%,AS16/AR16)</f>
        <v>0.96299999999999997</v>
      </c>
      <c r="AU16" s="284" t="s">
        <v>174</v>
      </c>
    </row>
    <row r="17" spans="1:47" s="91" customFormat="1" ht="186.75" customHeight="1" x14ac:dyDescent="0.25">
      <c r="A17" s="19">
        <v>7</v>
      </c>
      <c r="B17" s="20" t="s">
        <v>59</v>
      </c>
      <c r="C17" s="21">
        <v>320</v>
      </c>
      <c r="D17" s="22">
        <v>2</v>
      </c>
      <c r="E17" s="159" t="s">
        <v>79</v>
      </c>
      <c r="F17" s="23">
        <f t="shared" ref="F17:F20" si="0">+(1/5)*80%</f>
        <v>0.16000000000000003</v>
      </c>
      <c r="G17" s="159" t="s">
        <v>61</v>
      </c>
      <c r="H17" s="159" t="s">
        <v>80</v>
      </c>
      <c r="I17" s="159" t="s">
        <v>81</v>
      </c>
      <c r="J17" s="15" t="s">
        <v>82</v>
      </c>
      <c r="K17" s="17">
        <v>1</v>
      </c>
      <c r="L17" s="159" t="s">
        <v>65</v>
      </c>
      <c r="M17" s="159" t="s">
        <v>66</v>
      </c>
      <c r="N17" s="17">
        <v>0.5</v>
      </c>
      <c r="O17" s="17">
        <v>0.05</v>
      </c>
      <c r="P17" s="160">
        <v>0.25</v>
      </c>
      <c r="Q17" s="160">
        <v>0.2</v>
      </c>
      <c r="R17" s="18">
        <v>1</v>
      </c>
      <c r="S17" s="19" t="s">
        <v>68</v>
      </c>
      <c r="T17" s="159" t="s">
        <v>69</v>
      </c>
      <c r="U17" s="159" t="s">
        <v>70</v>
      </c>
      <c r="V17" s="159" t="s">
        <v>71</v>
      </c>
      <c r="W17" s="20" t="s">
        <v>83</v>
      </c>
      <c r="X17" s="136">
        <f>N17</f>
        <v>0.5</v>
      </c>
      <c r="Y17" s="138">
        <v>0.2</v>
      </c>
      <c r="Z17" s="138">
        <v>0.4</v>
      </c>
      <c r="AA17" s="121" t="s">
        <v>84</v>
      </c>
      <c r="AB17" s="133" t="s">
        <v>85</v>
      </c>
      <c r="AC17" s="172">
        <f t="shared" ref="AC17:AC24" si="1">O17</f>
        <v>0.05</v>
      </c>
      <c r="AD17" s="176">
        <v>6.8699999999999997E-2</v>
      </c>
      <c r="AE17" s="162">
        <f t="shared" ref="AE17:AE24" si="2">IF(AD17/AC17&gt;100%,100%,AD17/AC17)</f>
        <v>1</v>
      </c>
      <c r="AF17" s="159" t="s">
        <v>86</v>
      </c>
      <c r="AG17" s="20" t="s">
        <v>87</v>
      </c>
      <c r="AH17" s="93">
        <f t="shared" ref="AH17:AH24" si="3">P17</f>
        <v>0.25</v>
      </c>
      <c r="AI17" s="29">
        <v>0.25</v>
      </c>
      <c r="AJ17" s="162">
        <f t="shared" ref="AJ17:AJ20" si="4">IF(AI17/AH17&gt;100%,100%,AI17/AH17)</f>
        <v>1</v>
      </c>
      <c r="AK17" s="159" t="s">
        <v>88</v>
      </c>
      <c r="AL17" s="20" t="s">
        <v>89</v>
      </c>
      <c r="AM17" s="93">
        <f t="shared" ref="AM17:AM24" si="5">Q17</f>
        <v>0.2</v>
      </c>
      <c r="AN17" s="25"/>
      <c r="AO17" s="162">
        <f t="shared" ref="AO17:AO20" si="6">IF(AN17/AM17&gt;100%,100%,AN17/AM17)</f>
        <v>0</v>
      </c>
      <c r="AP17" s="159"/>
      <c r="AQ17" s="20"/>
      <c r="AR17" s="148">
        <f>R17</f>
        <v>1</v>
      </c>
      <c r="AS17" s="162">
        <f>SUM(Y17,AD17,AI17,AN17)</f>
        <v>0.51869999999999994</v>
      </c>
      <c r="AT17" s="162">
        <f>IF(AS17/AR17&gt;100%,100%,AS17/AR17)</f>
        <v>0.51869999999999994</v>
      </c>
      <c r="AU17" s="127" t="s">
        <v>175</v>
      </c>
    </row>
    <row r="18" spans="1:47" s="91" customFormat="1" ht="149.25" customHeight="1" x14ac:dyDescent="0.25">
      <c r="A18" s="19">
        <v>7</v>
      </c>
      <c r="B18" s="20" t="s">
        <v>59</v>
      </c>
      <c r="C18" s="21">
        <v>1</v>
      </c>
      <c r="D18" s="22">
        <v>3</v>
      </c>
      <c r="E18" s="159" t="s">
        <v>90</v>
      </c>
      <c r="F18" s="23">
        <f t="shared" si="0"/>
        <v>0.16000000000000003</v>
      </c>
      <c r="G18" s="159" t="s">
        <v>91</v>
      </c>
      <c r="H18" s="159" t="s">
        <v>92</v>
      </c>
      <c r="I18" s="159" t="s">
        <v>93</v>
      </c>
      <c r="J18" s="159" t="s">
        <v>94</v>
      </c>
      <c r="K18" s="25">
        <v>1</v>
      </c>
      <c r="L18" s="159" t="s">
        <v>65</v>
      </c>
      <c r="M18" s="159" t="s">
        <v>95</v>
      </c>
      <c r="N18" s="24" t="s">
        <v>96</v>
      </c>
      <c r="O18" s="26">
        <v>0.33</v>
      </c>
      <c r="P18" s="26">
        <v>0.33</v>
      </c>
      <c r="Q18" s="26">
        <v>0.33</v>
      </c>
      <c r="R18" s="27">
        <v>1</v>
      </c>
      <c r="S18" s="19" t="s">
        <v>68</v>
      </c>
      <c r="T18" s="159" t="s">
        <v>97</v>
      </c>
      <c r="U18" s="159" t="s">
        <v>98</v>
      </c>
      <c r="V18" s="159" t="s">
        <v>71</v>
      </c>
      <c r="W18" s="20" t="s">
        <v>99</v>
      </c>
      <c r="X18" s="109" t="str">
        <f t="shared" ref="X18:X20" si="7">N18</f>
        <v>No programada</v>
      </c>
      <c r="Y18" s="139" t="s">
        <v>100</v>
      </c>
      <c r="Z18" s="139" t="s">
        <v>96</v>
      </c>
      <c r="AA18" s="121" t="s">
        <v>101</v>
      </c>
      <c r="AB18" s="6" t="s">
        <v>96</v>
      </c>
      <c r="AC18" s="173">
        <v>0.33</v>
      </c>
      <c r="AD18" s="108">
        <v>0.33</v>
      </c>
      <c r="AE18" s="162">
        <f t="shared" si="2"/>
        <v>1</v>
      </c>
      <c r="AF18" s="159" t="s">
        <v>102</v>
      </c>
      <c r="AG18" s="20" t="s">
        <v>103</v>
      </c>
      <c r="AH18" s="92">
        <f t="shared" si="3"/>
        <v>0.33</v>
      </c>
      <c r="AI18" s="25">
        <v>0.33</v>
      </c>
      <c r="AJ18" s="162">
        <f t="shared" si="4"/>
        <v>1</v>
      </c>
      <c r="AK18" s="159" t="s">
        <v>102</v>
      </c>
      <c r="AL18" s="20" t="s">
        <v>104</v>
      </c>
      <c r="AM18" s="92">
        <f t="shared" si="5"/>
        <v>0.33</v>
      </c>
      <c r="AN18" s="25"/>
      <c r="AO18" s="162">
        <f t="shared" si="6"/>
        <v>0</v>
      </c>
      <c r="AP18" s="159"/>
      <c r="AQ18" s="20"/>
      <c r="AR18" s="150">
        <f t="shared" ref="AR18:AR24" si="8">R18</f>
        <v>1</v>
      </c>
      <c r="AS18" s="108">
        <f t="shared" ref="AS18:AS19" si="9">SUM(Y18,AD18,AI18,AN18)</f>
        <v>0.66</v>
      </c>
      <c r="AT18" s="162">
        <f t="shared" ref="AT18:AT20" si="10">IF(AS18/AR18&gt;100%,100%,AS18/AR18)</f>
        <v>0.66</v>
      </c>
      <c r="AU18" s="177" t="s">
        <v>102</v>
      </c>
    </row>
    <row r="19" spans="1:47" s="91" customFormat="1" ht="78" customHeight="1" x14ac:dyDescent="0.25">
      <c r="A19" s="19">
        <v>7</v>
      </c>
      <c r="B19" s="20" t="s">
        <v>59</v>
      </c>
      <c r="C19" s="21">
        <v>1</v>
      </c>
      <c r="D19" s="22">
        <v>4</v>
      </c>
      <c r="E19" s="159" t="s">
        <v>105</v>
      </c>
      <c r="F19" s="23">
        <f t="shared" si="0"/>
        <v>0.16000000000000003</v>
      </c>
      <c r="G19" s="159" t="s">
        <v>91</v>
      </c>
      <c r="H19" s="159" t="s">
        <v>106</v>
      </c>
      <c r="I19" s="159" t="s">
        <v>107</v>
      </c>
      <c r="J19" s="159" t="s">
        <v>94</v>
      </c>
      <c r="K19" s="22">
        <v>1</v>
      </c>
      <c r="L19" s="159" t="s">
        <v>65</v>
      </c>
      <c r="M19" s="159" t="s">
        <v>108</v>
      </c>
      <c r="N19" s="24" t="s">
        <v>96</v>
      </c>
      <c r="O19" s="24" t="s">
        <v>96</v>
      </c>
      <c r="P19" s="24" t="s">
        <v>96</v>
      </c>
      <c r="Q19" s="24">
        <v>1</v>
      </c>
      <c r="R19" s="27">
        <v>1</v>
      </c>
      <c r="S19" s="19" t="s">
        <v>68</v>
      </c>
      <c r="T19" s="159" t="s">
        <v>109</v>
      </c>
      <c r="U19" s="159" t="s">
        <v>109</v>
      </c>
      <c r="V19" s="159" t="s">
        <v>71</v>
      </c>
      <c r="W19" s="20" t="s">
        <v>110</v>
      </c>
      <c r="X19" s="109" t="str">
        <f t="shared" si="7"/>
        <v>No programada</v>
      </c>
      <c r="Y19" s="139" t="s">
        <v>100</v>
      </c>
      <c r="Z19" s="139" t="s">
        <v>96</v>
      </c>
      <c r="AA19" s="121" t="s">
        <v>101</v>
      </c>
      <c r="AB19" s="6" t="s">
        <v>96</v>
      </c>
      <c r="AC19" s="109" t="str">
        <f t="shared" si="1"/>
        <v>No programada</v>
      </c>
      <c r="AD19" s="139" t="s">
        <v>100</v>
      </c>
      <c r="AE19" s="139" t="s">
        <v>96</v>
      </c>
      <c r="AF19" s="121" t="s">
        <v>111</v>
      </c>
      <c r="AG19" s="6" t="s">
        <v>96</v>
      </c>
      <c r="AH19" s="21" t="str">
        <f t="shared" si="3"/>
        <v>No programada</v>
      </c>
      <c r="AI19" s="25" t="s">
        <v>96</v>
      </c>
      <c r="AJ19" s="25" t="s">
        <v>96</v>
      </c>
      <c r="AK19" s="186" t="s">
        <v>176</v>
      </c>
      <c r="AL19" s="186" t="s">
        <v>96</v>
      </c>
      <c r="AM19" s="21">
        <f t="shared" si="5"/>
        <v>1</v>
      </c>
      <c r="AN19" s="25"/>
      <c r="AO19" s="162">
        <f t="shared" si="6"/>
        <v>0</v>
      </c>
      <c r="AP19" s="159"/>
      <c r="AQ19" s="20"/>
      <c r="AR19" s="150">
        <f t="shared" si="8"/>
        <v>1</v>
      </c>
      <c r="AS19" s="108">
        <f t="shared" si="9"/>
        <v>0</v>
      </c>
      <c r="AT19" s="162">
        <f t="shared" si="10"/>
        <v>0</v>
      </c>
      <c r="AU19" s="127" t="s">
        <v>177</v>
      </c>
    </row>
    <row r="20" spans="1:47" s="91" customFormat="1" ht="165" x14ac:dyDescent="0.25">
      <c r="A20" s="19">
        <v>7</v>
      </c>
      <c r="B20" s="20" t="s">
        <v>59</v>
      </c>
      <c r="C20" s="28">
        <v>1</v>
      </c>
      <c r="D20" s="22">
        <v>5</v>
      </c>
      <c r="E20" s="159" t="s">
        <v>112</v>
      </c>
      <c r="F20" s="23">
        <f t="shared" si="0"/>
        <v>0.16000000000000003</v>
      </c>
      <c r="G20" s="159" t="s">
        <v>61</v>
      </c>
      <c r="H20" s="159" t="s">
        <v>113</v>
      </c>
      <c r="I20" s="159" t="s">
        <v>114</v>
      </c>
      <c r="J20" s="159" t="s">
        <v>94</v>
      </c>
      <c r="K20" s="29">
        <v>1</v>
      </c>
      <c r="L20" s="159" t="s">
        <v>115</v>
      </c>
      <c r="M20" s="159" t="s">
        <v>116</v>
      </c>
      <c r="N20" s="24" t="s">
        <v>96</v>
      </c>
      <c r="O20" s="24" t="s">
        <v>96</v>
      </c>
      <c r="P20" s="30">
        <v>1</v>
      </c>
      <c r="Q20" s="30">
        <v>1</v>
      </c>
      <c r="R20" s="31">
        <v>1</v>
      </c>
      <c r="S20" s="19" t="s">
        <v>68</v>
      </c>
      <c r="T20" s="159" t="s">
        <v>117</v>
      </c>
      <c r="U20" s="159" t="s">
        <v>117</v>
      </c>
      <c r="V20" s="159" t="s">
        <v>71</v>
      </c>
      <c r="W20" s="20" t="s">
        <v>118</v>
      </c>
      <c r="X20" s="109" t="str">
        <f t="shared" si="7"/>
        <v>No programada</v>
      </c>
      <c r="Y20" s="139" t="s">
        <v>100</v>
      </c>
      <c r="Z20" s="139" t="s">
        <v>96</v>
      </c>
      <c r="AA20" s="121" t="s">
        <v>101</v>
      </c>
      <c r="AB20" s="6" t="s">
        <v>96</v>
      </c>
      <c r="AC20" s="148" t="str">
        <f t="shared" si="1"/>
        <v>No programada</v>
      </c>
      <c r="AD20" s="139" t="s">
        <v>100</v>
      </c>
      <c r="AE20" s="139" t="s">
        <v>96</v>
      </c>
      <c r="AF20" s="121" t="s">
        <v>111</v>
      </c>
      <c r="AG20" s="6" t="s">
        <v>96</v>
      </c>
      <c r="AH20" s="93">
        <f t="shared" si="3"/>
        <v>1</v>
      </c>
      <c r="AI20" s="29">
        <v>1</v>
      </c>
      <c r="AJ20" s="162">
        <f t="shared" si="4"/>
        <v>1</v>
      </c>
      <c r="AK20" s="159" t="s">
        <v>119</v>
      </c>
      <c r="AL20" s="20" t="s">
        <v>120</v>
      </c>
      <c r="AM20" s="93">
        <f t="shared" si="5"/>
        <v>1</v>
      </c>
      <c r="AN20" s="25"/>
      <c r="AO20" s="162">
        <f t="shared" si="6"/>
        <v>0</v>
      </c>
      <c r="AP20" s="159"/>
      <c r="AQ20" s="20"/>
      <c r="AR20" s="148">
        <f t="shared" si="8"/>
        <v>1</v>
      </c>
      <c r="AS20" s="149">
        <v>0.5</v>
      </c>
      <c r="AT20" s="162">
        <f t="shared" si="10"/>
        <v>0.5</v>
      </c>
      <c r="AU20" s="127" t="s">
        <v>119</v>
      </c>
    </row>
    <row r="21" spans="1:47" s="94" customFormat="1" ht="16.5" thickBot="1" x14ac:dyDescent="0.3">
      <c r="A21" s="32"/>
      <c r="B21" s="33"/>
      <c r="C21" s="32"/>
      <c r="D21" s="34"/>
      <c r="E21" s="35" t="s">
        <v>121</v>
      </c>
      <c r="F21" s="36">
        <f>SUM(F16:F20)</f>
        <v>0.80000000000000016</v>
      </c>
      <c r="G21" s="34"/>
      <c r="H21" s="34"/>
      <c r="I21" s="34"/>
      <c r="J21" s="34"/>
      <c r="K21" s="34"/>
      <c r="L21" s="34"/>
      <c r="M21" s="34"/>
      <c r="N21" s="37"/>
      <c r="O21" s="37"/>
      <c r="P21" s="37"/>
      <c r="Q21" s="37"/>
      <c r="R21" s="38"/>
      <c r="S21" s="32"/>
      <c r="T21" s="34"/>
      <c r="U21" s="34"/>
      <c r="V21" s="34"/>
      <c r="W21" s="33"/>
      <c r="X21" s="140"/>
      <c r="Y21" s="141"/>
      <c r="Z21" s="151">
        <f>AVERAGE(Z16:Z20)*80%</f>
        <v>0.55999999999999994</v>
      </c>
      <c r="AA21" s="122"/>
      <c r="AB21" s="106"/>
      <c r="AC21" s="169"/>
      <c r="AD21" s="170"/>
      <c r="AE21" s="183">
        <f>AVERAGE(AE16:AE20)*80%</f>
        <v>0.8</v>
      </c>
      <c r="AF21" s="122"/>
      <c r="AG21" s="106"/>
      <c r="AH21" s="140"/>
      <c r="AI21" s="141"/>
      <c r="AJ21" s="151">
        <f>AVERAGE(AJ16:AJ20)*80%</f>
        <v>0.8</v>
      </c>
      <c r="AK21" s="122"/>
      <c r="AL21" s="106"/>
      <c r="AM21" s="140"/>
      <c r="AN21" s="141"/>
      <c r="AO21" s="151" t="e">
        <f>AVERAGE(AO16:AO20)*80%</f>
        <v>#VALUE!</v>
      </c>
      <c r="AP21" s="122"/>
      <c r="AQ21" s="106"/>
      <c r="AR21" s="169"/>
      <c r="AS21" s="170"/>
      <c r="AT21" s="183">
        <f>AVERAGE(AT16:AT20)*80%</f>
        <v>0.42267200000000005</v>
      </c>
      <c r="AU21" s="179"/>
    </row>
    <row r="22" spans="1:47" s="97" customFormat="1" ht="174.75" customHeight="1" x14ac:dyDescent="0.25">
      <c r="A22" s="39">
        <v>7</v>
      </c>
      <c r="B22" s="40" t="s">
        <v>59</v>
      </c>
      <c r="C22" s="41">
        <v>0.8</v>
      </c>
      <c r="D22" s="42" t="s">
        <v>122</v>
      </c>
      <c r="E22" s="42" t="s">
        <v>123</v>
      </c>
      <c r="F22" s="43">
        <f>+(0.333333333333333)*20%</f>
        <v>6.6666666666666596E-2</v>
      </c>
      <c r="G22" s="42" t="s">
        <v>124</v>
      </c>
      <c r="H22" s="42" t="s">
        <v>125</v>
      </c>
      <c r="I22" s="42" t="s">
        <v>126</v>
      </c>
      <c r="J22" s="42" t="s">
        <v>127</v>
      </c>
      <c r="K22" s="42"/>
      <c r="L22" s="42" t="s">
        <v>115</v>
      </c>
      <c r="M22" s="44" t="s">
        <v>128</v>
      </c>
      <c r="N22" s="45" t="s">
        <v>96</v>
      </c>
      <c r="O22" s="45">
        <v>0.8</v>
      </c>
      <c r="P22" s="45" t="s">
        <v>96</v>
      </c>
      <c r="Q22" s="45">
        <v>0.8</v>
      </c>
      <c r="R22" s="46">
        <v>0.8</v>
      </c>
      <c r="S22" s="39" t="s">
        <v>129</v>
      </c>
      <c r="T22" s="42" t="s">
        <v>130</v>
      </c>
      <c r="U22" s="42" t="s">
        <v>130</v>
      </c>
      <c r="V22" s="42" t="s">
        <v>131</v>
      </c>
      <c r="W22" s="102" t="s">
        <v>132</v>
      </c>
      <c r="X22" s="142" t="str">
        <f>N22</f>
        <v>No programada</v>
      </c>
      <c r="Y22" s="111" t="s">
        <v>100</v>
      </c>
      <c r="Z22" s="111" t="s">
        <v>96</v>
      </c>
      <c r="AA22" s="123" t="s">
        <v>101</v>
      </c>
      <c r="AB22" s="74" t="s">
        <v>96</v>
      </c>
      <c r="AC22" s="174">
        <f t="shared" si="1"/>
        <v>0.8</v>
      </c>
      <c r="AD22" s="174">
        <v>0.44</v>
      </c>
      <c r="AE22" s="174">
        <f t="shared" si="2"/>
        <v>0.54999999999999993</v>
      </c>
      <c r="AF22" s="73" t="s">
        <v>133</v>
      </c>
      <c r="AG22" s="74" t="s">
        <v>134</v>
      </c>
      <c r="AH22" s="95" t="str">
        <f t="shared" si="3"/>
        <v>No programada</v>
      </c>
      <c r="AI22" s="73" t="s">
        <v>96</v>
      </c>
      <c r="AJ22" s="73" t="s">
        <v>96</v>
      </c>
      <c r="AK22" s="73" t="s">
        <v>176</v>
      </c>
      <c r="AL22" s="74" t="s">
        <v>96</v>
      </c>
      <c r="AM22" s="95">
        <f t="shared" si="5"/>
        <v>0.8</v>
      </c>
      <c r="AN22" s="96"/>
      <c r="AO22" s="73"/>
      <c r="AP22" s="73"/>
      <c r="AQ22" s="178"/>
      <c r="AR22" s="110">
        <f t="shared" si="8"/>
        <v>0.8</v>
      </c>
      <c r="AS22" s="152">
        <f>44%*50%</f>
        <v>0.22</v>
      </c>
      <c r="AT22" s="180">
        <f t="shared" ref="AT22:AT24" si="11">IF(AS22/AR22&gt;100%,100%,AS22/AR22)</f>
        <v>0.27499999999999997</v>
      </c>
      <c r="AU22" s="128" t="s">
        <v>133</v>
      </c>
    </row>
    <row r="23" spans="1:47" s="97" customFormat="1" ht="121.5" customHeight="1" x14ac:dyDescent="0.25">
      <c r="A23" s="47">
        <v>7</v>
      </c>
      <c r="B23" s="48" t="s">
        <v>59</v>
      </c>
      <c r="C23" s="49">
        <v>1</v>
      </c>
      <c r="D23" s="50" t="s">
        <v>135</v>
      </c>
      <c r="E23" s="50" t="s">
        <v>136</v>
      </c>
      <c r="F23" s="51">
        <f t="shared" ref="F23:F24" si="12">+(0.333333333333333)*20%</f>
        <v>6.6666666666666596E-2</v>
      </c>
      <c r="G23" s="50" t="s">
        <v>124</v>
      </c>
      <c r="H23" s="50" t="s">
        <v>137</v>
      </c>
      <c r="I23" s="50" t="s">
        <v>138</v>
      </c>
      <c r="J23" s="50" t="s">
        <v>139</v>
      </c>
      <c r="K23" s="50"/>
      <c r="L23" s="50" t="s">
        <v>140</v>
      </c>
      <c r="M23" s="52" t="s">
        <v>141</v>
      </c>
      <c r="N23" s="53">
        <v>0.3</v>
      </c>
      <c r="O23" s="53">
        <v>0.06</v>
      </c>
      <c r="P23" s="53">
        <v>0.42</v>
      </c>
      <c r="Q23" s="53">
        <v>0.22</v>
      </c>
      <c r="R23" s="54">
        <v>1</v>
      </c>
      <c r="S23" s="47" t="s">
        <v>129</v>
      </c>
      <c r="T23" s="50" t="s">
        <v>142</v>
      </c>
      <c r="U23" s="50" t="s">
        <v>142</v>
      </c>
      <c r="V23" s="42" t="s">
        <v>131</v>
      </c>
      <c r="W23" s="103" t="s">
        <v>143</v>
      </c>
      <c r="X23" s="143">
        <f>N23</f>
        <v>0.3</v>
      </c>
      <c r="Y23" s="153">
        <v>0.3</v>
      </c>
      <c r="Z23" s="153">
        <v>1</v>
      </c>
      <c r="AA23" s="124" t="s">
        <v>144</v>
      </c>
      <c r="AB23" s="48" t="s">
        <v>145</v>
      </c>
      <c r="AC23" s="175">
        <f t="shared" si="1"/>
        <v>0.06</v>
      </c>
      <c r="AD23" s="175">
        <v>0.2</v>
      </c>
      <c r="AE23" s="175">
        <f t="shared" si="2"/>
        <v>1</v>
      </c>
      <c r="AF23" s="50" t="s">
        <v>146</v>
      </c>
      <c r="AG23" s="48" t="s">
        <v>147</v>
      </c>
      <c r="AH23" s="98">
        <f t="shared" si="3"/>
        <v>0.42</v>
      </c>
      <c r="AI23" s="285">
        <v>0.42</v>
      </c>
      <c r="AJ23" s="285">
        <v>1</v>
      </c>
      <c r="AK23" s="50" t="s">
        <v>178</v>
      </c>
      <c r="AL23" s="48" t="s">
        <v>179</v>
      </c>
      <c r="AM23" s="98">
        <f t="shared" si="5"/>
        <v>0.22</v>
      </c>
      <c r="AN23" s="99"/>
      <c r="AO23" s="50"/>
      <c r="AP23" s="50"/>
      <c r="AQ23" s="103"/>
      <c r="AR23" s="112">
        <f t="shared" si="8"/>
        <v>1</v>
      </c>
      <c r="AS23" s="156">
        <f t="shared" ref="AS23" si="13">SUM(Y23,AD23,AI23,AN23)</f>
        <v>0.91999999999999993</v>
      </c>
      <c r="AT23" s="156">
        <f t="shared" si="11"/>
        <v>0.91999999999999993</v>
      </c>
      <c r="AU23" s="129" t="s">
        <v>180</v>
      </c>
    </row>
    <row r="24" spans="1:47" s="97" customFormat="1" ht="135" x14ac:dyDescent="0.25">
      <c r="A24" s="47">
        <v>7</v>
      </c>
      <c r="B24" s="48" t="s">
        <v>59</v>
      </c>
      <c r="C24" s="49">
        <v>1</v>
      </c>
      <c r="D24" s="50" t="s">
        <v>148</v>
      </c>
      <c r="E24" s="50" t="s">
        <v>149</v>
      </c>
      <c r="F24" s="51">
        <f t="shared" si="12"/>
        <v>6.6666666666666596E-2</v>
      </c>
      <c r="G24" s="50" t="s">
        <v>124</v>
      </c>
      <c r="H24" s="50" t="s">
        <v>150</v>
      </c>
      <c r="I24" s="50" t="s">
        <v>151</v>
      </c>
      <c r="J24" s="50" t="s">
        <v>152</v>
      </c>
      <c r="K24" s="50"/>
      <c r="L24" s="50" t="s">
        <v>140</v>
      </c>
      <c r="M24" s="52" t="s">
        <v>153</v>
      </c>
      <c r="N24" s="53" t="s">
        <v>96</v>
      </c>
      <c r="O24" s="53">
        <v>1</v>
      </c>
      <c r="P24" s="53" t="s">
        <v>96</v>
      </c>
      <c r="Q24" s="53">
        <v>1</v>
      </c>
      <c r="R24" s="54">
        <v>1</v>
      </c>
      <c r="S24" s="47" t="s">
        <v>129</v>
      </c>
      <c r="T24" s="50" t="s">
        <v>154</v>
      </c>
      <c r="U24" s="50" t="s">
        <v>155</v>
      </c>
      <c r="V24" s="42" t="s">
        <v>131</v>
      </c>
      <c r="W24" s="103" t="s">
        <v>156</v>
      </c>
      <c r="X24" s="143" t="str">
        <f>N24</f>
        <v>No programada</v>
      </c>
      <c r="Y24" s="113" t="s">
        <v>100</v>
      </c>
      <c r="Z24" s="113" t="s">
        <v>96</v>
      </c>
      <c r="AA24" s="124" t="s">
        <v>101</v>
      </c>
      <c r="AB24" s="48" t="s">
        <v>96</v>
      </c>
      <c r="AC24" s="175">
        <f t="shared" si="1"/>
        <v>1</v>
      </c>
      <c r="AD24" s="175">
        <v>1</v>
      </c>
      <c r="AE24" s="175">
        <f t="shared" si="2"/>
        <v>1</v>
      </c>
      <c r="AF24" s="50" t="s">
        <v>157</v>
      </c>
      <c r="AG24" s="48" t="s">
        <v>158</v>
      </c>
      <c r="AH24" s="98" t="str">
        <f t="shared" si="3"/>
        <v>No programada</v>
      </c>
      <c r="AI24" s="50" t="s">
        <v>96</v>
      </c>
      <c r="AJ24" s="50" t="s">
        <v>96</v>
      </c>
      <c r="AK24" s="50" t="s">
        <v>176</v>
      </c>
      <c r="AL24" s="48" t="s">
        <v>96</v>
      </c>
      <c r="AM24" s="98">
        <f t="shared" si="5"/>
        <v>1</v>
      </c>
      <c r="AN24" s="99"/>
      <c r="AO24" s="50"/>
      <c r="AP24" s="50"/>
      <c r="AQ24" s="103"/>
      <c r="AR24" s="112">
        <f t="shared" si="8"/>
        <v>1</v>
      </c>
      <c r="AS24" s="153">
        <v>0.5</v>
      </c>
      <c r="AT24" s="156">
        <f t="shared" si="11"/>
        <v>0.5</v>
      </c>
      <c r="AU24" s="129" t="s">
        <v>157</v>
      </c>
    </row>
    <row r="25" spans="1:47" s="94" customFormat="1" ht="15.75" x14ac:dyDescent="0.25">
      <c r="A25" s="55"/>
      <c r="B25" s="56"/>
      <c r="C25" s="55"/>
      <c r="D25" s="57"/>
      <c r="E25" s="58" t="s">
        <v>159</v>
      </c>
      <c r="F25" s="59">
        <f>SUM(F22:F24)</f>
        <v>0.19999999999999979</v>
      </c>
      <c r="G25" s="58"/>
      <c r="H25" s="58"/>
      <c r="I25" s="58"/>
      <c r="J25" s="58"/>
      <c r="K25" s="58"/>
      <c r="L25" s="58"/>
      <c r="M25" s="58"/>
      <c r="N25" s="60"/>
      <c r="O25" s="60"/>
      <c r="P25" s="60"/>
      <c r="Q25" s="60"/>
      <c r="R25" s="61">
        <f>AVERAGE(R23:R24)</f>
        <v>1</v>
      </c>
      <c r="S25" s="62"/>
      <c r="T25" s="57"/>
      <c r="U25" s="57"/>
      <c r="V25" s="57"/>
      <c r="W25" s="104"/>
      <c r="X25" s="144"/>
      <c r="Y25" s="145"/>
      <c r="Z25" s="154">
        <f>AVERAGE(Z22:Z24)*20%</f>
        <v>0.2</v>
      </c>
      <c r="AA25" s="125"/>
      <c r="AB25" s="56"/>
      <c r="AC25" s="114"/>
      <c r="AD25" s="115"/>
      <c r="AE25" s="181">
        <f>AVERAGE(AE22:AE24)*20%</f>
        <v>0.17</v>
      </c>
      <c r="AF25" s="125"/>
      <c r="AG25" s="56"/>
      <c r="AH25" s="144"/>
      <c r="AI25" s="145"/>
      <c r="AJ25" s="286">
        <f>AVERAGE(AJ22:AJ24)*20%</f>
        <v>0.2</v>
      </c>
      <c r="AK25" s="125"/>
      <c r="AL25" s="56"/>
      <c r="AM25" s="144"/>
      <c r="AN25" s="145"/>
      <c r="AO25" s="154" t="e">
        <f>AVERAGE(AO22:AO24)*20%</f>
        <v>#DIV/0!</v>
      </c>
      <c r="AP25" s="125"/>
      <c r="AQ25" s="104"/>
      <c r="AR25" s="114"/>
      <c r="AS25" s="115"/>
      <c r="AT25" s="286">
        <f>AVERAGE(AT22:AT24)*20%</f>
        <v>0.11299999999999999</v>
      </c>
      <c r="AU25" s="130"/>
    </row>
    <row r="26" spans="1:47" s="100" customFormat="1" ht="19.5" thickBot="1" x14ac:dyDescent="0.35">
      <c r="A26" s="63"/>
      <c r="B26" s="64"/>
      <c r="C26" s="63"/>
      <c r="D26" s="65"/>
      <c r="E26" s="66" t="s">
        <v>160</v>
      </c>
      <c r="F26" s="67">
        <f>F25+F21</f>
        <v>1</v>
      </c>
      <c r="G26" s="65"/>
      <c r="H26" s="65"/>
      <c r="I26" s="65"/>
      <c r="J26" s="65"/>
      <c r="K26" s="65"/>
      <c r="L26" s="65"/>
      <c r="M26" s="65"/>
      <c r="N26" s="68"/>
      <c r="O26" s="68"/>
      <c r="P26" s="68"/>
      <c r="Q26" s="68"/>
      <c r="R26" s="69">
        <f>R25*$F$25</f>
        <v>0.19999999999999979</v>
      </c>
      <c r="S26" s="63"/>
      <c r="T26" s="65"/>
      <c r="U26" s="65"/>
      <c r="V26" s="65"/>
      <c r="W26" s="105"/>
      <c r="X26" s="146"/>
      <c r="Y26" s="147"/>
      <c r="Z26" s="155">
        <f>Z21+Z25</f>
        <v>0.76</v>
      </c>
      <c r="AA26" s="126"/>
      <c r="AB26" s="64"/>
      <c r="AC26" s="116"/>
      <c r="AD26" s="117"/>
      <c r="AE26" s="182">
        <f>AE21+AE25</f>
        <v>0.97000000000000008</v>
      </c>
      <c r="AF26" s="126"/>
      <c r="AG26" s="64"/>
      <c r="AH26" s="146"/>
      <c r="AI26" s="147"/>
      <c r="AJ26" s="287">
        <f>AJ21+AJ25</f>
        <v>1</v>
      </c>
      <c r="AK26" s="126"/>
      <c r="AL26" s="64"/>
      <c r="AM26" s="146"/>
      <c r="AN26" s="147"/>
      <c r="AO26" s="155" t="e">
        <f>AO21+AO25</f>
        <v>#VALUE!</v>
      </c>
      <c r="AP26" s="126"/>
      <c r="AQ26" s="105"/>
      <c r="AR26" s="116"/>
      <c r="AS26" s="117"/>
      <c r="AT26" s="287">
        <f>AT21+AT25</f>
        <v>0.53567200000000004</v>
      </c>
      <c r="AU26" s="131"/>
    </row>
    <row r="33" x14ac:dyDescent="0.25"/>
    <row r="34" x14ac:dyDescent="0.25"/>
    <row r="49" spans="16:16" hidden="1" x14ac:dyDescent="0.25">
      <c r="P49" s="101"/>
    </row>
  </sheetData>
  <sheetProtection formatColumns="0" formatRows="0"/>
  <mergeCells count="47">
    <mergeCell ref="W14:W15"/>
    <mergeCell ref="X13:AB14"/>
    <mergeCell ref="AC13:AG14"/>
    <mergeCell ref="P14:P15"/>
    <mergeCell ref="Q14:Q15"/>
    <mergeCell ref="R14:R15"/>
    <mergeCell ref="S14:S15"/>
    <mergeCell ref="T14:T15"/>
    <mergeCell ref="F14:F15"/>
    <mergeCell ref="G14:G15"/>
    <mergeCell ref="H14:H15"/>
    <mergeCell ref="K14:K15"/>
    <mergeCell ref="L14:L15"/>
    <mergeCell ref="D14:D15"/>
    <mergeCell ref="A14:A15"/>
    <mergeCell ref="B14:B15"/>
    <mergeCell ref="C14:C15"/>
    <mergeCell ref="E14:E15"/>
    <mergeCell ref="AR12:AU12"/>
    <mergeCell ref="X12:AB12"/>
    <mergeCell ref="G4:M4"/>
    <mergeCell ref="S12:W13"/>
    <mergeCell ref="AM12:AQ12"/>
    <mergeCell ref="AH12:AL12"/>
    <mergeCell ref="AC12:AG12"/>
    <mergeCell ref="AH13:AL14"/>
    <mergeCell ref="AM13:AQ14"/>
    <mergeCell ref="AR13:AU14"/>
    <mergeCell ref="U14:U15"/>
    <mergeCell ref="V14:V15"/>
    <mergeCell ref="I14:J14"/>
    <mergeCell ref="M14:M15"/>
    <mergeCell ref="N14:N15"/>
    <mergeCell ref="O14:O15"/>
    <mergeCell ref="A12:B13"/>
    <mergeCell ref="A1:M1"/>
    <mergeCell ref="N1:R1"/>
    <mergeCell ref="A2:R2"/>
    <mergeCell ref="A4:B8"/>
    <mergeCell ref="C4:E8"/>
    <mergeCell ref="C12:R13"/>
    <mergeCell ref="I6:M6"/>
    <mergeCell ref="I7:M7"/>
    <mergeCell ref="I8:M8"/>
    <mergeCell ref="I9:M9"/>
    <mergeCell ref="I5:M5"/>
    <mergeCell ref="I10:M10"/>
  </mergeCells>
  <dataValidations count="2">
    <dataValidation type="textLength" operator="lessThanOrEqual" allowBlank="1" showInputMessage="1" showErrorMessage="1" error="Por favor ingresar menos de 2.500 caracteres, incluyendo espacios." prompt="Recuerde que este campo tiene máximo 2.500 caracteres, incluyendo espacios." sqref="AA16:AA20 AA22:AA24 AF19:AF20" xr:uid="{1E1893EB-CDDB-4D0B-A095-526889C4A757}">
      <formula1>2500</formula1>
    </dataValidation>
    <dataValidation type="textLength" operator="lessThanOrEqual" allowBlank="1" showInputMessage="1" showErrorMessage="1" error="Por favor ingresar menos de 2.500 caracteres, incluyendo espacios." sqref="Y16:Z20 AB16:AB20 Y22:Z24 AB22:AB24 AD19:AE20 AG19:AG20" xr:uid="{E9D67099-F141-42A5-A401-5779D59E9B56}">
      <formula1>2500</formula1>
    </dataValidation>
  </dataValidations>
  <pageMargins left="0.7" right="0.7" top="0.75" bottom="0.75" header="0.3" footer="0.3"/>
  <pageSetup paperSize="9" scale="43" orientation="portrait" r:id="rId1"/>
  <colBreaks count="1" manualBreakCount="1">
    <brk id="14" max="1048575" man="1"/>
  </colBreaks>
  <ignoredErrors>
    <ignoredError sqref="R25" formulaRange="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F2997C74-AE22-425C-A611-8342D60C6FAF}">
          <x14:formula1>
            <xm:f>Hoja1!$B$2:$B$8</xm:f>
          </x14:formula1>
          <xm:sqref>B22:B24 B16:B20</xm:sqref>
        </x14:dataValidation>
        <x14:dataValidation type="list" allowBlank="1" showInputMessage="1" showErrorMessage="1" error="Escriba un texto " promptTitle="Cualquier contenido" xr:uid="{79A30B2C-A7DE-4319-B00C-CDBA6C74F67E}">
          <x14:formula1>
            <xm:f>Hoja1!$C$2:$C$5</xm:f>
          </x14:formula1>
          <xm:sqref>G16:G20 G22:G24</xm:sqref>
        </x14:dataValidation>
        <x14:dataValidation type="list" allowBlank="1" showInputMessage="1" showErrorMessage="1" xr:uid="{99C4073F-8490-41CF-A138-FB0D27D789F3}">
          <x14:formula1>
            <xm:f>Hoja1!$D$2:$D$5</xm:f>
          </x14:formula1>
          <xm:sqref>L16:L20 L22:L24</xm:sqref>
        </x14:dataValidation>
        <x14:dataValidation type="list" allowBlank="1" showInputMessage="1" showErrorMessage="1" xr:uid="{40741A02-2F4C-48CF-999F-CF9269234581}">
          <x14:formula1>
            <xm:f>Hoja1!$E$2:$E$4</xm:f>
          </x14:formula1>
          <xm:sqref>S22:S24 S16:S20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ED246-8B8D-414E-86FD-CF1209ABC4B3}">
  <dimension ref="A1:E8"/>
  <sheetViews>
    <sheetView workbookViewId="0">
      <selection activeCell="A2" sqref="A2"/>
    </sheetView>
  </sheetViews>
  <sheetFormatPr baseColWidth="10" defaultColWidth="10.85546875" defaultRowHeight="15" x14ac:dyDescent="0.25"/>
  <cols>
    <col min="1" max="1" width="6" bestFit="1" customWidth="1"/>
    <col min="2" max="2" width="27.5703125" customWidth="1"/>
    <col min="3" max="5" width="15.85546875" customWidth="1"/>
  </cols>
  <sheetData>
    <row r="1" spans="1:5" ht="45" x14ac:dyDescent="0.25">
      <c r="A1" s="4" t="s">
        <v>27</v>
      </c>
      <c r="B1" s="3" t="s">
        <v>161</v>
      </c>
      <c r="C1" s="3" t="s">
        <v>33</v>
      </c>
      <c r="D1" s="1" t="s">
        <v>37</v>
      </c>
      <c r="E1" s="2" t="s">
        <v>44</v>
      </c>
    </row>
    <row r="2" spans="1:5" x14ac:dyDescent="0.25">
      <c r="A2" s="5">
        <v>1</v>
      </c>
      <c r="B2" s="5" t="s">
        <v>162</v>
      </c>
      <c r="C2" s="5" t="s">
        <v>163</v>
      </c>
      <c r="D2" s="5" t="s">
        <v>65</v>
      </c>
      <c r="E2" s="5" t="s">
        <v>68</v>
      </c>
    </row>
    <row r="3" spans="1:5" x14ac:dyDescent="0.25">
      <c r="A3" s="5">
        <v>2</v>
      </c>
      <c r="B3" s="5" t="s">
        <v>164</v>
      </c>
      <c r="C3" s="5" t="s">
        <v>91</v>
      </c>
      <c r="D3" s="5" t="s">
        <v>165</v>
      </c>
      <c r="E3" s="5" t="s">
        <v>166</v>
      </c>
    </row>
    <row r="4" spans="1:5" x14ac:dyDescent="0.25">
      <c r="A4" s="5">
        <v>3</v>
      </c>
      <c r="B4" s="5" t="s">
        <v>167</v>
      </c>
      <c r="C4" s="5" t="s">
        <v>61</v>
      </c>
      <c r="D4" s="5" t="s">
        <v>168</v>
      </c>
      <c r="E4" s="5" t="s">
        <v>169</v>
      </c>
    </row>
    <row r="5" spans="1:5" x14ac:dyDescent="0.25">
      <c r="A5" s="5">
        <v>4</v>
      </c>
      <c r="B5" s="5" t="s">
        <v>170</v>
      </c>
      <c r="C5" s="5" t="s">
        <v>124</v>
      </c>
      <c r="D5" s="5" t="s">
        <v>115</v>
      </c>
      <c r="E5" s="5"/>
    </row>
    <row r="6" spans="1:5" x14ac:dyDescent="0.25">
      <c r="A6" s="5">
        <v>5</v>
      </c>
      <c r="B6" s="5" t="s">
        <v>171</v>
      </c>
      <c r="C6" s="5"/>
      <c r="D6" s="5"/>
      <c r="E6" s="5"/>
    </row>
    <row r="7" spans="1:5" x14ac:dyDescent="0.25">
      <c r="A7" s="5">
        <v>6</v>
      </c>
      <c r="B7" s="5" t="s">
        <v>172</v>
      </c>
      <c r="C7" s="5"/>
      <c r="D7" s="5"/>
      <c r="E7" s="5"/>
    </row>
    <row r="8" spans="1:5" x14ac:dyDescent="0.25">
      <c r="A8" s="5">
        <v>7</v>
      </c>
      <c r="B8" s="5" t="s">
        <v>59</v>
      </c>
      <c r="C8" s="5"/>
      <c r="D8" s="5"/>
      <c r="E8" s="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GESTION</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2021-11-02T15:26:03Z</dcterms:modified>
  <cp:category/>
  <cp:contentStatus/>
</cp:coreProperties>
</file>