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3"/>
  <workbookPr defaultThemeVersion="124226"/>
  <mc:AlternateContent xmlns:mc="http://schemas.openxmlformats.org/markup-compatibility/2006">
    <mc:Choice Requires="x15">
      <x15ac:absPath xmlns:x15ac="http://schemas.microsoft.com/office/spreadsheetml/2010/11/ac" url="C:\Users\martha.barreto\Downloads\"/>
    </mc:Choice>
  </mc:AlternateContent>
  <xr:revisionPtr revIDLastSave="4" documentId="10_ncr:100000_{1977FB3C-85AD-462A-AA75-CC00D90F7A07}" xr6:coauthVersionLast="41" xr6:coauthVersionMax="41" xr10:uidLastSave="{D599B3C8-EAB1-4D03-BFE5-3EBC4788DE6B}"/>
  <bookViews>
    <workbookView xWindow="0" yWindow="0" windowWidth="28800" windowHeight="11325" tabRatio="584"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PROCESO'!$A$1:$V$34</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B28" i="1" l="1"/>
  <c r="BB25" i="1"/>
  <c r="BB23" i="1"/>
  <c r="AQ33" i="1"/>
  <c r="AO32" i="1"/>
  <c r="AQ32" i="1"/>
  <c r="AQ31" i="1"/>
  <c r="AO30" i="1"/>
  <c r="AO29" i="1"/>
  <c r="AO28" i="1"/>
  <c r="AO27" i="1"/>
  <c r="AO26" i="1"/>
  <c r="AQ26" i="1"/>
  <c r="AO25" i="1"/>
  <c r="AO24" i="1"/>
  <c r="AO23" i="1"/>
  <c r="AO22" i="1"/>
  <c r="AQ22" i="1"/>
  <c r="AO21" i="1"/>
  <c r="AO20" i="1"/>
  <c r="AP19" i="1"/>
  <c r="AO19" i="1"/>
  <c r="AQ19" i="1"/>
  <c r="AO18" i="1"/>
  <c r="AO17" i="1"/>
  <c r="AQ17" i="1"/>
  <c r="AO16" i="1"/>
  <c r="AQ16" i="1"/>
  <c r="AO15" i="1"/>
  <c r="AQ15" i="1"/>
  <c r="BB21" i="1"/>
  <c r="BB18" i="1"/>
  <c r="BB17" i="1"/>
  <c r="AD16" i="1"/>
  <c r="BB16" i="1"/>
  <c r="AD15" i="1"/>
  <c r="BB15" i="1"/>
  <c r="AU19" i="1"/>
  <c r="AW19" i="1"/>
  <c r="AN29" i="1"/>
  <c r="AK30" i="1"/>
  <c r="AI27" i="1"/>
  <c r="AH27" i="1"/>
  <c r="AI26" i="1"/>
  <c r="AK26" i="1"/>
  <c r="AH26" i="1"/>
  <c r="AI25" i="1"/>
  <c r="AK25" i="1"/>
  <c r="AH25" i="1"/>
  <c r="AI24" i="1"/>
  <c r="AK24" i="1"/>
  <c r="AH24" i="1"/>
  <c r="AI23" i="1"/>
  <c r="AK23" i="1"/>
  <c r="AH23" i="1"/>
  <c r="AI22" i="1"/>
  <c r="AH22" i="1"/>
  <c r="AI21" i="1"/>
  <c r="AK21" i="1"/>
  <c r="AH21" i="1"/>
  <c r="AI20" i="1"/>
  <c r="AK20" i="1"/>
  <c r="AH20" i="1"/>
  <c r="AI19" i="1"/>
  <c r="AK19" i="1"/>
  <c r="AH19" i="1"/>
  <c r="AI18" i="1"/>
  <c r="AH18" i="1"/>
  <c r="AI17" i="1"/>
  <c r="AK17" i="1"/>
  <c r="AH17" i="1"/>
  <c r="AI16" i="1"/>
  <c r="AK16" i="1"/>
  <c r="AH16" i="1"/>
  <c r="AI15" i="1"/>
  <c r="AK15" i="1"/>
  <c r="AH15" i="1"/>
  <c r="AK14" i="1"/>
  <c r="AH14" i="1"/>
  <c r="AC25" i="1"/>
  <c r="BA27" i="1"/>
  <c r="BC27" i="1"/>
  <c r="BA28" i="1"/>
  <c r="BC28" i="1"/>
  <c r="BA29" i="1"/>
  <c r="BC29" i="1"/>
  <c r="BA30" i="1"/>
  <c r="BC30" i="1"/>
  <c r="BA31" i="1"/>
  <c r="BA32" i="1"/>
  <c r="BA33" i="1"/>
  <c r="BA15" i="1"/>
  <c r="BC15" i="1"/>
  <c r="BA16" i="1"/>
  <c r="BC16" i="1"/>
  <c r="BA17" i="1"/>
  <c r="Q18" i="1"/>
  <c r="BA18" i="1"/>
  <c r="BA19" i="1"/>
  <c r="BC19" i="1"/>
  <c r="BA20" i="1"/>
  <c r="BC20" i="1"/>
  <c r="Q21" i="1"/>
  <c r="BA21" i="1"/>
  <c r="BA22" i="1"/>
  <c r="BC22" i="1"/>
  <c r="Q23" i="1"/>
  <c r="BA23" i="1"/>
  <c r="BC23" i="1"/>
  <c r="Q24" i="1"/>
  <c r="BA24" i="1"/>
  <c r="BC24" i="1"/>
  <c r="Q25" i="1"/>
  <c r="BA25" i="1"/>
  <c r="BC25" i="1"/>
  <c r="BA26" i="1"/>
  <c r="BC26" i="1"/>
  <c r="BA14" i="1"/>
  <c r="BC14" i="1"/>
  <c r="AZ15" i="1"/>
  <c r="AZ16" i="1"/>
  <c r="AZ17" i="1"/>
  <c r="AZ18" i="1"/>
  <c r="AZ19" i="1"/>
  <c r="AZ20" i="1"/>
  <c r="AZ21" i="1"/>
  <c r="AZ22" i="1"/>
  <c r="AZ23" i="1"/>
  <c r="AZ24" i="1"/>
  <c r="AZ25" i="1"/>
  <c r="AZ26" i="1"/>
  <c r="AZ27" i="1"/>
  <c r="AZ28" i="1"/>
  <c r="AZ29" i="1"/>
  <c r="AZ30" i="1"/>
  <c r="AZ31" i="1"/>
  <c r="AZ32" i="1"/>
  <c r="AZ33" i="1"/>
  <c r="AZ14" i="1"/>
  <c r="AU15" i="1"/>
  <c r="AU16" i="1"/>
  <c r="AU17" i="1"/>
  <c r="AU18" i="1"/>
  <c r="AU20" i="1"/>
  <c r="AU21" i="1"/>
  <c r="AU22" i="1"/>
  <c r="AW22" i="1"/>
  <c r="AU23" i="1"/>
  <c r="AU24" i="1"/>
  <c r="AU25" i="1"/>
  <c r="AU26" i="1"/>
  <c r="AU27" i="1"/>
  <c r="AU28" i="1"/>
  <c r="AW28" i="1"/>
  <c r="AU29" i="1"/>
  <c r="AU30" i="1"/>
  <c r="AW30" i="1"/>
  <c r="AU31" i="1"/>
  <c r="AW31" i="1"/>
  <c r="AU32" i="1"/>
  <c r="AW32" i="1"/>
  <c r="AW33" i="1"/>
  <c r="AT15" i="1"/>
  <c r="AT16" i="1"/>
  <c r="AT17" i="1"/>
  <c r="AT18" i="1"/>
  <c r="AT19" i="1"/>
  <c r="AT20" i="1"/>
  <c r="AT21" i="1"/>
  <c r="AT22" i="1"/>
  <c r="AT23" i="1"/>
  <c r="AT24" i="1"/>
  <c r="AT25" i="1"/>
  <c r="AT26" i="1"/>
  <c r="AT27" i="1"/>
  <c r="AT28" i="1"/>
  <c r="AT29" i="1"/>
  <c r="AT30" i="1"/>
  <c r="AT31" i="1"/>
  <c r="AT32" i="1"/>
  <c r="AT33" i="1"/>
  <c r="AT14" i="1"/>
  <c r="AN15" i="1"/>
  <c r="AN16" i="1"/>
  <c r="AN17" i="1"/>
  <c r="AN18" i="1"/>
  <c r="AN19" i="1"/>
  <c r="AN20" i="1"/>
  <c r="AN21" i="1"/>
  <c r="AN22" i="1"/>
  <c r="AN23" i="1"/>
  <c r="AN24" i="1"/>
  <c r="AN25" i="1"/>
  <c r="AN26" i="1"/>
  <c r="AN27" i="1"/>
  <c r="AN28" i="1"/>
  <c r="AN30" i="1"/>
  <c r="AN31" i="1"/>
  <c r="AN32" i="1"/>
  <c r="AN33" i="1"/>
  <c r="AN14" i="1"/>
  <c r="AE14" i="1"/>
  <c r="AC15" i="1"/>
  <c r="AE15" i="1"/>
  <c r="AC16" i="1"/>
  <c r="AC17" i="1"/>
  <c r="AE17" i="1"/>
  <c r="AC18" i="1"/>
  <c r="AC19" i="1"/>
  <c r="AE19" i="1"/>
  <c r="AC20" i="1"/>
  <c r="AC21" i="1"/>
  <c r="AC22" i="1"/>
  <c r="AC23" i="1"/>
  <c r="AC24" i="1"/>
  <c r="AC26" i="1"/>
  <c r="AE26" i="1"/>
  <c r="AC27" i="1"/>
  <c r="AC28" i="1"/>
  <c r="AC29" i="1"/>
  <c r="AC30" i="1"/>
  <c r="AC31" i="1"/>
  <c r="AC32" i="1"/>
  <c r="AC33" i="1"/>
  <c r="AB15" i="1"/>
  <c r="AB16" i="1"/>
  <c r="AB17" i="1"/>
  <c r="AB18" i="1"/>
  <c r="AB19" i="1"/>
  <c r="AB20" i="1"/>
  <c r="AB21" i="1"/>
  <c r="AB22" i="1"/>
  <c r="AB23" i="1"/>
  <c r="AB24" i="1"/>
  <c r="AB25" i="1"/>
  <c r="AB26" i="1"/>
  <c r="AB27" i="1"/>
  <c r="AB28" i="1"/>
  <c r="AB29" i="1"/>
  <c r="AB30" i="1"/>
  <c r="AB31" i="1"/>
  <c r="AB32" i="1"/>
  <c r="AB33" i="1"/>
  <c r="AB14" i="1"/>
  <c r="F34" i="1"/>
  <c r="AE16" i="1"/>
  <c r="AE34" i="1"/>
  <c r="BB34" i="1"/>
  <c r="AQ34" i="1"/>
  <c r="AW34" i="1"/>
  <c r="AK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2"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K12"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R12"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T12"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V12"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 ref="W12" authorId="0" shapeId="0" xr:uid="{00000000-0006-0000-0000-000006000000}">
      <text>
        <r>
          <rPr>
            <b/>
            <sz val="8"/>
            <color indexed="81"/>
            <rFont val="Tahoma"/>
            <family val="2"/>
          </rPr>
          <t>juan.jimenez:</t>
        </r>
        <r>
          <rPr>
            <sz val="8"/>
            <color indexed="81"/>
            <rFont val="Tahoma"/>
            <family val="2"/>
          </rPr>
          <t xml:space="preserve">
Asociar la fuente de financiacion
-Recursos Inversion
-Recursos Funcionamiento</t>
        </r>
      </text>
    </comment>
    <comment ref="AA12" authorId="0" shapeId="0" xr:uid="{00000000-0006-0000-0000-000007000000}">
      <text>
        <r>
          <rPr>
            <b/>
            <sz val="8"/>
            <color indexed="81"/>
            <rFont val="Tahoma"/>
            <family val="2"/>
          </rPr>
          <t>juan.jimenez:</t>
        </r>
        <r>
          <rPr>
            <sz val="8"/>
            <color indexed="81"/>
            <rFont val="Tahoma"/>
            <family val="2"/>
          </rPr>
          <t xml:space="preserve">
Cuantificar el valor total (en millones de pesos) de cada meta</t>
        </r>
      </text>
    </comment>
    <comment ref="Y13" authorId="0" shapeId="0" xr:uid="{00000000-0006-0000-0000-000008000000}">
      <text>
        <r>
          <rPr>
            <b/>
            <sz val="8"/>
            <color indexed="81"/>
            <rFont val="Tahoma"/>
            <family val="2"/>
          </rPr>
          <t>juan.jimenez:</t>
        </r>
        <r>
          <rPr>
            <sz val="8"/>
            <color indexed="81"/>
            <rFont val="Tahoma"/>
            <family val="2"/>
          </rPr>
          <t xml:space="preserve">
Al insertar el codigo del proyecto automaticamente se despliega el nombre del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<sst xmlns="http://schemas.openxmlformats.org/spreadsheetml/2006/main" count="574" uniqueCount="362">
  <si>
    <t>SECRETARIA DISTRITAL DE GOBIERNO</t>
  </si>
  <si>
    <t xml:space="preserve">VIGENCIA DE LA PLANEACIÓN: </t>
  </si>
  <si>
    <t>CONTROL DE CAMBIOS</t>
  </si>
  <si>
    <t xml:space="preserve">Dependencia: </t>
  </si>
  <si>
    <t>SUBSECRETARÍA DE GESTIÓN INSTITUCIONAL/SERVICIO A LA CIUDADANÍA</t>
  </si>
  <si>
    <t>VERSIÓN</t>
  </si>
  <si>
    <t>FECHA</t>
  </si>
  <si>
    <t>DESCRIPCIÓN DE LA MODIFICACIÓN</t>
  </si>
  <si>
    <r>
      <t>Objetivo Proceso:</t>
    </r>
    <r>
      <rPr>
        <sz val="11"/>
        <rFont val="Arial"/>
        <family val="2"/>
      </rPr>
      <t xml:space="preserve"> </t>
    </r>
  </si>
  <si>
    <t>Atender peticiones, quejas, reclamos y sugerencias, y orientar con calidad y oportunidad a los ciudadanos que demanden de la Secretaría Distrital de Gobierno trámites y
servicios a través de sus canales presencial, telefónico y virtual, reportando periódicamente la percepción de las personas en relación a la calidad del servicio prestado con el fin
de garantizar una adecuada atención a los ciudadanos y ciudadanos y la garantía de sus derechos.</t>
  </si>
  <si>
    <t>Primera versión del Plan de Gestión 2018, en el cual se encuentran incluídas las metas de Implementación del Modelo de Planeación y Gestión.</t>
  </si>
  <si>
    <r>
      <t>Alcance del Proceso:</t>
    </r>
    <r>
      <rPr>
        <sz val="11"/>
        <rFont val="Arial"/>
        <family val="2"/>
      </rPr>
      <t xml:space="preserve"> </t>
    </r>
  </si>
  <si>
    <t>El proceso de servicio a la ciudadanía inicia con la solicitud del ciudadano realizada a través de cualquiera de los canales de atención con que cuenta la Entidad, incluye la
respuesta de fondo y finaliza con el seguimiento y monitoreo a la gestión de los servidores públicos responsables de emitir respuesta con calidad y oportunidad.</t>
  </si>
  <si>
    <r>
      <t>Líder del  Proceso:</t>
    </r>
    <r>
      <rPr>
        <sz val="11"/>
        <rFont val="Arial"/>
        <family val="2"/>
      </rPr>
      <t xml:space="preserve"> </t>
    </r>
  </si>
  <si>
    <t>SUBSECRETARIO DE GESTIÓN INTITUCIONAL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</si>
  <si>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</si>
  <si>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</si>
  <si>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</si>
  <si>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</si>
  <si>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</si>
  <si>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</si>
  <si>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</si>
  <si>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</si>
  <si>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</si>
  <si>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</si>
  <si>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</si>
  <si>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</si>
  <si>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</si>
  <si>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</si>
  <si>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</si>
  <si>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OBJETIVO ESPECIFICO/ESTRATEGIA</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</si>
  <si>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</si>
  <si>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</si>
  <si>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</si>
  <si>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</si>
  <si>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</si>
  <si>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</si>
  <si>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</si>
  <si>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</si>
  <si>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</si>
  <si>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</si>
  <si>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</si>
  <si>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</si>
  <si>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</si>
  <si>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</si>
  <si>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</si>
  <si>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</si>
  <si>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</si>
  <si>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</si>
  <si>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</si>
  <si>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</si>
  <si>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</si>
  <si>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</si>
  <si>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</si>
  <si>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</si>
  <si>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</si>
  <si>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</si>
  <si>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</si>
  <si>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</si>
  <si>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</si>
  <si>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7. Asegurar el acceso de la ciudadanía a la información y oferta institucional</t>
  </si>
  <si>
    <t>Fortalecer los niveles de monitoreo al cumplimiento de los términos de respuesta</t>
  </si>
  <si>
    <t>Incrementar el nivel de respuesta a los derechos de petición en todas las Alcaldías Locales.</t>
  </si>
  <si>
    <t>Realizar el registro del 100% de los Derechos de Petición que ingresan a través del SDQS-GESTOR DOCUMENTAL en la base de datos "reporte preventivo".</t>
  </si>
  <si>
    <t>GESTION</t>
  </si>
  <si>
    <t>Porcentaje de registro de los derechos de petición ingresados en los aplicativos SDQS-GESTOR DOCUMENTAL</t>
  </si>
  <si>
    <t>(N° de registros con seguimiento en la Base de Datos - Reporte Preventivo / N° de registros  de  requerimientos ingresados en los aplicativos SDQS-GESTOR DOCUMENTAL) *100</t>
  </si>
  <si>
    <t>CONSTANTE</t>
  </si>
  <si>
    <t>Registros y reportes</t>
  </si>
  <si>
    <t>EFICACIA</t>
  </si>
  <si>
    <t>Herramienta Reporte Preventivo Respuesta Derecho de Petición</t>
  </si>
  <si>
    <t>Equipo de profesionales SAC</t>
  </si>
  <si>
    <t>Base de Datos Reporte Preventivo</t>
  </si>
  <si>
    <t>Con el reporte preventivo se logra identificar las dependencias con menor nivel de respuesta con el fin de generar las acciones pertinentes de mejora en la materia.</t>
  </si>
  <si>
    <t xml:space="preserve">Base de reporte preventivo google drive </t>
  </si>
  <si>
    <t>Con el reporte preventivo se logra identificar las dependencias con menor índice de respuesta con el fin de generar las acciones pertinentes de mejora en la materia.</t>
  </si>
  <si>
    <t>Se realizó el registro de los derechos de petición que ingresan a través del SDQS- Gestor Documental, identificando las dependencias con menor índice de respuesta con el objetivo de realizar las acciones pertinentes de mejora</t>
  </si>
  <si>
    <t>Realizar un (1) informe mensual de monitoreo al cumplimiento de los términos de respuesta a los Derechos de Petición que ingresan a la entidad a través del GESTOR DOCUMENTAL-SDQS.</t>
  </si>
  <si>
    <t>RUTINARIA</t>
  </si>
  <si>
    <t>Informes de monitoreo al cumplimiento de los términos de respuesta realizados</t>
  </si>
  <si>
    <t>Número de informes de monitoreo al cumplimiento de los términos de respuesta realizados</t>
  </si>
  <si>
    <t>SUMA</t>
  </si>
  <si>
    <t>Reportes Monitoreo</t>
  </si>
  <si>
    <t>Base de Datos Reporte Preventivo
Informes de monitoreo</t>
  </si>
  <si>
    <t>La publicación del informe permite consolidar todas las cifras de atención del grupos de Servicio al ciudadano y dar respuesta inmediata en términos de transparencia a la ciudadanía.</t>
  </si>
  <si>
    <t>Página de la Secretaría Distrital de Gobierno http://www.gobiernobogota.gov.co/tabla_archivos/1010-informes-pqrs-2018</t>
  </si>
  <si>
    <r>
      <t xml:space="preserve">La publicación del informe permite consolidar todas las cifras de atención del grupos de Servicio al ciudadano y dar respuesta inmediata en términos de transparencia a la ciudadanía, </t>
    </r>
    <r>
      <rPr>
        <b/>
        <sz val="11"/>
        <color theme="1"/>
        <rFont val="Calibri"/>
        <family val="2"/>
        <scheme val="minor"/>
      </rPr>
      <t>se encuentra pendiente el reporte diciembre 2018 en el entendido que el mismo se consolida mes vencido, este se publicara en enero de 2019</t>
    </r>
  </si>
  <si>
    <t>pagina de la secretaria distrital de gobierno http://www.gobiernobogota.gov.co/tabla_archivos/1010-informes-pqrs-2018</t>
  </si>
  <si>
    <t>Durante la vigencia se realizaron 11 informes de monitoreo relacionado al cumplimiento de los términos de respuesta a los Derechos de Petición, los cuales son publicados en el página web de la Secretaría Distrital de Gobierno</t>
  </si>
  <si>
    <t>Realizar un (1) reporte mensual con la actualización y publicación de la Guía de trámites y servicios de la Secretaría Distrital de Gobierno.</t>
  </si>
  <si>
    <t>Reportes de actualizaciones y publicaciones de la Guía de trámites y servicios realizados</t>
  </si>
  <si>
    <t xml:space="preserve">Número de reportes de actualizaciones y publicaciones realizadas </t>
  </si>
  <si>
    <t>Actualizaciones y publicaciones</t>
  </si>
  <si>
    <t>Versiones de la guía de trámites y servicios, memorias de las publicaciones</t>
  </si>
  <si>
    <t>Comunicados Actualización Guía de Trámites y Servicios</t>
  </si>
  <si>
    <t>La certificados de confiabilidad aseguran la actualizacion permanente de la guia de tramites con el fin de garantizar el acceso a la informacion por parte de la ciudadania</t>
  </si>
  <si>
    <t>radicados 
20184600003991
20184600037111
20184500087371</t>
  </si>
  <si>
    <t>Los certificados de confiabilidad aseguran la actualización permanente de la Guía de trámites con el fin de garantizar el acceso a la información por parte de la ciudadanía.</t>
  </si>
  <si>
    <t>Radicados: 
20184600135051
20184600189711
20184600247321</t>
  </si>
  <si>
    <t>Radicados 
20184600292341
2201800004641
20184500087371</t>
  </si>
  <si>
    <t>Radicados 
20184600003991
20184600468591
20184600506571</t>
  </si>
  <si>
    <t>Se realizaron 12 reportes mensuales en los cuales se presentan los certificados de confiabilidad, asegurando la actualización permanente de la Guía de trámites y el acceso a la información por parte de la ciudadanía</t>
  </si>
  <si>
    <t>Realizar un (1) monitoreo bimestral al cumplimiento de la estrategia registrada en el Sistema Único de Racionalización de Trámites (SUIT) frente a la racionalización de los trámites a cargo de la Entidad.</t>
  </si>
  <si>
    <t>Monitoreo a la estrategia de Racionalización de Trámites SUIT realizado</t>
  </si>
  <si>
    <t>Número de monitoreos realizados al cumplimiento de la estrategia de racionalización de trámites</t>
  </si>
  <si>
    <t>Estrategias</t>
  </si>
  <si>
    <t>Estrategia reportada ante el  SUIT</t>
  </si>
  <si>
    <t>Informes de minotoreo a la Estrategia de recionalización de trámites</t>
  </si>
  <si>
    <t>Se realizó la actualización de los trámites registrados en SUIT pasando de tener registrados 11 trámites a 12 trámites, se realizaron dos reuniones de seguimiento con las áreas misionales dando continuidad al plan de trabajo 2018.</t>
  </si>
  <si>
    <t xml:space="preserve">Actas de Reunión 
Guía de trámites y servicios </t>
  </si>
  <si>
    <t>Se realizó la actualización de los trámites registrados en SUIT pasando de tener registrados 0 OPA`s a 1, se realizaron dos reuniones de seguimiento con las áreas misionales dando continuidad al plan de trabjo 2018.</t>
  </si>
  <si>
    <t xml:space="preserve"> 
Guía de trámites y servicios </t>
  </si>
  <si>
    <t>Se realizó una reunión de seguimiento en Julio 30 a la estrategia de racionalización de trámites.</t>
  </si>
  <si>
    <t>Acta de reunión</t>
  </si>
  <si>
    <t xml:space="preserve">Se realizaron las reunion tendientes a validar los requisitos para la virtualización de los trámites de certificado de residencia y propiedad horizontal, se recibe el aplicativo para ambos trámites, adicionalmente se verificaron todos los trámites con las áreas misionales. </t>
  </si>
  <si>
    <t xml:space="preserve">Actas de Reunion 
Guía de trámites y servicios </t>
  </si>
  <si>
    <t>El monitoreo de cumplimiento de la estrategia del Sistema Único de Racionalización de Trámites (SUIT) se llevó a cabo mediante reuniones de seguimiento para validar el correcto funcionamiento de los trámites de virtualización</t>
  </si>
  <si>
    <t>Realizar cuatro (4) mesas de monitoreo a la respuesta de los Derechos de Petición con el Defensor de la Ciudadanía, Alcaldes Locales y grupos de trabajo, en las Alcaldías Locales que tengan un nivel bajo de respuesta.</t>
  </si>
  <si>
    <t>Mesas de seguimiento Defensor de la Ciudadanía respuesta Derechos de Petición realizadas</t>
  </si>
  <si>
    <t>No. de mesas de Defensor al Ciudadano realizadas</t>
  </si>
  <si>
    <t>Seguimiento Defensor</t>
  </si>
  <si>
    <t>Actas de mesas Defensor del Ciudadano, presentaciones e informes de gestión Defensor a la Ciudadanía</t>
  </si>
  <si>
    <t>Subsecretario de Gestión Institucional / Líder Proceso SAC</t>
  </si>
  <si>
    <t>Se realizan los diagnósticos de la gestión adelantada en el primer semestre por el grupo SAC con el fin de programar las mesas de trabajo atendiendo la priorización  establecida como resultado del mismo.</t>
  </si>
  <si>
    <t xml:space="preserve">Plan de trabajo </t>
  </si>
  <si>
    <t>Con la priorización de Alcaldías Locales realizada en el primer trimestre de la vigencia se de inicio a la ejecución del plan de trabajo para la revisión por parte del Defensor del Ciudadano de la respuesta, trámite y seguimiento a los derechos de petición por dependencias y las acciones de mejora que permitan corregir las situaciones de riesgo para el proceso.</t>
  </si>
  <si>
    <t>Actas de Reunión 
Presentaciones</t>
  </si>
  <si>
    <t>Se realiza mesa del Defensor del Ciudadano con la Oficina de Asuntos Disciplinarios, la Dirección para la Gestión del Talento Humano y la Dirección para la Gestión Policiva durante el periodo.</t>
  </si>
  <si>
    <t>Actas de reunión mesas de defensor agosto 30 (Talento Humano), Agosto 30 (Policivo)</t>
  </si>
  <si>
    <t>Meta cumplida durante el II y III trimestre</t>
  </si>
  <si>
    <t>Con la priorización de Alcaldías realizada en el primer trimestre de la vigencia se de inició a la ejecución del plan de trabajo para la revisión por parte del Defensor del Ciudadano de la respuesta, trámite y seguimiento a los derechos de petición por dependencias y las acciones de mejora que permitan corregir las situaciones de riesgo para el proceso.
Sin embargo, la meta ya había sido cumplida en trimestres anteriores.</t>
  </si>
  <si>
    <t>No aplica</t>
  </si>
  <si>
    <t>ejecución del plan de trabajo para la revisión por parte del Defensor del Ciudadano de la respuesta, trámite y seguimiento a los derechos de petición por dependencias y las acciones de mejora que permitan corregir las situaciones de riesgo para el proceso.</t>
  </si>
  <si>
    <t>Facilitar el acceso de los ciudadanos para la realización de los trámites y servicios a cargo de la Entidad, facilitando el ejercicio de sus derechos.</t>
  </si>
  <si>
    <t>Formular e implementar la estrategia de racionalización de trámites según las indicaciones del DAFP y las especificaciones de la Entidad.</t>
  </si>
  <si>
    <t>Atender el 100% de las solicitudes de certificados de residencia que se realicen a través de los puntos de atención a la ciudadanía de la Entidad.</t>
  </si>
  <si>
    <t>Porcentaje de expedición de Certificados de Residencia</t>
  </si>
  <si>
    <t>(No. de Certificados de Residencia expedidos mensualmente por los puntos de Atención a la Ciudadanía / N° de solicitudes de Certificados de Residencia solicitadas mensualmente)*100%</t>
  </si>
  <si>
    <t>Certificados de residencia</t>
  </si>
  <si>
    <t xml:space="preserve">Reporte Expedición Certificados en SI ACTUA </t>
  </si>
  <si>
    <t>Equipo SAC</t>
  </si>
  <si>
    <t xml:space="preserve">Conforme a la solicitud ciudadana se realiza la expedición del 100% de los certificados de residencia en los 25 puntos de atención. </t>
  </si>
  <si>
    <t xml:space="preserve">SI ACTUA 
informe mensual de gestión </t>
  </si>
  <si>
    <t>SI ACTUA 
Informe mensual de gestión (http://www.gobiernobogota.gov.co/tabla_archivos/1010-informes-pqrs-2018)</t>
  </si>
  <si>
    <t xml:space="preserve">SI ACTUA 
Informe mensual de gestión </t>
  </si>
  <si>
    <t>Se atendió el 100% de las solicitudes de certicados de residencia allegado a los puntos de atención</t>
  </si>
  <si>
    <t>Simplificar el proceso para el seguimiento a los requerimientos, a cargo del proceso de servicio a la ciudadanía</t>
  </si>
  <si>
    <t>Simplificar la herramienta de seguimiento "reporte preventivo" de 10 a 3 pasos.</t>
  </si>
  <si>
    <t>Diseñar y apoyar la implementación de una (1) estrategia para optimizar la aplicación y medición de la percepción y satisfacción de los servicios a cargo de la entidad por los canales presencial, virtual y telefónico.</t>
  </si>
  <si>
    <t>RETADORA (MEJORA)</t>
  </si>
  <si>
    <t>Estrategia para la medición de la Percepción y Satisfacción de los servicios diseñada e implementada</t>
  </si>
  <si>
    <t>N° de Estrategia diseñada e implementada</t>
  </si>
  <si>
    <t>CRECIENTE</t>
  </si>
  <si>
    <t>Documento Estrategia Encuestas</t>
  </si>
  <si>
    <t>Líder SAC</t>
  </si>
  <si>
    <t>Se realiza el perfeccionamiento de la estrategia, se adelantan estudios previos para la contratación lo que permitirá materializar las acciones necesarias para la puesta en marcha de la encuesta de percepción.</t>
  </si>
  <si>
    <t xml:space="preserve">Actas de Reunion 
</t>
  </si>
  <si>
    <t>Aprobada la estrategia para la aplicación de la encuesta de percepción se adelantan todas las acciones para la adquisición del equipo tecnológico (tablet y stand) por medio del cual se aplicarán las encuestas a la ciudadanía. 
Los equipos-tablet ya fueron adquiridos, se cuenta con la validación del enlace de encuestas por la DTI, una vez se reciban los STAND se dará inicio a la aplicación de la encuesta en todos los puntos de la SDG.</t>
  </si>
  <si>
    <t>Tablet adquiridas
Estrategia aprobada
Encuestas aprobadas</t>
  </si>
  <si>
    <t>meta no programada</t>
  </si>
  <si>
    <t>Sin programación para el trimestre</t>
  </si>
  <si>
    <t>Aprobada la estrategia para la aplicación de la encuesta de percepción de adelantan todas las acciones para la adquisición del equipo tecnológico (tablet y stand) por medio del cual se aplicarán las encuestas a la ciudadanía. 
Los equipos-tablet ya fueron adquiridos, se cuenta con la validación del enlace de encuestas por la DTI, una vez se reciban los STAND se dará inicio a la aplicación de la encuestas todos los puntos de la SDG.</t>
  </si>
  <si>
    <t xml:space="preserve">Estrategia implementada </t>
  </si>
  <si>
    <t>Realizar durante el año visitas de monitoreo al 100% de los puntos de Atención a la Ciudadanía y CDI de la Entidad, para verificar el cumplimiento de los protocolos de Servicio y evidenciar oportunidades de mejora.</t>
  </si>
  <si>
    <t>Porcentaje de monitoreo a los puntos de Atención a la Ciudadanía</t>
  </si>
  <si>
    <t>(No. de  puntos de atención a la ciudadanía visitados / Total puntos de Atención a la Ciudadanía en funcionamiento)*100</t>
  </si>
  <si>
    <t>Monitoreo</t>
  </si>
  <si>
    <t>Correos informativos de las visitas, actas de visita, informes de visita</t>
  </si>
  <si>
    <t xml:space="preserve">Se dio inicio a las visitas de los puntos CDI, se visitaron los 20 puntos locales para generar el diagnóstico de los mismos que permitirá realizar las estrategias de mejora y unificación de criterios para toda la Entidad. </t>
  </si>
  <si>
    <t xml:space="preserve">Fichas de Diagnóstico </t>
  </si>
  <si>
    <t>Se realiza el seguimiento a 7 puntos SAC y CDI con el fin de verificar el cumplimiento de los protocolos y condiciones óptimas para la prestación del servicio.</t>
  </si>
  <si>
    <t>Actas de Reunión</t>
  </si>
  <si>
    <t>Se realiza seguimiento en 12 Puntos de Atención a la Ciudadanía durante el trimestre.</t>
  </si>
  <si>
    <t>Actas de reunión</t>
  </si>
  <si>
    <t xml:space="preserve">Se realiza seguimiento a todos los puntos CDI SAC como seguimiento al diagnóstico hecho en los primeros trimestres del año. </t>
  </si>
  <si>
    <t xml:space="preserve">Actas de diagnostico
Informes SAC y CDI </t>
  </si>
  <si>
    <t>Respecto a las 44 visitas de monitoreo a los puntos de atención a la ciudadanía y CDI de la Entidad, se sobre ejecutó la meta realizando 80 visitas verificando protocolos de servicio e identificando oportunidades de mejora</t>
  </si>
  <si>
    <t>Diseñar y gestionar con la Dirección de Tecnologías e Información la implementación de una (1) herramienta que permita a los puntos de Atención a la Ciudadanía contar con información actualizada y en línea frente a la oferta institucional local.</t>
  </si>
  <si>
    <t>Herramienta de oferta institucional local diseñada e implementada</t>
  </si>
  <si>
    <t>Número de herramientas de oferta institucional diseñada y puesta en funcionamiento en los puntos SAC</t>
  </si>
  <si>
    <t>Herramienta oferta institucional</t>
  </si>
  <si>
    <t>Herramienta Oferta Institucional Local en páginas web</t>
  </si>
  <si>
    <t xml:space="preserve">La herramienta se desarrollará a partir de la información consignada en el aplicativo SIPSE localidades por lo que se atienden la capacitaciones para este fin y seguir con el cronograma planteado. </t>
  </si>
  <si>
    <t>META NO PROGRAMADA</t>
  </si>
  <si>
    <t>Se ha adelantado la gestión para la verificación de las condiciones de desarrollo de la herramienta, de la mano con la Subsecretaría de Gestión Local se ha revisado la información que pretende alimentar el aplicativo, se encuentra pendiente por definir la viabilidad por parte de la DTI en el entendido que se requiere de la disposición presupuestal y tecnológica de la fábrica de software.</t>
  </si>
  <si>
    <t>Se reporta el 100% de los Documentos Técnicos de Soporte de las 20 Alcaldías Locales en el formulario para captura de la oferta institucional Local.</t>
  </si>
  <si>
    <t>Formulario Drive DTS</t>
  </si>
  <si>
    <t>Se realizó el diseño de la heramienta, no obstante no se cuenta con el soporte tecnológico por medio del cual se pueda desarrollar por lo que se debe priorizar para la vigencia 2019.</t>
  </si>
  <si>
    <t>Base de "proyectos de las localidades"</t>
  </si>
  <si>
    <t>Gestionar por lo menos dos (2) procesos de formación y cualificación en atención a la Ciudadanía para los servidores públicos del 100% de los puntos.</t>
  </si>
  <si>
    <t>Número de jornadas pedagógicas de actualización a los  servidores públicos de los puntos de Atención a la Ciudadanía.</t>
  </si>
  <si>
    <t>Número de Procesos de formación servidores SAC implementados</t>
  </si>
  <si>
    <t>Capacitación</t>
  </si>
  <si>
    <t>Actas de capacitación, correos electrónicos, comunicaciones internas y externas</t>
  </si>
  <si>
    <t>Se realiza la primera jornada de capacitación del grupo SAC impartida por el DNP como un apoyo colaborativo entre entidades las fechas no eran confirmadas por lo que no se había programado pero hace parte de las acciones para dar cumplimientro a esta meta .</t>
  </si>
  <si>
    <t xml:space="preserve">Diplomas y actas </t>
  </si>
  <si>
    <t>Se realiza el evento de fortalecimiento al equipo SAC el cual cuenta con la participación de la Veeduría Distrital y la Función Pública, en el evento se capacita a los servidores del equipo SAC en Gerencia del Servicio y manejo de emociones en la atención.</t>
  </si>
  <si>
    <t>Acta de capacitación</t>
  </si>
  <si>
    <t>Se realiza la capacitación en lenguaje de señas para el fortalecimiento de las competencias de los servidores de atención  a la ciudadanía</t>
  </si>
  <si>
    <t xml:space="preserve">Acta de capacitación de la Dirección de Gestión de Talento Humano </t>
  </si>
  <si>
    <t>Se realizaron 2 capacitaciones enfocadas en la atención a la ciudadania, respecto al lenguaje de señas para el fortalecimiento de competencias</t>
  </si>
  <si>
    <t>Establecer Nodos Sectoriales enfocados en las competencias de las Entidades Distritales en materia de espacio público, comparendos en el marco del nuevo Código de Policía y vendedores informales.</t>
  </si>
  <si>
    <t>Poner en funcionamiento los nodos sectoriales.</t>
  </si>
  <si>
    <t>Implementar 3 Centros de Relevo para atención a personas en situación de discapacidad auditiva, en por lo menos dos (2) alcaldías Locales y uno (1) nivel central.</t>
  </si>
  <si>
    <t>Centros de Relevo Implementados</t>
  </si>
  <si>
    <t>Número de Centros de relevo atención a personas con discapacidad auditiva implementados</t>
  </si>
  <si>
    <t>Centros de Relevo</t>
  </si>
  <si>
    <t>Centros de relevo implementados</t>
  </si>
  <si>
    <t>Líder SAC / Dirección Tecnologías e Informacióni</t>
  </si>
  <si>
    <t>Centros de relevo implementados, actas de verificación de funcionamiento, otros.</t>
  </si>
  <si>
    <t xml:space="preserve">Con la adiquisición de nuevos equipos se logra proveer de las condiciones necesarias para iniciar con el centro de relevo en Usaquén. </t>
  </si>
  <si>
    <t xml:space="preserve">Página Web de la Alcaldía Local de Usaquen </t>
  </si>
  <si>
    <t>Se despliega la logística con el centro de relevo para su instauracion en la Alcaldía Local de Usaquen</t>
  </si>
  <si>
    <t>Página Web de la Alcaldía Local de Chapinero</t>
  </si>
  <si>
    <t xml:space="preserve">Centro de relevo funcional en Chapinero. </t>
  </si>
  <si>
    <t>Página web de la Alcaldía Local de Chapinero</t>
  </si>
  <si>
    <t>Durante la vigencia se implemento el Centro de Relevo funcional en Usaquen y  Chapinero</t>
  </si>
  <si>
    <t>Participar en por lo menos dos (2) Nodos sectoriales convocados por la Veeduría Distrital, para aclaración de competencias entre entidades Distritales con el fin de orientar de mejor manera a los ciudadanos y generar herramientas de ayuda a los puntos de Atención a la Ciudadanía.</t>
  </si>
  <si>
    <t>Participación en Nodos Sectoriales</t>
  </si>
  <si>
    <t>Número de Nodos sectoriales con participación SAC</t>
  </si>
  <si>
    <t>Nodos</t>
  </si>
  <si>
    <t>Actas de asistencia, correos institucionales, documentos aclaración de competencias resultado de los nodos</t>
  </si>
  <si>
    <t xml:space="preserve">La programación obedece aun ejercicio planteado por la Veeduría Distrital por lo tanto se hizo activa la participación conforme a la convocatoria. </t>
  </si>
  <si>
    <t xml:space="preserve">Acta de Reunión </t>
  </si>
  <si>
    <t xml:space="preserve">La programación obedece aun ejercicio planteado por la Veeduría Distrital por lo tanto se hizo activa participación conforme a convocatoria. </t>
  </si>
  <si>
    <t xml:space="preserve">Acta de Reunion </t>
  </si>
  <si>
    <t xml:space="preserve">Se participó en dos nodos sectoriales de acuerdo al ejercicio planteado por la veeduría Distrital </t>
  </si>
  <si>
    <t>Implementar un (1) Plan de Acción de Atención a la Ciudadanía con la metodología del Departamento Nacional de Planeación (DNP).</t>
  </si>
  <si>
    <t>Plan de Acción con metodología DNP Implementado</t>
  </si>
  <si>
    <t>Número de Plan de acción atención a la ciudadanía con metodología DNP diseñado e implementado</t>
  </si>
  <si>
    <t xml:space="preserve">Plan de Acción </t>
  </si>
  <si>
    <t>EFECTIVIDAD</t>
  </si>
  <si>
    <t>Documentos del Plan de Acción de Atención a la Ciudadanía con metodología DNP</t>
  </si>
  <si>
    <t>Subsecretario de Gestión Institucional /Líder SAC / Equipo SAC</t>
  </si>
  <si>
    <t>Se da continuidad a la labor adelantada en la vigencia 2017 con el fin de revisar y aprobar un Plan de Acción con la metodología propuesta por el DNP mismo que es socializado en Comité Directivo y aprobado a su vez .</t>
  </si>
  <si>
    <t xml:space="preserve">Acta de reunión </t>
  </si>
  <si>
    <t xml:space="preserve">Conforme a lo aprobado se cuenta con la herramienta y acciones del grupo SAC de acuerdo a la metodologia del DNP. </t>
  </si>
  <si>
    <t xml:space="preserve">Herramienta de autogestión DNP </t>
  </si>
  <si>
    <t xml:space="preserve">Conforme a lo aprobado se cuenta con la herramienta y acciones del grupo SAC de acuerdo a la metodología del DNP. </t>
  </si>
  <si>
    <t>Se diseño e implemento el plan de acción de Atención a la Ciudadanía utilizando la metodología presentada por el Departamento Nacional de Planeación</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</si>
  <si>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</si>
  <si>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</si>
  <si>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</si>
  <si>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</si>
  <si>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</si>
  <si>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</si>
  <si>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</si>
  <si>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</si>
  <si>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</si>
  <si>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NO PROGRAMADO</t>
  </si>
  <si>
    <t>META NO PROGRAMADA PARA I TRIMESTRE</t>
  </si>
  <si>
    <t>El proceso realizó el ejercicio de evaluación del  normograma en compañía de la Subsecretaría de Gestión Institucional</t>
  </si>
  <si>
    <t>Radicado N° 20184000260353</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</si>
  <si>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</si>
  <si>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</si>
  <si>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</si>
  <si>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</si>
  <si>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El proceso SAC realizó la medición de desempeño ambiental conforme los lineamiento de las OAP</t>
  </si>
  <si>
    <t>Informe de medición ambiental</t>
  </si>
  <si>
    <t>El proceso desarrollo  la medición ambiental programada para la vigencia</t>
  </si>
  <si>
    <t>Informe ambiental</t>
  </si>
  <si>
    <t xml:space="preserve">El proceso desarrollo las dos mediciones de desempeño ambiental programadas </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</si>
  <si>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</si>
  <si>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</si>
  <si>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</si>
  <si>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</si>
  <si>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</si>
  <si>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No se registró buena práctica en el espacio Ágora</t>
  </si>
  <si>
    <t>Informe de buenas prácticas en Ágora</t>
  </si>
  <si>
    <t>El proceso de Servicio a la Ciudadanía no registro lección aprendida en la herramienta Ágora</t>
  </si>
  <si>
    <t>Base de datos Ágora</t>
  </si>
  <si>
    <t>Meta no programada</t>
  </si>
  <si>
    <t>El proceso no registro buena práctica ni experiencia producto de errores</t>
  </si>
  <si>
    <t>Cumplir con el 100% de los requisitos del modelo integrado de planeación y gestión</t>
  </si>
  <si>
    <r>
      <t xml:space="preserve">Depurar el 100% de las comunicaciones en el aplicativo de gestión documental </t>
    </r>
    <r>
      <rPr>
        <b/>
        <sz val="11"/>
        <rFont val="Calibri"/>
        <family val="2"/>
        <scheme val="minor"/>
      </rPr>
      <t xml:space="preserve"> ORFEO I</t>
    </r>
    <r>
      <rPr>
        <sz val="11"/>
        <rFont val="Calibri"/>
        <family val="2"/>
        <scheme val="minor"/>
      </rPr>
      <t xml:space="preserve"> (a excepción de los derechos de petición)</t>
    </r>
  </si>
  <si>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</si>
  <si>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</si>
  <si>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</si>
  <si>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</si>
  <si>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Según el informe de ORFEO I el  proceso cuenta con 28 comunicaciones a corte de 30 d ejunio d e2018.</t>
  </si>
  <si>
    <t>Informe de ORFEO 1</t>
  </si>
  <si>
    <t>En atención al reporte del aplicativo ORFEO  I el proceso cuenta con 31 comunicaciones en el aplicativo de Gestión Documental - ORFEO I</t>
  </si>
  <si>
    <t>Informe ORFEO I</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</si>
  <si>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</si>
  <si>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</si>
  <si>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</si>
  <si>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N/A</t>
  </si>
  <si>
    <t>Plan de Actualización de la Documentación</t>
  </si>
  <si>
    <t>OFICINA ASESORA DE PLANEACION</t>
  </si>
  <si>
    <t>SEGÚN REPORTE DEL ANALISTA</t>
  </si>
  <si>
    <t>INFORME DE REPORTE DEL ANALISTA</t>
  </si>
  <si>
    <t xml:space="preserve">Cabe aclarar que esta información está dada en base al cronograma enviado al inicio del año por la profesional designada por la Subsecretaria de Gestión Institucional- Atención a la Ciudadanía
</t>
  </si>
  <si>
    <t>Informe de analista del proceso</t>
  </si>
  <si>
    <t>El proceso realizó la actualización de los 4 documentos que tenia programados</t>
  </si>
  <si>
    <t>Informe de actualización documental</t>
  </si>
  <si>
    <t>El proceso realizo la actualización de los 3 documentos que tenia programados</t>
  </si>
  <si>
    <t>Informe actualización documental</t>
  </si>
  <si>
    <t>El proceso realizó  cumplió con el plan de Actualiación de la documentación del Sistema de Gestión de la Entidad</t>
  </si>
  <si>
    <t>Mantener el 100% de las acciones de mejora asignadas al proceso/Alcaldía con relación a planes de mejoramiento interno  documentadas y vigentes</t>
  </si>
  <si>
    <t>Acciones correctivas documentadas y vigentes</t>
  </si>
  <si>
    <t>(No. De acciones de plan de mejoramiento responsabilidad del proceso documentadas y vigentes/No. De acciones bajo responsabilidad del proceso)*100</t>
  </si>
  <si>
    <t>NO CUENTA CON ACCIONES DE MEJORA INTERNAS Y EXTERNAS VENCIDAS</t>
  </si>
  <si>
    <t>No cuenta con acciones de mejora internas</t>
  </si>
  <si>
    <t>Informe de acciones de mejora internas</t>
  </si>
  <si>
    <t>El proceso cuenta con el 100% de actualización en las acciones de mejora asignadas</t>
  </si>
  <si>
    <t>Informe planes de mejoramiento</t>
  </si>
  <si>
    <t>El proceso no cuenta con acciones de mejora asignadas vencidas</t>
  </si>
  <si>
    <t>Informe Planes de Mejora</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</si>
  <si>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</si>
  <si>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</si>
  <si>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</si>
  <si>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LINEAMIENTOS LEY 1712</t>
  </si>
  <si>
    <t>CUENTA CON TODA LAS PUBLICACIONES SEGÚN LA LEY 1712</t>
  </si>
  <si>
    <t>http://www.gobiernobogota.gov.co/transparencia/instrumentos-gestion-informacion-publica/relacionados-la-informacion/107-registro</t>
  </si>
  <si>
    <t>Se realizó la publicación según lo criterios de la ley 1712</t>
  </si>
  <si>
    <t>http://www.gobiernobogota.gov.co/transparencia/instrumentos-gestion-informacion-publica/relacionados-informacion</t>
  </si>
  <si>
    <t>El proceso cumple los lineamientos de la ley de transparencia 1712 de 2014</t>
  </si>
  <si>
    <t xml:space="preserve">Registro de publicaciones </t>
  </si>
  <si>
    <t>El proceso realizó la publicación de los 5 criterios asignados atendiendo los lineamientos de la ley 1712 de 2014</t>
  </si>
  <si>
    <t>Registro de publicaciones</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</si>
  <si>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</si>
  <si>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</si>
  <si>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</si>
  <si>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</si>
  <si>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</si>
  <si>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</si>
  <si>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RUBROSFUNCIONAMIENTO</t>
  </si>
  <si>
    <t>SIG</t>
  </si>
  <si>
    <t>PROGRAMACION</t>
  </si>
  <si>
    <t>INDICADOR</t>
  </si>
  <si>
    <t>ADQUISICION DE BIENES</t>
  </si>
  <si>
    <t>GASTOS DE FUNCIONAMIENTO</t>
  </si>
  <si>
    <t>EFICIENCIA</t>
  </si>
  <si>
    <t>ADQUISICION DE SERVICIOS</t>
  </si>
  <si>
    <t>GASTOS DE INVERSION</t>
  </si>
  <si>
    <t>SERVICIOS PUBLICOS</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</si>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</sst>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_-;\-* #,##0.00_-;_-* &quot;-&quot;??_-;_-@_-"/>
    <numFmt numFmtId="165" formatCode="0.0"/>
    <numFmt numFmtId="166" formatCode="[$$-240A]\ #,##0.00"/>
    <numFmt numFmtId="167" formatCode="* #,##0.00&quot;    &quot;;\-* #,##0.00&quot;    &quot;;* \-#&quot;    &quot;;@\ "/>
    <numFmt numFmtId="168" formatCode="#,##0_ ;\-#,##0\ "/>
  </numFmts>
  <fonts count="27">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11"/>
      <color indexed="16"/>
      <name val="Arial"/>
      <family val="2"/>
    </font>
    <font>
      <sz val="11"/>
      <color indexed="8"/>
      <name val="Arial"/>
      <family val="2"/>
    </font>
    <font>
      <b/>
      <sz val="11"/>
      <color indexed="8"/>
      <name val="Arial"/>
      <family val="2"/>
    </font>
    <font>
      <b/>
      <sz val="11"/>
      <name val="Arial"/>
      <family val="2"/>
    </font>
    <font>
      <sz val="11"/>
      <name val="Arial"/>
      <family val="2"/>
    </font>
    <font>
      <sz val="12"/>
      <name val="Arial"/>
      <family val="2"/>
    </font>
    <font>
      <sz val="12"/>
      <color indexed="8"/>
      <name val="Arial Rounded MT Bold"/>
      <family val="2"/>
    </font>
    <font>
      <b/>
      <sz val="22"/>
      <name val="Arial Rounded MT Bold"/>
      <family val="2"/>
    </font>
    <font>
      <b/>
      <sz val="18"/>
      <name val="Arial Rounded MT Bold"/>
      <family val="2"/>
    </font>
    <font>
      <sz val="11"/>
      <color theme="1"/>
      <name val="Calibri"/>
      <family val="2"/>
      <scheme val="minor"/>
    </font>
    <font>
      <u/>
      <sz val="11"/>
      <color theme="10"/>
      <name val="Calibri"/>
      <family val="2"/>
      <scheme val="minor"/>
    </font>
    <font>
      <b/>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1"/>
      <color indexed="8"/>
      <name val="Calibri"/>
      <family val="2"/>
      <scheme val="minor"/>
    </font>
    <font>
      <b/>
      <sz val="11"/>
      <name val="Calibri"/>
      <family val="2"/>
      <scheme val="minor"/>
    </font>
    <font>
      <sz val="11"/>
      <name val="Calibri"/>
      <family val="2"/>
      <scheme val="minor"/>
    </font>
    <font>
      <b/>
      <sz val="22"/>
      <color theme="1"/>
      <name val="Arial"/>
      <family val="2"/>
    </font>
    <font>
      <b/>
      <sz val="24"/>
      <color theme="1"/>
      <name val="Arial Rounded MT Bold"/>
      <family val="2"/>
    </font>
    <font>
      <b/>
      <sz val="24"/>
      <color theme="1"/>
      <name val="Arial"/>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theme="8" tint="-0.249977111117893"/>
        <bgColor indexed="64"/>
      </patternFill>
    </fill>
    <fill>
      <patternFill patternType="solid">
        <fgColor theme="4"/>
        <bgColor indexed="64"/>
      </patternFill>
    </fill>
    <fill>
      <patternFill patternType="solid">
        <fgColor theme="9" tint="0.39997558519241921"/>
        <bgColor indexed="64"/>
      </patternFill>
    </fill>
    <fill>
      <patternFill patternType="solid">
        <fgColor theme="6"/>
        <bgColor indexed="64"/>
      </patternFill>
    </fill>
    <fill>
      <patternFill patternType="solid">
        <fgColor rgb="FF00B05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12">
    <xf numFmtId="0" fontId="0" fillId="0" borderId="0"/>
    <xf numFmtId="0" fontId="1" fillId="2" borderId="0" applyNumberFormat="0" applyBorder="0" applyAlignment="0" applyProtection="0"/>
    <xf numFmtId="0" fontId="15" fillId="0" borderId="0" applyNumberFormat="0" applyFill="0" applyBorder="0" applyAlignment="0" applyProtection="0"/>
    <xf numFmtId="164" fontId="14" fillId="0" borderId="0" applyFont="0" applyFill="0" applyBorder="0" applyAlignment="0" applyProtection="0"/>
    <xf numFmtId="167" fontId="1" fillId="0" borderId="0" applyFill="0" applyBorder="0" applyAlignment="0" applyProtection="0"/>
    <xf numFmtId="44" fontId="14" fillId="0" borderId="0" applyFont="0" applyFill="0" applyBorder="0" applyAlignment="0" applyProtection="0"/>
    <xf numFmtId="0" fontId="1" fillId="0" borderId="0"/>
    <xf numFmtId="9" fontId="14"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319">
    <xf numFmtId="0" fontId="0" fillId="0" borderId="0" xfId="0"/>
    <xf numFmtId="0" fontId="17" fillId="0" borderId="1" xfId="0" applyFont="1" applyFill="1" applyBorder="1" applyAlignment="1">
      <alignment horizontal="justify" vertical="center" wrapText="1"/>
    </xf>
    <xf numFmtId="0" fontId="17" fillId="0" borderId="2" xfId="0" applyFont="1" applyFill="1" applyBorder="1" applyAlignment="1">
      <alignment horizontal="center" vertical="center" wrapText="1"/>
    </xf>
    <xf numFmtId="0" fontId="0" fillId="0" borderId="0" xfId="0" applyAlignment="1">
      <alignment wrapText="1"/>
    </xf>
    <xf numFmtId="0" fontId="17" fillId="0" borderId="3"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8" fillId="0" borderId="0" xfId="0" applyFont="1" applyAlignment="1">
      <alignment horizontal="justify"/>
    </xf>
    <xf numFmtId="0" fontId="19" fillId="6" borderId="7" xfId="0" applyFont="1" applyFill="1" applyBorder="1" applyAlignment="1">
      <alignment horizontal="justify" vertical="center" wrapText="1"/>
    </xf>
    <xf numFmtId="0" fontId="19"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19" fillId="8" borderId="7" xfId="0" applyFont="1" applyFill="1" applyBorder="1" applyAlignment="1">
      <alignment horizontal="justify" vertical="center" wrapText="1"/>
    </xf>
    <xf numFmtId="0" fontId="19"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19" fillId="11" borderId="10" xfId="0" applyFont="1" applyFill="1" applyBorder="1" applyAlignment="1">
      <alignment horizontal="justify" vertical="center" wrapText="1"/>
    </xf>
    <xf numFmtId="0" fontId="19"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19" fillId="12" borderId="9" xfId="0" applyFont="1" applyFill="1" applyBorder="1" applyAlignment="1">
      <alignment horizontal="justify" vertical="center" wrapText="1"/>
    </xf>
    <xf numFmtId="0" fontId="19"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20" fillId="12" borderId="7" xfId="0" applyFont="1" applyFill="1" applyBorder="1" applyAlignment="1">
      <alignment horizontal="justify" vertical="center" wrapText="1"/>
    </xf>
    <xf numFmtId="0" fontId="19" fillId="12" borderId="11" xfId="0" applyFont="1" applyFill="1" applyBorder="1" applyAlignment="1">
      <alignment horizontal="left" vertical="center" wrapText="1"/>
    </xf>
    <xf numFmtId="0" fontId="19"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5" fillId="13" borderId="12" xfId="0" applyFont="1" applyFill="1" applyBorder="1" applyAlignment="1">
      <alignment horizontal="center" vertical="center" wrapText="1"/>
    </xf>
    <xf numFmtId="0" fontId="0" fillId="7" borderId="2" xfId="0" applyFont="1" applyFill="1" applyBorder="1" applyAlignment="1" applyProtection="1">
      <alignment horizontal="left" vertical="center" wrapText="1"/>
      <protection locked="0"/>
    </xf>
    <xf numFmtId="0" fontId="0" fillId="7" borderId="6" xfId="0" applyFont="1" applyFill="1" applyBorder="1" applyAlignment="1" applyProtection="1">
      <alignment horizontal="left" vertical="center" wrapText="1"/>
      <protection locked="0"/>
    </xf>
    <xf numFmtId="0" fontId="0" fillId="0" borderId="0" xfId="0" applyFont="1"/>
    <xf numFmtId="0" fontId="8" fillId="7" borderId="13" xfId="0" applyFont="1" applyFill="1" applyBorder="1" applyAlignment="1">
      <alignment vertical="center" wrapText="1"/>
    </xf>
    <xf numFmtId="0" fontId="8" fillId="7" borderId="7" xfId="0" applyFont="1" applyFill="1" applyBorder="1" applyAlignment="1">
      <alignment vertical="center" wrapText="1"/>
    </xf>
    <xf numFmtId="0" fontId="0" fillId="7" borderId="0" xfId="0" applyFont="1" applyFill="1"/>
    <xf numFmtId="0" fontId="9" fillId="5" borderId="12" xfId="0" applyFont="1" applyFill="1" applyBorder="1" applyAlignment="1" applyProtection="1">
      <alignment horizontal="left" vertical="center" wrapText="1"/>
    </xf>
    <xf numFmtId="0" fontId="9" fillId="5" borderId="2" xfId="0" applyFont="1" applyFill="1" applyBorder="1" applyAlignment="1" applyProtection="1">
      <alignment horizontal="left" vertical="center" wrapText="1"/>
    </xf>
    <xf numFmtId="0" fontId="9" fillId="7" borderId="0" xfId="0" applyFont="1" applyFill="1" applyBorder="1" applyAlignment="1">
      <alignment horizontal="left" vertical="center" wrapText="1"/>
    </xf>
    <xf numFmtId="0" fontId="6" fillId="7" borderId="0" xfId="0" applyFont="1" applyFill="1" applyBorder="1" applyAlignment="1">
      <alignment horizontal="center"/>
    </xf>
    <xf numFmtId="0" fontId="8" fillId="7" borderId="14" xfId="0" applyFont="1" applyFill="1" applyBorder="1" applyAlignment="1">
      <alignment vertical="center" wrapText="1"/>
    </xf>
    <xf numFmtId="0" fontId="8" fillId="7" borderId="5" xfId="0" applyFont="1" applyFill="1" applyBorder="1" applyAlignment="1">
      <alignment vertical="center" wrapText="1"/>
    </xf>
    <xf numFmtId="0" fontId="9" fillId="7" borderId="15" xfId="0" applyFont="1" applyFill="1" applyBorder="1" applyAlignment="1">
      <alignment horizontal="left" vertical="center" wrapText="1"/>
    </xf>
    <xf numFmtId="0" fontId="22" fillId="14" borderId="12" xfId="0" applyFont="1" applyFill="1" applyBorder="1" applyAlignment="1">
      <alignment horizontal="center" vertical="center" wrapText="1"/>
    </xf>
    <xf numFmtId="0" fontId="22" fillId="14" borderId="2" xfId="0" applyFont="1" applyFill="1" applyBorder="1" applyAlignment="1">
      <alignment horizontal="center" vertical="center" wrapText="1"/>
    </xf>
    <xf numFmtId="0" fontId="22" fillId="16" borderId="16"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15" borderId="2" xfId="0" applyFont="1" applyFill="1" applyBorder="1" applyAlignment="1">
      <alignment horizontal="center" vertical="center" wrapText="1"/>
    </xf>
    <xf numFmtId="0" fontId="22" fillId="15" borderId="17" xfId="0" applyFont="1" applyFill="1" applyBorder="1" applyAlignment="1">
      <alignment horizontal="center" vertical="center" wrapText="1"/>
    </xf>
    <xf numFmtId="0" fontId="22" fillId="18" borderId="12" xfId="0" applyFont="1" applyFill="1" applyBorder="1" applyAlignment="1">
      <alignment horizontal="center" vertical="center" wrapText="1"/>
    </xf>
    <xf numFmtId="0" fontId="22" fillId="14" borderId="18" xfId="0" applyFont="1" applyFill="1" applyBorder="1" applyAlignment="1">
      <alignment horizontal="center" vertical="center" wrapText="1"/>
    </xf>
    <xf numFmtId="0" fontId="22" fillId="14" borderId="6" xfId="0" applyFont="1" applyFill="1" applyBorder="1" applyAlignment="1">
      <alignment vertical="center" wrapText="1"/>
    </xf>
    <xf numFmtId="0" fontId="22" fillId="14" borderId="19" xfId="0" applyFont="1" applyFill="1" applyBorder="1" applyAlignment="1">
      <alignment horizontal="center" vertical="center" wrapText="1"/>
    </xf>
    <xf numFmtId="0" fontId="22" fillId="15" borderId="14" xfId="0" applyFont="1" applyFill="1" applyBorder="1" applyAlignment="1">
      <alignment horizontal="center" vertical="center" wrapText="1"/>
    </xf>
    <xf numFmtId="0" fontId="22" fillId="15" borderId="5" xfId="0" applyFont="1" applyFill="1" applyBorder="1" applyAlignment="1">
      <alignment horizontal="center" vertical="center" wrapText="1"/>
    </xf>
    <xf numFmtId="0" fontId="22" fillId="15" borderId="20" xfId="0" applyFont="1" applyFill="1" applyBorder="1" applyAlignment="1">
      <alignment horizontal="center" vertical="center" wrapText="1"/>
    </xf>
    <xf numFmtId="0" fontId="22" fillId="17" borderId="14" xfId="0" applyFont="1" applyFill="1" applyBorder="1" applyAlignment="1">
      <alignment horizontal="center" vertical="center" wrapText="1"/>
    </xf>
    <xf numFmtId="0" fontId="22" fillId="17" borderId="5" xfId="0" applyFont="1" applyFill="1" applyBorder="1" applyAlignment="1">
      <alignment horizontal="center" vertical="center" wrapText="1"/>
    </xf>
    <xf numFmtId="0" fontId="22" fillId="17" borderId="21" xfId="0" applyFont="1" applyFill="1" applyBorder="1" applyAlignment="1">
      <alignment horizontal="center" vertical="center" wrapText="1"/>
    </xf>
    <xf numFmtId="0" fontId="22" fillId="19" borderId="18" xfId="0" applyFont="1" applyFill="1" applyBorder="1" applyAlignment="1">
      <alignment horizontal="center" vertical="center" wrapText="1"/>
    </xf>
    <xf numFmtId="0" fontId="22" fillId="19" borderId="6" xfId="0" applyFont="1" applyFill="1" applyBorder="1" applyAlignment="1">
      <alignment horizontal="center" vertical="center" wrapText="1"/>
    </xf>
    <xf numFmtId="0" fontId="22" fillId="18" borderId="6" xfId="0" applyFont="1" applyFill="1" applyBorder="1" applyAlignment="1">
      <alignment horizontal="center" vertical="center" wrapText="1"/>
    </xf>
    <xf numFmtId="0" fontId="22" fillId="19" borderId="19" xfId="0" applyFont="1" applyFill="1" applyBorder="1" applyAlignment="1">
      <alignment horizontal="center" vertical="center" wrapText="1"/>
    </xf>
    <xf numFmtId="0" fontId="22" fillId="17" borderId="18" xfId="0" applyFont="1" applyFill="1" applyBorder="1" applyAlignment="1">
      <alignment horizontal="center" vertical="center" wrapText="1"/>
    </xf>
    <xf numFmtId="0" fontId="22" fillId="17" borderId="6" xfId="0" applyFont="1" applyFill="1" applyBorder="1" applyAlignment="1">
      <alignment horizontal="center" vertical="center" wrapText="1"/>
    </xf>
    <xf numFmtId="0" fontId="22" fillId="17" borderId="19"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2" fillId="20" borderId="21" xfId="0" applyFont="1" applyFill="1" applyBorder="1" applyAlignment="1">
      <alignment horizontal="center" vertical="center" wrapText="1"/>
    </xf>
    <xf numFmtId="0" fontId="0" fillId="7" borderId="3" xfId="0" applyFont="1" applyFill="1" applyBorder="1" applyAlignment="1" applyProtection="1">
      <alignment horizontal="center" vertical="center" wrapText="1"/>
      <protection locked="0"/>
    </xf>
    <xf numFmtId="0" fontId="0" fillId="7" borderId="22" xfId="0" applyFont="1" applyFill="1" applyBorder="1" applyAlignment="1" applyProtection="1">
      <alignment horizontal="center" vertical="center" wrapText="1"/>
      <protection locked="0"/>
    </xf>
    <xf numFmtId="0" fontId="0" fillId="7" borderId="23" xfId="0" applyFont="1" applyFill="1" applyBorder="1" applyAlignment="1" applyProtection="1">
      <alignment horizontal="center" vertical="center" wrapText="1"/>
      <protection locked="0"/>
    </xf>
    <xf numFmtId="0" fontId="0" fillId="7" borderId="3" xfId="0" applyFont="1" applyFill="1" applyBorder="1" applyAlignment="1" applyProtection="1">
      <alignment horizontal="left" vertical="center" wrapText="1"/>
      <protection locked="0"/>
    </xf>
    <xf numFmtId="0" fontId="0" fillId="7" borderId="24" xfId="0" applyFont="1" applyFill="1" applyBorder="1" applyAlignment="1" applyProtection="1">
      <alignment horizontal="center" vertical="center" wrapText="1"/>
      <protection locked="0"/>
    </xf>
    <xf numFmtId="0" fontId="0" fillId="7" borderId="2" xfId="0" applyFont="1" applyFill="1" applyBorder="1" applyAlignment="1" applyProtection="1">
      <alignment horizontal="center" vertical="center" wrapText="1"/>
      <protection locked="0"/>
    </xf>
    <xf numFmtId="0" fontId="0" fillId="7" borderId="17" xfId="0" applyFont="1" applyFill="1" applyBorder="1" applyAlignment="1" applyProtection="1">
      <alignment horizontal="center" vertical="center" wrapText="1"/>
      <protection locked="0"/>
    </xf>
    <xf numFmtId="0" fontId="0" fillId="7" borderId="12" xfId="0" applyFont="1" applyFill="1" applyBorder="1" applyAlignment="1" applyProtection="1">
      <alignment horizontal="center" vertical="center" wrapText="1"/>
      <protection locked="0"/>
    </xf>
    <xf numFmtId="0" fontId="0" fillId="7" borderId="16" xfId="0" applyFont="1" applyFill="1" applyBorder="1" applyAlignment="1" applyProtection="1">
      <alignment horizontal="center" vertical="center" wrapText="1"/>
      <protection locked="0"/>
    </xf>
    <xf numFmtId="9" fontId="23" fillId="7" borderId="2" xfId="7" applyFont="1" applyFill="1" applyBorder="1" applyAlignment="1">
      <alignment horizontal="center" vertical="center" wrapText="1"/>
    </xf>
    <xf numFmtId="0" fontId="0" fillId="7" borderId="25" xfId="0" applyFont="1" applyFill="1" applyBorder="1" applyAlignment="1" applyProtection="1">
      <alignment horizontal="center" vertical="center" wrapText="1"/>
      <protection locked="0"/>
    </xf>
    <xf numFmtId="0" fontId="0" fillId="7" borderId="18" xfId="0" applyFont="1" applyFill="1" applyBorder="1" applyAlignment="1" applyProtection="1">
      <alignment horizontal="center" vertical="center" wrapText="1"/>
      <protection locked="0"/>
    </xf>
    <xf numFmtId="9" fontId="23" fillId="7" borderId="4" xfId="7" applyFont="1" applyFill="1" applyBorder="1" applyAlignment="1">
      <alignment horizontal="center" vertical="center" wrapText="1"/>
    </xf>
    <xf numFmtId="0" fontId="0" fillId="7" borderId="2" xfId="0" applyFont="1" applyFill="1" applyBorder="1" applyAlignment="1" applyProtection="1">
      <alignment horizontal="justify" vertical="center" wrapText="1"/>
      <protection locked="0"/>
    </xf>
    <xf numFmtId="9" fontId="0" fillId="7" borderId="2" xfId="0" applyNumberFormat="1" applyFont="1" applyFill="1" applyBorder="1" applyAlignment="1" applyProtection="1">
      <alignment horizontal="center" vertical="center" wrapText="1"/>
      <protection locked="0"/>
    </xf>
    <xf numFmtId="0" fontId="0" fillId="7" borderId="16" xfId="0" applyFont="1" applyFill="1" applyBorder="1" applyAlignment="1" applyProtection="1">
      <alignment horizontal="left" vertical="center" wrapText="1"/>
      <protection locked="0"/>
    </xf>
    <xf numFmtId="165" fontId="0" fillId="7" borderId="2" xfId="0" applyNumberFormat="1" applyFont="1" applyFill="1" applyBorder="1" applyAlignment="1" applyProtection="1">
      <alignment horizontal="center" vertical="center" wrapText="1"/>
      <protection locked="0"/>
    </xf>
    <xf numFmtId="0" fontId="0" fillId="7" borderId="19" xfId="0" applyFont="1" applyFill="1" applyBorder="1" applyAlignment="1" applyProtection="1">
      <alignment horizontal="left" vertical="center" wrapText="1"/>
      <protection locked="0"/>
    </xf>
    <xf numFmtId="0" fontId="22" fillId="7" borderId="26" xfId="0" applyFont="1" applyFill="1" applyBorder="1" applyAlignment="1">
      <alignment vertical="center" wrapText="1"/>
    </xf>
    <xf numFmtId="0" fontId="0" fillId="7" borderId="4" xfId="0" applyFont="1" applyFill="1" applyBorder="1" applyAlignment="1" applyProtection="1">
      <alignment horizontal="center" vertical="center" wrapText="1"/>
      <protection locked="0"/>
    </xf>
    <xf numFmtId="0" fontId="0" fillId="7" borderId="19" xfId="0" applyFont="1" applyFill="1" applyBorder="1" applyAlignment="1" applyProtection="1">
      <alignment horizontal="center" vertical="center" wrapText="1"/>
      <protection locked="0"/>
    </xf>
    <xf numFmtId="0" fontId="0" fillId="7" borderId="6" xfId="0" applyFont="1" applyFill="1" applyBorder="1" applyAlignment="1" applyProtection="1">
      <alignment horizontal="center" vertical="center" wrapText="1"/>
      <protection locked="0"/>
    </xf>
    <xf numFmtId="9" fontId="18" fillId="7" borderId="3" xfId="7" applyFont="1" applyFill="1" applyBorder="1" applyAlignment="1">
      <alignment horizontal="center" vertical="center" wrapText="1"/>
    </xf>
    <xf numFmtId="0" fontId="18" fillId="7" borderId="3" xfId="0" applyFont="1" applyFill="1" applyBorder="1" applyAlignment="1" applyProtection="1">
      <alignment horizontal="center" vertical="center" wrapText="1"/>
      <protection locked="0"/>
    </xf>
    <xf numFmtId="0" fontId="18" fillId="0" borderId="2" xfId="0" applyFont="1" applyBorder="1" applyAlignment="1">
      <alignment vertical="center" wrapText="1"/>
    </xf>
    <xf numFmtId="0" fontId="18" fillId="7" borderId="9"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2" xfId="0" applyFont="1" applyFill="1" applyBorder="1" applyAlignment="1">
      <alignment horizontal="center" vertical="center" wrapText="1"/>
    </xf>
    <xf numFmtId="9" fontId="18" fillId="7" borderId="2" xfId="7" applyFont="1" applyFill="1" applyBorder="1" applyAlignment="1">
      <alignment horizontal="center" vertical="center" wrapText="1"/>
    </xf>
    <xf numFmtId="0" fontId="18" fillId="7" borderId="2" xfId="0" applyFont="1" applyFill="1" applyBorder="1" applyAlignment="1" applyProtection="1">
      <alignment horizontal="center" vertical="center" wrapText="1"/>
      <protection locked="0"/>
    </xf>
    <xf numFmtId="0" fontId="18" fillId="7" borderId="7" xfId="0" applyFont="1" applyFill="1" applyBorder="1" applyAlignment="1">
      <alignment horizontal="center" vertical="center" wrapText="1"/>
    </xf>
    <xf numFmtId="0" fontId="18" fillId="7" borderId="2" xfId="7" applyNumberFormat="1" applyFont="1" applyFill="1" applyBorder="1" applyAlignment="1">
      <alignment horizontal="center" vertical="center" wrapText="1"/>
    </xf>
    <xf numFmtId="9" fontId="18" fillId="7" borderId="6" xfId="7" applyFont="1" applyFill="1" applyBorder="1" applyAlignment="1">
      <alignment horizontal="center" vertical="center" wrapText="1"/>
    </xf>
    <xf numFmtId="0" fontId="18" fillId="7" borderId="6" xfId="0" applyFont="1" applyFill="1" applyBorder="1" applyAlignment="1">
      <alignment horizontal="justify" vertical="center" wrapText="1"/>
    </xf>
    <xf numFmtId="0" fontId="18" fillId="7" borderId="11" xfId="0" applyFont="1" applyFill="1" applyBorder="1" applyAlignment="1">
      <alignment horizontal="center" vertical="center" wrapText="1"/>
    </xf>
    <xf numFmtId="0" fontId="18" fillId="7" borderId="6" xfId="7" applyNumberFormat="1" applyFont="1" applyFill="1" applyBorder="1" applyAlignment="1">
      <alignment horizontal="center" vertical="center" wrapText="1"/>
    </xf>
    <xf numFmtId="9" fontId="18" fillId="7" borderId="2" xfId="7" applyFont="1" applyFill="1" applyBorder="1" applyAlignment="1">
      <alignment horizontal="center" vertical="center"/>
    </xf>
    <xf numFmtId="0" fontId="18" fillId="7" borderId="2" xfId="0" applyFont="1" applyFill="1" applyBorder="1" applyAlignment="1">
      <alignment vertical="center" wrapText="1"/>
    </xf>
    <xf numFmtId="0" fontId="18" fillId="7" borderId="2" xfId="0" applyFont="1" applyFill="1" applyBorder="1" applyAlignment="1" applyProtection="1">
      <alignment horizontal="left" vertical="center" wrapText="1"/>
      <protection locked="0"/>
    </xf>
    <xf numFmtId="0" fontId="10" fillId="7" borderId="2" xfId="0" applyFont="1" applyFill="1" applyBorder="1" applyAlignment="1" applyProtection="1">
      <alignment horizontal="left" vertical="center" wrapText="1"/>
      <protection locked="0"/>
    </xf>
    <xf numFmtId="9" fontId="18" fillId="7" borderId="6" xfId="7" applyFont="1" applyFill="1" applyBorder="1" applyAlignment="1">
      <alignment horizontal="center" vertical="center"/>
    </xf>
    <xf numFmtId="0" fontId="18" fillId="7" borderId="6" xfId="0" applyFont="1" applyFill="1" applyBorder="1" applyAlignment="1" applyProtection="1">
      <alignment horizontal="left" vertical="center" wrapText="1"/>
      <protection locked="0"/>
    </xf>
    <xf numFmtId="0" fontId="18" fillId="7" borderId="6" xfId="0" applyFont="1" applyFill="1" applyBorder="1" applyAlignment="1">
      <alignment vertical="center" wrapText="1"/>
    </xf>
    <xf numFmtId="9" fontId="24" fillId="7" borderId="4" xfId="7" applyFont="1" applyFill="1" applyBorder="1" applyAlignment="1" applyProtection="1">
      <alignment horizontal="center" vertical="center" wrapText="1"/>
      <protection locked="0"/>
    </xf>
    <xf numFmtId="166" fontId="14" fillId="7" borderId="2" xfId="5" applyNumberFormat="1" applyFont="1" applyFill="1" applyBorder="1" applyAlignment="1" applyProtection="1">
      <alignment horizontal="center" vertical="center" wrapText="1"/>
      <protection locked="0"/>
    </xf>
    <xf numFmtId="0" fontId="22" fillId="7" borderId="12" xfId="0" applyFont="1" applyFill="1" applyBorder="1" applyAlignment="1">
      <alignment horizontal="center" vertical="center" wrapText="1"/>
    </xf>
    <xf numFmtId="0" fontId="10" fillId="5" borderId="12" xfId="0" applyFont="1" applyFill="1" applyBorder="1" applyAlignment="1" applyProtection="1">
      <alignment horizontal="center" vertical="center" wrapText="1"/>
    </xf>
    <xf numFmtId="14" fontId="10" fillId="5" borderId="2" xfId="0" applyNumberFormat="1" applyFont="1" applyFill="1" applyBorder="1" applyAlignment="1" applyProtection="1">
      <alignment horizontal="center" vertical="center" wrapText="1"/>
    </xf>
    <xf numFmtId="9" fontId="18" fillId="7" borderId="4" xfId="7" applyFont="1" applyFill="1" applyBorder="1" applyAlignment="1">
      <alignment horizontal="center" vertical="center"/>
    </xf>
    <xf numFmtId="0" fontId="18" fillId="7" borderId="4" xfId="0" applyFont="1" applyFill="1" applyBorder="1" applyAlignment="1">
      <alignment vertical="center" wrapText="1"/>
    </xf>
    <xf numFmtId="0" fontId="18" fillId="7" borderId="4" xfId="0" applyFont="1" applyFill="1" applyBorder="1" applyAlignment="1" applyProtection="1">
      <alignment horizontal="left" vertical="center" wrapText="1"/>
      <protection locked="0"/>
    </xf>
    <xf numFmtId="9" fontId="10" fillId="7" borderId="2" xfId="7" applyFont="1" applyFill="1" applyBorder="1" applyAlignment="1">
      <alignment horizontal="center" vertical="center" wrapText="1"/>
    </xf>
    <xf numFmtId="0" fontId="10" fillId="7" borderId="2" xfId="0" applyFont="1" applyFill="1" applyBorder="1" applyAlignment="1" applyProtection="1">
      <alignment horizontal="center" vertical="center" wrapText="1"/>
      <protection locked="0"/>
    </xf>
    <xf numFmtId="0" fontId="10" fillId="7" borderId="2" xfId="0" applyFont="1" applyFill="1" applyBorder="1" applyAlignment="1">
      <alignment vertical="center" wrapText="1"/>
    </xf>
    <xf numFmtId="0" fontId="10" fillId="7" borderId="2" xfId="0" applyFont="1" applyFill="1" applyBorder="1" applyAlignment="1">
      <alignment horizontal="left" vertical="center" wrapText="1"/>
    </xf>
    <xf numFmtId="0" fontId="10" fillId="7" borderId="2" xfId="0" applyFont="1" applyFill="1" applyBorder="1" applyAlignment="1">
      <alignment horizontal="center" vertical="center" wrapText="1"/>
    </xf>
    <xf numFmtId="9" fontId="18" fillId="7" borderId="2" xfId="0" applyNumberFormat="1" applyFont="1" applyFill="1" applyBorder="1" applyAlignment="1" applyProtection="1">
      <alignment horizontal="center" vertical="center" wrapText="1"/>
      <protection locked="0"/>
    </xf>
    <xf numFmtId="0" fontId="16" fillId="15" borderId="6" xfId="0" applyFont="1" applyFill="1" applyBorder="1"/>
    <xf numFmtId="0" fontId="22" fillId="15" borderId="6" xfId="0" applyFont="1" applyFill="1" applyBorder="1" applyAlignment="1">
      <alignment horizontal="center" vertical="center" wrapText="1"/>
    </xf>
    <xf numFmtId="0" fontId="18" fillId="7" borderId="2" xfId="0" applyNumberFormat="1" applyFont="1" applyFill="1" applyBorder="1" applyAlignment="1">
      <alignment horizontal="center" vertical="center" wrapText="1"/>
    </xf>
    <xf numFmtId="0" fontId="22" fillId="15" borderId="25" xfId="0" applyFont="1" applyFill="1" applyBorder="1" applyAlignment="1">
      <alignment horizontal="center" vertical="center" wrapText="1"/>
    </xf>
    <xf numFmtId="166" fontId="14" fillId="7" borderId="22" xfId="5" applyNumberFormat="1" applyFont="1" applyFill="1" applyBorder="1" applyAlignment="1" applyProtection="1">
      <alignment horizontal="center" vertical="center" wrapText="1"/>
      <protection locked="0"/>
    </xf>
    <xf numFmtId="166" fontId="14" fillId="7" borderId="17" xfId="5" applyNumberFormat="1" applyFont="1" applyFill="1" applyBorder="1" applyAlignment="1" applyProtection="1">
      <alignment horizontal="center" vertical="center" wrapText="1"/>
      <protection locked="0"/>
    </xf>
    <xf numFmtId="166" fontId="14" fillId="7" borderId="25" xfId="5" applyNumberFormat="1" applyFont="1" applyFill="1" applyBorder="1" applyAlignment="1" applyProtection="1">
      <alignment horizontal="center" vertical="center" wrapText="1"/>
      <protection locked="0"/>
    </xf>
    <xf numFmtId="166" fontId="0" fillId="7" borderId="17" xfId="0" applyNumberFormat="1" applyFont="1" applyFill="1" applyBorder="1" applyAlignment="1" applyProtection="1">
      <alignment horizontal="center" vertical="center" wrapText="1"/>
      <protection locked="0"/>
    </xf>
    <xf numFmtId="166" fontId="0" fillId="7" borderId="25" xfId="0" applyNumberFormat="1" applyFont="1" applyFill="1" applyBorder="1" applyAlignment="1" applyProtection="1">
      <alignment horizontal="center" vertical="center" wrapText="1"/>
      <protection locked="0"/>
    </xf>
    <xf numFmtId="0" fontId="22" fillId="20" borderId="18" xfId="0" applyFont="1" applyFill="1" applyBorder="1" applyAlignment="1">
      <alignment horizontal="center" vertical="center" wrapText="1"/>
    </xf>
    <xf numFmtId="0" fontId="22" fillId="20" borderId="6" xfId="0" applyFont="1" applyFill="1" applyBorder="1" applyAlignment="1">
      <alignment horizontal="center" vertical="center" wrapText="1"/>
    </xf>
    <xf numFmtId="0" fontId="0" fillId="7" borderId="2" xfId="0" applyFont="1" applyFill="1" applyBorder="1" applyAlignment="1">
      <alignment horizontal="center" vertical="center" wrapText="1"/>
    </xf>
    <xf numFmtId="9" fontId="22" fillId="7" borderId="2" xfId="7" applyFont="1" applyFill="1" applyBorder="1" applyAlignment="1">
      <alignment horizontal="center" vertical="center" wrapText="1"/>
    </xf>
    <xf numFmtId="9" fontId="23" fillId="7" borderId="2" xfId="7" applyFont="1" applyFill="1" applyBorder="1" applyAlignment="1" applyProtection="1">
      <alignment horizontal="center" vertical="center" wrapText="1"/>
      <protection locked="0"/>
    </xf>
    <xf numFmtId="9" fontId="14" fillId="7" borderId="2" xfId="7" applyNumberFormat="1" applyFont="1" applyFill="1" applyBorder="1" applyAlignment="1" applyProtection="1">
      <alignment horizontal="center" vertical="center" wrapText="1"/>
      <protection locked="0"/>
    </xf>
    <xf numFmtId="0" fontId="0" fillId="7" borderId="27"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left" vertical="center" wrapText="1"/>
      <protection locked="0"/>
    </xf>
    <xf numFmtId="166" fontId="14" fillId="7" borderId="26" xfId="5" applyNumberFormat="1" applyFont="1" applyFill="1" applyBorder="1" applyAlignment="1" applyProtection="1">
      <alignment horizontal="center" vertical="center" wrapText="1"/>
      <protection locked="0"/>
    </xf>
    <xf numFmtId="9" fontId="18" fillId="7" borderId="2" xfId="0" applyNumberFormat="1" applyFont="1" applyFill="1" applyBorder="1" applyAlignment="1">
      <alignment horizontal="center" vertical="center" wrapText="1"/>
    </xf>
    <xf numFmtId="9" fontId="18" fillId="7" borderId="2" xfId="7" applyNumberFormat="1" applyFont="1" applyFill="1" applyBorder="1" applyAlignment="1">
      <alignment horizontal="center" vertical="center" wrapText="1"/>
    </xf>
    <xf numFmtId="9" fontId="0" fillId="7" borderId="2" xfId="0" applyNumberFormat="1" applyFont="1" applyFill="1" applyBorder="1" applyAlignment="1">
      <alignment horizontal="center" vertical="center" wrapText="1"/>
    </xf>
    <xf numFmtId="9" fontId="14" fillId="7" borderId="2" xfId="7" applyFont="1" applyFill="1" applyBorder="1" applyAlignment="1">
      <alignment horizontal="center" vertical="center" wrapText="1"/>
    </xf>
    <xf numFmtId="9" fontId="14" fillId="7" borderId="2" xfId="7" applyFont="1" applyFill="1" applyBorder="1" applyAlignment="1" applyProtection="1">
      <alignment horizontal="center" vertical="center" wrapText="1"/>
      <protection locked="0"/>
    </xf>
    <xf numFmtId="0" fontId="15" fillId="7" borderId="2" xfId="2" applyFill="1" applyBorder="1" applyAlignment="1" applyProtection="1">
      <alignment horizontal="justify" vertical="center" wrapText="1"/>
      <protection locked="0"/>
    </xf>
    <xf numFmtId="0" fontId="23" fillId="7" borderId="2" xfId="0" applyFont="1" applyFill="1" applyBorder="1" applyAlignment="1">
      <alignment horizontal="left" vertical="center" wrapText="1"/>
    </xf>
    <xf numFmtId="0" fontId="23" fillId="7" borderId="2" xfId="0" applyFont="1" applyFill="1" applyBorder="1" applyAlignment="1">
      <alignment horizontal="center" vertical="center" wrapText="1"/>
    </xf>
    <xf numFmtId="9" fontId="23" fillId="7" borderId="2" xfId="0" applyNumberFormat="1" applyFont="1" applyFill="1" applyBorder="1" applyAlignment="1">
      <alignment horizontal="center" vertical="center" wrapText="1"/>
    </xf>
    <xf numFmtId="9" fontId="23" fillId="7" borderId="5" xfId="7" applyFont="1" applyFill="1" applyBorder="1" applyAlignment="1">
      <alignment horizontal="center" vertical="center" wrapText="1"/>
    </xf>
    <xf numFmtId="0" fontId="23" fillId="7" borderId="5" xfId="0" applyFont="1" applyFill="1" applyBorder="1" applyAlignment="1">
      <alignment horizontal="left" vertical="center" wrapText="1"/>
    </xf>
    <xf numFmtId="0" fontId="18" fillId="0" borderId="7" xfId="0" applyFont="1" applyFill="1" applyBorder="1" applyAlignment="1" applyProtection="1">
      <alignment horizontal="justify" vertical="center" wrapText="1"/>
    </xf>
    <xf numFmtId="0" fontId="18" fillId="7" borderId="7" xfId="0" applyFont="1" applyFill="1" applyBorder="1" applyAlignment="1" applyProtection="1">
      <alignment horizontal="justify" vertical="center" wrapText="1"/>
    </xf>
    <xf numFmtId="0" fontId="10" fillId="7" borderId="7" xfId="0" applyFont="1" applyFill="1" applyBorder="1" applyAlignment="1" applyProtection="1">
      <alignment horizontal="justify" vertical="center" wrapText="1"/>
    </xf>
    <xf numFmtId="0" fontId="10" fillId="7" borderId="11" xfId="0" applyFont="1" applyFill="1" applyBorder="1" applyAlignment="1" applyProtection="1">
      <alignment horizontal="justify" vertical="center" wrapText="1"/>
    </xf>
    <xf numFmtId="0" fontId="18" fillId="7" borderId="11" xfId="0" applyFont="1" applyFill="1" applyBorder="1" applyAlignment="1" applyProtection="1">
      <alignment horizontal="justify" vertical="center" wrapText="1"/>
    </xf>
    <xf numFmtId="0" fontId="23" fillId="9" borderId="12" xfId="0" applyFont="1" applyFill="1" applyBorder="1" applyAlignment="1" applyProtection="1">
      <alignment horizontal="left" vertical="center" wrapText="1"/>
    </xf>
    <xf numFmtId="0" fontId="23" fillId="9" borderId="14" xfId="0" applyFont="1" applyFill="1" applyBorder="1" applyAlignment="1" applyProtection="1">
      <alignment horizontal="left" vertical="center" wrapText="1"/>
    </xf>
    <xf numFmtId="0" fontId="0" fillId="7" borderId="2" xfId="0" applyFill="1" applyBorder="1" applyAlignment="1">
      <alignment horizontal="center" vertical="center" wrapText="1"/>
    </xf>
    <xf numFmtId="9" fontId="0" fillId="7" borderId="2" xfId="0" applyNumberFormat="1" applyFill="1" applyBorder="1" applyAlignment="1">
      <alignment horizontal="center" vertical="center" wrapText="1"/>
    </xf>
    <xf numFmtId="9" fontId="14" fillId="7" borderId="2" xfId="7" applyFill="1" applyBorder="1" applyAlignment="1" applyProtection="1">
      <alignment horizontal="center" vertical="center" wrapText="1"/>
      <protection locked="0"/>
    </xf>
    <xf numFmtId="0" fontId="0" fillId="7" borderId="2" xfId="0" applyFill="1" applyBorder="1" applyAlignment="1" applyProtection="1">
      <alignment horizontal="justify" vertical="center" wrapText="1"/>
      <protection locked="0"/>
    </xf>
    <xf numFmtId="0" fontId="0" fillId="7" borderId="2" xfId="0" applyFill="1" applyBorder="1" applyAlignment="1" applyProtection="1">
      <alignment horizontal="left" vertical="center" wrapText="1"/>
      <protection locked="0"/>
    </xf>
    <xf numFmtId="0" fontId="14" fillId="7" borderId="2" xfId="7" applyNumberFormat="1" applyFill="1" applyBorder="1" applyAlignment="1">
      <alignment horizontal="center" vertical="center" wrapText="1"/>
    </xf>
    <xf numFmtId="168" fontId="14" fillId="7" borderId="2" xfId="3" applyNumberFormat="1" applyFill="1" applyBorder="1" applyAlignment="1" applyProtection="1">
      <alignment horizontal="center" vertical="center" wrapText="1"/>
      <protection locked="0"/>
    </xf>
    <xf numFmtId="9" fontId="14" fillId="7" borderId="2" xfId="7" applyFill="1" applyBorder="1" applyAlignment="1">
      <alignment horizontal="center" vertical="center" wrapText="1"/>
    </xf>
    <xf numFmtId="165" fontId="14" fillId="7" borderId="2" xfId="7" applyNumberFormat="1" applyFill="1" applyBorder="1" applyAlignment="1" applyProtection="1">
      <alignment horizontal="center" vertical="center" wrapText="1"/>
      <protection locked="0"/>
    </xf>
    <xf numFmtId="1" fontId="14" fillId="7" borderId="2" xfId="7" applyNumberFormat="1" applyFill="1" applyBorder="1" applyAlignment="1">
      <alignment horizontal="center" vertical="center" wrapText="1"/>
    </xf>
    <xf numFmtId="1" fontId="14" fillId="7" borderId="2" xfId="7" applyNumberFormat="1" applyFill="1" applyBorder="1" applyAlignment="1" applyProtection="1">
      <alignment horizontal="center" vertical="center" wrapText="1"/>
      <protection locked="0"/>
    </xf>
    <xf numFmtId="0" fontId="0" fillId="0" borderId="2" xfId="0" applyBorder="1" applyAlignment="1" applyProtection="1">
      <alignment horizontal="justify" vertical="center" wrapText="1"/>
      <protection locked="0"/>
    </xf>
    <xf numFmtId="0" fontId="0" fillId="0" borderId="2" xfId="0" applyBorder="1" applyAlignment="1">
      <alignment horizontal="center" vertical="center" wrapText="1"/>
    </xf>
    <xf numFmtId="0" fontId="14" fillId="0" borderId="2" xfId="7" applyNumberFormat="1" applyBorder="1" applyAlignment="1">
      <alignment horizontal="center" vertical="center" wrapText="1"/>
    </xf>
    <xf numFmtId="9" fontId="22" fillId="0" borderId="2" xfId="7" applyFont="1" applyBorder="1" applyAlignment="1">
      <alignment horizontal="center" vertical="center" wrapText="1"/>
    </xf>
    <xf numFmtId="0" fontId="0" fillId="0" borderId="2" xfId="0" applyBorder="1" applyAlignment="1" applyProtection="1">
      <alignment horizontal="left" vertical="center" wrapText="1"/>
      <protection locked="0"/>
    </xf>
    <xf numFmtId="0" fontId="0" fillId="7" borderId="2" xfId="0" applyFill="1" applyBorder="1" applyAlignment="1" applyProtection="1">
      <alignment horizontal="center" vertical="center" wrapText="1"/>
      <protection locked="0"/>
    </xf>
    <xf numFmtId="9" fontId="0" fillId="7" borderId="2" xfId="7" applyFont="1" applyFill="1" applyBorder="1" applyAlignment="1">
      <alignment horizontal="center" vertical="center" wrapText="1"/>
    </xf>
    <xf numFmtId="0" fontId="14" fillId="7" borderId="2" xfId="7" applyNumberFormat="1" applyFont="1" applyFill="1" applyBorder="1" applyAlignment="1">
      <alignment horizontal="center" vertical="center" wrapText="1"/>
    </xf>
    <xf numFmtId="168" fontId="14" fillId="7" borderId="2" xfId="7" applyNumberFormat="1" applyFont="1" applyFill="1" applyBorder="1" applyAlignment="1">
      <alignment horizontal="center" vertical="center" wrapText="1"/>
    </xf>
    <xf numFmtId="9" fontId="0" fillId="7" borderId="2" xfId="7" applyFont="1" applyFill="1" applyBorder="1" applyAlignment="1" applyProtection="1">
      <alignment horizontal="center" vertical="center" wrapText="1"/>
      <protection locked="0"/>
    </xf>
    <xf numFmtId="0" fontId="23" fillId="7" borderId="2" xfId="0" applyFont="1" applyFill="1" applyBorder="1" applyAlignment="1" applyProtection="1">
      <alignment horizontal="center" vertical="center" wrapText="1"/>
      <protection locked="0"/>
    </xf>
    <xf numFmtId="0" fontId="0" fillId="7" borderId="2" xfId="0" applyNumberFormat="1" applyFont="1" applyFill="1" applyBorder="1" applyAlignment="1">
      <alignment horizontal="center" vertical="center" wrapText="1"/>
    </xf>
    <xf numFmtId="0" fontId="0" fillId="7" borderId="2" xfId="7" applyNumberFormat="1" applyFont="1" applyFill="1" applyBorder="1" applyAlignment="1">
      <alignment horizontal="center" vertical="center" wrapText="1"/>
    </xf>
    <xf numFmtId="10" fontId="22" fillId="7" borderId="4" xfId="7" applyNumberFormat="1" applyFont="1" applyFill="1" applyBorder="1" applyAlignment="1">
      <alignment horizontal="center" vertical="center" wrapText="1"/>
    </xf>
    <xf numFmtId="0" fontId="5" fillId="13" borderId="2" xfId="0" applyFont="1" applyFill="1" applyBorder="1" applyAlignment="1">
      <alignment horizontal="center" vertical="center" wrapText="1"/>
    </xf>
    <xf numFmtId="0" fontId="22" fillId="17" borderId="16"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19" borderId="12" xfId="0" applyFont="1" applyFill="1" applyBorder="1" applyAlignment="1">
      <alignment horizontal="center" vertical="center" wrapText="1"/>
    </xf>
    <xf numFmtId="0" fontId="22" fillId="19" borderId="2"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22" fillId="17" borderId="2" xfId="0" applyFont="1" applyFill="1" applyBorder="1" applyAlignment="1">
      <alignment horizontal="center" vertical="center" wrapText="1"/>
    </xf>
    <xf numFmtId="0" fontId="21" fillId="14" borderId="12" xfId="0" applyFont="1" applyFill="1" applyBorder="1" applyAlignment="1">
      <alignment horizontal="center" vertical="center" wrapText="1"/>
    </xf>
    <xf numFmtId="0" fontId="21" fillId="14" borderId="2" xfId="0" applyFont="1" applyFill="1" applyBorder="1" applyAlignment="1">
      <alignment horizontal="center" vertical="center" wrapText="1"/>
    </xf>
    <xf numFmtId="0" fontId="21" fillId="14" borderId="16" xfId="0" applyFont="1" applyFill="1" applyBorder="1" applyAlignment="1">
      <alignment horizontal="center" vertical="center" wrapText="1"/>
    </xf>
    <xf numFmtId="0" fontId="22" fillId="17" borderId="12" xfId="0" applyFont="1" applyFill="1" applyBorder="1" applyAlignment="1">
      <alignment horizontal="center" vertical="center" wrapText="1"/>
    </xf>
    <xf numFmtId="0" fontId="0" fillId="7" borderId="26" xfId="0" applyFont="1" applyFill="1" applyBorder="1" applyAlignment="1" applyProtection="1">
      <alignment horizontal="center" vertical="center" wrapText="1"/>
      <protection locked="0"/>
    </xf>
    <xf numFmtId="0" fontId="18" fillId="7" borderId="6"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6" xfId="0" applyFont="1" applyFill="1" applyBorder="1" applyAlignment="1" applyProtection="1">
      <alignment horizontal="center" vertical="center" wrapText="1"/>
      <protection locked="0"/>
    </xf>
    <xf numFmtId="0" fontId="18" fillId="7" borderId="4" xfId="0" applyFont="1" applyFill="1" applyBorder="1" applyAlignment="1" applyProtection="1">
      <alignment horizontal="center" vertical="center" wrapText="1"/>
      <protection locked="0"/>
    </xf>
    <xf numFmtId="0" fontId="22" fillId="20" borderId="2" xfId="0" applyFont="1" applyFill="1" applyBorder="1" applyAlignment="1">
      <alignment horizontal="center" vertical="center" wrapText="1"/>
    </xf>
    <xf numFmtId="0" fontId="22" fillId="20" borderId="12" xfId="0" applyFont="1" applyFill="1" applyBorder="1" applyAlignment="1">
      <alignment horizontal="center" vertical="center" wrapText="1"/>
    </xf>
    <xf numFmtId="10" fontId="23" fillId="7" borderId="4" xfId="7" applyNumberFormat="1" applyFont="1" applyFill="1" applyBorder="1" applyAlignment="1">
      <alignment horizontal="center" vertical="center" wrapText="1"/>
    </xf>
    <xf numFmtId="0" fontId="21" fillId="20" borderId="12" xfId="0" applyFont="1" applyFill="1" applyBorder="1" applyAlignment="1">
      <alignment horizontal="center" vertical="center" wrapText="1"/>
    </xf>
    <xf numFmtId="0" fontId="21" fillId="20" borderId="2" xfId="0" applyFont="1" applyFill="1" applyBorder="1" applyAlignment="1">
      <alignment horizontal="center" vertical="center" wrapText="1"/>
    </xf>
    <xf numFmtId="0" fontId="21" fillId="20" borderId="16" xfId="0" applyFont="1" applyFill="1" applyBorder="1" applyAlignment="1">
      <alignment horizontal="center" vertical="center" wrapText="1"/>
    </xf>
    <xf numFmtId="0" fontId="16" fillId="18" borderId="26" xfId="0" applyFont="1" applyFill="1" applyBorder="1" applyAlignment="1" applyProtection="1">
      <alignment horizontal="center" vertical="center" wrapText="1"/>
      <protection locked="0"/>
    </xf>
    <xf numFmtId="0" fontId="16" fillId="18" borderId="33" xfId="0" applyFont="1" applyFill="1" applyBorder="1" applyAlignment="1" applyProtection="1">
      <alignment horizontal="center" vertical="center" wrapText="1"/>
      <protection locked="0"/>
    </xf>
    <xf numFmtId="0" fontId="16" fillId="18" borderId="10" xfId="0" applyFont="1" applyFill="1" applyBorder="1" applyAlignment="1" applyProtection="1">
      <alignment horizontal="center" vertical="center" wrapText="1"/>
      <protection locked="0"/>
    </xf>
    <xf numFmtId="0" fontId="16" fillId="9" borderId="26" xfId="0" applyFont="1" applyFill="1" applyBorder="1" applyAlignment="1" applyProtection="1">
      <alignment horizontal="center" vertical="center" wrapText="1"/>
      <protection locked="0"/>
    </xf>
    <xf numFmtId="0" fontId="16" fillId="9" borderId="33" xfId="0" applyFont="1" applyFill="1" applyBorder="1" applyAlignment="1" applyProtection="1">
      <alignment horizontal="center" vertical="center" wrapText="1"/>
      <protection locked="0"/>
    </xf>
    <xf numFmtId="0" fontId="16" fillId="9" borderId="10" xfId="0" applyFont="1" applyFill="1" applyBorder="1" applyAlignment="1" applyProtection="1">
      <alignment horizontal="center" vertical="center" wrapText="1"/>
      <protection locked="0"/>
    </xf>
    <xf numFmtId="0" fontId="22" fillId="9" borderId="16" xfId="0" applyFont="1" applyFill="1" applyBorder="1" applyAlignment="1">
      <alignment horizontal="center" vertical="center" wrapText="1"/>
    </xf>
    <xf numFmtId="0" fontId="22" fillId="20" borderId="2"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0" fillId="7" borderId="26" xfId="0" applyFont="1" applyFill="1" applyBorder="1" applyAlignment="1" applyProtection="1">
      <alignment horizontal="center" vertical="center" wrapText="1"/>
      <protection locked="0"/>
    </xf>
    <xf numFmtId="0" fontId="0" fillId="7" borderId="10" xfId="0" applyFont="1" applyFill="1" applyBorder="1" applyAlignment="1" applyProtection="1">
      <alignment horizontal="center" vertical="center" wrapText="1"/>
      <protection locked="0"/>
    </xf>
    <xf numFmtId="0" fontId="22" fillId="19" borderId="2" xfId="0" applyFont="1" applyFill="1" applyBorder="1" applyAlignment="1">
      <alignment horizontal="center" vertical="center" wrapText="1"/>
    </xf>
    <xf numFmtId="0" fontId="22" fillId="20" borderId="16" xfId="0" applyFont="1" applyFill="1" applyBorder="1" applyAlignment="1">
      <alignment horizontal="center" vertical="center" wrapText="1"/>
    </xf>
    <xf numFmtId="0" fontId="22" fillId="20" borderId="12" xfId="0" applyFont="1" applyFill="1" applyBorder="1" applyAlignment="1">
      <alignment horizontal="center" vertical="center" wrapText="1"/>
    </xf>
    <xf numFmtId="0" fontId="26" fillId="7" borderId="6" xfId="0" applyFont="1" applyFill="1" applyBorder="1" applyAlignment="1">
      <alignment horizontal="center" vertical="center" textRotation="90" wrapText="1"/>
    </xf>
    <xf numFmtId="0" fontId="26" fillId="7" borderId="34" xfId="0" applyFont="1" applyFill="1" applyBorder="1" applyAlignment="1">
      <alignment horizontal="center" vertical="center" textRotation="90" wrapText="1"/>
    </xf>
    <xf numFmtId="0" fontId="22" fillId="17" borderId="17" xfId="0" applyFont="1" applyFill="1" applyBorder="1" applyAlignment="1">
      <alignment horizontal="center" vertical="center" wrapText="1"/>
    </xf>
    <xf numFmtId="0" fontId="22" fillId="17" borderId="7" xfId="0" applyFont="1" applyFill="1" applyBorder="1" applyAlignment="1">
      <alignment horizontal="center" vertical="center" wrapText="1"/>
    </xf>
    <xf numFmtId="0" fontId="22" fillId="17" borderId="2" xfId="0" applyFont="1" applyFill="1" applyBorder="1" applyAlignment="1">
      <alignment horizontal="center" vertical="center" wrapText="1"/>
    </xf>
    <xf numFmtId="9" fontId="23" fillId="7" borderId="26" xfId="7" applyFont="1" applyFill="1" applyBorder="1" applyAlignment="1" applyProtection="1">
      <alignment horizontal="center" vertical="center" wrapText="1"/>
      <protection locked="0"/>
    </xf>
    <xf numFmtId="9" fontId="23" fillId="7" borderId="10" xfId="7" applyFont="1" applyFill="1" applyBorder="1" applyAlignment="1" applyProtection="1">
      <alignment horizontal="center" vertical="center" wrapText="1"/>
      <protection locked="0"/>
    </xf>
    <xf numFmtId="0" fontId="22" fillId="19" borderId="16" xfId="0" applyFont="1" applyFill="1" applyBorder="1" applyAlignment="1">
      <alignment horizontal="center" vertical="center" wrapText="1"/>
    </xf>
    <xf numFmtId="0" fontId="13" fillId="0" borderId="2" xfId="0" applyFont="1" applyBorder="1" applyAlignment="1">
      <alignment horizontal="center" vertical="center" textRotation="90" wrapText="1"/>
    </xf>
    <xf numFmtId="0" fontId="18" fillId="7" borderId="6" xfId="0" applyFont="1" applyFill="1" applyBorder="1" applyAlignment="1" applyProtection="1">
      <alignment horizontal="center" vertical="center" wrapText="1"/>
      <protection locked="0"/>
    </xf>
    <xf numFmtId="0" fontId="18" fillId="7" borderId="34" xfId="0" applyFont="1" applyFill="1" applyBorder="1" applyAlignment="1" applyProtection="1">
      <alignment horizontal="center" vertical="center" wrapText="1"/>
      <protection locked="0"/>
    </xf>
    <xf numFmtId="0" fontId="7" fillId="7" borderId="0" xfId="0" applyFont="1" applyFill="1" applyBorder="1" applyAlignment="1">
      <alignment horizontal="center" vertical="center" wrapText="1"/>
    </xf>
    <xf numFmtId="0" fontId="21" fillId="14" borderId="23"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4" borderId="29" xfId="0" applyFont="1" applyFill="1" applyBorder="1" applyAlignment="1">
      <alignment horizontal="center" vertical="center" wrapText="1"/>
    </xf>
    <xf numFmtId="0" fontId="21" fillId="14" borderId="12" xfId="0" applyFont="1" applyFill="1" applyBorder="1" applyAlignment="1">
      <alignment horizontal="center" vertical="center" wrapText="1"/>
    </xf>
    <xf numFmtId="0" fontId="21" fillId="14" borderId="2" xfId="0" applyFont="1" applyFill="1" applyBorder="1" applyAlignment="1">
      <alignment horizontal="center" vertical="center" wrapText="1"/>
    </xf>
    <xf numFmtId="0" fontId="21" fillId="14" borderId="16" xfId="0" applyFont="1" applyFill="1" applyBorder="1" applyAlignment="1">
      <alignment horizontal="center" vertical="center" wrapText="1"/>
    </xf>
    <xf numFmtId="0" fontId="21" fillId="17" borderId="23" xfId="0" applyFont="1" applyFill="1" applyBorder="1" applyAlignment="1">
      <alignment horizontal="center" vertical="center" wrapText="1"/>
    </xf>
    <xf numFmtId="0" fontId="21" fillId="17" borderId="3" xfId="0" applyFont="1" applyFill="1" applyBorder="1" applyAlignment="1">
      <alignment horizontal="center" vertical="center" wrapText="1"/>
    </xf>
    <xf numFmtId="0" fontId="21" fillId="17" borderId="29" xfId="0" applyFont="1" applyFill="1" applyBorder="1" applyAlignment="1">
      <alignment horizontal="center" vertical="center" wrapText="1"/>
    </xf>
    <xf numFmtId="0" fontId="16" fillId="22" borderId="26" xfId="0" applyFont="1" applyFill="1" applyBorder="1" applyAlignment="1" applyProtection="1">
      <alignment horizontal="center" vertical="center" wrapText="1"/>
      <protection locked="0"/>
    </xf>
    <xf numFmtId="0" fontId="16" fillId="22" borderId="33" xfId="0" applyFont="1" applyFill="1" applyBorder="1" applyAlignment="1" applyProtection="1">
      <alignment horizontal="center" vertical="center" wrapText="1"/>
      <protection locked="0"/>
    </xf>
    <xf numFmtId="0" fontId="16" fillId="22" borderId="10" xfId="0" applyFont="1" applyFill="1" applyBorder="1" applyAlignment="1" applyProtection="1">
      <alignment horizontal="center" vertical="center" wrapText="1"/>
      <protection locked="0"/>
    </xf>
    <xf numFmtId="0" fontId="16" fillId="23" borderId="26" xfId="0" applyFont="1" applyFill="1" applyBorder="1" applyAlignment="1" applyProtection="1">
      <alignment horizontal="center" vertical="center" wrapText="1"/>
      <protection locked="0"/>
    </xf>
    <xf numFmtId="0" fontId="16" fillId="23" borderId="33" xfId="0" applyFont="1" applyFill="1" applyBorder="1" applyAlignment="1" applyProtection="1">
      <alignment horizontal="center" vertical="center" wrapText="1"/>
      <protection locked="0"/>
    </xf>
    <xf numFmtId="0" fontId="16" fillId="23" borderId="10" xfId="0" applyFont="1" applyFill="1" applyBorder="1" applyAlignment="1" applyProtection="1">
      <alignment horizontal="center" vertical="center" wrapText="1"/>
      <protection locked="0"/>
    </xf>
    <xf numFmtId="0" fontId="22" fillId="17" borderId="12" xfId="0" applyFont="1" applyFill="1" applyBorder="1" applyAlignment="1">
      <alignment horizontal="center" vertical="center" wrapText="1"/>
    </xf>
    <xf numFmtId="0" fontId="0" fillId="7" borderId="33" xfId="0" applyFont="1" applyFill="1" applyBorder="1" applyAlignment="1" applyProtection="1">
      <alignment horizontal="center" vertical="center" wrapText="1"/>
      <protection locked="0"/>
    </xf>
    <xf numFmtId="0" fontId="18" fillId="7" borderId="6" xfId="0" applyFont="1" applyFill="1" applyBorder="1" applyAlignment="1">
      <alignment horizontal="center" vertical="center" wrapText="1"/>
    </xf>
    <xf numFmtId="0" fontId="18" fillId="7" borderId="34"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4"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textRotation="90" wrapText="1"/>
      <protection locked="0"/>
    </xf>
    <xf numFmtId="0" fontId="21" fillId="19" borderId="23" xfId="0" applyFont="1" applyFill="1" applyBorder="1" applyAlignment="1">
      <alignment horizontal="center" vertical="center" wrapText="1"/>
    </xf>
    <xf numFmtId="0" fontId="21" fillId="19" borderId="3" xfId="0" applyFont="1" applyFill="1" applyBorder="1" applyAlignment="1">
      <alignment horizontal="center" vertical="center" wrapText="1"/>
    </xf>
    <xf numFmtId="0" fontId="21" fillId="19" borderId="29" xfId="0" applyFont="1" applyFill="1" applyBorder="1" applyAlignment="1">
      <alignment horizontal="center" vertical="center" wrapText="1"/>
    </xf>
    <xf numFmtId="0" fontId="22" fillId="18" borderId="2" xfId="0" applyFont="1" applyFill="1" applyBorder="1" applyAlignment="1">
      <alignment horizontal="center" vertical="center" wrapText="1"/>
    </xf>
    <xf numFmtId="0" fontId="22" fillId="15" borderId="32" xfId="0" applyFont="1" applyFill="1" applyBorder="1" applyAlignment="1">
      <alignment horizontal="center" vertical="center" wrapText="1"/>
    </xf>
    <xf numFmtId="0" fontId="22" fillId="15" borderId="13" xfId="0" applyFont="1" applyFill="1" applyBorder="1" applyAlignment="1">
      <alignment horizontal="center" vertical="center" wrapText="1"/>
    </xf>
    <xf numFmtId="0" fontId="22" fillId="15" borderId="7" xfId="0" applyFont="1" applyFill="1" applyBorder="1" applyAlignment="1">
      <alignment horizontal="center" vertical="center" wrapText="1"/>
    </xf>
    <xf numFmtId="0" fontId="22" fillId="19" borderId="12" xfId="0" applyFont="1" applyFill="1" applyBorder="1" applyAlignment="1">
      <alignment horizontal="center" vertical="center" wrapText="1"/>
    </xf>
    <xf numFmtId="22" fontId="16" fillId="21" borderId="2" xfId="0" applyNumberFormat="1" applyFont="1" applyFill="1" applyBorder="1" applyAlignment="1">
      <alignment horizontal="center" vertical="center"/>
    </xf>
    <xf numFmtId="0" fontId="16" fillId="21" borderId="2" xfId="0" applyFont="1" applyFill="1" applyBorder="1" applyAlignment="1">
      <alignment horizontal="center" vertical="center"/>
    </xf>
    <xf numFmtId="0" fontId="16" fillId="8" borderId="2" xfId="0" applyFont="1" applyFill="1" applyBorder="1" applyAlignment="1">
      <alignment horizontal="center" vertical="center"/>
    </xf>
    <xf numFmtId="0" fontId="16" fillId="8" borderId="6" xfId="0" applyFont="1" applyFill="1" applyBorder="1" applyAlignment="1">
      <alignment horizontal="center" vertical="center"/>
    </xf>
    <xf numFmtId="0" fontId="22" fillId="17" borderId="16"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21" fillId="19" borderId="12" xfId="0" applyFont="1" applyFill="1" applyBorder="1" applyAlignment="1">
      <alignment horizontal="center" vertical="center" wrapText="1"/>
    </xf>
    <xf numFmtId="0" fontId="21" fillId="19" borderId="2" xfId="0" applyFont="1" applyFill="1" applyBorder="1" applyAlignment="1">
      <alignment horizontal="center" vertical="center" wrapText="1"/>
    </xf>
    <xf numFmtId="0" fontId="21" fillId="19" borderId="16"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23"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9" borderId="29"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17" xfId="0" applyFont="1" applyFill="1" applyBorder="1" applyAlignment="1">
      <alignment horizontal="justify" wrapText="1"/>
    </xf>
    <xf numFmtId="0" fontId="8" fillId="7" borderId="28" xfId="0" applyFont="1" applyFill="1" applyBorder="1" applyAlignment="1">
      <alignment horizontal="justify" wrapText="1"/>
    </xf>
    <xf numFmtId="0" fontId="8" fillId="7" borderId="17" xfId="0" applyFont="1" applyFill="1" applyBorder="1" applyAlignment="1">
      <alignment horizontal="justify" vertical="center" wrapText="1"/>
    </xf>
    <xf numFmtId="0" fontId="8" fillId="7" borderId="28" xfId="0" applyFont="1" applyFill="1" applyBorder="1" applyAlignment="1">
      <alignment horizontal="justify" vertical="center" wrapText="1"/>
    </xf>
    <xf numFmtId="0" fontId="21" fillId="20" borderId="23" xfId="0" applyFont="1" applyFill="1" applyBorder="1" applyAlignment="1">
      <alignment horizontal="center" vertical="center" wrapText="1"/>
    </xf>
    <xf numFmtId="0" fontId="21" fillId="20" borderId="3" xfId="0" applyFont="1" applyFill="1" applyBorder="1" applyAlignment="1">
      <alignment horizontal="center" vertical="center" wrapText="1"/>
    </xf>
    <xf numFmtId="0" fontId="21" fillId="20" borderId="29" xfId="0" applyFont="1" applyFill="1" applyBorder="1" applyAlignment="1">
      <alignment horizontal="center" vertical="center" wrapText="1"/>
    </xf>
    <xf numFmtId="0" fontId="5" fillId="13" borderId="23"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16" xfId="0" applyFont="1" applyFill="1" applyBorder="1" applyAlignment="1">
      <alignment horizontal="center" vertical="center" wrapText="1"/>
    </xf>
    <xf numFmtId="0" fontId="10" fillId="5" borderId="2"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16" xfId="0" applyFont="1" applyFill="1" applyBorder="1" applyAlignment="1" applyProtection="1">
      <alignment horizontal="center" vertical="center" wrapText="1"/>
    </xf>
    <xf numFmtId="0" fontId="8" fillId="7" borderId="20"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21" fillId="15" borderId="2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5" borderId="29" xfId="0" applyFont="1" applyFill="1" applyBorder="1" applyAlignment="1">
      <alignment horizontal="center" vertical="center" wrapText="1"/>
    </xf>
    <xf numFmtId="0" fontId="21" fillId="15" borderId="12" xfId="0" applyFont="1" applyFill="1" applyBorder="1" applyAlignment="1">
      <alignment horizontal="center" vertical="center" wrapText="1"/>
    </xf>
    <xf numFmtId="0" fontId="21" fillId="15" borderId="2" xfId="0" applyFont="1" applyFill="1" applyBorder="1" applyAlignment="1">
      <alignment horizontal="center" vertical="center" wrapText="1"/>
    </xf>
    <xf numFmtId="0" fontId="21" fillId="15" borderId="6" xfId="0" applyFont="1" applyFill="1" applyBorder="1" applyAlignment="1">
      <alignment horizontal="center" vertical="center" wrapText="1"/>
    </xf>
    <xf numFmtId="0" fontId="21" fillId="15" borderId="19" xfId="0" applyFont="1" applyFill="1" applyBorder="1" applyAlignment="1">
      <alignment horizontal="center" vertical="center" wrapText="1"/>
    </xf>
    <xf numFmtId="0" fontId="21" fillId="17" borderId="12" xfId="0" applyFont="1" applyFill="1" applyBorder="1" applyAlignment="1">
      <alignment horizontal="center" vertical="center" wrapText="1"/>
    </xf>
    <xf numFmtId="0" fontId="21" fillId="17" borderId="2" xfId="0" applyFont="1" applyFill="1" applyBorder="1" applyAlignment="1">
      <alignment horizontal="center" vertical="center" wrapText="1"/>
    </xf>
    <xf numFmtId="0" fontId="21" fillId="17" borderId="16" xfId="0" applyFont="1" applyFill="1" applyBorder="1" applyAlignment="1">
      <alignment horizontal="center" vertical="center" wrapText="1"/>
    </xf>
    <xf numFmtId="0" fontId="8" fillId="7" borderId="2" xfId="0" applyFont="1" applyFill="1" applyBorder="1" applyAlignment="1">
      <alignment horizontal="center" vertical="center" wrapText="1"/>
    </xf>
  </cellXfs>
  <cellStyles count="12">
    <cellStyle name="Amarillo" xfId="1" xr:uid="{00000000-0005-0000-0000-000000000000}"/>
    <cellStyle name="Hipervínculo" xfId="2" builtinId="8"/>
    <cellStyle name="Millares" xfId="3" builtinId="3"/>
    <cellStyle name="Millares 2" xfId="4" xr:uid="{00000000-0005-0000-0000-000003000000}"/>
    <cellStyle name="Moneda" xfId="5" builtinId="4"/>
    <cellStyle name="Normal" xfId="0" builtinId="0"/>
    <cellStyle name="Normal 2" xfId="6" xr:uid="{00000000-0005-0000-0000-000006000000}"/>
    <cellStyle name="Porcentaje" xfId="7" builtinId="5"/>
    <cellStyle name="Porcentaje 2" xfId="8" xr:uid="{00000000-0005-0000-0000-000008000000}"/>
    <cellStyle name="Porcentual 2" xfId="9" xr:uid="{00000000-0005-0000-0000-000009000000}"/>
    <cellStyle name="Rojo" xfId="10" xr:uid="{00000000-0005-0000-0000-00000A000000}"/>
    <cellStyle name="Verde" xfId="11" xr:uid="{00000000-0005-0000-0000-00000B000000}"/>
  </cellStyles>
  <dxfs count="41">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295275</xdr:colOff>
      <xdr:row>5</xdr:row>
      <xdr:rowOff>190500</xdr:rowOff>
    </xdr:to>
    <xdr:sp macro="" textlink="">
      <xdr:nvSpPr>
        <xdr:cNvPr id="2806" name="AutoShape 38" descr="Resultado de imagen para boton agregar icono">
          <a:extLst>
            <a:ext uri="{FF2B5EF4-FFF2-40B4-BE49-F238E27FC236}">
              <a16:creationId xmlns:a16="http://schemas.microsoft.com/office/drawing/2014/main" id="{B46188F1-9CB9-4BA5-BD3B-21AC9507022E}"/>
            </a:ext>
          </a:extLst>
        </xdr:cNvPr>
        <xdr:cNvSpPr>
          <a:spLocks noChangeAspect="1" noChangeArrowheads="1"/>
        </xdr:cNvSpPr>
      </xdr:nvSpPr>
      <xdr:spPr bwMode="auto">
        <a:xfrm>
          <a:off x="13411200" y="29241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2807" name="AutoShape 39" descr="Resultado de imagen para boton agregar icono">
          <a:extLst>
            <a:ext uri="{FF2B5EF4-FFF2-40B4-BE49-F238E27FC236}">
              <a16:creationId xmlns:a16="http://schemas.microsoft.com/office/drawing/2014/main" id="{221AF8BC-5495-4EA9-9C2E-91DACC832E64}"/>
            </a:ext>
          </a:extLst>
        </xdr:cNvPr>
        <xdr:cNvSpPr>
          <a:spLocks noChangeAspect="1" noChangeArrowheads="1"/>
        </xdr:cNvSpPr>
      </xdr:nvSpPr>
      <xdr:spPr bwMode="auto">
        <a:xfrm>
          <a:off x="13411200" y="29241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2808" name="AutoShape 40" descr="Resultado de imagen para boton agregar icono">
          <a:extLst>
            <a:ext uri="{FF2B5EF4-FFF2-40B4-BE49-F238E27FC236}">
              <a16:creationId xmlns:a16="http://schemas.microsoft.com/office/drawing/2014/main" id="{6D25229E-8689-4C54-8E1C-E8DEEA589868}"/>
            </a:ext>
          </a:extLst>
        </xdr:cNvPr>
        <xdr:cNvSpPr>
          <a:spLocks noChangeAspect="1" noChangeArrowheads="1"/>
        </xdr:cNvSpPr>
      </xdr:nvSpPr>
      <xdr:spPr bwMode="auto">
        <a:xfrm>
          <a:off x="13411200" y="29241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0</xdr:rowOff>
    </xdr:from>
    <xdr:to>
      <xdr:col>6</xdr:col>
      <xdr:colOff>295275</xdr:colOff>
      <xdr:row>5</xdr:row>
      <xdr:rowOff>190500</xdr:rowOff>
    </xdr:to>
    <xdr:sp macro="" textlink="">
      <xdr:nvSpPr>
        <xdr:cNvPr id="2809" name="AutoShape 42" descr="Z">
          <a:extLst>
            <a:ext uri="{FF2B5EF4-FFF2-40B4-BE49-F238E27FC236}">
              <a16:creationId xmlns:a16="http://schemas.microsoft.com/office/drawing/2014/main" id="{F6383CD3-0600-4A5A-89CF-421857A2C82B}"/>
            </a:ext>
          </a:extLst>
        </xdr:cNvPr>
        <xdr:cNvSpPr>
          <a:spLocks noChangeAspect="1" noChangeArrowheads="1"/>
        </xdr:cNvSpPr>
      </xdr:nvSpPr>
      <xdr:spPr bwMode="auto">
        <a:xfrm>
          <a:off x="13411200" y="29241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4</xdr:row>
      <xdr:rowOff>123825</xdr:rowOff>
    </xdr:from>
    <xdr:to>
      <xdr:col>6</xdr:col>
      <xdr:colOff>0</xdr:colOff>
      <xdr:row>6</xdr:row>
      <xdr:rowOff>0</xdr:rowOff>
    </xdr:to>
    <xdr:sp macro="[1]!MostrarFuente_Impacto" textlink="">
      <xdr:nvSpPr>
        <xdr:cNvPr id="6" name="Rectangle 53">
          <a:extLst>
            <a:ext uri="{FF2B5EF4-FFF2-40B4-BE49-F238E27FC236}">
              <a16:creationId xmlns:a16="http://schemas.microsoft.com/office/drawing/2014/main" id="{8762548C-B053-482B-9872-E47D3EA32E1B}"/>
            </a:ext>
          </a:extLst>
        </xdr:cNvPr>
        <xdr:cNvSpPr>
          <a:spLocks noChangeArrowheads="1"/>
        </xdr:cNvSpPr>
      </xdr:nvSpPr>
      <xdr:spPr bwMode="auto">
        <a:xfrm>
          <a:off x="12039600" y="2085975"/>
          <a:ext cx="0" cy="80962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textlink="">
      <xdr:nvSpPr>
        <xdr:cNvPr id="7" name="Rectangle 53">
          <a:extLst>
            <a:ext uri="{FF2B5EF4-FFF2-40B4-BE49-F238E27FC236}">
              <a16:creationId xmlns:a16="http://schemas.microsoft.com/office/drawing/2014/main" id="{995799D7-1756-40AE-88E7-32DC00C5FB08}"/>
            </a:ext>
          </a:extLst>
        </xdr:cNvPr>
        <xdr:cNvSpPr>
          <a:spLocks noChangeArrowheads="1"/>
        </xdr:cNvSpPr>
      </xdr:nvSpPr>
      <xdr:spPr bwMode="auto">
        <a:xfrm>
          <a:off x="13411200" y="1533525"/>
          <a:ext cx="0" cy="259080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biernobogota.gov.co/transparencia/instrumentos-gestion-informacion-publica/relacionados-la-informacion/107-registr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4"/>
  <sheetViews>
    <sheetView showGridLines="0" tabSelected="1" topLeftCell="AT18" zoomScale="70" zoomScaleNormal="70" zoomScaleSheetLayoutView="40" workbookViewId="0" xr3:uid="{AEA406A1-0E4B-5B11-9CD5-51D6E497D94C}">
      <pane xSplit="5040" ySplit="1695" topLeftCell="AT22" activePane="bottomRight"/>
      <selection pane="bottomRight" activeCell="BD20" sqref="BD20"/>
      <selection pane="bottomLeft" activeCell="E28" sqref="E28"/>
      <selection pane="topRight" activeCell="Q12" sqref="Q1:AB1048576"/>
    </sheetView>
  </sheetViews>
  <sheetFormatPr defaultColWidth="11.42578125" defaultRowHeight="15"/>
  <cols>
    <col min="1" max="1" width="8.85546875" style="37" customWidth="1"/>
    <col min="2" max="2" width="26.85546875" style="37" customWidth="1"/>
    <col min="3" max="3" width="30.140625" style="37" customWidth="1"/>
    <col min="4" max="4" width="33.140625" style="37" customWidth="1"/>
    <col min="5" max="5" width="63.140625" style="37" customWidth="1"/>
    <col min="6" max="6" width="39" style="37" customWidth="1"/>
    <col min="7" max="7" width="36" style="37" customWidth="1"/>
    <col min="8" max="8" width="33.85546875" style="37" customWidth="1"/>
    <col min="9" max="9" width="39.7109375" style="37" customWidth="1"/>
    <col min="10" max="10" width="11.42578125" style="37" customWidth="1"/>
    <col min="11" max="11" width="18.85546875" style="37" customWidth="1"/>
    <col min="12" max="12" width="28" style="37" customWidth="1"/>
    <col min="13" max="16" width="11.42578125" style="37"/>
    <col min="17" max="17" width="24.5703125" style="37" hidden="1" customWidth="1"/>
    <col min="18" max="18" width="20" style="37" hidden="1" customWidth="1"/>
    <col min="19" max="19" width="27.28515625" style="37" hidden="1" customWidth="1"/>
    <col min="20" max="20" width="19.5703125" style="37" hidden="1" customWidth="1"/>
    <col min="21" max="21" width="46.28515625" style="37" hidden="1" customWidth="1"/>
    <col min="22" max="25" width="11.42578125" style="37" hidden="1" customWidth="1"/>
    <col min="26" max="26" width="20.85546875" style="37" hidden="1" customWidth="1"/>
    <col min="27" max="27" width="18.85546875" style="37" hidden="1" customWidth="1"/>
    <col min="28" max="28" width="26.7109375" style="37" hidden="1" customWidth="1"/>
    <col min="29" max="29" width="18.85546875" style="37" customWidth="1"/>
    <col min="30" max="30" width="14.140625" style="37" customWidth="1"/>
    <col min="31" max="31" width="18.42578125" style="37" customWidth="1"/>
    <col min="32" max="32" width="57.140625" style="37" customWidth="1"/>
    <col min="33" max="33" width="17.7109375" style="37" customWidth="1"/>
    <col min="34" max="34" width="33.7109375" style="37" customWidth="1"/>
    <col min="35" max="35" width="19.7109375" style="37" customWidth="1"/>
    <col min="36" max="37" width="16.42578125" style="37" customWidth="1"/>
    <col min="38" max="38" width="55.42578125" style="37" customWidth="1"/>
    <col min="39" max="39" width="27.28515625" style="37" customWidth="1"/>
    <col min="40" max="40" width="26.5703125" style="37" customWidth="1"/>
    <col min="41" max="43" width="11.42578125" style="37"/>
    <col min="44" max="44" width="41.5703125" style="37" customWidth="1"/>
    <col min="45" max="45" width="36.42578125" style="37" customWidth="1"/>
    <col min="46" max="46" width="24.85546875" style="37" customWidth="1"/>
    <col min="47" max="48" width="11.42578125" style="37"/>
    <col min="49" max="49" width="14.85546875" style="37" customWidth="1"/>
    <col min="50" max="50" width="41.5703125" style="37" customWidth="1"/>
    <col min="51" max="51" width="36.42578125" style="37" customWidth="1"/>
    <col min="52" max="52" width="23" style="37" customWidth="1"/>
    <col min="53" max="53" width="19.140625" style="37" customWidth="1"/>
    <col min="54" max="54" width="31.42578125" style="37" customWidth="1"/>
    <col min="55" max="55" width="18.42578125" style="37" customWidth="1"/>
    <col min="56" max="56" width="40.7109375" style="37" bestFit="1" customWidth="1"/>
    <col min="57" max="16384" width="11.42578125" style="37"/>
  </cols>
  <sheetData>
    <row r="1" spans="1:56" ht="40.5" customHeight="1">
      <c r="A1" s="272">
        <v>20181300068783</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row>
    <row r="2" spans="1:56" ht="40.5" customHeight="1" thickBot="1">
      <c r="A2" s="274" t="s">
        <v>0</v>
      </c>
      <c r="B2" s="274"/>
      <c r="C2" s="274"/>
      <c r="D2" s="274"/>
      <c r="E2" s="275"/>
      <c r="F2" s="275"/>
      <c r="G2" s="275"/>
      <c r="H2" s="275"/>
      <c r="I2" s="275"/>
      <c r="J2" s="275"/>
      <c r="K2" s="274"/>
      <c r="L2" s="274"/>
      <c r="M2" s="274"/>
      <c r="N2" s="274"/>
      <c r="O2" s="274"/>
      <c r="P2" s="274"/>
      <c r="Q2" s="274"/>
      <c r="R2" s="274"/>
      <c r="S2" s="274"/>
      <c r="T2" s="274"/>
      <c r="U2" s="274"/>
      <c r="V2" s="274"/>
      <c r="W2" s="274"/>
      <c r="X2" s="274"/>
      <c r="Y2" s="274"/>
      <c r="Z2" s="274"/>
      <c r="AA2" s="274"/>
    </row>
    <row r="3" spans="1:56" ht="15" customHeight="1">
      <c r="A3" s="318" t="s">
        <v>1</v>
      </c>
      <c r="B3" s="318"/>
      <c r="C3" s="287">
        <v>2018</v>
      </c>
      <c r="D3" s="288"/>
      <c r="E3" s="296" t="s">
        <v>2</v>
      </c>
      <c r="F3" s="297"/>
      <c r="G3" s="297"/>
      <c r="H3" s="297"/>
      <c r="I3" s="297"/>
      <c r="J3" s="298"/>
      <c r="K3" s="38"/>
      <c r="L3" s="38"/>
      <c r="M3" s="38"/>
      <c r="N3" s="38"/>
      <c r="O3" s="38"/>
      <c r="P3" s="38"/>
      <c r="Q3" s="38"/>
      <c r="R3" s="38"/>
      <c r="S3" s="38"/>
      <c r="T3" s="38"/>
      <c r="U3" s="38"/>
      <c r="V3" s="38"/>
      <c r="W3" s="38"/>
      <c r="X3" s="38"/>
      <c r="Y3" s="38"/>
      <c r="Z3" s="38"/>
      <c r="AA3" s="39"/>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4" spans="1:56" ht="15" customHeight="1">
      <c r="A4" s="318" t="s">
        <v>3</v>
      </c>
      <c r="B4" s="318"/>
      <c r="C4" s="287" t="s">
        <v>4</v>
      </c>
      <c r="D4" s="288"/>
      <c r="E4" s="34" t="s">
        <v>5</v>
      </c>
      <c r="F4" s="193" t="s">
        <v>6</v>
      </c>
      <c r="G4" s="299" t="s">
        <v>7</v>
      </c>
      <c r="H4" s="299"/>
      <c r="I4" s="299"/>
      <c r="J4" s="300"/>
      <c r="K4" s="38"/>
      <c r="L4" s="38"/>
      <c r="M4" s="38"/>
      <c r="N4" s="38"/>
      <c r="O4" s="38"/>
      <c r="P4" s="38"/>
      <c r="Q4" s="38"/>
      <c r="R4" s="38"/>
      <c r="S4" s="38"/>
      <c r="T4" s="38"/>
      <c r="U4" s="38"/>
      <c r="V4" s="38"/>
      <c r="W4" s="38"/>
      <c r="X4" s="38"/>
      <c r="Y4" s="38"/>
      <c r="Z4" s="38"/>
      <c r="AA4" s="39"/>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row>
    <row r="5" spans="1:56" ht="119.25" customHeight="1">
      <c r="A5" s="318" t="s">
        <v>8</v>
      </c>
      <c r="B5" s="318"/>
      <c r="C5" s="289" t="s">
        <v>9</v>
      </c>
      <c r="D5" s="290"/>
      <c r="E5" s="121">
        <v>1</v>
      </c>
      <c r="F5" s="122">
        <v>43122</v>
      </c>
      <c r="G5" s="301" t="s">
        <v>10</v>
      </c>
      <c r="H5" s="301"/>
      <c r="I5" s="301"/>
      <c r="J5" s="302"/>
      <c r="K5" s="38"/>
      <c r="L5" s="38"/>
      <c r="M5" s="38"/>
      <c r="N5" s="38"/>
      <c r="O5" s="38"/>
      <c r="P5" s="38"/>
      <c r="Q5" s="38"/>
      <c r="R5" s="38"/>
      <c r="S5" s="38"/>
      <c r="T5" s="38"/>
      <c r="U5" s="38"/>
      <c r="V5" s="38"/>
      <c r="W5" s="38"/>
      <c r="X5" s="38"/>
      <c r="Y5" s="38"/>
      <c r="Z5" s="38"/>
      <c r="AA5" s="39"/>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row>
    <row r="6" spans="1:56" ht="141" customHeight="1">
      <c r="A6" s="318" t="s">
        <v>11</v>
      </c>
      <c r="B6" s="318"/>
      <c r="C6" s="291" t="s">
        <v>12</v>
      </c>
      <c r="D6" s="292"/>
      <c r="E6" s="41"/>
      <c r="F6" s="42"/>
      <c r="G6" s="303"/>
      <c r="H6" s="303"/>
      <c r="I6" s="303"/>
      <c r="J6" s="304"/>
      <c r="K6" s="38"/>
      <c r="L6" s="38"/>
      <c r="M6" s="38"/>
      <c r="N6" s="38"/>
      <c r="O6" s="38"/>
      <c r="P6" s="38"/>
      <c r="Q6" s="38"/>
      <c r="R6" s="38"/>
      <c r="S6" s="38"/>
      <c r="T6" s="38"/>
      <c r="U6" s="38"/>
      <c r="V6" s="38"/>
      <c r="W6" s="38"/>
      <c r="X6" s="38"/>
      <c r="Y6" s="38"/>
      <c r="Z6" s="38"/>
      <c r="AA6" s="39"/>
      <c r="AB6" s="43"/>
      <c r="AC6" s="44"/>
      <c r="AD6" s="44"/>
      <c r="AE6" s="44"/>
      <c r="AF6" s="44"/>
      <c r="AG6" s="44"/>
      <c r="AH6" s="43"/>
      <c r="AI6" s="44"/>
      <c r="AJ6" s="44"/>
      <c r="AK6" s="44"/>
      <c r="AL6" s="44"/>
      <c r="AM6" s="44"/>
      <c r="AN6" s="43"/>
      <c r="AO6" s="44"/>
      <c r="AP6" s="44"/>
      <c r="AQ6" s="44"/>
      <c r="AR6" s="44"/>
      <c r="AS6" s="44"/>
      <c r="AT6" s="43"/>
      <c r="AU6" s="44"/>
      <c r="AV6" s="44"/>
      <c r="AW6" s="44"/>
      <c r="AX6" s="44"/>
      <c r="AY6" s="44"/>
      <c r="AZ6" s="43"/>
      <c r="BA6" s="44"/>
      <c r="BB6" s="44"/>
      <c r="BC6" s="44"/>
      <c r="BD6" s="44"/>
    </row>
    <row r="7" spans="1:56" ht="15.75" customHeight="1" thickBot="1">
      <c r="A7" s="318" t="s">
        <v>13</v>
      </c>
      <c r="B7" s="318"/>
      <c r="C7" s="287" t="s">
        <v>14</v>
      </c>
      <c r="D7" s="288"/>
      <c r="E7" s="45"/>
      <c r="F7" s="46"/>
      <c r="G7" s="305"/>
      <c r="H7" s="306"/>
      <c r="I7" s="306"/>
      <c r="J7" s="307"/>
      <c r="K7" s="38"/>
      <c r="L7" s="38"/>
      <c r="M7" s="38"/>
      <c r="N7" s="38"/>
      <c r="O7" s="38"/>
      <c r="P7" s="38"/>
      <c r="Q7" s="38"/>
      <c r="R7" s="38"/>
      <c r="S7" s="38"/>
      <c r="T7" s="38"/>
      <c r="U7" s="38"/>
      <c r="V7" s="38"/>
      <c r="W7" s="38"/>
      <c r="X7" s="38"/>
      <c r="Y7" s="38"/>
      <c r="Z7" s="38"/>
      <c r="AA7" s="39"/>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row>
    <row r="8" spans="1:56" ht="15.75" thickBot="1">
      <c r="A8" s="47"/>
      <c r="B8" s="43"/>
      <c r="C8" s="43"/>
      <c r="D8" s="43"/>
      <c r="E8" s="43"/>
      <c r="F8" s="43"/>
      <c r="G8" s="43"/>
      <c r="H8" s="43"/>
      <c r="I8" s="43"/>
      <c r="J8" s="43"/>
      <c r="K8" s="43"/>
      <c r="L8" s="43"/>
      <c r="M8" s="43"/>
      <c r="N8" s="43"/>
      <c r="O8" s="43"/>
      <c r="P8" s="43"/>
      <c r="Q8" s="43"/>
      <c r="R8" s="40"/>
      <c r="S8" s="40"/>
      <c r="T8" s="40"/>
      <c r="U8" s="40"/>
      <c r="V8" s="40"/>
      <c r="W8" s="40"/>
      <c r="X8" s="40"/>
      <c r="Y8" s="40"/>
      <c r="Z8" s="40"/>
      <c r="AA8" s="40"/>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row>
    <row r="9" spans="1:56">
      <c r="A9" s="242"/>
      <c r="B9" s="243"/>
      <c r="C9" s="243"/>
      <c r="D9" s="244"/>
      <c r="E9" s="308"/>
      <c r="F9" s="309"/>
      <c r="G9" s="309"/>
      <c r="H9" s="309"/>
      <c r="I9" s="309"/>
      <c r="J9" s="309"/>
      <c r="K9" s="309"/>
      <c r="L9" s="309"/>
      <c r="M9" s="309"/>
      <c r="N9" s="309"/>
      <c r="O9" s="309"/>
      <c r="P9" s="309"/>
      <c r="Q9" s="309"/>
      <c r="R9" s="309"/>
      <c r="S9" s="309"/>
      <c r="T9" s="309"/>
      <c r="U9" s="309"/>
      <c r="V9" s="309"/>
      <c r="W9" s="309"/>
      <c r="X9" s="309"/>
      <c r="Y9" s="309"/>
      <c r="Z9" s="309"/>
      <c r="AA9" s="310"/>
      <c r="AB9" s="264" t="s">
        <v>15</v>
      </c>
      <c r="AC9" s="265"/>
      <c r="AD9" s="265"/>
      <c r="AE9" s="265"/>
      <c r="AF9" s="265"/>
      <c r="AG9" s="266"/>
      <c r="AH9" s="248" t="s">
        <v>15</v>
      </c>
      <c r="AI9" s="249"/>
      <c r="AJ9" s="249"/>
      <c r="AK9" s="249"/>
      <c r="AL9" s="249"/>
      <c r="AM9" s="250"/>
      <c r="AN9" s="264" t="s">
        <v>15</v>
      </c>
      <c r="AO9" s="265"/>
      <c r="AP9" s="265"/>
      <c r="AQ9" s="265"/>
      <c r="AR9" s="265"/>
      <c r="AS9" s="266"/>
      <c r="AT9" s="284" t="s">
        <v>15</v>
      </c>
      <c r="AU9" s="285"/>
      <c r="AV9" s="285"/>
      <c r="AW9" s="285"/>
      <c r="AX9" s="285"/>
      <c r="AY9" s="286"/>
      <c r="AZ9" s="293" t="s">
        <v>15</v>
      </c>
      <c r="BA9" s="294"/>
      <c r="BB9" s="294"/>
      <c r="BC9" s="294"/>
      <c r="BD9" s="295"/>
    </row>
    <row r="10" spans="1:56" ht="15.75" thickBot="1">
      <c r="A10" s="245"/>
      <c r="B10" s="246"/>
      <c r="C10" s="246"/>
      <c r="D10" s="247"/>
      <c r="E10" s="311"/>
      <c r="F10" s="312"/>
      <c r="G10" s="312"/>
      <c r="H10" s="312"/>
      <c r="I10" s="312"/>
      <c r="J10" s="312"/>
      <c r="K10" s="312"/>
      <c r="L10" s="312"/>
      <c r="M10" s="312"/>
      <c r="N10" s="312"/>
      <c r="O10" s="312"/>
      <c r="P10" s="312"/>
      <c r="Q10" s="312"/>
      <c r="R10" s="312"/>
      <c r="S10" s="312"/>
      <c r="T10" s="312"/>
      <c r="U10" s="312"/>
      <c r="V10" s="312"/>
      <c r="W10" s="313"/>
      <c r="X10" s="313"/>
      <c r="Y10" s="313"/>
      <c r="Z10" s="313"/>
      <c r="AA10" s="314"/>
      <c r="AB10" s="278" t="s">
        <v>16</v>
      </c>
      <c r="AC10" s="279"/>
      <c r="AD10" s="279"/>
      <c r="AE10" s="279"/>
      <c r="AF10" s="279"/>
      <c r="AG10" s="280"/>
      <c r="AH10" s="315" t="s">
        <v>17</v>
      </c>
      <c r="AI10" s="316"/>
      <c r="AJ10" s="316"/>
      <c r="AK10" s="316"/>
      <c r="AL10" s="316"/>
      <c r="AM10" s="317"/>
      <c r="AN10" s="278" t="s">
        <v>18</v>
      </c>
      <c r="AO10" s="279"/>
      <c r="AP10" s="279"/>
      <c r="AQ10" s="279"/>
      <c r="AR10" s="279"/>
      <c r="AS10" s="280"/>
      <c r="AT10" s="281" t="s">
        <v>19</v>
      </c>
      <c r="AU10" s="282"/>
      <c r="AV10" s="282"/>
      <c r="AW10" s="282"/>
      <c r="AX10" s="282"/>
      <c r="AY10" s="283"/>
      <c r="AZ10" s="213" t="s">
        <v>20</v>
      </c>
      <c r="BA10" s="214"/>
      <c r="BB10" s="214"/>
      <c r="BC10" s="214"/>
      <c r="BD10" s="215"/>
    </row>
    <row r="11" spans="1:56" ht="15" customHeight="1">
      <c r="A11" s="201"/>
      <c r="B11" s="202"/>
      <c r="C11" s="202"/>
      <c r="D11" s="203"/>
      <c r="E11" s="268" t="s">
        <v>21</v>
      </c>
      <c r="F11" s="269"/>
      <c r="G11" s="269"/>
      <c r="H11" s="269"/>
      <c r="I11" s="269"/>
      <c r="J11" s="269"/>
      <c r="K11" s="269"/>
      <c r="L11" s="269"/>
      <c r="M11" s="269"/>
      <c r="N11" s="269"/>
      <c r="O11" s="269"/>
      <c r="P11" s="269"/>
      <c r="Q11" s="269"/>
      <c r="R11" s="269"/>
      <c r="S11" s="269"/>
      <c r="T11" s="270"/>
      <c r="U11" s="199"/>
      <c r="V11" s="199"/>
      <c r="W11" s="248" t="s">
        <v>22</v>
      </c>
      <c r="X11" s="249"/>
      <c r="Y11" s="249"/>
      <c r="Z11" s="249"/>
      <c r="AA11" s="250"/>
      <c r="AB11" s="271" t="s">
        <v>23</v>
      </c>
      <c r="AC11" s="227"/>
      <c r="AD11" s="227"/>
      <c r="AE11" s="267" t="s">
        <v>24</v>
      </c>
      <c r="AF11" s="227" t="s">
        <v>25</v>
      </c>
      <c r="AG11" s="237" t="s">
        <v>26</v>
      </c>
      <c r="AH11" s="257" t="s">
        <v>23</v>
      </c>
      <c r="AI11" s="234"/>
      <c r="AJ11" s="234"/>
      <c r="AK11" s="234" t="s">
        <v>24</v>
      </c>
      <c r="AL11" s="234" t="s">
        <v>25</v>
      </c>
      <c r="AM11" s="276" t="s">
        <v>26</v>
      </c>
      <c r="AN11" s="271" t="s">
        <v>23</v>
      </c>
      <c r="AO11" s="227"/>
      <c r="AP11" s="227"/>
      <c r="AQ11" s="227" t="s">
        <v>24</v>
      </c>
      <c r="AR11" s="227" t="s">
        <v>25</v>
      </c>
      <c r="AS11" s="237" t="s">
        <v>26</v>
      </c>
      <c r="AT11" s="277" t="s">
        <v>23</v>
      </c>
      <c r="AU11" s="224"/>
      <c r="AV11" s="224"/>
      <c r="AW11" s="224" t="s">
        <v>24</v>
      </c>
      <c r="AX11" s="224" t="s">
        <v>25</v>
      </c>
      <c r="AY11" s="222" t="s">
        <v>26</v>
      </c>
      <c r="AZ11" s="229" t="s">
        <v>23</v>
      </c>
      <c r="BA11" s="223"/>
      <c r="BB11" s="223"/>
      <c r="BC11" s="223" t="s">
        <v>24</v>
      </c>
      <c r="BD11" s="228" t="s">
        <v>27</v>
      </c>
    </row>
    <row r="12" spans="1:56" ht="60">
      <c r="A12" s="48" t="s">
        <v>28</v>
      </c>
      <c r="B12" s="49" t="s">
        <v>29</v>
      </c>
      <c r="C12" s="49" t="s">
        <v>30</v>
      </c>
      <c r="D12" s="50" t="s">
        <v>31</v>
      </c>
      <c r="E12" s="51" t="s">
        <v>32</v>
      </c>
      <c r="F12" s="52" t="s">
        <v>33</v>
      </c>
      <c r="G12" s="52" t="s">
        <v>34</v>
      </c>
      <c r="H12" s="52" t="s">
        <v>35</v>
      </c>
      <c r="I12" s="52" t="s">
        <v>36</v>
      </c>
      <c r="J12" s="52" t="s">
        <v>37</v>
      </c>
      <c r="K12" s="52" t="s">
        <v>38</v>
      </c>
      <c r="L12" s="52" t="s">
        <v>39</v>
      </c>
      <c r="M12" s="52" t="s">
        <v>40</v>
      </c>
      <c r="N12" s="52" t="s">
        <v>41</v>
      </c>
      <c r="O12" s="52" t="s">
        <v>42</v>
      </c>
      <c r="P12" s="52" t="s">
        <v>43</v>
      </c>
      <c r="Q12" s="52" t="s">
        <v>44</v>
      </c>
      <c r="R12" s="52" t="s">
        <v>45</v>
      </c>
      <c r="S12" s="52" t="s">
        <v>46</v>
      </c>
      <c r="T12" s="52" t="s">
        <v>47</v>
      </c>
      <c r="U12" s="52" t="s">
        <v>48</v>
      </c>
      <c r="V12" s="53" t="s">
        <v>49</v>
      </c>
      <c r="W12" s="204" t="s">
        <v>50</v>
      </c>
      <c r="X12" s="200" t="s">
        <v>51</v>
      </c>
      <c r="Y12" s="232" t="s">
        <v>52</v>
      </c>
      <c r="Z12" s="233"/>
      <c r="AA12" s="194" t="s">
        <v>53</v>
      </c>
      <c r="AB12" s="54" t="s">
        <v>35</v>
      </c>
      <c r="AC12" s="198" t="s">
        <v>54</v>
      </c>
      <c r="AD12" s="198" t="s">
        <v>55</v>
      </c>
      <c r="AE12" s="267"/>
      <c r="AF12" s="227"/>
      <c r="AG12" s="237"/>
      <c r="AH12" s="204" t="s">
        <v>35</v>
      </c>
      <c r="AI12" s="200" t="s">
        <v>54</v>
      </c>
      <c r="AJ12" s="200" t="s">
        <v>55</v>
      </c>
      <c r="AK12" s="234"/>
      <c r="AL12" s="234"/>
      <c r="AM12" s="276"/>
      <c r="AN12" s="197" t="s">
        <v>35</v>
      </c>
      <c r="AO12" s="198" t="s">
        <v>54</v>
      </c>
      <c r="AP12" s="198" t="s">
        <v>55</v>
      </c>
      <c r="AQ12" s="227"/>
      <c r="AR12" s="227"/>
      <c r="AS12" s="237"/>
      <c r="AT12" s="195" t="s">
        <v>35</v>
      </c>
      <c r="AU12" s="196" t="s">
        <v>54</v>
      </c>
      <c r="AV12" s="196" t="s">
        <v>55</v>
      </c>
      <c r="AW12" s="224"/>
      <c r="AX12" s="224"/>
      <c r="AY12" s="222"/>
      <c r="AZ12" s="211" t="s">
        <v>35</v>
      </c>
      <c r="BA12" s="210" t="s">
        <v>54</v>
      </c>
      <c r="BB12" s="210" t="s">
        <v>55</v>
      </c>
      <c r="BC12" s="223"/>
      <c r="BD12" s="228"/>
    </row>
    <row r="13" spans="1:56" ht="15.75" thickBot="1">
      <c r="A13" s="55"/>
      <c r="B13" s="56"/>
      <c r="C13" s="56"/>
      <c r="D13" s="57"/>
      <c r="E13" s="58" t="s">
        <v>56</v>
      </c>
      <c r="F13" s="59"/>
      <c r="G13" s="59" t="s">
        <v>56</v>
      </c>
      <c r="H13" s="59" t="s">
        <v>56</v>
      </c>
      <c r="I13" s="59" t="s">
        <v>56</v>
      </c>
      <c r="J13" s="59" t="s">
        <v>56</v>
      </c>
      <c r="K13" s="59" t="s">
        <v>56</v>
      </c>
      <c r="L13" s="59" t="s">
        <v>56</v>
      </c>
      <c r="M13" s="132" t="s">
        <v>56</v>
      </c>
      <c r="N13" s="132" t="s">
        <v>56</v>
      </c>
      <c r="O13" s="132" t="s">
        <v>56</v>
      </c>
      <c r="P13" s="132" t="s">
        <v>56</v>
      </c>
      <c r="Q13" s="133" t="s">
        <v>56</v>
      </c>
      <c r="R13" s="133" t="s">
        <v>56</v>
      </c>
      <c r="S13" s="133" t="s">
        <v>56</v>
      </c>
      <c r="T13" s="133" t="s">
        <v>56</v>
      </c>
      <c r="U13" s="135"/>
      <c r="V13" s="60"/>
      <c r="W13" s="61" t="s">
        <v>57</v>
      </c>
      <c r="X13" s="62" t="s">
        <v>56</v>
      </c>
      <c r="Y13" s="62" t="s">
        <v>58</v>
      </c>
      <c r="Z13" s="62" t="s">
        <v>59</v>
      </c>
      <c r="AA13" s="63" t="s">
        <v>56</v>
      </c>
      <c r="AB13" s="64" t="s">
        <v>56</v>
      </c>
      <c r="AC13" s="65" t="s">
        <v>56</v>
      </c>
      <c r="AD13" s="65"/>
      <c r="AE13" s="66" t="s">
        <v>56</v>
      </c>
      <c r="AF13" s="65" t="s">
        <v>56</v>
      </c>
      <c r="AG13" s="67" t="s">
        <v>56</v>
      </c>
      <c r="AH13" s="68" t="s">
        <v>56</v>
      </c>
      <c r="AI13" s="69" t="s">
        <v>56</v>
      </c>
      <c r="AJ13" s="69" t="s">
        <v>56</v>
      </c>
      <c r="AK13" s="69" t="s">
        <v>56</v>
      </c>
      <c r="AL13" s="69" t="s">
        <v>56</v>
      </c>
      <c r="AM13" s="70" t="s">
        <v>56</v>
      </c>
      <c r="AN13" s="64" t="s">
        <v>56</v>
      </c>
      <c r="AO13" s="65" t="s">
        <v>56</v>
      </c>
      <c r="AP13" s="65" t="s">
        <v>56</v>
      </c>
      <c r="AQ13" s="65"/>
      <c r="AR13" s="65" t="s">
        <v>56</v>
      </c>
      <c r="AS13" s="67" t="s">
        <v>56</v>
      </c>
      <c r="AT13" s="71" t="s">
        <v>56</v>
      </c>
      <c r="AU13" s="72" t="s">
        <v>56</v>
      </c>
      <c r="AV13" s="72" t="s">
        <v>56</v>
      </c>
      <c r="AW13" s="72" t="s">
        <v>56</v>
      </c>
      <c r="AX13" s="72" t="s">
        <v>56</v>
      </c>
      <c r="AY13" s="73" t="s">
        <v>56</v>
      </c>
      <c r="AZ13" s="141" t="s">
        <v>56</v>
      </c>
      <c r="BA13" s="142"/>
      <c r="BB13" s="142" t="s">
        <v>56</v>
      </c>
      <c r="BC13" s="142" t="s">
        <v>56</v>
      </c>
      <c r="BD13" s="74" t="s">
        <v>56</v>
      </c>
    </row>
    <row r="14" spans="1:56" ht="97.5" customHeight="1">
      <c r="A14" s="120">
        <v>1</v>
      </c>
      <c r="B14" s="230" t="s">
        <v>60</v>
      </c>
      <c r="C14" s="259" t="s">
        <v>61</v>
      </c>
      <c r="D14" s="259" t="s">
        <v>62</v>
      </c>
      <c r="E14" s="161" t="s">
        <v>63</v>
      </c>
      <c r="F14" s="97">
        <v>7.0000000000000007E-2</v>
      </c>
      <c r="G14" s="98" t="s">
        <v>64</v>
      </c>
      <c r="H14" s="99" t="s">
        <v>65</v>
      </c>
      <c r="I14" s="108" t="s">
        <v>66</v>
      </c>
      <c r="J14" s="100">
        <v>12</v>
      </c>
      <c r="K14" s="101" t="s">
        <v>67</v>
      </c>
      <c r="L14" s="102" t="s">
        <v>68</v>
      </c>
      <c r="M14" s="151">
        <v>1</v>
      </c>
      <c r="N14" s="103">
        <v>1</v>
      </c>
      <c r="O14" s="103">
        <v>1</v>
      </c>
      <c r="P14" s="103">
        <v>1</v>
      </c>
      <c r="Q14" s="150">
        <v>1</v>
      </c>
      <c r="R14" s="102" t="s">
        <v>69</v>
      </c>
      <c r="S14" s="102" t="s">
        <v>70</v>
      </c>
      <c r="T14" s="102" t="s">
        <v>71</v>
      </c>
      <c r="U14" s="102" t="s">
        <v>72</v>
      </c>
      <c r="V14" s="76"/>
      <c r="W14" s="77"/>
      <c r="X14" s="75"/>
      <c r="Y14" s="75"/>
      <c r="Z14" s="78"/>
      <c r="AA14" s="136"/>
      <c r="AB14" s="143" t="str">
        <f>H14</f>
        <v>Porcentaje de registro de los derechos de petición ingresados en los aplicativos SDQS-GESTOR DOCUMENTAL</v>
      </c>
      <c r="AC14" s="152">
        <v>1</v>
      </c>
      <c r="AD14" s="84">
        <v>1</v>
      </c>
      <c r="AE14" s="84">
        <f>AD14/AC14</f>
        <v>1</v>
      </c>
      <c r="AF14" s="88" t="s">
        <v>73</v>
      </c>
      <c r="AG14" s="88" t="s">
        <v>74</v>
      </c>
      <c r="AH14" s="168" t="str">
        <f>H14</f>
        <v>Porcentaje de registro de los derechos de petición ingresados en los aplicativos SDQS-GESTOR DOCUMENTAL</v>
      </c>
      <c r="AI14" s="169">
        <v>1</v>
      </c>
      <c r="AJ14" s="170">
        <v>1</v>
      </c>
      <c r="AK14" s="144">
        <f>AJ14/AI14</f>
        <v>1</v>
      </c>
      <c r="AL14" s="171" t="s">
        <v>75</v>
      </c>
      <c r="AM14" s="172" t="s">
        <v>74</v>
      </c>
      <c r="AN14" s="143" t="str">
        <f>H14</f>
        <v>Porcentaje de registro de los derechos de petición ingresados en los aplicativos SDQS-GESTOR DOCUMENTAL</v>
      </c>
      <c r="AO14" s="152">
        <v>1</v>
      </c>
      <c r="AP14" s="188">
        <v>1</v>
      </c>
      <c r="AQ14" s="152">
        <v>1</v>
      </c>
      <c r="AR14" s="171" t="s">
        <v>75</v>
      </c>
      <c r="AS14" s="172" t="s">
        <v>74</v>
      </c>
      <c r="AT14" s="143" t="str">
        <f>H14</f>
        <v>Porcentaje de registro de los derechos de petición ingresados en los aplicativos SDQS-GESTOR DOCUMENTAL</v>
      </c>
      <c r="AU14" s="152">
        <v>1</v>
      </c>
      <c r="AV14" s="152">
        <v>1</v>
      </c>
      <c r="AW14" s="84">
        <v>1</v>
      </c>
      <c r="AX14" s="80" t="s">
        <v>75</v>
      </c>
      <c r="AY14" s="80" t="s">
        <v>74</v>
      </c>
      <c r="AZ14" s="143" t="str">
        <f>H14</f>
        <v>Porcentaje de registro de los derechos de petición ingresados en los aplicativos SDQS-GESTOR DOCUMENTAL</v>
      </c>
      <c r="BA14" s="185">
        <f>Q14</f>
        <v>1</v>
      </c>
      <c r="BB14" s="153">
        <v>1</v>
      </c>
      <c r="BC14" s="145">
        <f>BB14/BA14</f>
        <v>1</v>
      </c>
      <c r="BD14" s="79" t="s">
        <v>76</v>
      </c>
    </row>
    <row r="15" spans="1:56" ht="144.75" customHeight="1">
      <c r="A15" s="120">
        <v>2</v>
      </c>
      <c r="B15" s="231"/>
      <c r="C15" s="260"/>
      <c r="D15" s="260"/>
      <c r="E15" s="161" t="s">
        <v>77</v>
      </c>
      <c r="F15" s="103">
        <v>0.06</v>
      </c>
      <c r="G15" s="104" t="s">
        <v>78</v>
      </c>
      <c r="H15" s="99" t="s">
        <v>79</v>
      </c>
      <c r="I15" s="108" t="s">
        <v>80</v>
      </c>
      <c r="J15" s="105">
        <v>12</v>
      </c>
      <c r="K15" s="102" t="s">
        <v>81</v>
      </c>
      <c r="L15" s="102" t="s">
        <v>82</v>
      </c>
      <c r="M15" s="106">
        <v>3</v>
      </c>
      <c r="N15" s="106">
        <v>3</v>
      </c>
      <c r="O15" s="106">
        <v>3</v>
      </c>
      <c r="P15" s="106">
        <v>3</v>
      </c>
      <c r="Q15" s="102">
        <v>12</v>
      </c>
      <c r="R15" s="102" t="s">
        <v>69</v>
      </c>
      <c r="S15" s="102" t="s">
        <v>70</v>
      </c>
      <c r="T15" s="102" t="s">
        <v>71</v>
      </c>
      <c r="U15" s="102" t="s">
        <v>83</v>
      </c>
      <c r="V15" s="81"/>
      <c r="W15" s="82"/>
      <c r="X15" s="80"/>
      <c r="Y15" s="80"/>
      <c r="Z15" s="35"/>
      <c r="AA15" s="137"/>
      <c r="AB15" s="143" t="str">
        <f t="shared" ref="AB15:AB33" si="0">H15</f>
        <v>Informes de monitoreo al cumplimiento de los términos de respuesta realizados</v>
      </c>
      <c r="AC15" s="143">
        <f t="shared" ref="AC15:AD33" si="1">M15</f>
        <v>3</v>
      </c>
      <c r="AD15" s="143">
        <f t="shared" si="1"/>
        <v>3</v>
      </c>
      <c r="AE15" s="84">
        <f>AD15/AC15</f>
        <v>1</v>
      </c>
      <c r="AF15" s="88" t="s">
        <v>84</v>
      </c>
      <c r="AG15" s="88" t="s">
        <v>85</v>
      </c>
      <c r="AH15" s="168" t="str">
        <f t="shared" ref="AH15:AH27" si="2">H15</f>
        <v>Informes de monitoreo al cumplimiento de los términos de respuesta realizados</v>
      </c>
      <c r="AI15" s="173">
        <f t="shared" ref="AI15:AI27" si="3">N15</f>
        <v>3</v>
      </c>
      <c r="AJ15" s="174">
        <v>3</v>
      </c>
      <c r="AK15" s="144">
        <f t="shared" ref="AK15:AK26" si="4">AJ15/AI15</f>
        <v>1</v>
      </c>
      <c r="AL15" s="171" t="s">
        <v>84</v>
      </c>
      <c r="AM15" s="172" t="s">
        <v>85</v>
      </c>
      <c r="AN15" s="143" t="str">
        <f t="shared" ref="AN15:AN33" si="5">H15</f>
        <v>Informes de monitoreo al cumplimiento de los términos de respuesta realizados</v>
      </c>
      <c r="AO15" s="143">
        <f t="shared" ref="AO15:AP32" si="6">O15</f>
        <v>3</v>
      </c>
      <c r="AP15" s="80">
        <v>3</v>
      </c>
      <c r="AQ15" s="84">
        <f t="shared" ref="AQ15:AQ33" si="7">AP15/AO15</f>
        <v>1</v>
      </c>
      <c r="AR15" s="171" t="s">
        <v>84</v>
      </c>
      <c r="AS15" s="172" t="s">
        <v>85</v>
      </c>
      <c r="AT15" s="143" t="str">
        <f t="shared" ref="AT15:AT33" si="8">H15</f>
        <v>Informes de monitoreo al cumplimiento de los términos de respuesta realizados</v>
      </c>
      <c r="AU15" s="143">
        <f t="shared" ref="AU15:AU32" si="9">P15</f>
        <v>3</v>
      </c>
      <c r="AV15" s="143">
        <v>2</v>
      </c>
      <c r="AW15" s="84">
        <v>0.66666666666666663</v>
      </c>
      <c r="AX15" s="80" t="s">
        <v>86</v>
      </c>
      <c r="AY15" s="80" t="s">
        <v>87</v>
      </c>
      <c r="AZ15" s="143" t="str">
        <f t="shared" ref="AZ15:AZ33" si="10">H15</f>
        <v>Informes de monitoreo al cumplimiento de los términos de respuesta realizados</v>
      </c>
      <c r="BA15" s="143">
        <f t="shared" ref="BA15:BA33" si="11">Q15</f>
        <v>12</v>
      </c>
      <c r="BB15" s="186">
        <f>+AV15+AP15+AJ15+AD15</f>
        <v>11</v>
      </c>
      <c r="BC15" s="145">
        <f t="shared" ref="BC15:BC30" si="12">BB15/BA15</f>
        <v>0.91666666666666663</v>
      </c>
      <c r="BD15" s="83" t="s">
        <v>88</v>
      </c>
    </row>
    <row r="16" spans="1:56" ht="122.25" customHeight="1">
      <c r="A16" s="120">
        <v>3</v>
      </c>
      <c r="B16" s="231"/>
      <c r="C16" s="260"/>
      <c r="D16" s="260"/>
      <c r="E16" s="161" t="s">
        <v>89</v>
      </c>
      <c r="F16" s="103">
        <v>0.06</v>
      </c>
      <c r="G16" s="104" t="s">
        <v>78</v>
      </c>
      <c r="H16" s="99" t="s">
        <v>90</v>
      </c>
      <c r="I16" s="108" t="s">
        <v>91</v>
      </c>
      <c r="J16" s="105">
        <v>12</v>
      </c>
      <c r="K16" s="102" t="s">
        <v>81</v>
      </c>
      <c r="L16" s="102" t="s">
        <v>92</v>
      </c>
      <c r="M16" s="106">
        <v>3</v>
      </c>
      <c r="N16" s="106">
        <v>3</v>
      </c>
      <c r="O16" s="106">
        <v>3</v>
      </c>
      <c r="P16" s="106">
        <v>3</v>
      </c>
      <c r="Q16" s="102">
        <v>12</v>
      </c>
      <c r="R16" s="102" t="s">
        <v>69</v>
      </c>
      <c r="S16" s="104" t="s">
        <v>93</v>
      </c>
      <c r="T16" s="102" t="s">
        <v>71</v>
      </c>
      <c r="U16" s="102" t="s">
        <v>94</v>
      </c>
      <c r="V16" s="81"/>
      <c r="W16" s="82"/>
      <c r="X16" s="80"/>
      <c r="Y16" s="80"/>
      <c r="Z16" s="35"/>
      <c r="AA16" s="137"/>
      <c r="AB16" s="143" t="str">
        <f t="shared" si="0"/>
        <v>Reportes de actualizaciones y publicaciones de la Guía de trámites y servicios realizados</v>
      </c>
      <c r="AC16" s="143">
        <f t="shared" si="1"/>
        <v>3</v>
      </c>
      <c r="AD16" s="143">
        <f t="shared" si="1"/>
        <v>3</v>
      </c>
      <c r="AE16" s="84">
        <f>AD16/AC16</f>
        <v>1</v>
      </c>
      <c r="AF16" s="88" t="s">
        <v>95</v>
      </c>
      <c r="AG16" s="88" t="s">
        <v>96</v>
      </c>
      <c r="AH16" s="168" t="str">
        <f t="shared" si="2"/>
        <v>Reportes de actualizaciones y publicaciones de la Guía de trámites y servicios realizados</v>
      </c>
      <c r="AI16" s="173">
        <f t="shared" si="3"/>
        <v>3</v>
      </c>
      <c r="AJ16" s="174">
        <v>3</v>
      </c>
      <c r="AK16" s="144">
        <f t="shared" si="4"/>
        <v>1</v>
      </c>
      <c r="AL16" s="171" t="s">
        <v>97</v>
      </c>
      <c r="AM16" s="172" t="s">
        <v>98</v>
      </c>
      <c r="AN16" s="143" t="str">
        <f t="shared" si="5"/>
        <v>Reportes de actualizaciones y publicaciones de la Guía de trámites y servicios realizados</v>
      </c>
      <c r="AO16" s="143">
        <f t="shared" si="6"/>
        <v>3</v>
      </c>
      <c r="AP16" s="80">
        <v>3</v>
      </c>
      <c r="AQ16" s="84">
        <f t="shared" si="7"/>
        <v>1</v>
      </c>
      <c r="AR16" s="171" t="s">
        <v>97</v>
      </c>
      <c r="AS16" s="88" t="s">
        <v>99</v>
      </c>
      <c r="AT16" s="143" t="str">
        <f t="shared" si="8"/>
        <v>Reportes de actualizaciones y publicaciones de la Guía de trámites y servicios realizados</v>
      </c>
      <c r="AU16" s="143">
        <f t="shared" si="9"/>
        <v>3</v>
      </c>
      <c r="AV16" s="143">
        <v>3</v>
      </c>
      <c r="AW16" s="84">
        <v>1</v>
      </c>
      <c r="AX16" s="171" t="s">
        <v>97</v>
      </c>
      <c r="AY16" s="80" t="s">
        <v>100</v>
      </c>
      <c r="AZ16" s="143" t="str">
        <f t="shared" si="10"/>
        <v>Reportes de actualizaciones y publicaciones de la Guía de trámites y servicios realizados</v>
      </c>
      <c r="BA16" s="143">
        <f t="shared" si="11"/>
        <v>12</v>
      </c>
      <c r="BB16" s="186">
        <f>+AV16+AP16+AJ16+AD16</f>
        <v>12</v>
      </c>
      <c r="BC16" s="145">
        <f t="shared" si="12"/>
        <v>1</v>
      </c>
      <c r="BD16" s="83" t="s">
        <v>101</v>
      </c>
    </row>
    <row r="17" spans="1:56" ht="113.25" customHeight="1">
      <c r="A17" s="120">
        <v>4</v>
      </c>
      <c r="B17" s="231"/>
      <c r="C17" s="260"/>
      <c r="D17" s="260"/>
      <c r="E17" s="161" t="s">
        <v>102</v>
      </c>
      <c r="F17" s="107">
        <v>0.06</v>
      </c>
      <c r="G17" s="208" t="s">
        <v>64</v>
      </c>
      <c r="H17" s="108" t="s">
        <v>103</v>
      </c>
      <c r="I17" s="108" t="s">
        <v>104</v>
      </c>
      <c r="J17" s="109">
        <v>1</v>
      </c>
      <c r="K17" s="206" t="s">
        <v>81</v>
      </c>
      <c r="L17" s="206" t="s">
        <v>105</v>
      </c>
      <c r="M17" s="106">
        <v>1</v>
      </c>
      <c r="N17" s="106">
        <v>2</v>
      </c>
      <c r="O17" s="106">
        <v>1</v>
      </c>
      <c r="P17" s="106">
        <v>2</v>
      </c>
      <c r="Q17" s="134">
        <v>6</v>
      </c>
      <c r="R17" s="102" t="s">
        <v>69</v>
      </c>
      <c r="S17" s="102" t="s">
        <v>106</v>
      </c>
      <c r="T17" s="102" t="s">
        <v>71</v>
      </c>
      <c r="U17" s="102" t="s">
        <v>107</v>
      </c>
      <c r="V17" s="85"/>
      <c r="W17" s="86"/>
      <c r="X17" s="96"/>
      <c r="Y17" s="96"/>
      <c r="Z17" s="36"/>
      <c r="AA17" s="138"/>
      <c r="AB17" s="143" t="str">
        <f t="shared" si="0"/>
        <v>Monitoreo a la estrategia de Racionalización de Trámites SUIT realizado</v>
      </c>
      <c r="AC17" s="143">
        <f t="shared" si="1"/>
        <v>1</v>
      </c>
      <c r="AD17" s="143">
        <v>1</v>
      </c>
      <c r="AE17" s="84">
        <f>AD17/AC17</f>
        <v>1</v>
      </c>
      <c r="AF17" s="88" t="s">
        <v>108</v>
      </c>
      <c r="AG17" s="88" t="s">
        <v>109</v>
      </c>
      <c r="AH17" s="168" t="str">
        <f t="shared" si="2"/>
        <v>Monitoreo a la estrategia de Racionalización de Trámites SUIT realizado</v>
      </c>
      <c r="AI17" s="173">
        <f t="shared" si="3"/>
        <v>2</v>
      </c>
      <c r="AJ17" s="174">
        <v>2</v>
      </c>
      <c r="AK17" s="144">
        <f t="shared" si="4"/>
        <v>1</v>
      </c>
      <c r="AL17" s="171" t="s">
        <v>110</v>
      </c>
      <c r="AM17" s="172" t="s">
        <v>111</v>
      </c>
      <c r="AN17" s="143" t="str">
        <f t="shared" si="5"/>
        <v>Monitoreo a la estrategia de Racionalización de Trámites SUIT realizado</v>
      </c>
      <c r="AO17" s="143">
        <f t="shared" si="6"/>
        <v>1</v>
      </c>
      <c r="AP17" s="80">
        <v>1</v>
      </c>
      <c r="AQ17" s="84">
        <f t="shared" si="7"/>
        <v>1</v>
      </c>
      <c r="AR17" s="171" t="s">
        <v>112</v>
      </c>
      <c r="AS17" s="172" t="s">
        <v>113</v>
      </c>
      <c r="AT17" s="143" t="str">
        <f t="shared" si="8"/>
        <v>Monitoreo a la estrategia de Racionalización de Trámites SUIT realizado</v>
      </c>
      <c r="AU17" s="143">
        <f t="shared" si="9"/>
        <v>2</v>
      </c>
      <c r="AV17" s="143">
        <v>4</v>
      </c>
      <c r="AW17" s="84">
        <v>1</v>
      </c>
      <c r="AX17" s="80" t="s">
        <v>114</v>
      </c>
      <c r="AY17" s="80" t="s">
        <v>115</v>
      </c>
      <c r="AZ17" s="143" t="str">
        <f t="shared" si="10"/>
        <v>Monitoreo a la estrategia de Racionalización de Trámites SUIT realizado</v>
      </c>
      <c r="BA17" s="143">
        <f t="shared" si="11"/>
        <v>6</v>
      </c>
      <c r="BB17" s="187">
        <f>+AV17+AP17+AD17+AJ17</f>
        <v>8</v>
      </c>
      <c r="BC17" s="145">
        <v>1</v>
      </c>
      <c r="BD17" s="95" t="s">
        <v>116</v>
      </c>
    </row>
    <row r="18" spans="1:56" ht="155.25" customHeight="1">
      <c r="A18" s="120">
        <v>5</v>
      </c>
      <c r="B18" s="231"/>
      <c r="C18" s="261"/>
      <c r="D18" s="261"/>
      <c r="E18" s="161" t="s">
        <v>117</v>
      </c>
      <c r="F18" s="107">
        <v>7.0000000000000007E-2</v>
      </c>
      <c r="G18" s="208" t="s">
        <v>64</v>
      </c>
      <c r="H18" s="108" t="s">
        <v>118</v>
      </c>
      <c r="I18" s="108" t="s">
        <v>119</v>
      </c>
      <c r="J18" s="109">
        <v>4</v>
      </c>
      <c r="K18" s="206" t="s">
        <v>81</v>
      </c>
      <c r="L18" s="206" t="s">
        <v>120</v>
      </c>
      <c r="M18" s="106">
        <v>0</v>
      </c>
      <c r="N18" s="106">
        <v>1</v>
      </c>
      <c r="O18" s="106">
        <v>1</v>
      </c>
      <c r="P18" s="106">
        <v>2</v>
      </c>
      <c r="Q18" s="102">
        <f>+P18+O18+N18</f>
        <v>4</v>
      </c>
      <c r="R18" s="102" t="s">
        <v>69</v>
      </c>
      <c r="S18" s="102" t="s">
        <v>121</v>
      </c>
      <c r="T18" s="102" t="s">
        <v>122</v>
      </c>
      <c r="U18" s="102" t="s">
        <v>121</v>
      </c>
      <c r="V18" s="80"/>
      <c r="W18" s="86"/>
      <c r="X18" s="80"/>
      <c r="Y18" s="80"/>
      <c r="Z18" s="35"/>
      <c r="AA18" s="119"/>
      <c r="AB18" s="143" t="str">
        <f t="shared" si="0"/>
        <v>Mesas de seguimiento Defensor de la Ciudadanía respuesta Derechos de Petición realizadas</v>
      </c>
      <c r="AC18" s="143">
        <f t="shared" si="1"/>
        <v>0</v>
      </c>
      <c r="AD18" s="143">
        <v>0</v>
      </c>
      <c r="AE18" s="84"/>
      <c r="AF18" s="88" t="s">
        <v>123</v>
      </c>
      <c r="AG18" s="88" t="s">
        <v>124</v>
      </c>
      <c r="AH18" s="168" t="str">
        <f t="shared" si="2"/>
        <v>Mesas de seguimiento Defensor de la Ciudadanía respuesta Derechos de Petición realizadas</v>
      </c>
      <c r="AI18" s="173">
        <f t="shared" si="3"/>
        <v>1</v>
      </c>
      <c r="AJ18" s="174">
        <v>3</v>
      </c>
      <c r="AK18" s="144">
        <v>1</v>
      </c>
      <c r="AL18" s="171" t="s">
        <v>125</v>
      </c>
      <c r="AM18" s="172" t="s">
        <v>126</v>
      </c>
      <c r="AN18" s="143" t="str">
        <f t="shared" si="5"/>
        <v>Mesas de seguimiento Defensor de la Ciudadanía respuesta Derechos de Petición realizadas</v>
      </c>
      <c r="AO18" s="143">
        <f t="shared" si="6"/>
        <v>1</v>
      </c>
      <c r="AP18" s="80">
        <v>2</v>
      </c>
      <c r="AQ18" s="84">
        <v>1</v>
      </c>
      <c r="AR18" s="80" t="s">
        <v>127</v>
      </c>
      <c r="AS18" s="80" t="s">
        <v>128</v>
      </c>
      <c r="AT18" s="143" t="str">
        <f t="shared" si="8"/>
        <v>Mesas de seguimiento Defensor de la Ciudadanía respuesta Derechos de Petición realizadas</v>
      </c>
      <c r="AU18" s="143">
        <f t="shared" si="9"/>
        <v>2</v>
      </c>
      <c r="AV18" s="143" t="s">
        <v>129</v>
      </c>
      <c r="AW18" s="84">
        <v>1</v>
      </c>
      <c r="AX18" s="80" t="s">
        <v>130</v>
      </c>
      <c r="AY18" s="80" t="s">
        <v>131</v>
      </c>
      <c r="AZ18" s="143" t="str">
        <f t="shared" si="10"/>
        <v>Mesas de seguimiento Defensor de la Ciudadanía respuesta Derechos de Petición realizadas</v>
      </c>
      <c r="BA18" s="143">
        <f t="shared" si="11"/>
        <v>4</v>
      </c>
      <c r="BB18" s="186">
        <f>+AP18+AJ18</f>
        <v>5</v>
      </c>
      <c r="BC18" s="145">
        <v>1</v>
      </c>
      <c r="BD18" s="95" t="s">
        <v>132</v>
      </c>
    </row>
    <row r="19" spans="1:56" ht="113.25" customHeight="1">
      <c r="A19" s="120">
        <v>6</v>
      </c>
      <c r="B19" s="231"/>
      <c r="C19" s="104" t="s">
        <v>133</v>
      </c>
      <c r="D19" s="104" t="s">
        <v>134</v>
      </c>
      <c r="E19" s="161" t="s">
        <v>135</v>
      </c>
      <c r="F19" s="126">
        <v>7.0000000000000007E-2</v>
      </c>
      <c r="G19" s="127" t="s">
        <v>78</v>
      </c>
      <c r="H19" s="128" t="s">
        <v>136</v>
      </c>
      <c r="I19" s="129" t="s">
        <v>137</v>
      </c>
      <c r="J19" s="127">
        <v>1</v>
      </c>
      <c r="K19" s="130" t="s">
        <v>67</v>
      </c>
      <c r="L19" s="127" t="s">
        <v>138</v>
      </c>
      <c r="M19" s="131">
        <v>1</v>
      </c>
      <c r="N19" s="131">
        <v>1</v>
      </c>
      <c r="O19" s="131">
        <v>1</v>
      </c>
      <c r="P19" s="131">
        <v>1</v>
      </c>
      <c r="Q19" s="131">
        <v>1</v>
      </c>
      <c r="R19" s="102" t="s">
        <v>69</v>
      </c>
      <c r="S19" s="104" t="s">
        <v>139</v>
      </c>
      <c r="T19" s="102" t="s">
        <v>140</v>
      </c>
      <c r="U19" s="104" t="s">
        <v>139</v>
      </c>
      <c r="V19" s="205"/>
      <c r="W19" s="147"/>
      <c r="X19" s="94"/>
      <c r="Y19" s="94"/>
      <c r="Z19" s="148"/>
      <c r="AA19" s="149"/>
      <c r="AB19" s="143" t="str">
        <f t="shared" si="0"/>
        <v>Porcentaje de expedición de Certificados de Residencia</v>
      </c>
      <c r="AC19" s="152">
        <f t="shared" si="1"/>
        <v>1</v>
      </c>
      <c r="AD19" s="152">
        <v>1</v>
      </c>
      <c r="AE19" s="84">
        <f>AD19/AC19</f>
        <v>1</v>
      </c>
      <c r="AF19" s="88" t="s">
        <v>141</v>
      </c>
      <c r="AG19" s="88" t="s">
        <v>142</v>
      </c>
      <c r="AH19" s="168" t="str">
        <f t="shared" si="2"/>
        <v>Porcentaje de expedición de Certificados de Residencia</v>
      </c>
      <c r="AI19" s="175">
        <f t="shared" si="3"/>
        <v>1</v>
      </c>
      <c r="AJ19" s="175">
        <v>1</v>
      </c>
      <c r="AK19" s="144">
        <f t="shared" si="4"/>
        <v>1</v>
      </c>
      <c r="AL19" s="171" t="s">
        <v>141</v>
      </c>
      <c r="AM19" s="172" t="s">
        <v>143</v>
      </c>
      <c r="AN19" s="143" t="str">
        <f t="shared" si="5"/>
        <v>Porcentaje de expedición de Certificados de Residencia</v>
      </c>
      <c r="AO19" s="185">
        <f t="shared" si="6"/>
        <v>1</v>
      </c>
      <c r="AP19" s="185">
        <f t="shared" si="6"/>
        <v>1</v>
      </c>
      <c r="AQ19" s="84">
        <f t="shared" si="7"/>
        <v>1</v>
      </c>
      <c r="AR19" s="171" t="s">
        <v>141</v>
      </c>
      <c r="AS19" s="172" t="s">
        <v>143</v>
      </c>
      <c r="AT19" s="143" t="str">
        <f t="shared" si="8"/>
        <v>Porcentaje de expedición de Certificados de Residencia</v>
      </c>
      <c r="AU19" s="146">
        <f t="shared" si="9"/>
        <v>1</v>
      </c>
      <c r="AV19" s="146">
        <v>1</v>
      </c>
      <c r="AW19" s="84">
        <f t="shared" ref="AW19:AW33" si="13">AV19/AU19</f>
        <v>1</v>
      </c>
      <c r="AX19" s="88" t="s">
        <v>141</v>
      </c>
      <c r="AY19" s="80" t="s">
        <v>144</v>
      </c>
      <c r="AZ19" s="143" t="str">
        <f t="shared" si="10"/>
        <v>Porcentaje de expedición de Certificados de Residencia</v>
      </c>
      <c r="BA19" s="185">
        <f t="shared" si="11"/>
        <v>1</v>
      </c>
      <c r="BB19" s="153">
        <v>1</v>
      </c>
      <c r="BC19" s="145">
        <f t="shared" si="12"/>
        <v>1</v>
      </c>
      <c r="BD19" s="95" t="s">
        <v>145</v>
      </c>
    </row>
    <row r="20" spans="1:56" ht="173.25" customHeight="1">
      <c r="A20" s="120">
        <v>7</v>
      </c>
      <c r="B20" s="231"/>
      <c r="C20" s="239" t="s">
        <v>146</v>
      </c>
      <c r="D20" s="239" t="s">
        <v>147</v>
      </c>
      <c r="E20" s="162" t="s">
        <v>148</v>
      </c>
      <c r="F20" s="123">
        <v>7.0000000000000007E-2</v>
      </c>
      <c r="G20" s="209" t="s">
        <v>149</v>
      </c>
      <c r="H20" s="124" t="s">
        <v>150</v>
      </c>
      <c r="I20" s="125" t="s">
        <v>151</v>
      </c>
      <c r="J20" s="209">
        <v>1</v>
      </c>
      <c r="K20" s="207" t="s">
        <v>152</v>
      </c>
      <c r="L20" s="209" t="s">
        <v>105</v>
      </c>
      <c r="M20" s="106">
        <v>0</v>
      </c>
      <c r="N20" s="106">
        <v>0.5</v>
      </c>
      <c r="O20" s="106">
        <v>0</v>
      </c>
      <c r="P20" s="106">
        <v>1</v>
      </c>
      <c r="Q20" s="134">
        <v>1</v>
      </c>
      <c r="R20" s="102" t="s">
        <v>69</v>
      </c>
      <c r="S20" s="104" t="s">
        <v>153</v>
      </c>
      <c r="T20" s="102" t="s">
        <v>154</v>
      </c>
      <c r="U20" s="104" t="s">
        <v>153</v>
      </c>
      <c r="V20" s="81"/>
      <c r="W20" s="82"/>
      <c r="X20" s="80"/>
      <c r="Y20" s="80"/>
      <c r="Z20" s="35"/>
      <c r="AA20" s="139"/>
      <c r="AB20" s="143" t="str">
        <f t="shared" si="0"/>
        <v>Estrategia para la medición de la Percepción y Satisfacción de los servicios diseñada e implementada</v>
      </c>
      <c r="AC20" s="143">
        <f t="shared" si="1"/>
        <v>0</v>
      </c>
      <c r="AD20" s="143">
        <v>0</v>
      </c>
      <c r="AE20" s="84"/>
      <c r="AF20" s="88" t="s">
        <v>155</v>
      </c>
      <c r="AG20" s="88" t="s">
        <v>156</v>
      </c>
      <c r="AH20" s="168" t="str">
        <f t="shared" si="2"/>
        <v>Estrategia para la medición de la Percepción y Satisfacción de los servicios diseñada e implementada</v>
      </c>
      <c r="AI20" s="173">
        <f t="shared" si="3"/>
        <v>0.5</v>
      </c>
      <c r="AJ20" s="176">
        <v>0.5</v>
      </c>
      <c r="AK20" s="144">
        <f t="shared" si="4"/>
        <v>1</v>
      </c>
      <c r="AL20" s="171" t="s">
        <v>157</v>
      </c>
      <c r="AM20" s="172" t="s">
        <v>158</v>
      </c>
      <c r="AN20" s="143" t="str">
        <f t="shared" si="5"/>
        <v>Estrategia para la medición de la Percepción y Satisfacción de los servicios diseñada e implementada</v>
      </c>
      <c r="AO20" s="143">
        <f t="shared" si="6"/>
        <v>0</v>
      </c>
      <c r="AP20" s="143">
        <v>0</v>
      </c>
      <c r="AQ20" s="84" t="s">
        <v>159</v>
      </c>
      <c r="AR20" s="80" t="s">
        <v>160</v>
      </c>
      <c r="AS20" s="80"/>
      <c r="AT20" s="143" t="str">
        <f t="shared" si="8"/>
        <v>Estrategia para la medición de la Percepción y Satisfacción de los servicios diseñada e implementada</v>
      </c>
      <c r="AU20" s="190">
        <f t="shared" si="9"/>
        <v>1</v>
      </c>
      <c r="AV20" s="190">
        <v>0.5</v>
      </c>
      <c r="AW20" s="84">
        <v>0.5</v>
      </c>
      <c r="AX20" s="35" t="s">
        <v>161</v>
      </c>
      <c r="AY20" s="80" t="s">
        <v>162</v>
      </c>
      <c r="AZ20" s="143" t="str">
        <f t="shared" si="10"/>
        <v>Estrategia para la medición de la Percepción y Satisfacción de los servicios diseñada e implementada</v>
      </c>
      <c r="BA20" s="191">
        <f t="shared" si="11"/>
        <v>1</v>
      </c>
      <c r="BB20" s="186">
        <v>0.5</v>
      </c>
      <c r="BC20" s="145">
        <f t="shared" si="12"/>
        <v>0.5</v>
      </c>
      <c r="BD20" s="95" t="s">
        <v>161</v>
      </c>
    </row>
    <row r="21" spans="1:56" ht="94.5" customHeight="1">
      <c r="A21" s="120">
        <v>8</v>
      </c>
      <c r="B21" s="231"/>
      <c r="C21" s="240"/>
      <c r="D21" s="240"/>
      <c r="E21" s="163" t="s">
        <v>163</v>
      </c>
      <c r="F21" s="111">
        <v>7.0000000000000007E-2</v>
      </c>
      <c r="G21" s="104" t="s">
        <v>78</v>
      </c>
      <c r="H21" s="112" t="s">
        <v>164</v>
      </c>
      <c r="I21" s="114" t="s">
        <v>165</v>
      </c>
      <c r="J21" s="104">
        <v>44</v>
      </c>
      <c r="K21" s="102" t="s">
        <v>81</v>
      </c>
      <c r="L21" s="110" t="s">
        <v>166</v>
      </c>
      <c r="M21" s="106">
        <v>11</v>
      </c>
      <c r="N21" s="106">
        <v>11</v>
      </c>
      <c r="O21" s="106">
        <v>11</v>
      </c>
      <c r="P21" s="106">
        <v>11</v>
      </c>
      <c r="Q21" s="106">
        <f>+P21+O21+N21+M21</f>
        <v>44</v>
      </c>
      <c r="R21" s="102" t="s">
        <v>69</v>
      </c>
      <c r="S21" s="104" t="s">
        <v>167</v>
      </c>
      <c r="T21" s="102" t="s">
        <v>154</v>
      </c>
      <c r="U21" s="104" t="s">
        <v>167</v>
      </c>
      <c r="V21" s="81"/>
      <c r="W21" s="82"/>
      <c r="X21" s="80"/>
      <c r="Y21" s="80"/>
      <c r="Z21" s="35"/>
      <c r="AA21" s="139"/>
      <c r="AB21" s="143" t="str">
        <f t="shared" si="0"/>
        <v>Porcentaje de monitoreo a los puntos de Atención a la Ciudadanía</v>
      </c>
      <c r="AC21" s="143">
        <f t="shared" si="1"/>
        <v>11</v>
      </c>
      <c r="AD21" s="143">
        <v>20</v>
      </c>
      <c r="AE21" s="84">
        <v>1</v>
      </c>
      <c r="AF21" s="80" t="s">
        <v>168</v>
      </c>
      <c r="AG21" s="80" t="s">
        <v>169</v>
      </c>
      <c r="AH21" s="168" t="str">
        <f t="shared" si="2"/>
        <v>Porcentaje de monitoreo a los puntos de Atención a la Ciudadanía</v>
      </c>
      <c r="AI21" s="177">
        <f t="shared" si="3"/>
        <v>11</v>
      </c>
      <c r="AJ21" s="178">
        <v>8</v>
      </c>
      <c r="AK21" s="144">
        <f t="shared" si="4"/>
        <v>0.72727272727272729</v>
      </c>
      <c r="AL21" s="171" t="s">
        <v>170</v>
      </c>
      <c r="AM21" s="172" t="s">
        <v>171</v>
      </c>
      <c r="AN21" s="143" t="str">
        <f t="shared" si="5"/>
        <v>Porcentaje de monitoreo a los puntos de Atención a la Ciudadanía</v>
      </c>
      <c r="AO21" s="143">
        <f t="shared" si="6"/>
        <v>11</v>
      </c>
      <c r="AP21" s="143">
        <v>12</v>
      </c>
      <c r="AQ21" s="84">
        <v>1</v>
      </c>
      <c r="AR21" s="80" t="s">
        <v>172</v>
      </c>
      <c r="AS21" s="80" t="s">
        <v>173</v>
      </c>
      <c r="AT21" s="143" t="str">
        <f t="shared" si="8"/>
        <v>Porcentaje de monitoreo a los puntos de Atención a la Ciudadanía</v>
      </c>
      <c r="AU21" s="143">
        <f t="shared" si="9"/>
        <v>11</v>
      </c>
      <c r="AV21" s="143">
        <v>40</v>
      </c>
      <c r="AW21" s="84">
        <v>1</v>
      </c>
      <c r="AX21" s="80" t="s">
        <v>174</v>
      </c>
      <c r="AY21" s="80" t="s">
        <v>175</v>
      </c>
      <c r="AZ21" s="143" t="str">
        <f t="shared" si="10"/>
        <v>Porcentaje de monitoreo a los puntos de Atención a la Ciudadanía</v>
      </c>
      <c r="BA21" s="143">
        <f t="shared" si="11"/>
        <v>44</v>
      </c>
      <c r="BB21" s="186">
        <f>+AV21+AP21+AJ21+AD21</f>
        <v>80</v>
      </c>
      <c r="BC21" s="145">
        <v>1</v>
      </c>
      <c r="BD21" s="90" t="s">
        <v>176</v>
      </c>
    </row>
    <row r="22" spans="1:56" ht="105.75" customHeight="1">
      <c r="A22" s="120">
        <v>10</v>
      </c>
      <c r="B22" s="231"/>
      <c r="C22" s="240"/>
      <c r="D22" s="240"/>
      <c r="E22" s="163" t="s">
        <v>177</v>
      </c>
      <c r="F22" s="111">
        <v>0.06</v>
      </c>
      <c r="G22" s="104" t="s">
        <v>149</v>
      </c>
      <c r="H22" s="112" t="s">
        <v>178</v>
      </c>
      <c r="I22" s="113" t="s">
        <v>179</v>
      </c>
      <c r="J22" s="104">
        <v>1</v>
      </c>
      <c r="K22" s="102" t="s">
        <v>152</v>
      </c>
      <c r="L22" s="104" t="s">
        <v>180</v>
      </c>
      <c r="M22" s="106">
        <v>0</v>
      </c>
      <c r="N22" s="106">
        <v>0</v>
      </c>
      <c r="O22" s="106">
        <v>0.5</v>
      </c>
      <c r="P22" s="106">
        <v>1</v>
      </c>
      <c r="Q22" s="134">
        <v>1</v>
      </c>
      <c r="R22" s="102" t="s">
        <v>69</v>
      </c>
      <c r="S22" s="104" t="s">
        <v>181</v>
      </c>
      <c r="T22" s="102" t="s">
        <v>154</v>
      </c>
      <c r="U22" s="104" t="s">
        <v>181</v>
      </c>
      <c r="V22" s="81"/>
      <c r="W22" s="82"/>
      <c r="X22" s="80"/>
      <c r="Y22" s="80"/>
      <c r="Z22" s="35"/>
      <c r="AA22" s="139"/>
      <c r="AB22" s="143" t="str">
        <f t="shared" si="0"/>
        <v>Herramienta de oferta institucional local diseñada e implementada</v>
      </c>
      <c r="AC22" s="143">
        <f t="shared" si="1"/>
        <v>0</v>
      </c>
      <c r="AD22" s="143">
        <v>0</v>
      </c>
      <c r="AE22" s="84"/>
      <c r="AF22" s="88" t="s">
        <v>182</v>
      </c>
      <c r="AG22" s="88"/>
      <c r="AH22" s="168" t="str">
        <f t="shared" si="2"/>
        <v>Herramienta de oferta institucional local diseñada e implementada</v>
      </c>
      <c r="AI22" s="173">
        <f t="shared" si="3"/>
        <v>0</v>
      </c>
      <c r="AJ22" s="178">
        <v>0</v>
      </c>
      <c r="AK22" s="84" t="s">
        <v>183</v>
      </c>
      <c r="AL22" s="179" t="s">
        <v>184</v>
      </c>
      <c r="AM22" s="172"/>
      <c r="AN22" s="143" t="str">
        <f t="shared" si="5"/>
        <v>Herramienta de oferta institucional local diseñada e implementada</v>
      </c>
      <c r="AO22" s="143">
        <f t="shared" si="6"/>
        <v>0.5</v>
      </c>
      <c r="AP22" s="91">
        <v>0.5</v>
      </c>
      <c r="AQ22" s="84">
        <f t="shared" si="7"/>
        <v>1</v>
      </c>
      <c r="AR22" s="80" t="s">
        <v>185</v>
      </c>
      <c r="AS22" s="80" t="s">
        <v>186</v>
      </c>
      <c r="AT22" s="143" t="str">
        <f t="shared" si="8"/>
        <v>Herramienta de oferta institucional local diseñada e implementada</v>
      </c>
      <c r="AU22" s="143">
        <f t="shared" si="9"/>
        <v>1</v>
      </c>
      <c r="AV22" s="143">
        <v>0.8</v>
      </c>
      <c r="AW22" s="84">
        <f t="shared" si="13"/>
        <v>0.8</v>
      </c>
      <c r="AX22" s="80" t="s">
        <v>187</v>
      </c>
      <c r="AY22" s="80" t="s">
        <v>188</v>
      </c>
      <c r="AZ22" s="143" t="str">
        <f t="shared" si="10"/>
        <v>Herramienta de oferta institucional local diseñada e implementada</v>
      </c>
      <c r="BA22" s="143">
        <f t="shared" si="11"/>
        <v>1</v>
      </c>
      <c r="BB22" s="186">
        <v>0.8</v>
      </c>
      <c r="BC22" s="145">
        <f t="shared" si="12"/>
        <v>0.8</v>
      </c>
      <c r="BD22" s="80" t="s">
        <v>187</v>
      </c>
    </row>
    <row r="23" spans="1:56" ht="89.25" customHeight="1">
      <c r="A23" s="120">
        <v>11</v>
      </c>
      <c r="B23" s="231"/>
      <c r="C23" s="262"/>
      <c r="D23" s="262"/>
      <c r="E23" s="164" t="s">
        <v>189</v>
      </c>
      <c r="F23" s="115">
        <v>0.05</v>
      </c>
      <c r="G23" s="208" t="s">
        <v>64</v>
      </c>
      <c r="H23" s="99" t="s">
        <v>190</v>
      </c>
      <c r="I23" s="116" t="s">
        <v>191</v>
      </c>
      <c r="J23" s="208">
        <v>2</v>
      </c>
      <c r="K23" s="206" t="s">
        <v>81</v>
      </c>
      <c r="L23" s="208" t="s">
        <v>192</v>
      </c>
      <c r="M23" s="106">
        <v>0</v>
      </c>
      <c r="N23" s="106">
        <v>1</v>
      </c>
      <c r="O23" s="106">
        <v>0</v>
      </c>
      <c r="P23" s="106">
        <v>1</v>
      </c>
      <c r="Q23" s="106">
        <f>+P23+N23</f>
        <v>2</v>
      </c>
      <c r="R23" s="102" t="s">
        <v>69</v>
      </c>
      <c r="S23" s="104" t="s">
        <v>193</v>
      </c>
      <c r="T23" s="102" t="s">
        <v>71</v>
      </c>
      <c r="U23" s="208" t="s">
        <v>193</v>
      </c>
      <c r="V23" s="85"/>
      <c r="W23" s="86"/>
      <c r="X23" s="96"/>
      <c r="Y23" s="96"/>
      <c r="Z23" s="36"/>
      <c r="AA23" s="140"/>
      <c r="AB23" s="143" t="str">
        <f t="shared" si="0"/>
        <v>Número de jornadas pedagógicas de actualización a los  servidores públicos de los puntos de Atención a la Ciudadanía.</v>
      </c>
      <c r="AC23" s="143">
        <f t="shared" si="1"/>
        <v>0</v>
      </c>
      <c r="AD23" s="143">
        <v>1</v>
      </c>
      <c r="AE23" s="84">
        <v>1</v>
      </c>
      <c r="AF23" s="88" t="s">
        <v>194</v>
      </c>
      <c r="AG23" s="88" t="s">
        <v>195</v>
      </c>
      <c r="AH23" s="168" t="str">
        <f t="shared" si="2"/>
        <v>Número de jornadas pedagógicas de actualización a los  servidores públicos de los puntos de Atención a la Ciudadanía.</v>
      </c>
      <c r="AI23" s="173">
        <f t="shared" si="3"/>
        <v>1</v>
      </c>
      <c r="AJ23" s="178">
        <v>1</v>
      </c>
      <c r="AK23" s="144">
        <f>AJ23/AI23</f>
        <v>1</v>
      </c>
      <c r="AL23" s="179" t="s">
        <v>196</v>
      </c>
      <c r="AM23" s="172" t="s">
        <v>197</v>
      </c>
      <c r="AN23" s="143" t="str">
        <f t="shared" si="5"/>
        <v>Número de jornadas pedagógicas de actualización a los  servidores públicos de los puntos de Atención a la Ciudadanía.</v>
      </c>
      <c r="AO23" s="143">
        <f t="shared" si="6"/>
        <v>0</v>
      </c>
      <c r="AP23" s="143">
        <v>0</v>
      </c>
      <c r="AQ23" s="84" t="s">
        <v>159</v>
      </c>
      <c r="AR23" s="80" t="s">
        <v>160</v>
      </c>
      <c r="AS23" s="80"/>
      <c r="AT23" s="143" t="str">
        <f t="shared" si="8"/>
        <v>Número de jornadas pedagógicas de actualización a los  servidores públicos de los puntos de Atención a la Ciudadanía.</v>
      </c>
      <c r="AU23" s="143">
        <f t="shared" si="9"/>
        <v>1</v>
      </c>
      <c r="AV23" s="143">
        <v>1</v>
      </c>
      <c r="AW23" s="84">
        <v>1</v>
      </c>
      <c r="AX23" s="80" t="s">
        <v>198</v>
      </c>
      <c r="AY23" s="80" t="s">
        <v>199</v>
      </c>
      <c r="AZ23" s="143" t="str">
        <f t="shared" si="10"/>
        <v>Número de jornadas pedagógicas de actualización a los  servidores públicos de los puntos de Atención a la Ciudadanía.</v>
      </c>
      <c r="BA23" s="143">
        <f t="shared" si="11"/>
        <v>2</v>
      </c>
      <c r="BB23" s="186">
        <f>+AV23+AJ23</f>
        <v>2</v>
      </c>
      <c r="BC23" s="145">
        <f t="shared" si="12"/>
        <v>1</v>
      </c>
      <c r="BD23" s="92" t="s">
        <v>200</v>
      </c>
    </row>
    <row r="24" spans="1:56" ht="63.75" customHeight="1">
      <c r="A24" s="120">
        <v>12</v>
      </c>
      <c r="B24" s="231"/>
      <c r="C24" s="239" t="s">
        <v>201</v>
      </c>
      <c r="D24" s="239" t="s">
        <v>202</v>
      </c>
      <c r="E24" s="164" t="s">
        <v>203</v>
      </c>
      <c r="F24" s="115">
        <v>0.05</v>
      </c>
      <c r="G24" s="208" t="s">
        <v>149</v>
      </c>
      <c r="H24" s="117" t="s">
        <v>204</v>
      </c>
      <c r="I24" s="116" t="s">
        <v>205</v>
      </c>
      <c r="J24" s="208">
        <v>2</v>
      </c>
      <c r="K24" s="206" t="s">
        <v>81</v>
      </c>
      <c r="L24" s="208" t="s">
        <v>206</v>
      </c>
      <c r="M24" s="106">
        <v>0</v>
      </c>
      <c r="N24" s="106">
        <v>1</v>
      </c>
      <c r="O24" s="106">
        <v>0</v>
      </c>
      <c r="P24" s="106">
        <v>2</v>
      </c>
      <c r="Q24" s="106">
        <f>+P24+N24</f>
        <v>3</v>
      </c>
      <c r="R24" s="102" t="s">
        <v>69</v>
      </c>
      <c r="S24" s="104" t="s">
        <v>207</v>
      </c>
      <c r="T24" s="102" t="s">
        <v>208</v>
      </c>
      <c r="U24" s="208" t="s">
        <v>209</v>
      </c>
      <c r="V24" s="85"/>
      <c r="W24" s="86"/>
      <c r="X24" s="96"/>
      <c r="Y24" s="96"/>
      <c r="Z24" s="36"/>
      <c r="AA24" s="140"/>
      <c r="AB24" s="143" t="str">
        <f t="shared" si="0"/>
        <v>Centros de Relevo Implementados</v>
      </c>
      <c r="AC24" s="143">
        <f t="shared" si="1"/>
        <v>0</v>
      </c>
      <c r="AD24" s="143">
        <v>0</v>
      </c>
      <c r="AE24" s="84"/>
      <c r="AF24" s="88" t="s">
        <v>210</v>
      </c>
      <c r="AG24" s="88" t="s">
        <v>211</v>
      </c>
      <c r="AH24" s="168" t="str">
        <f t="shared" si="2"/>
        <v>Centros de Relevo Implementados</v>
      </c>
      <c r="AI24" s="173">
        <f t="shared" si="3"/>
        <v>1</v>
      </c>
      <c r="AJ24" s="178">
        <v>1</v>
      </c>
      <c r="AK24" s="144">
        <f t="shared" si="4"/>
        <v>1</v>
      </c>
      <c r="AL24" s="179" t="s">
        <v>212</v>
      </c>
      <c r="AM24" s="172" t="s">
        <v>213</v>
      </c>
      <c r="AN24" s="143" t="str">
        <f t="shared" si="5"/>
        <v>Centros de Relevo Implementados</v>
      </c>
      <c r="AO24" s="143">
        <f t="shared" si="6"/>
        <v>0</v>
      </c>
      <c r="AP24" s="143">
        <v>0</v>
      </c>
      <c r="AQ24" s="84" t="s">
        <v>159</v>
      </c>
      <c r="AR24" s="80" t="s">
        <v>160</v>
      </c>
      <c r="AS24" s="80"/>
      <c r="AT24" s="143" t="str">
        <f t="shared" si="8"/>
        <v>Centros de Relevo Implementados</v>
      </c>
      <c r="AU24" s="143">
        <f t="shared" si="9"/>
        <v>2</v>
      </c>
      <c r="AV24" s="143">
        <v>1</v>
      </c>
      <c r="AW24" s="84">
        <v>0.5</v>
      </c>
      <c r="AX24" s="80" t="s">
        <v>214</v>
      </c>
      <c r="AY24" s="80" t="s">
        <v>215</v>
      </c>
      <c r="AZ24" s="143" t="str">
        <f t="shared" si="10"/>
        <v>Centros de Relevo Implementados</v>
      </c>
      <c r="BA24" s="143">
        <f t="shared" si="11"/>
        <v>3</v>
      </c>
      <c r="BB24" s="186">
        <v>2</v>
      </c>
      <c r="BC24" s="145">
        <f t="shared" si="12"/>
        <v>0.66666666666666663</v>
      </c>
      <c r="BD24" s="92" t="s">
        <v>216</v>
      </c>
    </row>
    <row r="25" spans="1:56" ht="98.25" customHeight="1">
      <c r="A25" s="120">
        <v>13</v>
      </c>
      <c r="B25" s="231"/>
      <c r="C25" s="240"/>
      <c r="D25" s="240"/>
      <c r="E25" s="164" t="s">
        <v>217</v>
      </c>
      <c r="F25" s="115">
        <v>0.05</v>
      </c>
      <c r="G25" s="208" t="s">
        <v>149</v>
      </c>
      <c r="H25" s="117" t="s">
        <v>218</v>
      </c>
      <c r="I25" s="116" t="s">
        <v>219</v>
      </c>
      <c r="J25" s="208">
        <v>2</v>
      </c>
      <c r="K25" s="206" t="s">
        <v>81</v>
      </c>
      <c r="L25" s="208" t="s">
        <v>220</v>
      </c>
      <c r="M25" s="106">
        <v>0</v>
      </c>
      <c r="N25" s="106">
        <v>1</v>
      </c>
      <c r="O25" s="106">
        <v>0</v>
      </c>
      <c r="P25" s="106">
        <v>1</v>
      </c>
      <c r="Q25" s="106">
        <f>+P25+N25</f>
        <v>2</v>
      </c>
      <c r="R25" s="102" t="s">
        <v>69</v>
      </c>
      <c r="S25" s="104" t="s">
        <v>221</v>
      </c>
      <c r="T25" s="102" t="s">
        <v>154</v>
      </c>
      <c r="U25" s="208" t="s">
        <v>221</v>
      </c>
      <c r="V25" s="85"/>
      <c r="W25" s="86"/>
      <c r="X25" s="96"/>
      <c r="Y25" s="96"/>
      <c r="Z25" s="36"/>
      <c r="AA25" s="140"/>
      <c r="AB25" s="143" t="str">
        <f t="shared" si="0"/>
        <v>Participación en Nodos Sectoriales</v>
      </c>
      <c r="AC25" s="143">
        <f t="shared" si="1"/>
        <v>0</v>
      </c>
      <c r="AD25" s="143">
        <v>0</v>
      </c>
      <c r="AE25" s="84"/>
      <c r="AF25" s="88" t="s">
        <v>222</v>
      </c>
      <c r="AG25" s="88" t="s">
        <v>223</v>
      </c>
      <c r="AH25" s="168" t="str">
        <f t="shared" si="2"/>
        <v>Participación en Nodos Sectoriales</v>
      </c>
      <c r="AI25" s="173">
        <f t="shared" si="3"/>
        <v>1</v>
      </c>
      <c r="AJ25" s="178">
        <v>1</v>
      </c>
      <c r="AK25" s="144">
        <f t="shared" si="4"/>
        <v>1</v>
      </c>
      <c r="AL25" s="171" t="s">
        <v>224</v>
      </c>
      <c r="AM25" s="172" t="s">
        <v>225</v>
      </c>
      <c r="AN25" s="143" t="str">
        <f t="shared" si="5"/>
        <v>Participación en Nodos Sectoriales</v>
      </c>
      <c r="AO25" s="143">
        <f t="shared" si="6"/>
        <v>0</v>
      </c>
      <c r="AP25" s="143">
        <v>0</v>
      </c>
      <c r="AQ25" s="84" t="s">
        <v>159</v>
      </c>
      <c r="AR25" s="80" t="s">
        <v>160</v>
      </c>
      <c r="AS25" s="80"/>
      <c r="AT25" s="143" t="str">
        <f t="shared" si="8"/>
        <v>Participación en Nodos Sectoriales</v>
      </c>
      <c r="AU25" s="143">
        <f t="shared" si="9"/>
        <v>1</v>
      </c>
      <c r="AV25" s="143">
        <v>1</v>
      </c>
      <c r="AW25" s="84">
        <v>1</v>
      </c>
      <c r="AX25" s="80" t="s">
        <v>224</v>
      </c>
      <c r="AY25" s="80" t="s">
        <v>225</v>
      </c>
      <c r="AZ25" s="143" t="str">
        <f t="shared" si="10"/>
        <v>Participación en Nodos Sectoriales</v>
      </c>
      <c r="BA25" s="143">
        <f t="shared" si="11"/>
        <v>2</v>
      </c>
      <c r="BB25" s="186">
        <f>+AV25+AJ25</f>
        <v>2</v>
      </c>
      <c r="BC25" s="145">
        <f t="shared" si="12"/>
        <v>1</v>
      </c>
      <c r="BD25" s="92" t="s">
        <v>226</v>
      </c>
    </row>
    <row r="26" spans="1:56" ht="93.75" customHeight="1">
      <c r="A26" s="120">
        <v>14</v>
      </c>
      <c r="B26" s="231"/>
      <c r="C26" s="240"/>
      <c r="D26" s="240"/>
      <c r="E26" s="165" t="s">
        <v>227</v>
      </c>
      <c r="F26" s="115">
        <v>0.06</v>
      </c>
      <c r="G26" s="208" t="s">
        <v>149</v>
      </c>
      <c r="H26" s="206" t="s">
        <v>228</v>
      </c>
      <c r="I26" s="116" t="s">
        <v>229</v>
      </c>
      <c r="J26" s="208">
        <v>1</v>
      </c>
      <c r="K26" s="206" t="s">
        <v>67</v>
      </c>
      <c r="L26" s="208" t="s">
        <v>230</v>
      </c>
      <c r="M26" s="104">
        <v>1</v>
      </c>
      <c r="N26" s="104">
        <v>1</v>
      </c>
      <c r="O26" s="104">
        <v>1</v>
      </c>
      <c r="P26" s="104">
        <v>1</v>
      </c>
      <c r="Q26" s="104">
        <v>1</v>
      </c>
      <c r="R26" s="102" t="s">
        <v>231</v>
      </c>
      <c r="S26" s="104" t="s">
        <v>232</v>
      </c>
      <c r="T26" s="102" t="s">
        <v>233</v>
      </c>
      <c r="U26" s="208" t="s">
        <v>232</v>
      </c>
      <c r="V26" s="85"/>
      <c r="W26" s="86"/>
      <c r="X26" s="96"/>
      <c r="Y26" s="96"/>
      <c r="Z26" s="36"/>
      <c r="AA26" s="138"/>
      <c r="AB26" s="143" t="str">
        <f t="shared" si="0"/>
        <v>Plan de Acción con metodología DNP Implementado</v>
      </c>
      <c r="AC26" s="143">
        <f t="shared" si="1"/>
        <v>1</v>
      </c>
      <c r="AD26" s="143">
        <v>1</v>
      </c>
      <c r="AE26" s="84">
        <f>+AD26/AC26</f>
        <v>1</v>
      </c>
      <c r="AF26" s="88" t="s">
        <v>234</v>
      </c>
      <c r="AG26" s="88" t="s">
        <v>235</v>
      </c>
      <c r="AH26" s="180" t="str">
        <f t="shared" si="2"/>
        <v>Plan de Acción con metodología DNP Implementado</v>
      </c>
      <c r="AI26" s="181">
        <f t="shared" si="3"/>
        <v>1</v>
      </c>
      <c r="AJ26" s="178">
        <v>1</v>
      </c>
      <c r="AK26" s="182">
        <f t="shared" si="4"/>
        <v>1</v>
      </c>
      <c r="AL26" s="179" t="s">
        <v>236</v>
      </c>
      <c r="AM26" s="183" t="s">
        <v>237</v>
      </c>
      <c r="AN26" s="143" t="str">
        <f t="shared" si="5"/>
        <v>Plan de Acción con metodología DNP Implementado</v>
      </c>
      <c r="AO26" s="143">
        <f t="shared" si="6"/>
        <v>1</v>
      </c>
      <c r="AP26" s="80">
        <v>1</v>
      </c>
      <c r="AQ26" s="84">
        <f t="shared" si="7"/>
        <v>1</v>
      </c>
      <c r="AR26" s="179" t="s">
        <v>236</v>
      </c>
      <c r="AS26" s="183" t="s">
        <v>237</v>
      </c>
      <c r="AT26" s="143" t="str">
        <f t="shared" si="8"/>
        <v>Plan de Acción con metodología DNP Implementado</v>
      </c>
      <c r="AU26" s="143">
        <f t="shared" si="9"/>
        <v>1</v>
      </c>
      <c r="AV26" s="80">
        <v>1</v>
      </c>
      <c r="AW26" s="84">
        <v>1</v>
      </c>
      <c r="AX26" s="80" t="s">
        <v>238</v>
      </c>
      <c r="AY26" s="80" t="s">
        <v>237</v>
      </c>
      <c r="AZ26" s="143" t="str">
        <f t="shared" si="10"/>
        <v>Plan de Acción con metodología DNP Implementado</v>
      </c>
      <c r="BA26" s="143">
        <f t="shared" si="11"/>
        <v>1</v>
      </c>
      <c r="BB26" s="186">
        <v>1</v>
      </c>
      <c r="BC26" s="145">
        <f t="shared" si="12"/>
        <v>1</v>
      </c>
      <c r="BD26" s="95" t="s">
        <v>239</v>
      </c>
    </row>
    <row r="27" spans="1:56" ht="93.75" customHeight="1">
      <c r="A27" s="120">
        <v>15</v>
      </c>
      <c r="B27" s="263" t="s">
        <v>240</v>
      </c>
      <c r="C27" s="263" t="s">
        <v>241</v>
      </c>
      <c r="D27" s="238" t="s">
        <v>242</v>
      </c>
      <c r="E27" s="166" t="s">
        <v>243</v>
      </c>
      <c r="F27" s="84">
        <v>0.03</v>
      </c>
      <c r="G27" s="156" t="s">
        <v>244</v>
      </c>
      <c r="H27" s="156" t="s">
        <v>245</v>
      </c>
      <c r="I27" s="156" t="s">
        <v>246</v>
      </c>
      <c r="J27" s="156"/>
      <c r="K27" s="157" t="s">
        <v>81</v>
      </c>
      <c r="L27" s="156" t="s">
        <v>247</v>
      </c>
      <c r="M27" s="157">
        <v>0</v>
      </c>
      <c r="N27" s="157">
        <v>0</v>
      </c>
      <c r="O27" s="157">
        <v>0</v>
      </c>
      <c r="P27" s="157">
        <v>1</v>
      </c>
      <c r="Q27" s="157">
        <v>1</v>
      </c>
      <c r="R27" s="129" t="s">
        <v>69</v>
      </c>
      <c r="S27" s="129" t="s">
        <v>248</v>
      </c>
      <c r="T27" s="102"/>
      <c r="U27" s="104"/>
      <c r="V27" s="80"/>
      <c r="W27" s="80"/>
      <c r="X27" s="80"/>
      <c r="Y27" s="80"/>
      <c r="Z27" s="35"/>
      <c r="AA27" s="137"/>
      <c r="AB27" s="143" t="str">
        <f t="shared" si="0"/>
        <v>Ejercicios de evaluación de los requisitos legales aplicables el proceso/Alcaldía realizados</v>
      </c>
      <c r="AC27" s="143">
        <f t="shared" si="1"/>
        <v>0</v>
      </c>
      <c r="AD27" s="80" t="s">
        <v>249</v>
      </c>
      <c r="AE27" s="84" t="s">
        <v>249</v>
      </c>
      <c r="AF27" s="88" t="s">
        <v>250</v>
      </c>
      <c r="AG27" s="88"/>
      <c r="AH27" s="168" t="str">
        <f t="shared" si="2"/>
        <v>Ejercicios de evaluación de los requisitos legales aplicables el proceso/Alcaldía realizados</v>
      </c>
      <c r="AI27" s="173">
        <f t="shared" si="3"/>
        <v>0</v>
      </c>
      <c r="AJ27" s="170"/>
      <c r="AK27" s="144" t="s">
        <v>183</v>
      </c>
      <c r="AL27" s="171"/>
      <c r="AM27" s="172"/>
      <c r="AN27" s="143" t="str">
        <f t="shared" si="5"/>
        <v>Ejercicios de evaluación de los requisitos legales aplicables el proceso/Alcaldía realizados</v>
      </c>
      <c r="AO27" s="143">
        <f t="shared" si="6"/>
        <v>0</v>
      </c>
      <c r="AP27" s="143">
        <v>0</v>
      </c>
      <c r="AQ27" s="84" t="s">
        <v>159</v>
      </c>
      <c r="AR27" s="80" t="s">
        <v>160</v>
      </c>
      <c r="AS27" s="80"/>
      <c r="AT27" s="143" t="str">
        <f t="shared" si="8"/>
        <v>Ejercicios de evaluación de los requisitos legales aplicables el proceso/Alcaldía realizados</v>
      </c>
      <c r="AU27" s="143">
        <f t="shared" si="9"/>
        <v>1</v>
      </c>
      <c r="AV27" s="80">
        <v>1</v>
      </c>
      <c r="AW27" s="84">
        <v>1</v>
      </c>
      <c r="AX27" s="80" t="s">
        <v>251</v>
      </c>
      <c r="AY27" s="80" t="s">
        <v>252</v>
      </c>
      <c r="AZ27" s="143" t="str">
        <f t="shared" si="10"/>
        <v>Ejercicios de evaluación de los requisitos legales aplicables el proceso/Alcaldía realizados</v>
      </c>
      <c r="BA27" s="143">
        <f t="shared" si="11"/>
        <v>1</v>
      </c>
      <c r="BB27" s="186">
        <v>1</v>
      </c>
      <c r="BC27" s="145">
        <f t="shared" si="12"/>
        <v>1</v>
      </c>
      <c r="BD27" s="80" t="s">
        <v>251</v>
      </c>
    </row>
    <row r="28" spans="1:56" ht="93.75" customHeight="1">
      <c r="A28" s="120">
        <v>19</v>
      </c>
      <c r="B28" s="263"/>
      <c r="C28" s="263"/>
      <c r="D28" s="238"/>
      <c r="E28" s="166" t="s">
        <v>253</v>
      </c>
      <c r="F28" s="84">
        <v>0.03</v>
      </c>
      <c r="G28" s="156" t="s">
        <v>244</v>
      </c>
      <c r="H28" s="156" t="s">
        <v>254</v>
      </c>
      <c r="I28" s="156" t="s">
        <v>255</v>
      </c>
      <c r="J28" s="156"/>
      <c r="K28" s="156" t="s">
        <v>81</v>
      </c>
      <c r="L28" s="156" t="s">
        <v>254</v>
      </c>
      <c r="M28" s="157">
        <v>0</v>
      </c>
      <c r="N28" s="157">
        <v>1</v>
      </c>
      <c r="O28" s="157">
        <v>0</v>
      </c>
      <c r="P28" s="157">
        <v>1</v>
      </c>
      <c r="Q28" s="157">
        <v>2</v>
      </c>
      <c r="R28" s="129" t="s">
        <v>69</v>
      </c>
      <c r="S28" s="129" t="s">
        <v>256</v>
      </c>
      <c r="T28" s="102"/>
      <c r="U28" s="104"/>
      <c r="V28" s="80"/>
      <c r="W28" s="80"/>
      <c r="X28" s="80"/>
      <c r="Y28" s="80"/>
      <c r="Z28" s="35"/>
      <c r="AA28" s="137"/>
      <c r="AB28" s="143" t="str">
        <f t="shared" si="0"/>
        <v>Mediciones de desempeño ambiental realizadas en el proceso/alcaldia local</v>
      </c>
      <c r="AC28" s="143">
        <f t="shared" si="1"/>
        <v>0</v>
      </c>
      <c r="AD28" s="80" t="s">
        <v>249</v>
      </c>
      <c r="AE28" s="84" t="s">
        <v>249</v>
      </c>
      <c r="AF28" s="88" t="s">
        <v>250</v>
      </c>
      <c r="AG28" s="88"/>
      <c r="AH28" s="168" t="s">
        <v>254</v>
      </c>
      <c r="AI28" s="173">
        <v>1</v>
      </c>
      <c r="AJ28" s="170">
        <v>1</v>
      </c>
      <c r="AK28" s="144">
        <v>1</v>
      </c>
      <c r="AL28" s="171" t="s">
        <v>257</v>
      </c>
      <c r="AM28" s="172" t="s">
        <v>258</v>
      </c>
      <c r="AN28" s="143" t="str">
        <f t="shared" si="5"/>
        <v>Mediciones de desempeño ambiental realizadas en el proceso/alcaldia local</v>
      </c>
      <c r="AO28" s="143">
        <f t="shared" si="6"/>
        <v>0</v>
      </c>
      <c r="AP28" s="80">
        <v>0</v>
      </c>
      <c r="AQ28" s="84" t="s">
        <v>159</v>
      </c>
      <c r="AR28" s="80" t="s">
        <v>160</v>
      </c>
      <c r="AS28" s="80"/>
      <c r="AT28" s="143" t="str">
        <f t="shared" si="8"/>
        <v>Mediciones de desempeño ambiental realizadas en el proceso/alcaldia local</v>
      </c>
      <c r="AU28" s="143">
        <f t="shared" si="9"/>
        <v>1</v>
      </c>
      <c r="AV28" s="80">
        <v>1</v>
      </c>
      <c r="AW28" s="84">
        <f t="shared" si="13"/>
        <v>1</v>
      </c>
      <c r="AX28" s="80" t="s">
        <v>259</v>
      </c>
      <c r="AY28" s="80" t="s">
        <v>260</v>
      </c>
      <c r="AZ28" s="143" t="str">
        <f t="shared" si="10"/>
        <v>Mediciones de desempeño ambiental realizadas en el proceso/alcaldia local</v>
      </c>
      <c r="BA28" s="143">
        <f t="shared" si="11"/>
        <v>2</v>
      </c>
      <c r="BB28" s="186">
        <f>+AV28+1</f>
        <v>2</v>
      </c>
      <c r="BC28" s="145">
        <f t="shared" si="12"/>
        <v>1</v>
      </c>
      <c r="BD28" s="80" t="s">
        <v>261</v>
      </c>
    </row>
    <row r="29" spans="1:56" ht="93.75" customHeight="1">
      <c r="A29" s="120">
        <v>21</v>
      </c>
      <c r="B29" s="263"/>
      <c r="C29" s="263"/>
      <c r="D29" s="238"/>
      <c r="E29" s="166" t="s">
        <v>262</v>
      </c>
      <c r="F29" s="84">
        <v>2.5000000000000001E-2</v>
      </c>
      <c r="G29" s="156" t="s">
        <v>244</v>
      </c>
      <c r="H29" s="156" t="s">
        <v>263</v>
      </c>
      <c r="I29" s="156" t="s">
        <v>264</v>
      </c>
      <c r="J29" s="156"/>
      <c r="K29" s="156" t="s">
        <v>81</v>
      </c>
      <c r="L29" s="156" t="s">
        <v>265</v>
      </c>
      <c r="M29" s="157">
        <v>0</v>
      </c>
      <c r="N29" s="157">
        <v>1</v>
      </c>
      <c r="O29" s="157">
        <v>1</v>
      </c>
      <c r="P29" s="157">
        <v>0</v>
      </c>
      <c r="Q29" s="157">
        <v>2</v>
      </c>
      <c r="R29" s="129" t="s">
        <v>69</v>
      </c>
      <c r="S29" s="129" t="s">
        <v>266</v>
      </c>
      <c r="T29" s="102"/>
      <c r="U29" s="104"/>
      <c r="V29" s="80"/>
      <c r="W29" s="80"/>
      <c r="X29" s="80"/>
      <c r="Y29" s="80"/>
      <c r="Z29" s="35"/>
      <c r="AA29" s="137"/>
      <c r="AB29" s="143" t="str">
        <f t="shared" si="0"/>
        <v>Buenas practicas y lecciones aprendidas identificadas por proceso o Alcaldía Local en la herramienta de gestión del conocimiento (AGORA)</v>
      </c>
      <c r="AC29" s="143">
        <f t="shared" si="1"/>
        <v>0</v>
      </c>
      <c r="AD29" s="80" t="s">
        <v>249</v>
      </c>
      <c r="AE29" s="84" t="s">
        <v>249</v>
      </c>
      <c r="AF29" s="88" t="s">
        <v>250</v>
      </c>
      <c r="AG29" s="88"/>
      <c r="AH29" s="168" t="s">
        <v>263</v>
      </c>
      <c r="AI29" s="173">
        <v>1</v>
      </c>
      <c r="AJ29" s="170">
        <v>0</v>
      </c>
      <c r="AK29" s="144">
        <v>0</v>
      </c>
      <c r="AL29" s="171" t="s">
        <v>267</v>
      </c>
      <c r="AM29" s="172" t="s">
        <v>268</v>
      </c>
      <c r="AN29" s="143" t="str">
        <f>H29</f>
        <v>Buenas practicas y lecciones aprendidas identificadas por proceso o Alcaldía Local en la herramienta de gestión del conocimiento (AGORA)</v>
      </c>
      <c r="AO29" s="143">
        <f t="shared" si="6"/>
        <v>1</v>
      </c>
      <c r="AP29" s="143">
        <v>0</v>
      </c>
      <c r="AQ29" s="84">
        <v>0</v>
      </c>
      <c r="AR29" s="189" t="s">
        <v>269</v>
      </c>
      <c r="AS29" s="80" t="s">
        <v>270</v>
      </c>
      <c r="AT29" s="143" t="str">
        <f t="shared" si="8"/>
        <v>Buenas practicas y lecciones aprendidas identificadas por proceso o Alcaldía Local en la herramienta de gestión del conocimiento (AGORA)</v>
      </c>
      <c r="AU29" s="143">
        <f t="shared" si="9"/>
        <v>0</v>
      </c>
      <c r="AV29" s="80">
        <v>0</v>
      </c>
      <c r="AW29" s="84" t="s">
        <v>271</v>
      </c>
      <c r="AX29" s="84" t="s">
        <v>271</v>
      </c>
      <c r="AY29" s="84" t="s">
        <v>271</v>
      </c>
      <c r="AZ29" s="143" t="str">
        <f t="shared" si="10"/>
        <v>Buenas practicas y lecciones aprendidas identificadas por proceso o Alcaldía Local en la herramienta de gestión del conocimiento (AGORA)</v>
      </c>
      <c r="BA29" s="143">
        <f t="shared" si="11"/>
        <v>2</v>
      </c>
      <c r="BB29" s="186">
        <v>0</v>
      </c>
      <c r="BC29" s="145">
        <f t="shared" si="12"/>
        <v>0</v>
      </c>
      <c r="BD29" s="80" t="s">
        <v>272</v>
      </c>
    </row>
    <row r="30" spans="1:56" ht="93.75" customHeight="1">
      <c r="A30" s="120">
        <v>22</v>
      </c>
      <c r="B30" s="263"/>
      <c r="C30" s="263"/>
      <c r="D30" s="238" t="s">
        <v>273</v>
      </c>
      <c r="E30" s="166" t="s">
        <v>274</v>
      </c>
      <c r="F30" s="84">
        <v>0.03</v>
      </c>
      <c r="G30" s="156" t="s">
        <v>244</v>
      </c>
      <c r="H30" s="156" t="s">
        <v>275</v>
      </c>
      <c r="I30" s="156" t="s">
        <v>276</v>
      </c>
      <c r="J30" s="156"/>
      <c r="K30" s="156" t="s">
        <v>81</v>
      </c>
      <c r="L30" s="156" t="s">
        <v>277</v>
      </c>
      <c r="M30" s="158"/>
      <c r="N30" s="84">
        <v>0.5</v>
      </c>
      <c r="O30" s="157"/>
      <c r="P30" s="84">
        <v>0.5</v>
      </c>
      <c r="Q30" s="84">
        <v>1</v>
      </c>
      <c r="R30" s="129" t="s">
        <v>69</v>
      </c>
      <c r="S30" s="129" t="s">
        <v>278</v>
      </c>
      <c r="T30" s="102"/>
      <c r="U30" s="104"/>
      <c r="V30" s="80"/>
      <c r="W30" s="80"/>
      <c r="X30" s="80"/>
      <c r="Y30" s="80"/>
      <c r="Z30" s="35"/>
      <c r="AA30" s="137"/>
      <c r="AB30" s="143" t="str">
        <f t="shared" si="0"/>
        <v>Porcentaje de depuración de las comunicaciones en el aplicatio de gestión documental</v>
      </c>
      <c r="AC30" s="143">
        <f t="shared" si="1"/>
        <v>0</v>
      </c>
      <c r="AD30" s="80" t="s">
        <v>249</v>
      </c>
      <c r="AE30" s="84" t="s">
        <v>249</v>
      </c>
      <c r="AF30" s="88" t="s">
        <v>250</v>
      </c>
      <c r="AG30" s="88"/>
      <c r="AH30" s="168" t="s">
        <v>275</v>
      </c>
      <c r="AI30" s="175">
        <v>0.5</v>
      </c>
      <c r="AJ30" s="170">
        <v>0.15</v>
      </c>
      <c r="AK30" s="144">
        <f>AJ30/AI30</f>
        <v>0.3</v>
      </c>
      <c r="AL30" s="171" t="s">
        <v>279</v>
      </c>
      <c r="AM30" s="184" t="s">
        <v>280</v>
      </c>
      <c r="AN30" s="143" t="str">
        <f t="shared" si="5"/>
        <v>Porcentaje de depuración de las comunicaciones en el aplicatio de gestión documental</v>
      </c>
      <c r="AO30" s="143">
        <f t="shared" si="6"/>
        <v>0</v>
      </c>
      <c r="AP30" s="80">
        <v>0</v>
      </c>
      <c r="AQ30" s="84" t="s">
        <v>159</v>
      </c>
      <c r="AR30" s="80" t="s">
        <v>160</v>
      </c>
      <c r="AS30" s="80"/>
      <c r="AT30" s="143" t="str">
        <f t="shared" si="8"/>
        <v>Porcentaje de depuración de las comunicaciones en el aplicatio de gestión documental</v>
      </c>
      <c r="AU30" s="185">
        <f t="shared" si="9"/>
        <v>0.5</v>
      </c>
      <c r="AV30" s="188">
        <v>0</v>
      </c>
      <c r="AW30" s="84">
        <f t="shared" si="13"/>
        <v>0</v>
      </c>
      <c r="AX30" s="80" t="s">
        <v>281</v>
      </c>
      <c r="AY30" s="80" t="s">
        <v>282</v>
      </c>
      <c r="AZ30" s="143" t="str">
        <f t="shared" si="10"/>
        <v>Porcentaje de depuración de las comunicaciones en el aplicatio de gestión documental</v>
      </c>
      <c r="BA30" s="153">
        <f t="shared" si="11"/>
        <v>1</v>
      </c>
      <c r="BB30" s="153">
        <v>0</v>
      </c>
      <c r="BC30" s="145">
        <f t="shared" si="12"/>
        <v>0</v>
      </c>
      <c r="BD30" s="80" t="s">
        <v>281</v>
      </c>
    </row>
    <row r="31" spans="1:56" ht="93.75" customHeight="1">
      <c r="A31" s="120">
        <v>24</v>
      </c>
      <c r="B31" s="263"/>
      <c r="C31" s="263"/>
      <c r="D31" s="238"/>
      <c r="E31" s="166" t="s">
        <v>283</v>
      </c>
      <c r="F31" s="84">
        <v>0.03</v>
      </c>
      <c r="G31" s="156" t="s">
        <v>244</v>
      </c>
      <c r="H31" s="156" t="s">
        <v>284</v>
      </c>
      <c r="I31" s="156" t="s">
        <v>285</v>
      </c>
      <c r="J31" s="156" t="s">
        <v>286</v>
      </c>
      <c r="K31" s="156" t="s">
        <v>67</v>
      </c>
      <c r="L31" s="156" t="s">
        <v>287</v>
      </c>
      <c r="M31" s="84">
        <v>1</v>
      </c>
      <c r="N31" s="84">
        <v>1</v>
      </c>
      <c r="O31" s="84">
        <v>1</v>
      </c>
      <c r="P31" s="84">
        <v>1</v>
      </c>
      <c r="Q31" s="84">
        <v>1</v>
      </c>
      <c r="R31" s="129" t="s">
        <v>69</v>
      </c>
      <c r="S31" s="129" t="s">
        <v>288</v>
      </c>
      <c r="T31" s="102"/>
      <c r="U31" s="104"/>
      <c r="V31" s="80"/>
      <c r="W31" s="80"/>
      <c r="X31" s="80"/>
      <c r="Y31" s="80"/>
      <c r="Z31" s="35"/>
      <c r="AA31" s="137"/>
      <c r="AB31" s="143" t="str">
        <f t="shared" si="0"/>
        <v>Cumplimiento del plan de actualización de los procesos en el marco del Sistema de Gestión</v>
      </c>
      <c r="AC31" s="153">
        <f t="shared" si="1"/>
        <v>1</v>
      </c>
      <c r="AD31" s="154">
        <v>1</v>
      </c>
      <c r="AE31" s="84">
        <v>1</v>
      </c>
      <c r="AF31" s="88" t="s">
        <v>289</v>
      </c>
      <c r="AG31" s="88" t="s">
        <v>290</v>
      </c>
      <c r="AH31" s="168" t="s">
        <v>284</v>
      </c>
      <c r="AI31" s="173">
        <v>1</v>
      </c>
      <c r="AJ31" s="170">
        <v>1</v>
      </c>
      <c r="AK31" s="144">
        <v>1</v>
      </c>
      <c r="AL31" s="171" t="s">
        <v>291</v>
      </c>
      <c r="AM31" s="184" t="s">
        <v>292</v>
      </c>
      <c r="AN31" s="143" t="str">
        <f t="shared" si="5"/>
        <v>Cumplimiento del plan de actualización de los procesos en el marco del Sistema de Gestión</v>
      </c>
      <c r="AO31" s="152">
        <v>1</v>
      </c>
      <c r="AP31" s="89">
        <v>1</v>
      </c>
      <c r="AQ31" s="84">
        <f t="shared" si="7"/>
        <v>1</v>
      </c>
      <c r="AR31" s="80" t="s">
        <v>293</v>
      </c>
      <c r="AS31" s="80" t="s">
        <v>294</v>
      </c>
      <c r="AT31" s="143" t="str">
        <f t="shared" si="8"/>
        <v>Cumplimiento del plan de actualización de los procesos en el marco del Sistema de Gestión</v>
      </c>
      <c r="AU31" s="185">
        <f t="shared" si="9"/>
        <v>1</v>
      </c>
      <c r="AV31" s="188">
        <v>1</v>
      </c>
      <c r="AW31" s="84">
        <f t="shared" si="13"/>
        <v>1</v>
      </c>
      <c r="AX31" s="80" t="s">
        <v>295</v>
      </c>
      <c r="AY31" s="80" t="s">
        <v>296</v>
      </c>
      <c r="AZ31" s="143" t="str">
        <f t="shared" si="10"/>
        <v>Cumplimiento del plan de actualización de los procesos en el marco del Sistema de Gestión</v>
      </c>
      <c r="BA31" s="153">
        <f t="shared" si="11"/>
        <v>1</v>
      </c>
      <c r="BB31" s="153">
        <v>1</v>
      </c>
      <c r="BC31" s="145">
        <v>1</v>
      </c>
      <c r="BD31" s="80" t="s">
        <v>297</v>
      </c>
    </row>
    <row r="32" spans="1:56" ht="93.75" customHeight="1">
      <c r="A32" s="120">
        <v>25</v>
      </c>
      <c r="B32" s="263"/>
      <c r="C32" s="263"/>
      <c r="D32" s="238"/>
      <c r="E32" s="166" t="s">
        <v>298</v>
      </c>
      <c r="F32" s="84">
        <v>0.03</v>
      </c>
      <c r="G32" s="156" t="s">
        <v>244</v>
      </c>
      <c r="H32" s="156" t="s">
        <v>299</v>
      </c>
      <c r="I32" s="156" t="s">
        <v>300</v>
      </c>
      <c r="J32" s="156" t="s">
        <v>286</v>
      </c>
      <c r="K32" s="156" t="s">
        <v>67</v>
      </c>
      <c r="L32" s="156" t="s">
        <v>287</v>
      </c>
      <c r="M32" s="84">
        <v>1</v>
      </c>
      <c r="N32" s="84">
        <v>1</v>
      </c>
      <c r="O32" s="84">
        <v>1</v>
      </c>
      <c r="P32" s="84">
        <v>1</v>
      </c>
      <c r="Q32" s="84">
        <v>1</v>
      </c>
      <c r="R32" s="129" t="s">
        <v>69</v>
      </c>
      <c r="S32" s="129" t="s">
        <v>288</v>
      </c>
      <c r="T32" s="102"/>
      <c r="U32" s="104"/>
      <c r="V32" s="80"/>
      <c r="W32" s="80"/>
      <c r="X32" s="80"/>
      <c r="Y32" s="80"/>
      <c r="Z32" s="35"/>
      <c r="AA32" s="137"/>
      <c r="AB32" s="143" t="str">
        <f t="shared" si="0"/>
        <v>Acciones correctivas documentadas y vigentes</v>
      </c>
      <c r="AC32" s="153">
        <f t="shared" si="1"/>
        <v>1</v>
      </c>
      <c r="AD32" s="154">
        <v>1</v>
      </c>
      <c r="AE32" s="84">
        <v>1</v>
      </c>
      <c r="AF32" s="88" t="s">
        <v>301</v>
      </c>
      <c r="AG32" s="88"/>
      <c r="AH32" s="168" t="s">
        <v>299</v>
      </c>
      <c r="AI32" s="173">
        <v>1</v>
      </c>
      <c r="AJ32" s="170">
        <v>1</v>
      </c>
      <c r="AK32" s="144">
        <v>1</v>
      </c>
      <c r="AL32" s="184" t="s">
        <v>302</v>
      </c>
      <c r="AM32" s="184" t="s">
        <v>303</v>
      </c>
      <c r="AN32" s="143" t="str">
        <f t="shared" si="5"/>
        <v>Acciones correctivas documentadas y vigentes</v>
      </c>
      <c r="AO32" s="185">
        <f t="shared" si="6"/>
        <v>1</v>
      </c>
      <c r="AP32" s="89">
        <v>1</v>
      </c>
      <c r="AQ32" s="84">
        <f t="shared" si="7"/>
        <v>1</v>
      </c>
      <c r="AR32" s="80" t="s">
        <v>304</v>
      </c>
      <c r="AS32" s="80" t="s">
        <v>305</v>
      </c>
      <c r="AT32" s="143" t="str">
        <f t="shared" si="8"/>
        <v>Acciones correctivas documentadas y vigentes</v>
      </c>
      <c r="AU32" s="185">
        <f t="shared" si="9"/>
        <v>1</v>
      </c>
      <c r="AV32" s="188">
        <v>1</v>
      </c>
      <c r="AW32" s="84">
        <f t="shared" si="13"/>
        <v>1</v>
      </c>
      <c r="AX32" s="80" t="s">
        <v>306</v>
      </c>
      <c r="AY32" s="80" t="s">
        <v>307</v>
      </c>
      <c r="AZ32" s="143" t="str">
        <f t="shared" si="10"/>
        <v>Acciones correctivas documentadas y vigentes</v>
      </c>
      <c r="BA32" s="153">
        <f t="shared" si="11"/>
        <v>1</v>
      </c>
      <c r="BB32" s="153">
        <v>1</v>
      </c>
      <c r="BC32" s="145">
        <v>1</v>
      </c>
      <c r="BD32" s="80" t="s">
        <v>306</v>
      </c>
    </row>
    <row r="33" spans="1:56" ht="93.75" customHeight="1" thickBot="1">
      <c r="A33" s="120">
        <v>26</v>
      </c>
      <c r="B33" s="263"/>
      <c r="C33" s="263"/>
      <c r="D33" s="238"/>
      <c r="E33" s="167" t="s">
        <v>308</v>
      </c>
      <c r="F33" s="159">
        <v>0.02</v>
      </c>
      <c r="G33" s="160" t="s">
        <v>244</v>
      </c>
      <c r="H33" s="160" t="s">
        <v>309</v>
      </c>
      <c r="I33" s="160" t="s">
        <v>310</v>
      </c>
      <c r="J33" s="160"/>
      <c r="K33" s="160" t="s">
        <v>67</v>
      </c>
      <c r="L33" s="160" t="s">
        <v>311</v>
      </c>
      <c r="M33" s="159">
        <v>1</v>
      </c>
      <c r="N33" s="159">
        <v>1</v>
      </c>
      <c r="O33" s="159">
        <v>1</v>
      </c>
      <c r="P33" s="159">
        <v>1</v>
      </c>
      <c r="Q33" s="159">
        <v>1</v>
      </c>
      <c r="R33" s="129" t="s">
        <v>69</v>
      </c>
      <c r="S33" s="129"/>
      <c r="T33" s="102"/>
      <c r="U33" s="104"/>
      <c r="V33" s="80"/>
      <c r="W33" s="80"/>
      <c r="X33" s="80"/>
      <c r="Y33" s="80"/>
      <c r="Z33" s="35"/>
      <c r="AA33" s="137"/>
      <c r="AB33" s="143" t="str">
        <f t="shared" si="0"/>
        <v>Información publicada según lineamientos de la ley de transparencia 1712 de 2014</v>
      </c>
      <c r="AC33" s="153">
        <f t="shared" si="1"/>
        <v>1</v>
      </c>
      <c r="AD33" s="89">
        <v>1</v>
      </c>
      <c r="AE33" s="84">
        <v>1</v>
      </c>
      <c r="AF33" s="88" t="s">
        <v>312</v>
      </c>
      <c r="AG33" s="155" t="s">
        <v>313</v>
      </c>
      <c r="AH33" s="168" t="s">
        <v>309</v>
      </c>
      <c r="AI33" s="173">
        <v>1</v>
      </c>
      <c r="AJ33" s="170">
        <v>1</v>
      </c>
      <c r="AK33" s="144">
        <v>1</v>
      </c>
      <c r="AL33" s="184" t="s">
        <v>314</v>
      </c>
      <c r="AM33" s="184" t="s">
        <v>315</v>
      </c>
      <c r="AN33" s="143" t="str">
        <f t="shared" si="5"/>
        <v>Información publicada según lineamientos de la ley de transparencia 1712 de 2014</v>
      </c>
      <c r="AO33" s="152">
        <v>1</v>
      </c>
      <c r="AP33" s="89">
        <v>1</v>
      </c>
      <c r="AQ33" s="84">
        <f t="shared" si="7"/>
        <v>1</v>
      </c>
      <c r="AR33" s="80" t="s">
        <v>316</v>
      </c>
      <c r="AS33" s="80" t="s">
        <v>317</v>
      </c>
      <c r="AT33" s="143" t="str">
        <f t="shared" si="8"/>
        <v>Información publicada según lineamientos de la ley de transparencia 1712 de 2014</v>
      </c>
      <c r="AU33" s="152">
        <v>1</v>
      </c>
      <c r="AV33" s="89">
        <v>1</v>
      </c>
      <c r="AW33" s="84">
        <f t="shared" si="13"/>
        <v>1</v>
      </c>
      <c r="AX33" s="80" t="s">
        <v>318</v>
      </c>
      <c r="AY33" s="80" t="s">
        <v>319</v>
      </c>
      <c r="AZ33" s="143" t="str">
        <f t="shared" si="10"/>
        <v>Información publicada según lineamientos de la ley de transparencia 1712 de 2014</v>
      </c>
      <c r="BA33" s="153">
        <f t="shared" si="11"/>
        <v>1</v>
      </c>
      <c r="BB33" s="153">
        <v>1</v>
      </c>
      <c r="BC33" s="145">
        <v>1</v>
      </c>
      <c r="BD33" s="80" t="s">
        <v>318</v>
      </c>
    </row>
    <row r="34" spans="1:56" ht="95.25" customHeight="1">
      <c r="A34" s="93"/>
      <c r="B34" s="251" t="s">
        <v>320</v>
      </c>
      <c r="C34" s="252"/>
      <c r="D34" s="252"/>
      <c r="E34" s="253"/>
      <c r="F34" s="118">
        <f>SUM(F14:F33)</f>
        <v>0.99500000000000044</v>
      </c>
      <c r="G34" s="225"/>
      <c r="H34" s="258"/>
      <c r="I34" s="258"/>
      <c r="J34" s="258"/>
      <c r="K34" s="258"/>
      <c r="L34" s="258"/>
      <c r="M34" s="258"/>
      <c r="N34" s="258"/>
      <c r="O34" s="258"/>
      <c r="P34" s="258"/>
      <c r="Q34" s="258"/>
      <c r="R34" s="258"/>
      <c r="S34" s="258"/>
      <c r="T34" s="258"/>
      <c r="U34" s="258"/>
      <c r="V34" s="258"/>
      <c r="W34" s="258"/>
      <c r="X34" s="258"/>
      <c r="Y34" s="258"/>
      <c r="Z34" s="258"/>
      <c r="AA34" s="226"/>
      <c r="AB34" s="216" t="s">
        <v>321</v>
      </c>
      <c r="AC34" s="217"/>
      <c r="AD34" s="218"/>
      <c r="AE34" s="87">
        <f>AVERAGE(AE14:AE33)</f>
        <v>1</v>
      </c>
      <c r="AF34" s="225"/>
      <c r="AG34" s="226"/>
      <c r="AH34" s="254" t="s">
        <v>322</v>
      </c>
      <c r="AI34" s="255"/>
      <c r="AJ34" s="256"/>
      <c r="AK34" s="87">
        <f>AVERAGE(AK14:AK33)</f>
        <v>0.89040404040404042</v>
      </c>
      <c r="AL34" s="225"/>
      <c r="AM34" s="226"/>
      <c r="AN34" s="216" t="s">
        <v>323</v>
      </c>
      <c r="AO34" s="217"/>
      <c r="AP34" s="218"/>
      <c r="AQ34" s="87">
        <f>AVERAGE(AQ14:AQ33)</f>
        <v>0.92307692307692313</v>
      </c>
      <c r="AR34" s="225"/>
      <c r="AS34" s="226"/>
      <c r="AT34" s="219" t="s">
        <v>324</v>
      </c>
      <c r="AU34" s="220"/>
      <c r="AV34" s="221"/>
      <c r="AW34" s="212">
        <f>AVERAGE(AW14:AW33)</f>
        <v>0.86666666666666659</v>
      </c>
      <c r="AX34" s="94"/>
      <c r="AY34" s="216" t="s">
        <v>325</v>
      </c>
      <c r="AZ34" s="217"/>
      <c r="BA34" s="218"/>
      <c r="BB34" s="192">
        <f>AVERAGE(BC14:BC33)</f>
        <v>0.84416666666666662</v>
      </c>
      <c r="BC34" s="235"/>
      <c r="BD34" s="236"/>
    </row>
  </sheetData>
  <mergeCells count="83">
    <mergeCell ref="C7:D7"/>
    <mergeCell ref="A3:B3"/>
    <mergeCell ref="A4:B4"/>
    <mergeCell ref="A5:B5"/>
    <mergeCell ref="A6:B6"/>
    <mergeCell ref="A7:B7"/>
    <mergeCell ref="AZ9:BD9"/>
    <mergeCell ref="E3:J3"/>
    <mergeCell ref="AB7:AG7"/>
    <mergeCell ref="G4:J4"/>
    <mergeCell ref="G5:J5"/>
    <mergeCell ref="G6:J6"/>
    <mergeCell ref="G7:J7"/>
    <mergeCell ref="AZ7:BD7"/>
    <mergeCell ref="AZ8:BD8"/>
    <mergeCell ref="E9:AA10"/>
    <mergeCell ref="AN7:AS7"/>
    <mergeCell ref="AT7:AY7"/>
    <mergeCell ref="AH7:AM7"/>
    <mergeCell ref="AN9:AS9"/>
    <mergeCell ref="AH8:AM8"/>
    <mergeCell ref="AH10:AM10"/>
    <mergeCell ref="A1:AA1"/>
    <mergeCell ref="A2:AA2"/>
    <mergeCell ref="AM11:AM12"/>
    <mergeCell ref="AN8:AS8"/>
    <mergeCell ref="AT8:AY8"/>
    <mergeCell ref="AT11:AV11"/>
    <mergeCell ref="AN10:AS10"/>
    <mergeCell ref="AT10:AY10"/>
    <mergeCell ref="AX11:AX12"/>
    <mergeCell ref="AT9:AY9"/>
    <mergeCell ref="AN11:AP11"/>
    <mergeCell ref="AB10:AG10"/>
    <mergeCell ref="C3:D3"/>
    <mergeCell ref="C4:D4"/>
    <mergeCell ref="C5:D5"/>
    <mergeCell ref="C6:D6"/>
    <mergeCell ref="AB9:AG9"/>
    <mergeCell ref="AH9:AM9"/>
    <mergeCell ref="AE11:AE12"/>
    <mergeCell ref="E11:T11"/>
    <mergeCell ref="AB11:AD11"/>
    <mergeCell ref="AG11:AG12"/>
    <mergeCell ref="AL11:AL12"/>
    <mergeCell ref="AB8:AG8"/>
    <mergeCell ref="A9:D10"/>
    <mergeCell ref="W11:AA11"/>
    <mergeCell ref="B34:E34"/>
    <mergeCell ref="AH34:AJ34"/>
    <mergeCell ref="AF11:AF12"/>
    <mergeCell ref="AH11:AJ11"/>
    <mergeCell ref="G34:AA34"/>
    <mergeCell ref="AF34:AG34"/>
    <mergeCell ref="D14:D18"/>
    <mergeCell ref="C14:C18"/>
    <mergeCell ref="D20:D23"/>
    <mergeCell ref="C20:C23"/>
    <mergeCell ref="C24:C26"/>
    <mergeCell ref="B27:B33"/>
    <mergeCell ref="C27:C33"/>
    <mergeCell ref="AB34:AD34"/>
    <mergeCell ref="B14:B26"/>
    <mergeCell ref="Y12:Z12"/>
    <mergeCell ref="AK11:AK12"/>
    <mergeCell ref="BC34:BD34"/>
    <mergeCell ref="AS11:AS12"/>
    <mergeCell ref="AR11:AR12"/>
    <mergeCell ref="AL34:AM34"/>
    <mergeCell ref="D27:D29"/>
    <mergeCell ref="D30:D33"/>
    <mergeCell ref="D24:D26"/>
    <mergeCell ref="AZ10:BD10"/>
    <mergeCell ref="AN34:AP34"/>
    <mergeCell ref="AT34:AV34"/>
    <mergeCell ref="AY34:BA34"/>
    <mergeCell ref="AY11:AY12"/>
    <mergeCell ref="BC11:BC12"/>
    <mergeCell ref="AW11:AW12"/>
    <mergeCell ref="AR34:AS34"/>
    <mergeCell ref="AQ11:AQ12"/>
    <mergeCell ref="BD11:BD12"/>
    <mergeCell ref="AZ11:BB11"/>
  </mergeCells>
  <conditionalFormatting sqref="BB34 AK34 AD14 AE14:AE27 AE31:AE34 AQ34 AW14:AW18 BC14:BC34 AW20:AW34">
    <cfRule type="containsText" dxfId="40" priority="279" operator="containsText" text="N/A">
      <formula>NOT(ISERROR(SEARCH("N/A",AD14)))</formula>
    </cfRule>
    <cfRule type="cellIs" dxfId="39" priority="280" operator="between">
      <formula>#REF!</formula>
      <formula>#REF!</formula>
    </cfRule>
    <cfRule type="cellIs" dxfId="38" priority="281" operator="between">
      <formula>#REF!</formula>
      <formula>#REF!</formula>
    </cfRule>
    <cfRule type="cellIs" dxfId="37" priority="282" operator="between">
      <formula>#REF!</formula>
      <formula>#REF!</formula>
    </cfRule>
  </conditionalFormatting>
  <conditionalFormatting sqref="AE34">
    <cfRule type="colorScale" priority="70">
      <colorScale>
        <cfvo type="min"/>
        <cfvo type="percentile" val="50"/>
        <cfvo type="max"/>
        <color rgb="FFF8696B"/>
        <color rgb="FFFFEB84"/>
        <color rgb="FF63BE7B"/>
      </colorScale>
    </cfRule>
  </conditionalFormatting>
  <conditionalFormatting sqref="AK34">
    <cfRule type="colorScale" priority="69">
      <colorScale>
        <cfvo type="min"/>
        <cfvo type="percentile" val="50"/>
        <cfvo type="max"/>
        <color rgb="FFF8696B"/>
        <color rgb="FFFFEB84"/>
        <color rgb="FF63BE7B"/>
      </colorScale>
    </cfRule>
  </conditionalFormatting>
  <conditionalFormatting sqref="AQ34">
    <cfRule type="colorScale" priority="68">
      <colorScale>
        <cfvo type="min"/>
        <cfvo type="percentile" val="50"/>
        <cfvo type="max"/>
        <color rgb="FFF8696B"/>
        <color rgb="FFFFEB84"/>
        <color rgb="FF63BE7B"/>
      </colorScale>
    </cfRule>
  </conditionalFormatting>
  <conditionalFormatting sqref="AW34">
    <cfRule type="colorScale" priority="67">
      <colorScale>
        <cfvo type="min"/>
        <cfvo type="percentile" val="50"/>
        <cfvo type="max"/>
        <color rgb="FFF8696B"/>
        <color rgb="FFFFEB84"/>
        <color rgb="FF63BE7B"/>
      </colorScale>
    </cfRule>
  </conditionalFormatting>
  <conditionalFormatting sqref="AD14:AE14 AE15:AE27 AE31:AE33">
    <cfRule type="containsText" dxfId="36" priority="55" operator="containsText" text="N/A">
      <formula>NOT(ISERROR(SEARCH("N/A",AD14)))</formula>
    </cfRule>
  </conditionalFormatting>
  <conditionalFormatting sqref="BB34">
    <cfRule type="colorScale" priority="365">
      <colorScale>
        <cfvo type="min"/>
        <cfvo type="percentile" val="50"/>
        <cfvo type="max"/>
        <color rgb="FFF8696B"/>
        <color rgb="FFFFEB84"/>
        <color rgb="FF63BE7B"/>
      </colorScale>
    </cfRule>
  </conditionalFormatting>
  <conditionalFormatting sqref="AE28">
    <cfRule type="containsText" dxfId="35" priority="34" operator="containsText" text="N/A">
      <formula>NOT(ISERROR(SEARCH("N/A",AE28)))</formula>
    </cfRule>
    <cfRule type="cellIs" dxfId="34" priority="35" operator="between">
      <formula>#REF!</formula>
      <formula>#REF!</formula>
    </cfRule>
    <cfRule type="cellIs" dxfId="33" priority="36" operator="between">
      <formula>#REF!</formula>
      <formula>#REF!</formula>
    </cfRule>
    <cfRule type="cellIs" dxfId="32" priority="37" operator="between">
      <formula>#REF!</formula>
      <formula>#REF!</formula>
    </cfRule>
  </conditionalFormatting>
  <conditionalFormatting sqref="AE28">
    <cfRule type="containsText" dxfId="31" priority="33" operator="containsText" text="N/A">
      <formula>NOT(ISERROR(SEARCH("N/A",AE28)))</formula>
    </cfRule>
  </conditionalFormatting>
  <conditionalFormatting sqref="AE29">
    <cfRule type="containsText" dxfId="30" priority="29" operator="containsText" text="N/A">
      <formula>NOT(ISERROR(SEARCH("N/A",AE29)))</formula>
    </cfRule>
    <cfRule type="cellIs" dxfId="29" priority="30" operator="between">
      <formula>#REF!</formula>
      <formula>#REF!</formula>
    </cfRule>
    <cfRule type="cellIs" dxfId="28" priority="31" operator="between">
      <formula>#REF!</formula>
      <formula>#REF!</formula>
    </cfRule>
    <cfRule type="cellIs" dxfId="27" priority="32" operator="between">
      <formula>#REF!</formula>
      <formula>#REF!</formula>
    </cfRule>
  </conditionalFormatting>
  <conditionalFormatting sqref="AE29">
    <cfRule type="containsText" dxfId="26" priority="28" operator="containsText" text="N/A">
      <formula>NOT(ISERROR(SEARCH("N/A",AE29)))</formula>
    </cfRule>
  </conditionalFormatting>
  <conditionalFormatting sqref="AE30">
    <cfRule type="containsText" dxfId="25" priority="24" operator="containsText" text="N/A">
      <formula>NOT(ISERROR(SEARCH("N/A",AE30)))</formula>
    </cfRule>
    <cfRule type="cellIs" dxfId="24" priority="25" operator="between">
      <formula>#REF!</formula>
      <formula>#REF!</formula>
    </cfRule>
    <cfRule type="cellIs" dxfId="23" priority="26" operator="between">
      <formula>#REF!</formula>
      <formula>#REF!</formula>
    </cfRule>
    <cfRule type="cellIs" dxfId="22" priority="27" operator="between">
      <formula>#REF!</formula>
      <formula>#REF!</formula>
    </cfRule>
  </conditionalFormatting>
  <conditionalFormatting sqref="AE30">
    <cfRule type="containsText" dxfId="21" priority="23" operator="containsText" text="N/A">
      <formula>NOT(ISERROR(SEARCH("N/A",AE30)))</formula>
    </cfRule>
  </conditionalFormatting>
  <conditionalFormatting sqref="AK22">
    <cfRule type="containsText" dxfId="20" priority="19" operator="containsText" text="N/A">
      <formula>NOT(ISERROR(SEARCH("N/A",AK22)))</formula>
    </cfRule>
    <cfRule type="cellIs" dxfId="19" priority="20" operator="between">
      <formula>#REF!</formula>
      <formula>#REF!</formula>
    </cfRule>
    <cfRule type="cellIs" dxfId="18" priority="21" operator="between">
      <formula>#REF!</formula>
      <formula>#REF!</formula>
    </cfRule>
    <cfRule type="cellIs" dxfId="17" priority="22" operator="between">
      <formula>#REF!</formula>
      <formula>#REF!</formula>
    </cfRule>
  </conditionalFormatting>
  <conditionalFormatting sqref="AK22">
    <cfRule type="containsText" dxfId="16" priority="18" operator="containsText" text="N/A">
      <formula>NOT(ISERROR(SEARCH("N/A",AK22)))</formula>
    </cfRule>
  </conditionalFormatting>
  <conditionalFormatting sqref="BB34">
    <cfRule type="colorScale" priority="522">
      <colorScale>
        <cfvo type="min"/>
        <cfvo type="percentile" val="50"/>
        <cfvo type="max"/>
        <color rgb="FF63BE7B"/>
        <color rgb="FFFFEB84"/>
        <color rgb="FFF8696B"/>
      </colorScale>
    </cfRule>
  </conditionalFormatting>
  <conditionalFormatting sqref="AW19">
    <cfRule type="containsText" dxfId="15" priority="14" operator="containsText" text="N/A">
      <formula>NOT(ISERROR(SEARCH("N/A",AW19)))</formula>
    </cfRule>
    <cfRule type="cellIs" dxfId="14" priority="15" operator="between">
      <formula>#REF!</formula>
      <formula>#REF!</formula>
    </cfRule>
    <cfRule type="cellIs" dxfId="13" priority="16" operator="between">
      <formula>#REF!</formula>
      <formula>#REF!</formula>
    </cfRule>
    <cfRule type="cellIs" dxfId="12" priority="17" operator="between">
      <formula>#REF!</formula>
      <formula>#REF!</formula>
    </cfRule>
  </conditionalFormatting>
  <conditionalFormatting sqref="BC14:BC33">
    <cfRule type="colorScale" priority="13">
      <colorScale>
        <cfvo type="min"/>
        <cfvo type="percentile" val="50"/>
        <cfvo type="max"/>
        <color rgb="FFF8696B"/>
        <color rgb="FFFFEB84"/>
        <color rgb="FF63BE7B"/>
      </colorScale>
    </cfRule>
  </conditionalFormatting>
  <conditionalFormatting sqref="AQ15:AQ33">
    <cfRule type="containsText" dxfId="11" priority="9" operator="containsText" text="N/A">
      <formula>NOT(ISERROR(SEARCH("N/A",AQ15)))</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X29">
    <cfRule type="containsText" dxfId="7" priority="5" operator="containsText" text="N/A">
      <formula>NOT(ISERROR(SEARCH("N/A",AX29)))</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Y29">
    <cfRule type="containsText" dxfId="3" priority="1" operator="containsText" text="N/A">
      <formula>NOT(ISERROR(SEARCH("N/A",AY29)))</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10">
    <dataValidation type="list" allowBlank="1" showInputMessage="1" showErrorMessage="1" error="Escriba un texto " promptTitle="Cualquier contenido" sqref="G14:G18" xr:uid="{00000000-0002-0000-0000-000000000000}">
      <formula1>META02</formula1>
    </dataValidation>
    <dataValidation type="list" allowBlank="1" showInputMessage="1" showErrorMessage="1" sqref="AD5" xr:uid="{00000000-0002-0000-0000-000001000000}">
      <formula1>$BD$7:$BD$8</formula1>
    </dataValidation>
    <dataValidation type="list" allowBlank="1" showInputMessage="1" showErrorMessage="1" error="Escriba un texto " promptTitle="Cualquier contenido" sqref="G33 G27:G30" xr:uid="{00000000-0002-0000-0000-000002000000}">
      <formula1>META2</formula1>
    </dataValidation>
    <dataValidation type="list" allowBlank="1" showInputMessage="1" showErrorMessage="1" sqref="G19:G26" xr:uid="{00000000-0002-0000-0000-000003000000}">
      <formula1>META02</formula1>
    </dataValidation>
    <dataValidation type="list" allowBlank="1" showInputMessage="1" showErrorMessage="1" sqref="K14:K33" xr:uid="{00000000-0002-0000-0000-000004000000}">
      <formula1>PROGRAMACION</formula1>
    </dataValidation>
    <dataValidation type="list" allowBlank="1" showInputMessage="1" showErrorMessage="1" sqref="R14:R33" xr:uid="{00000000-0002-0000-0000-000005000000}">
      <formula1>INDICADOR</formula1>
    </dataValidation>
    <dataValidation type="list" allowBlank="1" showInputMessage="1" showErrorMessage="1" sqref="W14:W33" xr:uid="{00000000-0002-0000-0000-000006000000}">
      <formula1>FUENTE</formula1>
    </dataValidation>
    <dataValidation type="list" allowBlank="1" showInputMessage="1" showErrorMessage="1" sqref="X14:X33" xr:uid="{00000000-0002-0000-0000-000007000000}">
      <formula1>RUBROS</formula1>
    </dataValidation>
    <dataValidation type="list" allowBlank="1" showInputMessage="1" showErrorMessage="1" sqref="Y14:Y33" xr:uid="{00000000-0002-0000-0000-000008000000}">
      <formula1>CODIGO</formula1>
    </dataValidation>
    <dataValidation type="list" allowBlank="1" showInputMessage="1" showErrorMessage="1" sqref="V14:V33" xr:uid="{00000000-0002-0000-0000-000009000000}">
      <formula1>CONTRALORIA</formula1>
    </dataValidation>
  </dataValidations>
  <hyperlinks>
    <hyperlink ref="AG33" r:id="rId1" xr:uid="{00000000-0004-0000-0000-000000000000}"/>
  </hyperlinks>
  <pageMargins left="0.70866141732283472" right="0.70866141732283472" top="0.74803149606299213" bottom="0.74803149606299213" header="0.31496062992125984" footer="0.31496062992125984"/>
  <pageSetup paperSize="14" scale="23" orientation="landscape" horizontalDpi="4294967293" r:id="rId2"/>
  <headerFooter>
    <oddFooter xml:space="preserve">&amp;RCódigo: PLE-PIN-F017
Versión: 1
Vigencia desde: 8 septiembre de 2017
</oddFooter>
  </headerFooter>
  <colBreaks count="1" manualBreakCount="1">
    <brk id="27" max="42" man="1"/>
  </col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xr3:uid="{958C4451-9541-5A59-BF78-D2F731DF1C81}">
      <selection activeCell="C3" sqref="C3:C6"/>
    </sheetView>
  </sheetViews>
  <sheetFormatPr defaultColWidth="11.42578125" defaultRowHeight="15"/>
  <cols>
    <col min="1" max="1" width="25.140625" customWidth="1"/>
    <col min="2" max="2" width="28.28515625" bestFit="1" customWidth="1"/>
    <col min="3" max="3" width="56.5703125" bestFit="1" customWidth="1"/>
    <col min="4" max="4" width="43.28515625" customWidth="1"/>
    <col min="5" max="5" width="13.28515625" customWidth="1"/>
  </cols>
  <sheetData>
    <row r="1" spans="1:8">
      <c r="A1" t="s">
        <v>326</v>
      </c>
      <c r="B1" t="s">
        <v>50</v>
      </c>
      <c r="C1" t="s">
        <v>327</v>
      </c>
      <c r="D1" t="s">
        <v>328</v>
      </c>
      <c r="F1" t="s">
        <v>329</v>
      </c>
    </row>
    <row r="2" spans="1:8">
      <c r="A2" t="s">
        <v>330</v>
      </c>
      <c r="B2" t="s">
        <v>331</v>
      </c>
      <c r="D2" t="s">
        <v>81</v>
      </c>
      <c r="F2" t="s">
        <v>332</v>
      </c>
    </row>
    <row r="3" spans="1:8">
      <c r="A3" t="s">
        <v>333</v>
      </c>
      <c r="B3" t="s">
        <v>334</v>
      </c>
      <c r="C3" t="s">
        <v>78</v>
      </c>
      <c r="D3" t="s">
        <v>67</v>
      </c>
      <c r="F3" t="s">
        <v>69</v>
      </c>
    </row>
    <row r="4" spans="1:8">
      <c r="A4" t="s">
        <v>335</v>
      </c>
      <c r="C4" t="s">
        <v>149</v>
      </c>
      <c r="D4" t="s">
        <v>152</v>
      </c>
      <c r="F4" t="s">
        <v>231</v>
      </c>
    </row>
    <row r="5" spans="1:8">
      <c r="A5" t="s">
        <v>336</v>
      </c>
      <c r="C5" t="s">
        <v>64</v>
      </c>
      <c r="D5" t="s">
        <v>337</v>
      </c>
    </row>
    <row r="6" spans="1:8">
      <c r="A6" t="s">
        <v>338</v>
      </c>
      <c r="C6" t="s">
        <v>339</v>
      </c>
      <c r="E6" t="s">
        <v>340</v>
      </c>
      <c r="G6" t="s">
        <v>341</v>
      </c>
    </row>
    <row r="7" spans="1:8">
      <c r="A7" t="s">
        <v>342</v>
      </c>
      <c r="E7" t="s">
        <v>343</v>
      </c>
      <c r="G7" t="s">
        <v>344</v>
      </c>
    </row>
    <row r="8" spans="1:8">
      <c r="E8" t="s">
        <v>345</v>
      </c>
      <c r="G8" t="s">
        <v>346</v>
      </c>
    </row>
    <row r="9" spans="1:8">
      <c r="E9" t="s">
        <v>347</v>
      </c>
    </row>
    <row r="10" spans="1:8">
      <c r="E10" t="s">
        <v>348</v>
      </c>
    </row>
    <row r="12" spans="1:8" s="3" customFormat="1" ht="74.25" customHeight="1">
      <c r="A12" s="11"/>
      <c r="C12" s="12"/>
      <c r="D12" s="6"/>
      <c r="H12" s="3" t="s">
        <v>349</v>
      </c>
    </row>
    <row r="13" spans="1:8" s="3" customFormat="1" ht="74.25" customHeight="1">
      <c r="A13" s="11"/>
      <c r="C13" s="12"/>
      <c r="D13" s="6"/>
      <c r="H13" s="3" t="s">
        <v>350</v>
      </c>
    </row>
    <row r="14" spans="1:8" s="3" customFormat="1" ht="74.25" customHeight="1">
      <c r="A14" s="11"/>
      <c r="C14" s="12"/>
      <c r="D14" s="2"/>
      <c r="H14" s="3" t="s">
        <v>351</v>
      </c>
    </row>
    <row r="15" spans="1:8" s="3" customFormat="1" ht="74.25" customHeight="1">
      <c r="A15" s="11"/>
      <c r="C15" s="12"/>
      <c r="D15" s="2"/>
      <c r="H15" s="3" t="s">
        <v>352</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58</v>
      </c>
      <c r="C99" t="s">
        <v>353</v>
      </c>
    </row>
    <row r="100" spans="2:3">
      <c r="B100" s="10">
        <v>1167</v>
      </c>
      <c r="C100" s="3" t="s">
        <v>354</v>
      </c>
    </row>
    <row r="101" spans="2:3" ht="30">
      <c r="B101" s="10">
        <v>1131</v>
      </c>
      <c r="C101" s="3" t="s">
        <v>355</v>
      </c>
    </row>
    <row r="102" spans="2:3">
      <c r="B102" s="10">
        <v>1177</v>
      </c>
      <c r="C102" s="3" t="s">
        <v>356</v>
      </c>
    </row>
    <row r="103" spans="2:3" ht="30">
      <c r="B103" s="10">
        <v>1094</v>
      </c>
      <c r="C103" s="3" t="s">
        <v>357</v>
      </c>
    </row>
    <row r="104" spans="2:3">
      <c r="B104" s="10">
        <v>1128</v>
      </c>
      <c r="C104" s="3" t="s">
        <v>358</v>
      </c>
    </row>
    <row r="105" spans="2:3" ht="30">
      <c r="B105" s="10">
        <v>1095</v>
      </c>
      <c r="C105" s="3" t="s">
        <v>359</v>
      </c>
    </row>
    <row r="106" spans="2:3" ht="30">
      <c r="B106" s="10">
        <v>1129</v>
      </c>
      <c r="C106" s="3" t="s">
        <v>360</v>
      </c>
    </row>
    <row r="107" spans="2:3" ht="45">
      <c r="B107" s="10">
        <v>1120</v>
      </c>
      <c r="C107" s="3" t="s">
        <v>361</v>
      </c>
    </row>
    <row r="108" spans="2:3">
      <c r="B108" s="9"/>
    </row>
    <row r="109" spans="2:3">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Lady Johana Medina Murillo</cp:lastModifiedBy>
  <cp:revision/>
  <dcterms:created xsi:type="dcterms:W3CDTF">2016-04-29T15:58:00Z</dcterms:created>
  <dcterms:modified xsi:type="dcterms:W3CDTF">2019-01-28T15:39:04Z</dcterms:modified>
  <cp:category/>
  <cp:contentStatus/>
</cp:coreProperties>
</file>