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0"/>
  <workbookPr defaultThemeVersion="124226"/>
  <mc:AlternateContent xmlns:mc="http://schemas.openxmlformats.org/markup-compatibility/2006">
    <mc:Choice Requires="x15">
      <x15ac:absPath xmlns:x15ac="http://schemas.microsoft.com/office/spreadsheetml/2010/11/ac" url="C:\Users\martha.barreto\Downloads\"/>
    </mc:Choice>
  </mc:AlternateContent>
  <xr:revisionPtr revIDLastSave="1" documentId="10_ncr:100000_{15FEA23F-285B-4509-9377-E2CC38435732}" xr6:coauthVersionLast="41" xr6:coauthVersionMax="41" xr10:uidLastSave="{57B259DA-8CB3-4F0E-813B-7036475E506D}"/>
  <bookViews>
    <workbookView xWindow="0" yWindow="0" windowWidth="24720" windowHeight="11325" tabRatio="838" xr2:uid="{00000000-000D-0000-FFFF-FFFF00000000}"/>
  </bookViews>
  <sheets>
    <sheet name="PLAN GESTION POR PROCESO" sheetId="1" r:id="rId1"/>
    <sheet name="Hoja2" sheetId="2" state="hidden" r:id="rId2"/>
  </sheets>
  <definedNames>
    <definedName name="_xlnm.Print_Area" localSheetId="0">'PLAN GESTION POR PROCESO'!$A$1:$BC$32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8" i="1" l="1"/>
  <c r="AV19" i="1"/>
  <c r="AW30" i="1"/>
  <c r="AY22" i="1"/>
  <c r="AY23" i="1"/>
  <c r="AY24" i="1"/>
  <c r="AY25" i="1"/>
  <c r="AY26" i="1"/>
  <c r="AY27" i="1"/>
  <c r="AY28" i="1"/>
  <c r="AY29" i="1"/>
  <c r="AY21" i="1"/>
  <c r="AS24" i="1"/>
  <c r="AS25" i="1"/>
  <c r="AS26" i="1"/>
  <c r="AS27" i="1"/>
  <c r="AS28" i="1"/>
  <c r="AS29" i="1"/>
  <c r="AS23" i="1"/>
  <c r="AS22" i="1"/>
  <c r="AP21" i="1"/>
  <c r="F30" i="1"/>
  <c r="AG21" i="1"/>
  <c r="AG22" i="1"/>
  <c r="AG23" i="1"/>
  <c r="AG24" i="1"/>
  <c r="AG25" i="1"/>
  <c r="AH25" i="1"/>
  <c r="AG26" i="1"/>
  <c r="AG27" i="1"/>
  <c r="AG28" i="1"/>
  <c r="AH28" i="1"/>
  <c r="AJ28" i="1"/>
  <c r="AG29" i="1"/>
  <c r="AH29" i="1"/>
  <c r="AC18" i="1"/>
  <c r="AA23" i="1"/>
  <c r="AB23" i="1"/>
  <c r="AA24" i="1"/>
  <c r="AB24" i="1"/>
  <c r="AA25" i="1"/>
  <c r="AB25" i="1"/>
  <c r="AA26" i="1"/>
  <c r="AB26" i="1"/>
  <c r="AA27" i="1"/>
  <c r="AB27" i="1"/>
  <c r="AA28" i="1"/>
  <c r="AB28" i="1"/>
  <c r="AA29" i="1"/>
  <c r="AB29" i="1"/>
  <c r="AB22" i="1"/>
  <c r="AA22" i="1"/>
  <c r="BB30" i="1"/>
  <c r="AA18" i="1"/>
  <c r="AP19" i="1"/>
  <c r="A1" i="1"/>
  <c r="AY18" i="1"/>
  <c r="AY19" i="1"/>
  <c r="AY20" i="1"/>
  <c r="AH18" i="1"/>
  <c r="AJ18" i="1"/>
  <c r="AJ19" i="1"/>
  <c r="AJ20" i="1"/>
  <c r="AG18" i="1"/>
  <c r="AG19" i="1"/>
  <c r="AG20" i="1"/>
  <c r="AA19" i="1"/>
  <c r="AA20" i="1"/>
  <c r="AS18" i="1"/>
  <c r="AS19" i="1"/>
  <c r="AS20" i="1"/>
  <c r="AM18" i="1"/>
  <c r="AM19" i="1"/>
  <c r="AM20" i="1"/>
  <c r="AB18" i="1"/>
  <c r="AD18" i="1"/>
  <c r="AE30" i="1"/>
  <c r="Y18" i="1"/>
  <c r="Y19" i="1"/>
  <c r="Y20" i="1"/>
  <c r="AN18" i="1"/>
  <c r="AP18" i="1"/>
  <c r="AQ30" i="1"/>
  <c r="AJ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Hector.Lopez</author>
    <author>Martha Sofia Quiroga Ariza</author>
  </authors>
  <commentList>
    <comment ref="B16"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6"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6"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6"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6"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V16"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Z16"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X17"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M18" authorId="1" shapeId="0" xr:uid="{00000000-0006-0000-0000-000009000000}">
      <text>
        <r>
          <rPr>
            <b/>
            <sz val="8"/>
            <color indexed="81"/>
            <rFont val="Tahoma"/>
            <family val="2"/>
          </rPr>
          <t>La programación de la meta tal y como está se entiende que se medirá el cumplimiento al 100% de las actividades del Programa Anual de Auditoría correspondiente para cada trimestre. 
* Igual para las demás metas</t>
        </r>
        <r>
          <rPr>
            <sz val="8"/>
            <color indexed="81"/>
            <rFont val="Tahoma"/>
            <family val="2"/>
          </rPr>
          <t xml:space="preserve">
</t>
        </r>
      </text>
    </comment>
    <comment ref="AQ20" authorId="2" shapeId="0" xr:uid="{00000000-0006-0000-0000-00000A000000}">
      <text>
        <r>
          <rPr>
            <b/>
            <sz val="9"/>
            <color indexed="81"/>
            <rFont val="Tahoma"/>
            <family val="2"/>
          </rPr>
          <t>Martha Sofia Quiroga Ariza:</t>
        </r>
        <r>
          <rPr>
            <sz val="9"/>
            <color indexed="81"/>
            <rFont val="Tahoma"/>
            <family val="2"/>
          </rPr>
          <t xml:space="preserve">
LOS DOS PRIME</t>
        </r>
      </text>
    </comment>
    <comment ref="AW20" authorId="2" shapeId="0" xr:uid="{00000000-0006-0000-0000-00000B000000}">
      <text>
        <r>
          <rPr>
            <b/>
            <sz val="9"/>
            <color indexed="81"/>
            <rFont val="Tahoma"/>
            <family val="2"/>
          </rPr>
          <t>Martha Sofia Quiroga Ariza:</t>
        </r>
        <r>
          <rPr>
            <sz val="9"/>
            <color indexed="81"/>
            <rFont val="Tahoma"/>
            <family val="2"/>
          </rPr>
          <t xml:space="preserve">
LOS DOS PRIME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<sst xmlns="http://schemas.openxmlformats.org/spreadsheetml/2006/main" count="430" uniqueCount="262">
  <si>
    <t>SECRETARIA DISTRITAL DE GOBIERNO</t>
  </si>
  <si>
    <r>
      <t xml:space="preserve">VIGENCIA DE LA PLANEACIÓN: </t>
    </r>
    <r>
      <rPr>
        <sz val="10"/>
        <rFont val="Arial"/>
        <family val="2"/>
      </rPr>
      <t>2018</t>
    </r>
  </si>
  <si>
    <t>Dependencia: OFICINA DE CONTROL INTERNO</t>
  </si>
  <si>
    <r>
      <t>Objetivo Proceso:</t>
    </r>
    <r>
      <rPr>
        <sz val="10"/>
        <rFont val="Arial"/>
        <family val="2"/>
      </rPr>
      <t xml:space="preserve">  Evaluar de manera independiente el Sistema de Control Interno de la Entidad, desarrollando los roles establecidos en la normativa aplicable, para contribuir al mejoramiento continuo de la gestión institucional. </t>
    </r>
  </si>
  <si>
    <r>
      <t>Alcance del Proceso:</t>
    </r>
    <r>
      <rPr>
        <sz val="10"/>
        <rFont val="Arial"/>
        <family val="2"/>
      </rPr>
      <t xml:space="preserve"> Las actividades de la Oficina de Control Interno se encuentran descritas en el  plan anual de auditoría de la vigencia correspondiente, las cuales se definen teniendo en cuenta entre otros aspectos, los objetivos
institucionales, las directrices de la Alta Dirección, los requerimientos de los Entes de Control y el análisis de riesgos de los procesos de la Entidad, lo cual aplica a todos los procesos de la Secretaría de Gobierno.</t>
    </r>
  </si>
  <si>
    <t>Producto:  No Aplica</t>
  </si>
  <si>
    <r>
      <t>Líder del  Proceso:</t>
    </r>
    <r>
      <rPr>
        <sz val="10"/>
        <rFont val="Arial"/>
        <family val="2"/>
      </rPr>
      <t xml:space="preserve">Jefe de la Oficina de Control Interno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</si>
  <si>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</si>
  <si>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</si>
  <si>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</si>
  <si>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</si>
  <si>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</si>
  <si>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</si>
  <si>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</si>
  <si>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</si>
  <si>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</si>
  <si>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</si>
  <si>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</si>
  <si>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</si>
  <si>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</si>
  <si>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</si>
  <si>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</si>
  <si>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</si>
  <si>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</si>
  <si>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</si>
  <si>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</si>
  <si>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</si>
  <si>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</si>
  <si>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</si>
  <si>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</si>
  <si>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</si>
  <si>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</si>
  <si>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</si>
  <si>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</si>
  <si>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</si>
  <si>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</si>
  <si>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</si>
  <si>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</si>
  <si>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</si>
  <si>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</si>
  <si>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</si>
  <si>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</si>
  <si>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</si>
  <si>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</si>
  <si>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</si>
  <si>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</si>
  <si>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</si>
  <si>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</si>
  <si>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</si>
  <si>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</si>
  <si>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</si>
  <si>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</si>
  <si>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6: Integrar las herramientas de planeación, gestión y control, con enfoque de innovación, mejoramiento continuo, responsabilidad social, desarrollo integral del talento humano, articulación sectorial y transparencia.</t>
  </si>
  <si>
    <t>Promover la modernización institucional con enfoque basado en resultados que garantice el manejo eficaz y eficiente de los recursos</t>
  </si>
  <si>
    <t>No aplica</t>
  </si>
  <si>
    <t>Desarrollar el 100% del Plan Anual de Auditoría 2018, ejecutándolo en las fechas definidas para cada actividad, como mecanismo para evaluar el Sistema de Control Interno.</t>
  </si>
  <si>
    <t>GESTION</t>
  </si>
  <si>
    <t>Porcentaje de Plan Anual de Auditoría 2018 desarrollado.</t>
  </si>
  <si>
    <t>(Número de actividades ejecutadas en el marco del Plan Anual de Auditoria / número de actividades programadas en el marco del  Plan Anual de Auditoria)*100</t>
  </si>
  <si>
    <t>100%
Plan Anual de Auditoría 2017</t>
  </si>
  <si>
    <t>DECRECIENTE</t>
  </si>
  <si>
    <t xml:space="preserve">Actividades ejectuadas en el marco del  Plan Anual  de Auditoría </t>
  </si>
  <si>
    <t>EFICACIA</t>
  </si>
  <si>
    <t>Informes presentados a través del aplicativo de gestión documental y/o publicados a través de la página web</t>
  </si>
  <si>
    <t>Profesionales de la Oficina de Control Interno</t>
  </si>
  <si>
    <t xml:space="preserve">Para el primer trimestre, estaban programadas las siguientes actividades en el Plan anual de auditoría, vigencia 2018:_x000D_
1.	Evaluación Anual del Sistema de Control Interno Contable, vigencia 2017_x000D_
2.	Seguimiento al Plan Anticorrupción, vigencia 2017_x000D_
3.	"Informe de seguimiento a derechos de autor (Verificación del cumplimiento de la normatividad relacionada con el licenciamiento de software y hardware).  "_x000D_
4.	Evaluación de la gestión por dependencias*, vigencia 2017_x000D_
5.	Informe Austeridad en el Gasto, último trimestre vigencia 2017_x000D_
6.	Informe Pormenorizado del Estado de Control Interno, noviembre  de 2017 a febrero de 2018. _x000D_
7.	Informe Atención al Ciudadano sobre las quejas, sugerencias y reclamos, segundo semestre 2017_x000D_
8.	Seguimiento a las Funciones del Comité de Conciliaciones y acciones de repetición, segundo semestre 2017 _x000D_
9.	"Alcaldía Local de Usme (05) (Fondo de desarrollo local, con énfasis en contratación)"_x000D_
10.	"Alcaldía Local de Ciudad Bolívar (19) (Fondo de desarrollo local, con énfasis en contratación)"_x000D_
11.	Cuenta anual de la Contraloría - Informes a cargo de la Oficina de Control Interno _x000D_
12.	Evaluación anual de la gestión de inspecciones de policía vigencia 2017_x000D_
13.	"Fondo de desarrollo local de la Alcaldía local de Usaquén (Contratación y gestión)."_x000D_
De estas actividades, se cumplió totalmente con 10 de las trece programadas; las actividades que quedaron pendientes son: _x000D_
_x000D_
1.	Alcaldía Local de Usme (05) (Fondo de desarrollo local, con énfasis en contratación)_x000D_
2.	Alcaldía Local de Ciudad Bolívar (19) (Fondo de desarrollo local, con énfasis en contratación)_x000D_
3.	Fondo de desarrollo local de la Alcaldía local de Usaquén (Contratación y gestión)._x000D_
_x000D_
Estas actividades se encuentran en revisión de los informes; para las demás actividades cumplidas, las evidencias se pueden verificar en la siguiente ruta de la página web de la Entidad, donde se publica los reportes e informes finales correspondientes: _x000D_
_x000D_
http://www.gobiernobogota.gov.co/transparencia/control_x000D_
</t>
  </si>
  <si>
    <t xml:space="preserve">Las evidencias se pueden verificar en la siguiente ruta de la página web de la Entidad, donde se publica los reportes e informes finales correspondientes: 
http://www.gobiernobogota.gov.co/transparencia/control
</t>
  </si>
  <si>
    <t>Los informes programados en el plan anual de auditoría para el trimestre fueron: 
* Seguimiento al plan anticorrupción y al mapa de riesgos de corrupción: este informe se realizó para hacer seguimiento a la ejecución del PAAC, con corte a 30 de abril de 2018, los soportes de este informe se pueden consultar en la ruta que se asocia en la columna de medio de verificación. En este informe también se incluye el primer seguimiento de la vigencia al mapa de riesgos de corrupción. 
*Evaluación de la gestión por dependencias: se realizaron los informes cualitativos para cada dependencia y alcaldía local, generando las recomendaciones correspondientes para ajustar metas, evidencias de reporte y de cumplimiento, entre otras. 
*Informe de austeridad del gasto: se pulicaron los informes de austeridad del gasto que corresponden al seguimiento del primer trimestre de la vigencia. 
* Seguimiento a la aplicación de manuales y procedimientos (Directiva 03 de 2013): este informe se realizó para el nivel central y cinco localidades que se escogieron como parte de la muestra para realizar la verificación (Engativá, Ciudad Bolivar, Santa Fe, San Cristobal y Teusaquillo). 
*Informes sobre contratación (Cuentas por pagar): se realizaron todos los ejercicios de auditoría y a la fecha se esta realizando la publicación de los informes en la ruta citada. 
*Actividades de fomento de la cultura del autocontrol: se realizaron actividades para el fomento de la cultura del autocontrol, mediante las reuniones que se realizan con los promotores de la mejora del nivel central y nivel local; se realizaron tres reuniones en las siguientes fechas: 12 de abril de 2018 y 02 de mayo de 2018 
*Inspección ambiental: se realizó la inspección ambiental para la Oficina Asesora de Planeación, programada en el Plan Anual de Auditoría. 
* Auditorias especiales al procedimiento de ingreso y egreso de bienes: se realizaron todas las auditorías programadas para el periodo, con cubrimiento de todas las alcaldías locales y el nivel central</t>
  </si>
  <si>
    <t>Informe de seguimiento PAAC: 
http://www.gobiernobogota.gov.co/transparencia/control/reportes-control-interno/informe-seguimiento-al-plan-anticorrupcion-y-atencion
Evaluación de la gestión por dependencias: 
http://www.gobiernobogota.gov.co/transparencia/control/reportes-control-interno/evaluacion-cualitativa-la-gestion-primer-trimestre
Austeridad del gasto:
 http://www.gobiernobogota.gov.co/transparencia/control/reportes-control-interno/seguimiento-al-cumplimiento-los-lineamientos-sobre-0
Directiva 03 de 2013:
 http://www.gobiernobogota.gov.co/transparencia/control/reportes-control-interno/informes-seguimiento-al-cumplimiento-la-directiva-no
Contratación, cuentas por pagar:
http://www.gobiernobogota.gov.co/transparencia/control/reportes-control-interno/auditoria-alcaldias-locales-cuentas-pagar
Carpeta en la ruta designada con las evidencias de las reuniones adelantadas con los promotores 
Soportes de la inspección ambiental 
Procedimiento de ingreso y egreso de bienes del nivel central: 
http://www.gobiernobogota.gov.co/transparencia/control/reportes-control-interno/auditoria-especial-al-procedimiento-ingreso-y-egreso</t>
  </si>
  <si>
    <t xml:space="preserve">Los informes programados en el plan anual de auditoría para el trimestre fueron: 
*Seguimiento al plan anticorrupción y de atención al ciudadano, con corte 31 de agosto
*Seguimiento al mapa de riesgos de corrupción
*Informe de austeridad del gasto para nivel central y alcaldías locales para el segundo trimestre
*Informe pormenorozado del estado del Sistema de Control Interno, con corte a junio de 2018
*Informe Atención al Ciudadano sobre las quejas, sugerencias y reclamos. (Primer semestre de 2018)
*Seguimiento a las Funciones del Comité de Conciliaciones y acciones de repetición. (Primer semestre 2018)
*Informe de ejecución del plan anual de auditorías, primer semestre de 2018
*Seguimiento a la gestión y avances en la implementación de los lineamientos para la implementación del nuevo marco normativo de regulación contable pública aplicable a entidades de gobierno en Bogotá Distrito Capital
*Informe de seguimiento y recomendaciones orientadas al cumplimiento de las metas del Plan de Desarrollo a cargo de la Entidad
*/Informe lineamientos para preservar y fortalecer la transparencia y para la prevención de la corrupción en las Entidades y Organismos del Distrito Capital"  
De los procesos de contratación en el Distrito Capital, nivel central de la Secretaría Distrital de Gobierno 
*Auditoría en Alcaldías  Locales (Fondo de desarrollo local, con énfasis en contratación,  financiero y contable y proyectos de inversión).
 *Auditorías en las alcaldias Locales Fondo de desarrollo local, con énfasis contable, procedimiento ingreso y egreso de bienes.
*Desarrollo de actividades para el fomento de la cultura del autocontrol
*
</t>
  </si>
  <si>
    <t xml:space="preserve">En la carpeta de soportes de esta meta (Meta No.1), se adjunta archivo que describe el detalle de las actividades adelantadas en el trimestre, la URL donde se encuentran publicados los informes en la página web y el radicado con el que se remite la información correspondiente. </t>
  </si>
  <si>
    <t xml:space="preserve">Los informes realizados en el cuarto trimestre corresponden a: 
1. Seguimiento a la gestión de los riesgos de corrupción con corte a diciembre de 2018. 
2. Evaluación de la gestión por depedenciacias. Segundo y tercer trimestre
3. Informe de austeridad del gasto para el tercer trimestre. 
4. Informe pormenorizado del estado de Control Interno, con corte a octubre de 2018. 
5. Seguimiento a los planes de mejoramiento suscritos con la Contraloría de Bogotá
6. Seguimiento a la gestión y avances en la implementación de los lineamientos para la implementación del nuevo marco normativo de regulación contable pública aplicable a entidades de gobierno en Bogotá Distrito Capital, tercer trimestre.
7. Seguimiento a la aplicación del manual de funciones y procedimientos. 
8. Informe de seguimiento y recomendaciones orientadas al cumplimiento de las metas del Plan de Desarrollo a cargo de la Entidad, tercer trimestre
9. nforme lineamientos para preservar y fortalecer la transparencia y para la prevención de la corrupción en las Entidades y Organismos del Distrito Capital"  .  De los procesos de contratación en el Distrito Capital, nivel central de la Secretaría Distrital de Gobierno. 
10. Informes de seguimiento obligaciones por pagar - Alcaldías Locales
11. Actividades del fomernto de la cultura del autocontrol. 
12. Inspección Ambiental 
13. Auditoría Ambiental 
Con las actividades anteriormente mencionadas, se generaron 76 informes que se encuentran publicados en la página web de la entidad. Durante el último trimestre se finalizaron las actividades contempladas en el plan de auditoria con un cumplimiento del 100%
</t>
  </si>
  <si>
    <t>Se anexa soporte No. 21 de seguimiento al plan de auditoría con fecha 181218, donde se puede verificar el detalle de cad actividad registrada en el plan de auditoría; adicionalmente, el link donde se puede verificar todos los informes publicados: http://www.gobiernobogota.gov.co/transparencia/control</t>
  </si>
  <si>
    <t>Se desarrolló al 100% las actividades definidas en el plan Anual de Auditorpia 2018 de acuerdo a las fechas establecidas</t>
  </si>
  <si>
    <t>Realizar 3 seguimientos a la gestión de riesgos de corrupción en la vigencia, para sector central y localidades</t>
  </si>
  <si>
    <t>RETADORA (MEJORA)</t>
  </si>
  <si>
    <t>Total de seguimientos realizados en la vigencia</t>
  </si>
  <si>
    <t xml:space="preserve">Nro de seguimientos realizados </t>
  </si>
  <si>
    <t>100% Conforme al Plan Anual de Auditoría 2017</t>
  </si>
  <si>
    <t>SUMA</t>
  </si>
  <si>
    <t>Informes de seguimiento a la gestión de riesgos de corrupción</t>
  </si>
  <si>
    <t>EFICIENCIA</t>
  </si>
  <si>
    <t>n/a</t>
  </si>
  <si>
    <t>De conformidad con el Plan Anual de Auditoría en el primer trimestre no se tiene programado seguimientos a los riesgos de corrupción</t>
  </si>
  <si>
    <t xml:space="preserve">El seguimiento a la gestión de los riesgos de corrupción se realizó con corte a 30 de abril de 2018; el informe correspondiente, hace parte del seguimiento al plan anticorrupción y de atención al ciudadano publicado en la ruta que se adjunta en la siguiente columna. </t>
  </si>
  <si>
    <t>Informe de seguimiento PAAC: 
http://www.gobiernobogota.gov.co/transparencia/control/reportes-control-interno/informe-seguimiento-al-plan-anticorrupcion-y-atencion</t>
  </si>
  <si>
    <t xml:space="preserve">El seguimiento a la gestión de los riesgos de corrupción se realizó con corte a 31 de agosto de 2018; el informe correspondiente, hace parte del seguimiento al plan anticorrupción y de atención al ciudadano publicado en la ruta que se adjunta en la siguiente columna. </t>
  </si>
  <si>
    <t>Informe de seguimiento PAAC: 
http://www.gobiernobogota.gov.co/transparencia/control/reportes-control-interno/seguimiento-al-plan-anticorrupcion-y-atencion-al
Esta información también se encuentra disponible en la carptea de la meta No.2.</t>
  </si>
  <si>
    <t xml:space="preserve">Se realizó el tercer seguimiento de la vigencia para los riesgos de corrupción; esta matriz, se publicará con el tercer y último seguimiento al plan anticorrupción de la vigencia 2018.  </t>
  </si>
  <si>
    <t>Matriz de seguimiento a los riesgos de corrupción</t>
  </si>
  <si>
    <t>Se realizón los  seguimienos a la gestión de riesgos de corrupción para el nivel central y alcaldías locales</t>
  </si>
  <si>
    <t>Realizar revisión y depuración del plan de mejoramiento institucional del nivel central y local en el 100% de los procesos y dependencias</t>
  </si>
  <si>
    <t>Porcentaje de procesos con revisión y depuración de sus planes de mejoramiento</t>
  </si>
  <si>
    <t>Número de procesos con revisión y depuración de sus planes de mejoramiento / Total de procesos central y local</t>
  </si>
  <si>
    <t>N/A</t>
  </si>
  <si>
    <t>Planes de mejoramiento y su correspondiente informe de depuración</t>
  </si>
  <si>
    <t>En período se desarrolló la depuración de 20 de los 25 procesos u alcaldías locales por depurar (pendiente realizar presentación para formalización del Comité de Control Interno)</t>
  </si>
  <si>
    <r>
      <rPr>
        <sz val="11"/>
        <rFont val="Calibri"/>
        <family val="2"/>
        <scheme val="minor"/>
      </rPr>
      <t>A conitnuación se detalla carpeta donde reposan los planes de mejoramiento depurados:</t>
    </r>
    <r>
      <rPr>
        <u/>
        <sz val="11"/>
        <rFont val="Calibri"/>
        <family val="2"/>
        <scheme val="minor"/>
      </rPr>
      <t xml:space="preserve">
https://gobiernobogota.sharepoint.com/sites/grOficinadeControlInterno/Documentos%20compartidos/Forms/AllItems.aspx?id=%2Fsites%2FgrOficinadeControlInterno%2FDocumentos%20compartidos%2FDepuraci%C3%B3n%20planes%20de%20mejoramientos</t>
    </r>
  </si>
  <si>
    <t xml:space="preserve">Se presentaron los resultados de la depuración de los planes de mejoramiento en las reuniones con los promotores de mejora realizadas el 12 de abril de 2018; posterior a esto, se remitieron las actas de aprobación a los promotores para su formalización. 
Los resultados del ejercicio de depuración de planes de mejoramiento, se realizó en el Comité de Coordinación de Control Interno, en la sesión del 18 de mayo de 2018, en esta sesión se aprobó la depuración de los planes. </t>
  </si>
  <si>
    <t>Presentación con los promotores 12 de abril
Actas de formalización de la depuración de planes de mejoramiento 
Acta del comité del 18 de mayo de 2018
Presentación del Comité del 18 de mayo de 2018</t>
  </si>
  <si>
    <t>NA</t>
  </si>
  <si>
    <t>meta no programada</t>
  </si>
  <si>
    <t>El cumplimiento de esta meta estaba programado para los dos primeros trimestres de la vigencia; por lo tanto, ya se realizó el reporte cuantitativo y cualitativo en los dos trimestres anteriores</t>
  </si>
  <si>
    <t>El cumplimiento de esta meta estaba programado para los dos primeros trimestres de la vigencia; por lo tanto, ya se realizó el reporte cuantitativo y cualitativo en los dos primeros trimestres de la vigencia</t>
  </si>
  <si>
    <t xml:space="preserve">En período se desarrolló la depuración de 20  procesos u alcaldías locales por depurar, presentando los resultados de la depuración de los planes de mejoramiento en las reuniones con los promotores de mejora 
Los resultados del ejercicio de depuración de planes de mejoramiento, se realizó en el Comité de Coordinación de Control Interno, en la sesión del 18 de mayo de 2018, en esta sesión se aprobó la depuración de los planes. 
</t>
  </si>
  <si>
    <t>Realizar  3 actividades del fomento de la cultura del autocontrol, para fortalecer los mecanismos de mitigación de riesgos en cada proceso.</t>
  </si>
  <si>
    <t xml:space="preserve">Actividades de Fomento de la Cultura del Autocontrol </t>
  </si>
  <si>
    <t>Sumatoria de actividades de fomento de la cultura del autocontrol  realizadas</t>
  </si>
  <si>
    <t>4
Plan anual de auditoría 2017</t>
  </si>
  <si>
    <t>Actividades del Fomento  de la  Cultura del  Autocontrol</t>
  </si>
  <si>
    <t>Registros de capacitaciones y asistencia</t>
  </si>
  <si>
    <t>Numero de actividades de fomento de la cultura del autocontrol realizadas</t>
  </si>
  <si>
    <t xml:space="preserve">*Actividades de fomento de la cultura del autocontrol: se realizaron durante el periodo tres actividades para el fomento de la cultura del autocontrol, mediante las reuniones que se realizan con los promotores de la mejora del nivel central y nivel local; se realizaron tres reuniones en las siguientes fechas: 12 de abril de 2018 y 02 de mayo de 2018 </t>
  </si>
  <si>
    <t xml:space="preserve">Se adjuntan las presentaciones correspondientes y los listados de asistencia </t>
  </si>
  <si>
    <t xml:space="preserve">*Actividades de fomento de la cultura del autocontrol: se realizaron durante el periodo 22 sesiones para la cultura del autocontrol, con cubrimiento de todas las alcaldías locales y el nivel central. 
Este ejercició se desarrolló a partir de un taller orientado a sensibilizar sobre la cultura del autocontrol, para esta actividad se construyeron herramientas como: piezas de comunicación, video institucional, juego didáctico para validadar los conceptos presentados, presentación, entre otros. </t>
  </si>
  <si>
    <t>Se adjuntan las presentaciones correspondientes, listados de asistencia y registro fotografico</t>
  </si>
  <si>
    <t xml:space="preserve">*Actividades de fomento de la cultura del autocontrol: dando continuidad a las actividaes proyectadas durante trimestres anteriores, para el cuarto trimestre, se dió continuidad a la estrategia de "Equipo PRO" y mediante el diseño y remisión vía correo electrónico de piezas gráficas por parte de la Oficina de Comunicaciones, se realizó sensibilización de las acciones que se enmarcan en el autocontrol. </t>
  </si>
  <si>
    <t xml:space="preserve">Muestra de piezas gráficas remitidas a todas las personas de la Entidad vía correo electrónico </t>
  </si>
  <si>
    <t>Se realizaron actividades para el fomento de la cultura del autocontrol, mediante las reuniones con los promotores de mejora del nivel central y alcaldías locales, desarrollando talleres de sensibilización acompañadas de video institucional, piezas de comunicación, juegos didácticos entre otros.</t>
  </si>
  <si>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</si>
  <si>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</si>
  <si>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</si>
  <si>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</si>
  <si>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</si>
  <si>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</si>
  <si>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</si>
  <si>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</si>
  <si>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NO PROGRAMADO</t>
  </si>
  <si>
    <t>META NO PROGRAMADA PARA I TRIMESTRE</t>
  </si>
  <si>
    <t>NP</t>
  </si>
  <si>
    <t>META NO PROGRAMADA</t>
  </si>
  <si>
    <t xml:space="preserve">Normograma: se adjunta el soporte mediante el cual se remitió el tema normativo al solicitante. </t>
  </si>
  <si>
    <t>Normograma: se adjunta el soporte mediante el cual se remitió el tema normativo al solicitante. Radicado N° 20181500271633</t>
  </si>
  <si>
    <t>Radicado N° 20181500271633</t>
  </si>
  <si>
    <t>El proceso realizó el ejercicio de evaluación de requisito legales aplicables a la dependencia, evidenciado de ello el radicado N° 20181500271633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</si>
  <si>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</si>
  <si>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</si>
  <si>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</si>
  <si>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</si>
  <si>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</si>
  <si>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La OCI realizó la medición del desempeño ambiental conforme los lineamientos de la OAP</t>
  </si>
  <si>
    <t>Informe de medición ambiental</t>
  </si>
  <si>
    <t>Según el informe remitid por el Sistema Ambiental  el proceso desarrollo la medición de desempeño ambiental programada para el trimestre</t>
  </si>
  <si>
    <t>Informe ambiental</t>
  </si>
  <si>
    <t>El proceso realizó las dos mediciones de desempeño ambiental programadas para la vigencia</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</si>
  <si>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</si>
  <si>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</si>
  <si>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</si>
  <si>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ciudadanos (TIENE A 30 DE DICIEMBRE 1 REQUERIMIENTO VENCIDO)</t>
  </si>
  <si>
    <t>REQUERIMIENTOS CIUDADNAOS</t>
  </si>
  <si>
    <t>Respuesta de requerimientos ciudadanos vencidos de 2017</t>
  </si>
  <si>
    <t>SE VERIFICARÁ EL CUMPLIMIENTO DE ESTA META EN II TRIMESTRE</t>
  </si>
  <si>
    <t>INFORME DE SERVICIO A LA CIUDADANÍA</t>
  </si>
  <si>
    <t>Según el reporte de atención a la ciudadanía la OCI cuenta con un (1) requerimiento vencido con corte a 30 d ejunio de 2018</t>
  </si>
  <si>
    <t>Informe SAC</t>
  </si>
  <si>
    <t>Según el informe de atención a la ciudadanía el proceso no cuenta con requerimientos ciudadanos vencidos asignados al proceso presentados en la vigencia 2017</t>
  </si>
  <si>
    <t>informe servicio a la ciudadanía</t>
  </si>
  <si>
    <t>En atención al informe remitido por la SAC el proceso no cuenta con requerimientos ciudadanos vencidos</t>
  </si>
  <si>
    <t>El proceso disminuyó a 0 la cantidad de requerimientos ciudadanos vencidos asignados.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</si>
  <si>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</si>
  <si>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</si>
  <si>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</si>
  <si>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</si>
  <si>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</si>
  <si>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</si>
  <si>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La OCI no realizó el registro de la buena práctica en ÁGORA</t>
  </si>
  <si>
    <t>Informe de reporte de buena práctica en Ágora</t>
  </si>
  <si>
    <t>La OCI realizo el registro de la lección aprendida asociada a los planes de mejoramiento</t>
  </si>
  <si>
    <t>El proceso registro por lección aprendida el día 03 de octubre de 2018 la cual, consistia enla depuración y cierre de los planes de mejoramiento mediante la creación de estrategias y metodologías que aporten en la formulación y el registro de la buena práctica lo realizó el 28 de agosto de 2018, la cual, cual tuvo como pretensión mejorar la prestación de bienes y servicios.</t>
  </si>
  <si>
    <t>TOTAL PLAN DE GESTIÓN</t>
  </si>
  <si>
    <t>Cumplir con el 100% de los requisitos del modelo integrado de planeación y gestión</t>
  </si>
  <si>
    <r>
      <t xml:space="preserve">Depurar el 100% de las comunicaciones en el aplicativo de gestión documental </t>
    </r>
    <r>
      <rPr>
        <b/>
        <sz val="11"/>
        <rFont val="Calibri"/>
        <family val="2"/>
        <scheme val="minor"/>
      </rPr>
      <t xml:space="preserve">ORFEO I </t>
    </r>
    <r>
      <rPr>
        <sz val="11"/>
        <rFont val="Calibri"/>
        <family val="2"/>
        <scheme val="minor"/>
      </rPr>
      <t>(a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</si>
  <si>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</si>
  <si>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</si>
  <si>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</si>
  <si>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</si>
  <si>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</si>
  <si>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No cuenta con comunicaciones en ORFEO 1</t>
  </si>
  <si>
    <t>Informe de ORFEO 1</t>
  </si>
  <si>
    <t>Meta no programada</t>
  </si>
  <si>
    <t>Según el informe del applicativo ORFEO I el proceso dupuró el 100% de las comunicaciones .</t>
  </si>
  <si>
    <t>Informe ORFEO I</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</si>
  <si>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</si>
  <si>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</si>
  <si>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</si>
  <si>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CONSTANTE</t>
  </si>
  <si>
    <t>Plan de Actualización de la Documentación</t>
  </si>
  <si>
    <t>OFICINA ASESORA DE PLANEACION</t>
  </si>
  <si>
    <t>Cumplimiento de la actualización documental del proceso</t>
  </si>
  <si>
    <t>SE SOLICITÓ PLAN DE ACTUALIZACIÓN DOCUMENTAL, CON EL PROPÓSITO DE ADELANTAR LS JORNADAS DE ACTUALIZACIÓN DOCUMENTAL</t>
  </si>
  <si>
    <t>Según el informe presentado por el analista del proceso, este cumplió con el 100% de las actividades programadas en el plan de actualización de documentos</t>
  </si>
  <si>
    <t>Informe de analista del proceso</t>
  </si>
  <si>
    <t>El proceso realizó la actualización de 5 documentos</t>
  </si>
  <si>
    <t>informe actualización documental</t>
  </si>
  <si>
    <t>El proceso realizó la actualización documental correspondiente al trimestre</t>
  </si>
  <si>
    <t>Informe reporte actualización documental</t>
  </si>
  <si>
    <t>El proceso realizó durante la vigencia la actualización  de 03 documentos</t>
  </si>
  <si>
    <t>Mantener el 100% de las acciones de mejora asignadas al proceso/Alcaldía con relación a planes de mejoramiento interno  documentadas y vigentes</t>
  </si>
  <si>
    <t>Acciones correctivas documentadas y vigentes</t>
  </si>
  <si>
    <t>(No. De acciones de plan de mejoramiento responsabilidad del proceso documentadas y vigentes/No. De acciones bajo responsabilidad del proceso)*100</t>
  </si>
  <si>
    <t>Acciones de mejora asignadas al proceso actualizadas y documentadas</t>
  </si>
  <si>
    <t>NO CUENTA CON ACCIONES DE MEJORA ASIGNADAS AL PROCESO</t>
  </si>
  <si>
    <t xml:space="preserve">Acciones de mejora internas  - 100% actualizadas
</t>
  </si>
  <si>
    <t>Informe de acciones de mejora+</t>
  </si>
  <si>
    <t>Informe planes de mejoramiento</t>
  </si>
  <si>
    <t>El proceso no cuenta con acciones abiertas vencidas.</t>
  </si>
  <si>
    <t xml:space="preserve">ELABORÓ: </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</si>
  <si>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</si>
  <si>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</si>
  <si>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</si>
  <si>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</si>
  <si>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Información publicada conforme a  los requisitos e indice de transparencia</t>
  </si>
  <si>
    <t>LA OFICINA DE CONTROL INTERNO CUMPLIÓ CON LA PUBLICACIÓN DE LA INFORMACIÓN SEGÚN LOS LINEAMIENTOS DE LA LEY 1712</t>
  </si>
  <si>
    <t xml:space="preserve">El proceso de evaluación independiente cumplió con la publicación de la información según la ley 1712 </t>
  </si>
  <si>
    <t>http://www.gobiernobogota.gov.co/transparencia/instrumentos-gestion-informacion-publica/relacionados-informacion</t>
  </si>
  <si>
    <t>El proceso realizó la publicación del 100% de los ítems o temas asociados a la depencencia como son los informes de gestión, evaluación y auditoría</t>
  </si>
  <si>
    <t>Registro de publicaciones</t>
  </si>
  <si>
    <t>Porcentaje de Cumplimiento Trimestre I</t>
  </si>
  <si>
    <t>Porcentaje de Cumplimiento Trimestre II</t>
  </si>
  <si>
    <t>Porcentaje de Cumplimiento Trimestre III</t>
  </si>
  <si>
    <t>Porcentaje de Cumplimiento Trimestre IV</t>
  </si>
  <si>
    <t>Porcentaje de Cumplimiento PLAN DE GESTIÓN 2018</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</si>
  <si>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</si>
  <si>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</si>
  <si>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</si>
  <si>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</si>
  <si>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SIG</t>
  </si>
  <si>
    <t>PROGRAMACION</t>
  </si>
  <si>
    <t>INDICADOR</t>
  </si>
  <si>
    <t>ADQUISICION DE BIENES</t>
  </si>
  <si>
    <t>GASTOS DE FUNCIONAMIENTO</t>
  </si>
  <si>
    <t>ADQUISICION DE SERVICIOS</t>
  </si>
  <si>
    <t>GASTOS DE INVERSION</t>
  </si>
  <si>
    <t>RUTINARIA</t>
  </si>
  <si>
    <t>SERVICIOS PUBLICOS</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</si>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</sst>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240A]\ #,##0.00"/>
    <numFmt numFmtId="166" formatCode="* #,##0.00&quot;    &quot;;\-* #,##0.00&quot;    &quot;;* \-#&quot;    &quot;;@\ "/>
  </numFmts>
  <fonts count="44">
    <font>
      <sz val="11"/>
      <color theme="1"/>
      <name val="Calibri"/>
      <family val="2"/>
      <scheme val="minor"/>
    </font>
    <font>
      <sz val="11"/>
      <color indexed="8"/>
      <name val="Calibri"/>
      <family val="2"/>
    </font>
    <font>
      <b/>
      <sz val="10"/>
      <name val="Arial"/>
      <family val="2"/>
    </font>
    <font>
      <sz val="10"/>
      <name val="Arial"/>
      <family val="2"/>
    </font>
    <font>
      <sz val="10"/>
      <color indexed="8"/>
      <name val="Calibri"/>
      <family val="2"/>
    </font>
    <font>
      <sz val="10"/>
      <color indexed="8"/>
      <name val="Arial"/>
      <family val="2"/>
    </font>
    <font>
      <b/>
      <sz val="10"/>
      <color indexed="8"/>
      <name val="Arial"/>
      <family val="2"/>
    </font>
    <font>
      <b/>
      <sz val="10"/>
      <color indexed="8"/>
      <name val="Calibri"/>
      <family val="2"/>
    </font>
    <font>
      <sz val="12"/>
      <color indexed="8"/>
      <name val="Arial"/>
      <family val="2"/>
    </font>
    <font>
      <sz val="11"/>
      <color indexed="8"/>
      <name val="Arial"/>
      <family val="2"/>
    </font>
    <font>
      <sz val="8"/>
      <color indexed="81"/>
      <name val="Tahoma"/>
      <family val="2"/>
    </font>
    <font>
      <b/>
      <sz val="8"/>
      <color indexed="81"/>
      <name val="Tahoma"/>
      <family val="2"/>
    </font>
    <font>
      <b/>
      <sz val="18"/>
      <color indexed="8"/>
      <name val="Calibri"/>
      <family val="2"/>
    </font>
    <font>
      <sz val="14"/>
      <color indexed="8"/>
      <name val="Arial Narrow"/>
      <family val="2"/>
    </font>
    <font>
      <sz val="14"/>
      <name val="Arial Narrow"/>
      <family val="2"/>
    </font>
    <font>
      <sz val="14"/>
      <color indexed="10"/>
      <name val="Arial Narrow"/>
      <family val="2"/>
    </font>
    <font>
      <sz val="11"/>
      <color indexed="10"/>
      <name val="Calibri"/>
      <family val="2"/>
    </font>
    <font>
      <sz val="11"/>
      <name val="Calibri"/>
      <family val="2"/>
    </font>
    <font>
      <b/>
      <sz val="26"/>
      <color indexed="8"/>
      <name val="Arial"/>
      <family val="2"/>
    </font>
    <font>
      <sz val="12"/>
      <color indexed="8"/>
      <name val="Arial Narrow"/>
      <family val="2"/>
    </font>
    <font>
      <sz val="8"/>
      <name val="Calibri"/>
      <family val="2"/>
    </font>
    <font>
      <b/>
      <sz val="10"/>
      <name val="Arial Rounded MT Bold"/>
      <family val="2"/>
    </font>
    <font>
      <b/>
      <sz val="18"/>
      <name val="Arial Rounded MT Bold"/>
      <family val="2"/>
    </font>
    <font>
      <sz val="10"/>
      <name val="Arial Rounded MT Bold"/>
      <family val="2"/>
    </font>
    <font>
      <b/>
      <sz val="22"/>
      <name val="Arial Rounded MT Bold"/>
      <family val="2"/>
    </font>
    <font>
      <sz val="11"/>
      <color theme="1"/>
      <name val="Calibri"/>
      <family val="2"/>
      <scheme val="minor"/>
    </font>
    <font>
      <sz val="10"/>
      <color theme="1"/>
      <name val="Arial"/>
      <family val="2"/>
    </font>
    <font>
      <sz val="11"/>
      <name val="Calibri"/>
      <family val="2"/>
      <scheme val="minor"/>
    </font>
    <font>
      <sz val="10"/>
      <color theme="1"/>
      <name val="Arial Rounded MT Bold"/>
      <family val="2"/>
    </font>
    <font>
      <sz val="12"/>
      <color theme="1"/>
      <name val="Arial Rounded MT Bold"/>
      <family val="2"/>
    </font>
    <font>
      <sz val="11"/>
      <color theme="1"/>
      <name val="Arial Rounded MT Bold"/>
      <family val="2"/>
    </font>
    <font>
      <b/>
      <sz val="28"/>
      <color theme="1"/>
      <name val="Arial Rounded MT Bold"/>
      <family val="2"/>
    </font>
    <font>
      <b/>
      <sz val="26"/>
      <color theme="1"/>
      <name val="Arial Rounded MT Bold"/>
      <family val="2"/>
    </font>
    <font>
      <b/>
      <sz val="11"/>
      <color theme="1"/>
      <name val="Arial Rounded MT Bold"/>
      <family val="2"/>
    </font>
    <font>
      <b/>
      <sz val="20"/>
      <color theme="1"/>
      <name val="Arial Rounded MT Bold"/>
      <family val="2"/>
    </font>
    <font>
      <u/>
      <sz val="11"/>
      <color theme="10"/>
      <name val="Calibri"/>
      <family val="2"/>
      <scheme val="minor"/>
    </font>
    <font>
      <b/>
      <sz val="11"/>
      <name val="Calibri"/>
      <family val="2"/>
      <scheme val="minor"/>
    </font>
    <font>
      <sz val="12"/>
      <name val="Arial Narrow"/>
      <family val="2"/>
    </font>
    <font>
      <u/>
      <sz val="11"/>
      <name val="Calibri"/>
      <family val="2"/>
      <scheme val="minor"/>
    </font>
    <font>
      <b/>
      <sz val="18"/>
      <name val="Arial"/>
      <family val="2"/>
    </font>
    <font>
      <sz val="9"/>
      <color indexed="81"/>
      <name val="Tahoma"/>
      <family val="2"/>
    </font>
    <font>
      <b/>
      <sz val="9"/>
      <color indexed="81"/>
      <name val="Tahoma"/>
      <family val="2"/>
    </font>
    <font>
      <sz val="11"/>
      <color theme="1"/>
      <name val="Arial"/>
      <family val="2"/>
    </font>
    <font>
      <sz val="10"/>
      <color rgb="FFFF000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indexed="49"/>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17"/>
        <bgColor indexed="64"/>
      </patternFill>
    </fill>
    <fill>
      <patternFill patternType="solid">
        <fgColor indexed="57"/>
        <bgColor indexed="64"/>
      </patternFill>
    </fill>
    <fill>
      <patternFill patternType="solid">
        <fgColor indexed="14"/>
        <bgColor indexed="64"/>
      </patternFill>
    </fill>
    <fill>
      <patternFill patternType="solid">
        <fgColor indexed="3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
      <patternFill patternType="solid">
        <fgColor theme="9"/>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1">
    <xf numFmtId="0" fontId="0" fillId="0" borderId="0"/>
    <xf numFmtId="0" fontId="3" fillId="2" borderId="0" applyNumberFormat="0" applyBorder="0" applyAlignment="0" applyProtection="0"/>
    <xf numFmtId="166" fontId="3" fillId="0" borderId="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0" borderId="0" applyNumberFormat="0" applyFill="0" applyBorder="0" applyAlignment="0" applyProtection="0"/>
  </cellStyleXfs>
  <cellXfs count="297">
    <xf numFmtId="0" fontId="0" fillId="0" borderId="0" xfId="0"/>
    <xf numFmtId="0" fontId="4" fillId="5" borderId="0" xfId="0" applyFont="1" applyFill="1"/>
    <xf numFmtId="0" fontId="3" fillId="5" borderId="0" xfId="0" applyFont="1" applyFill="1" applyBorder="1" applyAlignment="1">
      <alignment horizontal="left" vertical="center" wrapText="1"/>
    </xf>
    <xf numFmtId="0" fontId="4" fillId="5" borderId="0" xfId="0" applyFont="1" applyFill="1" applyAlignment="1">
      <alignment horizontal="center"/>
    </xf>
    <xf numFmtId="0" fontId="2" fillId="6"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4" fillId="5" borderId="0" xfId="0" applyFont="1" applyFill="1" applyAlignment="1">
      <alignment vertical="top" wrapText="1"/>
    </xf>
    <xf numFmtId="0" fontId="7" fillId="5" borderId="0" xfId="0" applyFont="1" applyFill="1" applyBorder="1" applyAlignment="1">
      <alignment vertical="center"/>
    </xf>
    <xf numFmtId="0" fontId="9" fillId="0" borderId="5"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0" fillId="0" borderId="0" xfId="0" applyAlignment="1">
      <alignment wrapText="1"/>
    </xf>
    <xf numFmtId="0" fontId="9" fillId="0" borderId="6"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5" borderId="0" xfId="0" applyFont="1" applyFill="1" applyBorder="1" applyAlignment="1">
      <alignment horizontal="center"/>
    </xf>
    <xf numFmtId="0" fontId="8" fillId="0" borderId="0" xfId="0" applyFont="1" applyAlignment="1">
      <alignment horizontal="justify"/>
    </xf>
    <xf numFmtId="0" fontId="13" fillId="8" borderId="4" xfId="0" applyFont="1" applyFill="1" applyBorder="1" applyAlignment="1">
      <alignment horizontal="justify" vertical="center" wrapText="1"/>
    </xf>
    <xf numFmtId="0" fontId="13" fillId="5" borderId="4" xfId="0" applyFont="1" applyFill="1" applyBorder="1" applyAlignment="1">
      <alignment horizontal="justify" vertical="center" wrapText="1"/>
    </xf>
    <xf numFmtId="0" fontId="14" fillId="9" borderId="2" xfId="0" applyFont="1" applyFill="1" applyBorder="1" applyAlignment="1">
      <alignment horizontal="center" vertical="center" wrapText="1"/>
    </xf>
    <xf numFmtId="0" fontId="14" fillId="9" borderId="2" xfId="0" applyFont="1" applyFill="1" applyBorder="1" applyAlignment="1">
      <alignment horizontal="justify" vertical="center" wrapText="1"/>
    </xf>
    <xf numFmtId="0" fontId="13" fillId="9" borderId="4" xfId="0" applyFont="1" applyFill="1" applyBorder="1" applyAlignment="1">
      <alignment horizontal="justify" vertical="center" wrapText="1"/>
    </xf>
    <xf numFmtId="0" fontId="13" fillId="9" borderId="9" xfId="0" applyFont="1" applyFill="1" applyBorder="1" applyAlignment="1">
      <alignment horizontal="justify" vertical="center" wrapText="1"/>
    </xf>
    <xf numFmtId="0" fontId="14" fillId="10" borderId="10" xfId="0" applyFont="1" applyFill="1" applyBorder="1" applyAlignment="1">
      <alignment horizontal="justify" vertical="center" wrapText="1"/>
    </xf>
    <xf numFmtId="0" fontId="14" fillId="10" borderId="4" xfId="0" applyFont="1" applyFill="1" applyBorder="1" applyAlignment="1">
      <alignment horizontal="justify" vertical="center" wrapText="1"/>
    </xf>
    <xf numFmtId="0" fontId="14" fillId="11" borderId="2" xfId="0" applyFont="1" applyFill="1" applyBorder="1" applyAlignment="1">
      <alignment horizontal="justify" vertical="center" wrapText="1"/>
    </xf>
    <xf numFmtId="0" fontId="14" fillId="11" borderId="4" xfId="0" applyFont="1" applyFill="1" applyBorder="1" applyAlignment="1">
      <alignment horizontal="justify" vertical="center" wrapText="1"/>
    </xf>
    <xf numFmtId="0" fontId="14" fillId="12" borderId="4" xfId="0" applyFont="1" applyFill="1" applyBorder="1" applyAlignment="1">
      <alignment horizontal="justify" vertical="center" wrapText="1"/>
    </xf>
    <xf numFmtId="0" fontId="13" fillId="12" borderId="11" xfId="0" applyFont="1" applyFill="1" applyBorder="1" applyAlignment="1">
      <alignment horizontal="justify" vertical="center" wrapText="1"/>
    </xf>
    <xf numFmtId="0" fontId="13" fillId="12" borderId="4" xfId="0" applyFont="1" applyFill="1" applyBorder="1" applyAlignment="1">
      <alignment horizontal="justify" vertical="center" wrapText="1"/>
    </xf>
    <xf numFmtId="0" fontId="14" fillId="12" borderId="2" xfId="0" applyFont="1" applyFill="1" applyBorder="1" applyAlignment="1">
      <alignment vertical="center" wrapText="1"/>
    </xf>
    <xf numFmtId="0" fontId="13" fillId="13" borderId="10" xfId="0" applyFont="1" applyFill="1" applyBorder="1" applyAlignment="1">
      <alignment horizontal="justify" vertical="center" wrapText="1"/>
    </xf>
    <xf numFmtId="0" fontId="13" fillId="13" borderId="4" xfId="0" applyFont="1" applyFill="1" applyBorder="1" applyAlignment="1">
      <alignment horizontal="justify" vertical="center" wrapText="1"/>
    </xf>
    <xf numFmtId="0" fontId="14" fillId="13" borderId="4" xfId="0" applyFont="1" applyFill="1" applyBorder="1" applyAlignment="1">
      <alignment horizontal="justify" vertical="center" wrapText="1"/>
    </xf>
    <xf numFmtId="0" fontId="15" fillId="13" borderId="4" xfId="0" applyFont="1" applyFill="1" applyBorder="1" applyAlignment="1">
      <alignment horizontal="justify" vertical="center" wrapText="1"/>
    </xf>
    <xf numFmtId="0" fontId="13" fillId="13" borderId="12" xfId="0" applyFont="1" applyFill="1" applyBorder="1" applyAlignment="1">
      <alignment horizontal="left" vertical="center" wrapText="1"/>
    </xf>
    <xf numFmtId="0" fontId="13" fillId="13" borderId="9" xfId="0" applyFont="1" applyFill="1" applyBorder="1" applyAlignment="1">
      <alignment horizontal="justify" vertical="center" wrapText="1"/>
    </xf>
    <xf numFmtId="0" fontId="14" fillId="13" borderId="10" xfId="0" applyFont="1" applyFill="1" applyBorder="1" applyAlignment="1">
      <alignment horizontal="justify" vertical="center" wrapText="1"/>
    </xf>
    <xf numFmtId="0" fontId="14" fillId="13" borderId="9" xfId="0" applyFont="1" applyFill="1" applyBorder="1" applyAlignment="1">
      <alignment horizontal="justify" vertical="center" wrapText="1"/>
    </xf>
    <xf numFmtId="0" fontId="2" fillId="6" borderId="3" xfId="0" applyFont="1" applyFill="1" applyBorder="1" applyAlignment="1">
      <alignment horizontal="center" vertical="center" wrapText="1"/>
    </xf>
    <xf numFmtId="0" fontId="7" fillId="6" borderId="3" xfId="0" applyFont="1" applyFill="1" applyBorder="1"/>
    <xf numFmtId="0" fontId="2" fillId="10" borderId="2" xfId="0" applyFont="1" applyFill="1" applyBorder="1" applyAlignment="1">
      <alignment horizontal="center" vertical="center" wrapText="1"/>
    </xf>
    <xf numFmtId="0" fontId="26" fillId="18" borderId="2" xfId="0" applyFont="1" applyFill="1" applyBorder="1" applyAlignment="1">
      <alignment horizontal="center" vertical="center" wrapText="1"/>
    </xf>
    <xf numFmtId="0" fontId="26" fillId="18" borderId="2" xfId="0" applyFont="1" applyFill="1" applyBorder="1" applyAlignment="1" applyProtection="1">
      <alignment horizontal="center" vertical="center" wrapText="1"/>
      <protection locked="0"/>
    </xf>
    <xf numFmtId="0" fontId="2" fillId="14" borderId="3"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3" xfId="0" applyFont="1" applyFill="1" applyBorder="1" applyAlignment="1">
      <alignment vertical="center" wrapText="1"/>
    </xf>
    <xf numFmtId="0" fontId="18" fillId="16" borderId="13" xfId="0" applyFont="1" applyFill="1" applyBorder="1" applyAlignment="1" applyProtection="1">
      <alignment horizontal="center" vertical="center" wrapText="1"/>
      <protection locked="0"/>
    </xf>
    <xf numFmtId="0" fontId="18" fillId="16" borderId="14" xfId="0" applyFont="1" applyFill="1" applyBorder="1" applyAlignment="1" applyProtection="1">
      <alignment horizontal="center" vertical="center" wrapText="1"/>
      <protection locked="0"/>
    </xf>
    <xf numFmtId="0" fontId="0" fillId="18" borderId="15" xfId="0" applyFill="1" applyBorder="1" applyAlignment="1" applyProtection="1">
      <alignment horizontal="center" vertical="center" wrapText="1"/>
      <protection locked="0"/>
    </xf>
    <xf numFmtId="9" fontId="25" fillId="18" borderId="6" xfId="5" applyFont="1" applyFill="1" applyBorder="1" applyAlignment="1">
      <alignment horizontal="center" vertical="center" wrapText="1"/>
    </xf>
    <xf numFmtId="0" fontId="16" fillId="18" borderId="6" xfId="0" applyFont="1" applyFill="1" applyBorder="1" applyAlignment="1">
      <alignment horizontal="center" vertical="center" wrapText="1"/>
    </xf>
    <xf numFmtId="0" fontId="19" fillId="18" borderId="6" xfId="0" applyFont="1" applyFill="1" applyBorder="1" applyAlignment="1" applyProtection="1">
      <alignment horizontal="center" vertical="center" wrapText="1"/>
      <protection locked="0"/>
    </xf>
    <xf numFmtId="0" fontId="5" fillId="18" borderId="10" xfId="0" applyFont="1" applyFill="1" applyBorder="1" applyAlignment="1" applyProtection="1">
      <alignment horizontal="center" vertical="center" wrapText="1"/>
      <protection locked="0"/>
    </xf>
    <xf numFmtId="0" fontId="5" fillId="18" borderId="6" xfId="0" applyFont="1" applyFill="1" applyBorder="1" applyAlignment="1" applyProtection="1">
      <alignment horizontal="center" vertical="center" wrapText="1"/>
      <protection locked="0"/>
    </xf>
    <xf numFmtId="9" fontId="3" fillId="18" borderId="6" xfId="5" applyFont="1" applyFill="1" applyBorder="1" applyAlignment="1">
      <alignment horizontal="center" vertical="center" wrapText="1"/>
    </xf>
    <xf numFmtId="0" fontId="5" fillId="18" borderId="6" xfId="0" applyFont="1" applyFill="1" applyBorder="1" applyAlignment="1" applyProtection="1">
      <alignment horizontal="justify" vertical="center" wrapText="1"/>
      <protection locked="0"/>
    </xf>
    <xf numFmtId="9" fontId="3" fillId="18" borderId="6" xfId="5" applyFont="1" applyFill="1" applyBorder="1" applyAlignment="1" applyProtection="1">
      <alignment horizontal="center" vertical="center" wrapText="1"/>
      <protection locked="0"/>
    </xf>
    <xf numFmtId="0" fontId="8" fillId="18" borderId="16" xfId="0" applyFont="1" applyFill="1" applyBorder="1" applyAlignment="1" applyProtection="1">
      <alignment horizontal="center" vertical="center" wrapText="1"/>
      <protection locked="0"/>
    </xf>
    <xf numFmtId="0" fontId="0" fillId="18" borderId="0" xfId="0" applyFill="1"/>
    <xf numFmtId="0" fontId="0" fillId="18" borderId="17" xfId="0" applyFill="1" applyBorder="1" applyAlignment="1" applyProtection="1">
      <alignment horizontal="center" vertical="center" wrapText="1"/>
      <protection locked="0"/>
    </xf>
    <xf numFmtId="9" fontId="25" fillId="18" borderId="2" xfId="5"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9" fillId="18" borderId="2" xfId="0" applyFont="1" applyFill="1" applyBorder="1" applyAlignment="1" applyProtection="1">
      <alignment horizontal="center" vertical="center" wrapText="1"/>
      <protection locked="0"/>
    </xf>
    <xf numFmtId="0" fontId="5" fillId="18" borderId="4" xfId="0" applyFont="1" applyFill="1" applyBorder="1" applyAlignment="1" applyProtection="1">
      <alignment horizontal="center" vertical="center" wrapText="1"/>
      <protection locked="0"/>
    </xf>
    <xf numFmtId="0" fontId="5" fillId="18" borderId="2" xfId="0" applyFont="1" applyFill="1" applyBorder="1" applyAlignment="1" applyProtection="1">
      <alignment horizontal="center" vertical="center" wrapText="1"/>
      <protection locked="0"/>
    </xf>
    <xf numFmtId="9" fontId="3" fillId="18" borderId="2" xfId="5" applyFont="1" applyFill="1" applyBorder="1" applyAlignment="1">
      <alignment horizontal="center" vertical="center" wrapText="1"/>
    </xf>
    <xf numFmtId="0" fontId="5" fillId="18" borderId="2" xfId="0" applyFont="1" applyFill="1" applyBorder="1" applyAlignment="1" applyProtection="1">
      <alignment horizontal="justify" vertical="center" wrapText="1"/>
      <protection locked="0"/>
    </xf>
    <xf numFmtId="9" fontId="3" fillId="18" borderId="2" xfId="5" applyFont="1" applyFill="1" applyBorder="1" applyAlignment="1" applyProtection="1">
      <alignment horizontal="center" vertical="center" wrapText="1"/>
      <protection locked="0"/>
    </xf>
    <xf numFmtId="0" fontId="8" fillId="18" borderId="18" xfId="0" applyFont="1" applyFill="1" applyBorder="1" applyAlignment="1" applyProtection="1">
      <alignment horizontal="center" vertical="center" wrapText="1"/>
      <protection locked="0"/>
    </xf>
    <xf numFmtId="0" fontId="0" fillId="18" borderId="19" xfId="0" applyFill="1" applyBorder="1" applyAlignment="1" applyProtection="1">
      <alignment horizontal="center" vertical="center" wrapText="1"/>
      <protection locked="0"/>
    </xf>
    <xf numFmtId="9" fontId="25" fillId="18" borderId="3" xfId="5"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9" fillId="18" borderId="8" xfId="0" applyFont="1" applyFill="1" applyBorder="1" applyAlignment="1" applyProtection="1">
      <alignment horizontal="center" vertical="center" wrapText="1"/>
      <protection locked="0"/>
    </xf>
    <xf numFmtId="0" fontId="5" fillId="18" borderId="9" xfId="0" applyFont="1" applyFill="1" applyBorder="1" applyAlignment="1" applyProtection="1">
      <alignment horizontal="center" vertical="center" wrapText="1"/>
      <protection locked="0"/>
    </xf>
    <xf numFmtId="0" fontId="5" fillId="18" borderId="8" xfId="0" applyFont="1" applyFill="1" applyBorder="1" applyAlignment="1" applyProtection="1">
      <alignment horizontal="center" vertical="center" wrapText="1"/>
      <protection locked="0"/>
    </xf>
    <xf numFmtId="9" fontId="3" fillId="18" borderId="3" xfId="5" applyFont="1" applyFill="1" applyBorder="1" applyAlignment="1">
      <alignment horizontal="center" vertical="center" wrapText="1"/>
    </xf>
    <xf numFmtId="0" fontId="5" fillId="18" borderId="3" xfId="0" applyFont="1" applyFill="1" applyBorder="1" applyAlignment="1" applyProtection="1">
      <alignment horizontal="justify" vertical="center" wrapText="1"/>
      <protection locked="0"/>
    </xf>
    <xf numFmtId="0" fontId="5" fillId="18" borderId="20" xfId="0" applyFont="1" applyFill="1" applyBorder="1" applyAlignment="1" applyProtection="1">
      <alignment horizontal="justify" vertical="center" wrapText="1"/>
      <protection locked="0"/>
    </xf>
    <xf numFmtId="9" fontId="3" fillId="18" borderId="3" xfId="5" applyFont="1" applyFill="1" applyBorder="1" applyAlignment="1" applyProtection="1">
      <alignment horizontal="center" vertical="center" wrapText="1"/>
      <protection locked="0"/>
    </xf>
    <xf numFmtId="0" fontId="27" fillId="18" borderId="3" xfId="0" applyFont="1" applyFill="1" applyBorder="1" applyAlignment="1">
      <alignment horizontal="left" vertical="center" wrapText="1"/>
    </xf>
    <xf numFmtId="0" fontId="27" fillId="18" borderId="2" xfId="0" applyFont="1" applyFill="1" applyBorder="1" applyAlignment="1">
      <alignment horizontal="left" vertical="center" wrapText="1"/>
    </xf>
    <xf numFmtId="0" fontId="0" fillId="18" borderId="2" xfId="0" applyFill="1" applyBorder="1" applyAlignment="1" applyProtection="1">
      <alignment horizontal="left" vertical="center" wrapText="1"/>
      <protection locked="0"/>
    </xf>
    <xf numFmtId="0" fontId="26" fillId="18" borderId="2" xfId="0" applyFont="1" applyFill="1" applyBorder="1" applyAlignment="1" applyProtection="1">
      <alignment horizontal="left" vertical="center" wrapText="1"/>
      <protection locked="0"/>
    </xf>
    <xf numFmtId="165" fontId="26" fillId="18" borderId="2" xfId="0" applyNumberFormat="1" applyFont="1" applyFill="1" applyBorder="1" applyAlignment="1" applyProtection="1">
      <alignment horizontal="center" vertical="center" wrapText="1"/>
      <protection locked="0"/>
    </xf>
    <xf numFmtId="9" fontId="26" fillId="18" borderId="2" xfId="5" applyFont="1" applyFill="1" applyBorder="1" applyAlignment="1" applyProtection="1">
      <alignment horizontal="center" vertical="center" wrapText="1"/>
      <protection locked="0"/>
    </xf>
    <xf numFmtId="0" fontId="26" fillId="18" borderId="2" xfId="0" applyFont="1" applyFill="1" applyBorder="1" applyAlignment="1" applyProtection="1">
      <alignment horizontal="justify" vertical="center" wrapText="1"/>
      <protection locked="0"/>
    </xf>
    <xf numFmtId="0" fontId="26" fillId="18" borderId="2" xfId="5" applyNumberFormat="1" applyFont="1" applyFill="1" applyBorder="1" applyAlignment="1">
      <alignment horizontal="center" vertical="center" wrapText="1"/>
    </xf>
    <xf numFmtId="9" fontId="23" fillId="18" borderId="2" xfId="5" applyFont="1" applyFill="1" applyBorder="1" applyAlignment="1">
      <alignment horizontal="center" vertical="center" wrapText="1"/>
    </xf>
    <xf numFmtId="0" fontId="28" fillId="18" borderId="2" xfId="0" applyFont="1" applyFill="1" applyBorder="1" applyAlignment="1" applyProtection="1">
      <alignment horizontal="center" vertical="center" wrapText="1"/>
      <protection locked="0"/>
    </xf>
    <xf numFmtId="0" fontId="28" fillId="18" borderId="2" xfId="0" applyFont="1" applyFill="1" applyBorder="1" applyAlignment="1" applyProtection="1">
      <alignment horizontal="justify" vertical="center" wrapText="1"/>
      <protection locked="0"/>
    </xf>
    <xf numFmtId="0" fontId="28" fillId="18" borderId="2" xfId="0" applyFont="1" applyFill="1" applyBorder="1" applyAlignment="1">
      <alignment horizontal="center" vertical="center" wrapText="1"/>
    </xf>
    <xf numFmtId="0" fontId="28" fillId="18" borderId="2" xfId="0" applyNumberFormat="1" applyFont="1" applyFill="1" applyBorder="1" applyAlignment="1">
      <alignment horizontal="center" vertical="center" wrapText="1"/>
    </xf>
    <xf numFmtId="9" fontId="28" fillId="18" borderId="2" xfId="5" applyFont="1" applyFill="1" applyBorder="1" applyAlignment="1" applyProtection="1">
      <alignment horizontal="center" vertical="center" wrapText="1"/>
      <protection locked="0"/>
    </xf>
    <xf numFmtId="9" fontId="28" fillId="18" borderId="2" xfId="5" applyNumberFormat="1" applyFont="1" applyFill="1" applyBorder="1" applyAlignment="1" applyProtection="1">
      <alignment horizontal="center" vertical="center" wrapText="1"/>
      <protection locked="0"/>
    </xf>
    <xf numFmtId="0" fontId="29" fillId="18" borderId="2" xfId="0" applyFont="1" applyFill="1" applyBorder="1" applyAlignment="1" applyProtection="1">
      <alignment horizontal="justify" vertical="center" wrapText="1"/>
      <protection locked="0"/>
    </xf>
    <xf numFmtId="0" fontId="23" fillId="18" borderId="2" xfId="5" applyNumberFormat="1" applyFont="1" applyFill="1" applyBorder="1" applyAlignment="1" applyProtection="1">
      <alignment horizontal="center" vertical="center" wrapText="1"/>
      <protection locked="0"/>
    </xf>
    <xf numFmtId="0" fontId="30" fillId="0" borderId="0" xfId="0" applyFont="1"/>
    <xf numFmtId="0" fontId="27" fillId="19" borderId="3" xfId="0" applyFont="1" applyFill="1" applyBorder="1" applyAlignment="1">
      <alignment horizontal="left" vertical="center" wrapText="1"/>
    </xf>
    <xf numFmtId="9" fontId="23" fillId="18" borderId="7" xfId="5" applyFont="1" applyFill="1" applyBorder="1" applyAlignment="1">
      <alignment horizontal="center" vertical="center" wrapText="1"/>
    </xf>
    <xf numFmtId="0" fontId="28" fillId="18" borderId="7" xfId="0" applyFont="1" applyFill="1" applyBorder="1" applyAlignment="1" applyProtection="1">
      <alignment horizontal="center" vertical="center" wrapText="1"/>
      <protection locked="0"/>
    </xf>
    <xf numFmtId="0" fontId="28" fillId="18" borderId="7" xfId="0" applyFont="1" applyFill="1" applyBorder="1" applyAlignment="1">
      <alignment horizontal="center" vertical="center" wrapText="1"/>
    </xf>
    <xf numFmtId="0" fontId="28" fillId="18" borderId="24" xfId="0" applyFont="1" applyFill="1" applyBorder="1" applyAlignment="1">
      <alignment horizontal="center" vertical="center" wrapText="1"/>
    </xf>
    <xf numFmtId="9" fontId="28" fillId="18" borderId="7" xfId="5" applyFont="1" applyFill="1" applyBorder="1" applyAlignment="1" applyProtection="1">
      <alignment horizontal="center" vertical="center" wrapText="1"/>
      <protection locked="0"/>
    </xf>
    <xf numFmtId="9" fontId="28" fillId="18" borderId="7" xfId="5" applyFont="1" applyFill="1" applyBorder="1" applyAlignment="1">
      <alignment horizontal="center" vertical="center" wrapText="1"/>
    </xf>
    <xf numFmtId="9" fontId="23" fillId="18" borderId="7" xfId="5" applyFont="1" applyFill="1" applyBorder="1" applyAlignment="1" applyProtection="1">
      <alignment horizontal="center" vertical="center" wrapText="1"/>
      <protection locked="0"/>
    </xf>
    <xf numFmtId="0" fontId="29" fillId="18" borderId="22" xfId="0" applyFont="1" applyFill="1" applyBorder="1" applyAlignment="1" applyProtection="1">
      <alignment horizontal="justify" vertical="center" wrapText="1"/>
      <protection locked="0"/>
    </xf>
    <xf numFmtId="9" fontId="23" fillId="18" borderId="6" xfId="5" applyFont="1" applyFill="1" applyBorder="1" applyAlignment="1">
      <alignment horizontal="center" vertical="center" wrapText="1"/>
    </xf>
    <xf numFmtId="0" fontId="28" fillId="18" borderId="6" xfId="0" applyFont="1" applyFill="1" applyBorder="1" applyAlignment="1" applyProtection="1">
      <alignment horizontal="center" vertical="center" wrapText="1"/>
      <protection locked="0"/>
    </xf>
    <xf numFmtId="0" fontId="28" fillId="18" borderId="4" xfId="0" applyFont="1" applyFill="1" applyBorder="1" applyAlignment="1">
      <alignment horizontal="center" vertical="center" wrapText="1"/>
    </xf>
    <xf numFmtId="9" fontId="28" fillId="18" borderId="2" xfId="0" applyNumberFormat="1" applyFont="1" applyFill="1" applyBorder="1" applyAlignment="1" applyProtection="1">
      <alignment horizontal="center" vertical="center" wrapText="1"/>
      <protection locked="0"/>
    </xf>
    <xf numFmtId="0" fontId="28" fillId="18" borderId="17" xfId="0" applyFont="1" applyFill="1" applyBorder="1" applyAlignment="1">
      <alignment horizontal="center" vertical="center" wrapText="1"/>
    </xf>
    <xf numFmtId="9" fontId="28" fillId="18" borderId="2" xfId="5" applyFont="1" applyFill="1" applyBorder="1" applyAlignment="1">
      <alignment horizontal="center" vertical="center" wrapText="1"/>
    </xf>
    <xf numFmtId="9" fontId="23" fillId="18" borderId="2" xfId="5" applyFont="1" applyFill="1" applyBorder="1" applyAlignment="1" applyProtection="1">
      <alignment horizontal="center" vertical="center" wrapText="1"/>
      <protection locked="0"/>
    </xf>
    <xf numFmtId="0" fontId="29" fillId="18" borderId="18" xfId="0" applyFont="1" applyFill="1" applyBorder="1" applyAlignment="1" applyProtection="1">
      <alignment horizontal="left" vertical="center" wrapText="1"/>
      <protection locked="0"/>
    </xf>
    <xf numFmtId="9" fontId="23" fillId="18" borderId="25" xfId="5" applyFont="1" applyFill="1" applyBorder="1" applyAlignment="1">
      <alignment horizontal="center" vertical="center" wrapText="1"/>
    </xf>
    <xf numFmtId="0" fontId="28" fillId="0" borderId="25" xfId="0" applyFont="1" applyFill="1" applyBorder="1" applyAlignment="1" applyProtection="1">
      <alignment horizontal="center" vertical="center" wrapText="1"/>
      <protection locked="0"/>
    </xf>
    <xf numFmtId="9" fontId="28" fillId="18" borderId="3" xfId="5" applyFont="1" applyFill="1" applyBorder="1" applyAlignment="1">
      <alignment horizontal="center" vertical="center" wrapText="1"/>
    </xf>
    <xf numFmtId="9" fontId="23" fillId="18" borderId="3" xfId="5" applyFont="1" applyFill="1" applyBorder="1" applyAlignment="1" applyProtection="1">
      <alignment horizontal="center" vertical="center" wrapText="1"/>
      <protection locked="0"/>
    </xf>
    <xf numFmtId="0" fontId="29" fillId="18" borderId="21" xfId="0" applyFont="1" applyFill="1" applyBorder="1" applyAlignment="1" applyProtection="1">
      <alignment horizontal="left" vertical="center" wrapText="1"/>
      <protection locked="0"/>
    </xf>
    <xf numFmtId="9" fontId="27" fillId="18" borderId="2" xfId="5" applyFont="1" applyFill="1" applyBorder="1" applyAlignment="1">
      <alignment horizontal="center" vertical="center" wrapText="1"/>
    </xf>
    <xf numFmtId="9" fontId="26" fillId="18" borderId="2" xfId="5" applyFont="1" applyFill="1" applyBorder="1" applyAlignment="1">
      <alignment horizontal="center" vertical="center" wrapText="1"/>
    </xf>
    <xf numFmtId="9" fontId="31" fillId="18" borderId="7" xfId="5" applyFont="1" applyFill="1" applyBorder="1" applyAlignment="1" applyProtection="1">
      <alignment horizontal="center" vertical="center" wrapText="1"/>
      <protection locked="0"/>
    </xf>
    <xf numFmtId="0" fontId="29" fillId="18" borderId="7" xfId="0" applyFont="1" applyFill="1" applyBorder="1" applyAlignment="1" applyProtection="1">
      <alignment horizontal="center" vertical="center" wrapText="1"/>
      <protection locked="0"/>
    </xf>
    <xf numFmtId="0" fontId="5" fillId="18" borderId="3" xfId="0" applyFont="1" applyFill="1" applyBorder="1" applyAlignment="1">
      <alignment horizontal="center" vertical="center" wrapText="1"/>
    </xf>
    <xf numFmtId="0" fontId="5" fillId="18" borderId="13" xfId="0" applyFont="1" applyFill="1" applyBorder="1" applyAlignment="1">
      <alignment horizontal="center" vertical="center" wrapText="1"/>
    </xf>
    <xf numFmtId="9" fontId="5" fillId="18" borderId="6" xfId="0" applyNumberFormat="1" applyFont="1" applyFill="1" applyBorder="1" applyAlignment="1" applyProtection="1">
      <alignment horizontal="center" vertical="center" wrapText="1"/>
      <protection locked="0"/>
    </xf>
    <xf numFmtId="0" fontId="5" fillId="18" borderId="6" xfId="0" applyFont="1" applyFill="1" applyBorder="1" applyAlignment="1" applyProtection="1">
      <alignment horizontal="left" vertical="center" wrapText="1"/>
      <protection locked="0"/>
    </xf>
    <xf numFmtId="165" fontId="5" fillId="18" borderId="6" xfId="3" applyNumberFormat="1" applyFont="1" applyFill="1" applyBorder="1" applyAlignment="1" applyProtection="1">
      <alignment horizontal="center" vertical="center" wrapText="1"/>
      <protection locked="0"/>
    </xf>
    <xf numFmtId="0" fontId="5" fillId="18" borderId="6" xfId="0" applyFont="1" applyFill="1" applyBorder="1" applyAlignment="1">
      <alignment horizontal="center" vertical="center" wrapText="1"/>
    </xf>
    <xf numFmtId="9" fontId="5" fillId="18" borderId="6" xfId="5" applyFont="1" applyFill="1" applyBorder="1" applyAlignment="1">
      <alignment horizontal="center" vertical="center" wrapText="1"/>
    </xf>
    <xf numFmtId="9" fontId="5" fillId="18" borderId="6" xfId="5" applyFont="1" applyFill="1" applyBorder="1" applyAlignment="1" applyProtection="1">
      <alignment horizontal="center" vertical="center" wrapText="1"/>
      <protection locked="0"/>
    </xf>
    <xf numFmtId="9" fontId="5" fillId="18" borderId="2" xfId="0" applyNumberFormat="1" applyFont="1" applyFill="1" applyBorder="1" applyAlignment="1" applyProtection="1">
      <alignment horizontal="center" vertical="center" wrapText="1"/>
      <protection locked="0"/>
    </xf>
    <xf numFmtId="0" fontId="5" fillId="18" borderId="2" xfId="0" applyFont="1" applyFill="1" applyBorder="1" applyAlignment="1" applyProtection="1">
      <alignment horizontal="left" vertical="center" wrapText="1"/>
      <protection locked="0"/>
    </xf>
    <xf numFmtId="165" fontId="5" fillId="18" borderId="2" xfId="3" applyNumberFormat="1" applyFont="1" applyFill="1" applyBorder="1" applyAlignment="1" applyProtection="1">
      <alignment horizontal="center" vertical="center" wrapText="1"/>
      <protection locked="0"/>
    </xf>
    <xf numFmtId="9" fontId="5" fillId="18" borderId="2" xfId="5" applyFont="1" applyFill="1" applyBorder="1" applyAlignment="1">
      <alignment horizontal="center" vertical="center" wrapText="1"/>
    </xf>
    <xf numFmtId="9" fontId="5" fillId="18" borderId="2" xfId="5" applyFont="1" applyFill="1" applyBorder="1" applyAlignment="1" applyProtection="1">
      <alignment horizontal="center" vertical="center" wrapText="1"/>
      <protection locked="0"/>
    </xf>
    <xf numFmtId="0" fontId="5" fillId="18" borderId="2" xfId="5" applyNumberFormat="1" applyFont="1" applyFill="1" applyBorder="1" applyAlignment="1">
      <alignment horizontal="center" vertical="center" wrapText="1"/>
    </xf>
    <xf numFmtId="164" fontId="5" fillId="18" borderId="2" xfId="5" applyNumberFormat="1" applyFont="1" applyFill="1" applyBorder="1" applyAlignment="1" applyProtection="1">
      <alignment horizontal="center" vertical="center" wrapText="1"/>
      <protection locked="0"/>
    </xf>
    <xf numFmtId="1" fontId="5" fillId="18" borderId="8" xfId="0" applyNumberFormat="1" applyFont="1" applyFill="1" applyBorder="1" applyAlignment="1" applyProtection="1">
      <alignment horizontal="center" vertical="center" wrapText="1"/>
      <protection locked="0"/>
    </xf>
    <xf numFmtId="0" fontId="5" fillId="18" borderId="8" xfId="0" applyNumberFormat="1" applyFont="1" applyFill="1" applyBorder="1" applyAlignment="1" applyProtection="1">
      <alignment horizontal="center" vertical="center" wrapText="1"/>
      <protection locked="0"/>
    </xf>
    <xf numFmtId="0" fontId="5" fillId="18" borderId="3" xfId="0" applyFont="1" applyFill="1" applyBorder="1" applyAlignment="1" applyProtection="1">
      <alignment horizontal="center" vertical="center" wrapText="1"/>
      <protection locked="0"/>
    </xf>
    <xf numFmtId="0" fontId="5" fillId="18" borderId="3" xfId="0" applyFont="1" applyFill="1" applyBorder="1" applyAlignment="1" applyProtection="1">
      <alignment horizontal="left" vertical="center" wrapText="1"/>
      <protection locked="0"/>
    </xf>
    <xf numFmtId="165" fontId="5" fillId="18" borderId="3" xfId="3" applyNumberFormat="1" applyFont="1" applyFill="1" applyBorder="1" applyAlignment="1" applyProtection="1">
      <alignment horizontal="center" vertical="center" wrapText="1"/>
      <protection locked="0"/>
    </xf>
    <xf numFmtId="9" fontId="5" fillId="18" borderId="3" xfId="5" applyFont="1" applyFill="1" applyBorder="1" applyAlignment="1">
      <alignment horizontal="center" vertical="center" wrapText="1"/>
    </xf>
    <xf numFmtId="9" fontId="5" fillId="18" borderId="3" xfId="5" applyFont="1" applyFill="1" applyBorder="1" applyAlignment="1" applyProtection="1">
      <alignment horizontal="center" vertical="center" wrapText="1"/>
      <protection locked="0"/>
    </xf>
    <xf numFmtId="0" fontId="5" fillId="18" borderId="3" xfId="5" applyNumberFormat="1" applyFont="1" applyFill="1" applyBorder="1" applyAlignment="1">
      <alignment horizontal="center" vertical="center" wrapText="1"/>
    </xf>
    <xf numFmtId="0" fontId="5" fillId="5" borderId="0"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0" xfId="0" applyFont="1" applyFill="1"/>
    <xf numFmtId="9" fontId="26" fillId="18" borderId="2" xfId="0" applyNumberFormat="1" applyFont="1" applyFill="1" applyBorder="1" applyAlignment="1">
      <alignment horizontal="center" vertical="center" wrapText="1"/>
    </xf>
    <xf numFmtId="9" fontId="26" fillId="18" borderId="2" xfId="0" applyNumberFormat="1" applyFont="1" applyFill="1" applyBorder="1" applyAlignment="1" applyProtection="1">
      <alignment horizontal="center" vertical="center" wrapText="1"/>
      <protection locked="0"/>
    </xf>
    <xf numFmtId="0" fontId="27" fillId="18" borderId="2" xfId="0" applyFont="1" applyFill="1" applyBorder="1" applyAlignment="1">
      <alignment horizontal="center" vertical="center" wrapText="1"/>
    </xf>
    <xf numFmtId="9" fontId="27" fillId="18" borderId="2" xfId="0" applyNumberFormat="1" applyFont="1" applyFill="1" applyBorder="1" applyAlignment="1">
      <alignment horizontal="center" vertical="center" wrapText="1"/>
    </xf>
    <xf numFmtId="9" fontId="27" fillId="18" borderId="8" xfId="5" applyFont="1" applyFill="1" applyBorder="1" applyAlignment="1">
      <alignment horizontal="center" vertical="center" wrapText="1"/>
    </xf>
    <xf numFmtId="0" fontId="27" fillId="18" borderId="8" xfId="0" applyFont="1" applyFill="1" applyBorder="1" applyAlignment="1">
      <alignment horizontal="left" vertical="center" wrapText="1"/>
    </xf>
    <xf numFmtId="0" fontId="35" fillId="18" borderId="2" xfId="10" applyFill="1" applyBorder="1" applyAlignment="1" applyProtection="1">
      <alignment horizontal="center" vertical="center" wrapText="1"/>
      <protection locked="0"/>
    </xf>
    <xf numFmtId="9" fontId="26" fillId="18" borderId="2" xfId="5" applyNumberFormat="1" applyFont="1" applyFill="1" applyBorder="1" applyAlignment="1">
      <alignment horizontal="center" vertical="center" wrapText="1"/>
    </xf>
    <xf numFmtId="1" fontId="5" fillId="18" borderId="2" xfId="5" applyNumberFormat="1" applyFont="1" applyFill="1" applyBorder="1" applyAlignment="1">
      <alignment horizontal="center" vertical="center" wrapText="1"/>
    </xf>
    <xf numFmtId="1" fontId="26" fillId="18" borderId="2" xfId="5" applyNumberFormat="1" applyFont="1" applyFill="1" applyBorder="1" applyAlignment="1">
      <alignment horizontal="center" vertical="center" wrapText="1"/>
    </xf>
    <xf numFmtId="9" fontId="33" fillId="22" borderId="2" xfId="0" applyNumberFormat="1" applyFont="1" applyFill="1" applyBorder="1" applyAlignment="1" applyProtection="1">
      <alignment horizontal="center" vertical="center" wrapText="1"/>
      <protection locked="0"/>
    </xf>
    <xf numFmtId="0" fontId="27" fillId="18" borderId="17" xfId="0" applyFont="1" applyFill="1" applyBorder="1" applyAlignment="1" applyProtection="1">
      <alignment horizontal="center" vertical="center" wrapText="1"/>
      <protection locked="0"/>
    </xf>
    <xf numFmtId="0" fontId="3" fillId="18" borderId="2" xfId="0" applyFont="1" applyFill="1" applyBorder="1" applyAlignment="1" applyProtection="1">
      <alignment horizontal="center" vertical="center" wrapText="1"/>
      <protection locked="0"/>
    </xf>
    <xf numFmtId="0" fontId="17" fillId="18" borderId="2" xfId="0" applyFont="1" applyFill="1" applyBorder="1" applyAlignment="1">
      <alignment horizontal="center" vertical="center" wrapText="1"/>
    </xf>
    <xf numFmtId="0" fontId="37" fillId="18" borderId="2" xfId="0" applyFont="1" applyFill="1" applyBorder="1" applyAlignment="1" applyProtection="1">
      <alignment horizontal="center" vertical="center" wrapText="1"/>
      <protection locked="0"/>
    </xf>
    <xf numFmtId="0" fontId="3" fillId="18" borderId="4" xfId="0" applyFont="1" applyFill="1" applyBorder="1" applyAlignment="1" applyProtection="1">
      <alignment horizontal="center" vertical="center" wrapText="1"/>
      <protection locked="0"/>
    </xf>
    <xf numFmtId="9" fontId="3" fillId="18" borderId="2" xfId="0" applyNumberFormat="1" applyFont="1" applyFill="1" applyBorder="1" applyAlignment="1" applyProtection="1">
      <alignment horizontal="center" vertical="center" wrapText="1"/>
      <protection locked="0"/>
    </xf>
    <xf numFmtId="0" fontId="3" fillId="18" borderId="6" xfId="0" applyFont="1" applyFill="1" applyBorder="1" applyAlignment="1" applyProtection="1">
      <alignment horizontal="center" vertical="center" wrapText="1"/>
      <protection locked="0"/>
    </xf>
    <xf numFmtId="0" fontId="3" fillId="18" borderId="2" xfId="0" applyFont="1" applyFill="1" applyBorder="1" applyAlignment="1" applyProtection="1">
      <alignment horizontal="left" vertical="center" wrapText="1"/>
      <protection locked="0"/>
    </xf>
    <xf numFmtId="165" fontId="3" fillId="18" borderId="2" xfId="3" applyNumberFormat="1" applyFont="1" applyFill="1" applyBorder="1" applyAlignment="1" applyProtection="1">
      <alignment horizontal="center" vertical="center" wrapText="1"/>
      <protection locked="0"/>
    </xf>
    <xf numFmtId="0" fontId="3" fillId="18" borderId="2" xfId="0" applyFont="1" applyFill="1" applyBorder="1" applyAlignment="1">
      <alignment horizontal="center" vertical="center" wrapText="1"/>
    </xf>
    <xf numFmtId="164" fontId="3" fillId="18" borderId="2" xfId="5" applyNumberFormat="1" applyFont="1" applyFill="1" applyBorder="1" applyAlignment="1" applyProtection="1">
      <alignment horizontal="center" vertical="center" wrapText="1"/>
      <protection locked="0"/>
    </xf>
    <xf numFmtId="0" fontId="3" fillId="18" borderId="2" xfId="0" applyFont="1" applyFill="1" applyBorder="1" applyAlignment="1" applyProtection="1">
      <alignment horizontal="justify" vertical="center" wrapText="1"/>
      <protection locked="0"/>
    </xf>
    <xf numFmtId="0" fontId="38" fillId="18" borderId="6" xfId="10" applyFont="1" applyFill="1" applyBorder="1" applyAlignment="1" applyProtection="1">
      <alignment horizontal="justify" vertical="center" wrapText="1"/>
      <protection locked="0"/>
    </xf>
    <xf numFmtId="9" fontId="39" fillId="18" borderId="2" xfId="5" applyFont="1" applyFill="1" applyBorder="1" applyAlignment="1" applyProtection="1">
      <alignment horizontal="center" vertical="center" wrapText="1"/>
    </xf>
    <xf numFmtId="10" fontId="39" fillId="18" borderId="2" xfId="5" applyNumberFormat="1" applyFont="1" applyFill="1" applyBorder="1" applyAlignment="1" applyProtection="1">
      <alignment horizontal="center" vertical="center" wrapText="1"/>
    </xf>
    <xf numFmtId="164" fontId="39" fillId="18" borderId="2" xfId="5" applyNumberFormat="1" applyFont="1" applyFill="1" applyBorder="1" applyAlignment="1" applyProtection="1">
      <alignment horizontal="center" vertical="center" wrapText="1"/>
    </xf>
    <xf numFmtId="9" fontId="39" fillId="18" borderId="8" xfId="5" applyFont="1" applyFill="1" applyBorder="1" applyAlignment="1" applyProtection="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1" fillId="18" borderId="17" xfId="0" applyFont="1" applyFill="1" applyBorder="1" applyAlignment="1">
      <alignment horizontal="center" vertical="center" wrapText="1"/>
    </xf>
    <xf numFmtId="0" fontId="21" fillId="18" borderId="27" xfId="0" applyFont="1" applyFill="1" applyBorder="1" applyAlignment="1">
      <alignment horizontal="center" vertical="center" wrapText="1"/>
    </xf>
    <xf numFmtId="0" fontId="21" fillId="18" borderId="23" xfId="0" applyFont="1" applyFill="1" applyBorder="1" applyAlignment="1">
      <alignment horizontal="center" vertical="center" wrapText="1"/>
    </xf>
    <xf numFmtId="9" fontId="28" fillId="18" borderId="4" xfId="0" applyNumberFormat="1" applyFont="1" applyFill="1" applyBorder="1" applyAlignment="1">
      <alignment horizontal="center" vertical="center" wrapText="1"/>
    </xf>
    <xf numFmtId="9" fontId="28" fillId="18" borderId="2" xfId="0" applyNumberFormat="1" applyFont="1" applyFill="1" applyBorder="1" applyAlignment="1">
      <alignment horizontal="center" vertical="center" wrapText="1"/>
    </xf>
    <xf numFmtId="9" fontId="28" fillId="18" borderId="12" xfId="0" applyNumberFormat="1" applyFont="1" applyFill="1" applyBorder="1" applyAlignment="1">
      <alignment horizontal="center" vertical="center" wrapText="1"/>
    </xf>
    <xf numFmtId="9" fontId="28" fillId="18" borderId="3" xfId="0" applyNumberFormat="1" applyFont="1" applyFill="1" applyBorder="1" applyAlignment="1">
      <alignment horizontal="center" vertical="center" wrapText="1"/>
    </xf>
    <xf numFmtId="9" fontId="28" fillId="18" borderId="3" xfId="5" applyFont="1" applyFill="1" applyBorder="1" applyAlignment="1" applyProtection="1">
      <alignment horizontal="center" vertical="center" wrapText="1"/>
      <protection locked="0"/>
    </xf>
    <xf numFmtId="0" fontId="23" fillId="0" borderId="11" xfId="0"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9" fontId="23" fillId="0" borderId="2" xfId="5"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9" fontId="5" fillId="0" borderId="2" xfId="5" applyFont="1" applyFill="1" applyBorder="1" applyAlignment="1">
      <alignment horizontal="center" vertical="center" wrapText="1"/>
    </xf>
    <xf numFmtId="9" fontId="5" fillId="0" borderId="2" xfId="5" applyFont="1" applyFill="1" applyBorder="1" applyAlignment="1" applyProtection="1">
      <alignment horizontal="center" vertical="center" wrapText="1"/>
      <protection locked="0"/>
    </xf>
    <xf numFmtId="9" fontId="3" fillId="0" borderId="2" xfId="5" applyFont="1" applyFill="1" applyBorder="1" applyAlignment="1">
      <alignment horizontal="center" vertical="center" wrapText="1"/>
    </xf>
    <xf numFmtId="0" fontId="28" fillId="0" borderId="2" xfId="0" applyFont="1" applyFill="1" applyBorder="1" applyAlignment="1">
      <alignment horizontal="center" vertical="center" wrapText="1"/>
    </xf>
    <xf numFmtId="9" fontId="28" fillId="0" borderId="2" xfId="5" applyFont="1" applyFill="1" applyBorder="1" applyAlignment="1" applyProtection="1">
      <alignment horizontal="center" vertical="center" wrapText="1"/>
      <protection locked="0"/>
    </xf>
    <xf numFmtId="9" fontId="23" fillId="0" borderId="2" xfId="5"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9" fontId="5" fillId="0" borderId="2" xfId="0" applyNumberFormat="1" applyFont="1" applyFill="1" applyBorder="1" applyAlignment="1" applyProtection="1">
      <alignment horizontal="center" vertical="center" wrapText="1"/>
      <protection locked="0"/>
    </xf>
    <xf numFmtId="0" fontId="27" fillId="0" borderId="17"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30" fillId="0" borderId="0" xfId="0" applyFont="1" applyAlignment="1">
      <alignment vertical="center"/>
    </xf>
    <xf numFmtId="9" fontId="5" fillId="18" borderId="6" xfId="0" applyNumberFormat="1" applyFont="1" applyFill="1" applyBorder="1" applyAlignment="1">
      <alignment horizontal="center" vertical="center" wrapText="1"/>
    </xf>
    <xf numFmtId="9" fontId="5" fillId="18" borderId="2" xfId="0" applyNumberFormat="1" applyFont="1" applyFill="1" applyBorder="1" applyAlignment="1">
      <alignment horizontal="center" vertical="center" wrapText="1"/>
    </xf>
    <xf numFmtId="0" fontId="5" fillId="18" borderId="3" xfId="5" applyNumberFormat="1" applyFont="1" applyFill="1" applyBorder="1" applyAlignment="1" applyProtection="1">
      <alignment horizontal="center" vertical="center" wrapText="1"/>
      <protection locked="0"/>
    </xf>
    <xf numFmtId="0" fontId="9" fillId="18" borderId="21" xfId="0" applyFont="1" applyFill="1" applyBorder="1" applyAlignment="1" applyProtection="1">
      <alignment horizontal="center" vertical="center" wrapText="1"/>
      <protection locked="0"/>
    </xf>
    <xf numFmtId="9" fontId="28" fillId="18" borderId="2" xfId="5" applyNumberFormat="1" applyFont="1" applyFill="1" applyBorder="1" applyAlignment="1">
      <alignment horizontal="center" vertical="center" wrapText="1"/>
    </xf>
    <xf numFmtId="0" fontId="42" fillId="18" borderId="18" xfId="0" applyFont="1" applyFill="1" applyBorder="1" applyAlignment="1" applyProtection="1">
      <alignment horizontal="left" vertical="center" wrapText="1"/>
      <protection locked="0"/>
    </xf>
    <xf numFmtId="9" fontId="28" fillId="18" borderId="17" xfId="0" applyNumberFormat="1" applyFont="1" applyFill="1" applyBorder="1" applyAlignment="1">
      <alignment horizontal="center" vertical="center" wrapText="1"/>
    </xf>
    <xf numFmtId="0" fontId="42" fillId="18" borderId="18" xfId="0" applyFont="1" applyFill="1" applyBorder="1" applyAlignment="1" applyProtection="1">
      <alignment horizontal="center" vertical="center" wrapText="1"/>
      <protection locked="0"/>
    </xf>
    <xf numFmtId="9" fontId="28" fillId="18" borderId="19" xfId="0" applyNumberFormat="1" applyFont="1" applyFill="1" applyBorder="1" applyAlignment="1">
      <alignment horizontal="center" vertical="center" wrapText="1"/>
    </xf>
    <xf numFmtId="0" fontId="30" fillId="18" borderId="3" xfId="0" applyFont="1" applyFill="1" applyBorder="1" applyAlignment="1" applyProtection="1">
      <alignment horizontal="center" vertical="center" wrapText="1"/>
      <protection locked="0"/>
    </xf>
    <xf numFmtId="0" fontId="43" fillId="18" borderId="3" xfId="5" applyNumberFormat="1" applyFont="1" applyFill="1" applyBorder="1" applyAlignment="1">
      <alignment horizontal="center" vertical="center" wrapText="1"/>
    </xf>
    <xf numFmtId="9" fontId="30" fillId="0" borderId="0" xfId="0" applyNumberFormat="1"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center" vertical="center"/>
    </xf>
    <xf numFmtId="10" fontId="0" fillId="0" borderId="0" xfId="0" applyNumberFormat="1"/>
    <xf numFmtId="164" fontId="24" fillId="18" borderId="7" xfId="5"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9" fontId="23" fillId="18" borderId="23" xfId="5" applyFont="1" applyFill="1" applyBorder="1" applyAlignment="1" applyProtection="1">
      <alignment horizontal="center" vertical="center" wrapText="1"/>
      <protection locked="0"/>
    </xf>
    <xf numFmtId="9" fontId="23" fillId="18" borderId="11" xfId="5" applyFont="1" applyFill="1" applyBorder="1" applyAlignment="1" applyProtection="1">
      <alignment horizontal="center" vertical="center" wrapText="1"/>
      <protection locked="0"/>
    </xf>
    <xf numFmtId="0" fontId="22" fillId="0" borderId="26" xfId="0" applyFont="1" applyBorder="1" applyAlignment="1">
      <alignment horizontal="center" vertical="center" textRotation="90" wrapText="1"/>
    </xf>
    <xf numFmtId="0" fontId="22" fillId="0" borderId="1" xfId="0" applyFont="1" applyBorder="1" applyAlignment="1">
      <alignment horizontal="center" vertical="center" textRotation="90" wrapText="1"/>
    </xf>
    <xf numFmtId="0" fontId="22" fillId="0" borderId="23" xfId="0" applyFont="1" applyBorder="1" applyAlignment="1">
      <alignment horizontal="center" vertical="center" textRotation="90" wrapText="1"/>
    </xf>
    <xf numFmtId="0" fontId="32" fillId="20" borderId="23" xfId="0" applyFont="1" applyFill="1" applyBorder="1" applyAlignment="1" applyProtection="1">
      <alignment horizontal="center" vertical="center" wrapText="1"/>
      <protection locked="0"/>
    </xf>
    <xf numFmtId="0" fontId="32" fillId="20" borderId="28" xfId="0" applyFont="1" applyFill="1" applyBorder="1" applyAlignment="1" applyProtection="1">
      <alignment horizontal="center" vertical="center" wrapText="1"/>
      <protection locked="0"/>
    </xf>
    <xf numFmtId="0" fontId="32" fillId="20" borderId="11" xfId="0" applyFont="1" applyFill="1" applyBorder="1" applyAlignment="1" applyProtection="1">
      <alignment horizontal="center" vertical="center" wrapText="1"/>
      <protection locked="0"/>
    </xf>
    <xf numFmtId="0" fontId="28" fillId="18" borderId="23" xfId="0" applyFont="1" applyFill="1" applyBorder="1" applyAlignment="1" applyProtection="1">
      <alignment horizontal="center" vertical="center" wrapText="1"/>
      <protection locked="0"/>
    </xf>
    <xf numFmtId="0" fontId="28" fillId="18" borderId="28" xfId="0" applyFont="1" applyFill="1" applyBorder="1" applyAlignment="1" applyProtection="1">
      <alignment horizontal="center" vertical="center" wrapText="1"/>
      <protection locked="0"/>
    </xf>
    <xf numFmtId="0" fontId="28" fillId="18" borderId="11" xfId="0" applyFont="1" applyFill="1" applyBorder="1" applyAlignment="1" applyProtection="1">
      <alignment horizontal="center" vertical="center" wrapText="1"/>
      <protection locked="0"/>
    </xf>
    <xf numFmtId="0" fontId="33" fillId="21" borderId="23" xfId="0" applyFont="1" applyFill="1" applyBorder="1" applyAlignment="1" applyProtection="1">
      <alignment horizontal="center" vertical="center" wrapText="1"/>
      <protection locked="0"/>
    </xf>
    <xf numFmtId="0" fontId="33" fillId="21" borderId="28" xfId="0" applyFont="1" applyFill="1" applyBorder="1" applyAlignment="1" applyProtection="1">
      <alignment horizontal="center" vertical="center" wrapText="1"/>
      <protection locked="0"/>
    </xf>
    <xf numFmtId="0" fontId="33" fillId="21" borderId="11" xfId="0" applyFont="1" applyFill="1" applyBorder="1" applyAlignment="1" applyProtection="1">
      <alignment horizontal="center" vertical="center" wrapText="1"/>
      <protection locked="0"/>
    </xf>
    <xf numFmtId="0" fontId="29" fillId="18" borderId="23" xfId="0" applyFont="1" applyFill="1" applyBorder="1" applyAlignment="1" applyProtection="1">
      <alignment horizontal="center" vertical="center" wrapText="1"/>
      <protection locked="0"/>
    </xf>
    <xf numFmtId="0" fontId="29" fillId="18" borderId="11" xfId="0" applyFont="1" applyFill="1" applyBorder="1" applyAlignment="1" applyProtection="1">
      <alignment horizontal="center" vertical="center" wrapText="1"/>
      <protection locked="0"/>
    </xf>
    <xf numFmtId="0" fontId="33" fillId="19" borderId="23" xfId="0" applyFont="1" applyFill="1" applyBorder="1" applyAlignment="1" applyProtection="1">
      <alignment horizontal="center" vertical="center" wrapText="1"/>
      <protection locked="0"/>
    </xf>
    <xf numFmtId="0" fontId="33" fillId="19" borderId="28" xfId="0" applyFont="1" applyFill="1" applyBorder="1" applyAlignment="1" applyProtection="1">
      <alignment horizontal="center" vertical="center" wrapText="1"/>
      <protection locked="0"/>
    </xf>
    <xf numFmtId="0" fontId="33" fillId="19" borderId="11" xfId="0" applyFont="1" applyFill="1" applyBorder="1" applyAlignment="1" applyProtection="1">
      <alignment horizontal="center" vertical="center" wrapText="1"/>
      <protection locked="0"/>
    </xf>
    <xf numFmtId="0" fontId="34" fillId="21" borderId="23" xfId="0" applyFont="1" applyFill="1" applyBorder="1" applyAlignment="1" applyProtection="1">
      <alignment horizontal="center" vertical="center" wrapText="1"/>
      <protection locked="0"/>
    </xf>
    <xf numFmtId="0" fontId="34" fillId="21" borderId="28" xfId="0" applyFont="1" applyFill="1" applyBorder="1" applyAlignment="1" applyProtection="1">
      <alignment horizontal="center" vertical="center" wrapText="1"/>
      <protection locked="0"/>
    </xf>
    <xf numFmtId="0" fontId="34" fillId="21" borderId="11" xfId="0" applyFont="1" applyFill="1" applyBorder="1" applyAlignment="1" applyProtection="1">
      <alignment horizontal="center" vertical="center" wrapText="1"/>
      <protection locked="0"/>
    </xf>
    <xf numFmtId="0" fontId="33" fillId="22" borderId="13" xfId="0" applyFont="1" applyFill="1" applyBorder="1" applyAlignment="1" applyProtection="1">
      <alignment horizontal="center" vertical="center" wrapText="1"/>
      <protection locked="0"/>
    </xf>
    <xf numFmtId="0" fontId="33" fillId="22" borderId="14" xfId="0" applyFont="1" applyFill="1" applyBorder="1" applyAlignment="1" applyProtection="1">
      <alignment horizontal="center" vertical="center" wrapText="1"/>
      <protection locked="0"/>
    </xf>
    <xf numFmtId="22" fontId="12" fillId="17" borderId="2" xfId="0" applyNumberFormat="1" applyFont="1" applyFill="1" applyBorder="1" applyAlignment="1">
      <alignment horizontal="center" vertical="center"/>
    </xf>
    <xf numFmtId="0" fontId="12" fillId="17" borderId="2" xfId="0" applyFont="1" applyFill="1" applyBorder="1" applyAlignment="1">
      <alignment horizontal="center" vertical="center"/>
    </xf>
    <xf numFmtId="0" fontId="12" fillId="9" borderId="2" xfId="0" applyFont="1" applyFill="1" applyBorder="1" applyAlignment="1">
      <alignment horizontal="center" vertical="center"/>
    </xf>
    <xf numFmtId="0" fontId="2" fillId="5" borderId="2" xfId="0" applyFont="1" applyFill="1" applyBorder="1" applyAlignment="1">
      <alignment horizontal="justify" vertical="center" wrapText="1"/>
    </xf>
    <xf numFmtId="0" fontId="5" fillId="18"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7" xfId="0" applyFont="1" applyFill="1" applyBorder="1" applyAlignment="1">
      <alignment horizontal="left" vertical="center" wrapText="1"/>
    </xf>
    <xf numFmtId="0" fontId="7" fillId="5"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4" fillId="5" borderId="0" xfId="0" applyFont="1" applyFill="1" applyBorder="1" applyAlignment="1">
      <alignment horizontal="center"/>
    </xf>
    <xf numFmtId="0" fontId="22" fillId="0" borderId="2" xfId="0" applyFont="1" applyBorder="1" applyAlignment="1">
      <alignment horizontal="center" vertical="center" textRotation="90" wrapText="1"/>
    </xf>
    <xf numFmtId="0" fontId="6" fillId="19"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8" fillId="18" borderId="3"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6" fillId="5"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2" fillId="8" borderId="2" xfId="0" applyFont="1" applyFill="1" applyBorder="1" applyAlignment="1">
      <alignment horizontal="center" vertical="center" wrapText="1"/>
    </xf>
  </cellXfs>
  <cellStyles count="11">
    <cellStyle name="Amarillo" xfId="1" xr:uid="{00000000-0005-0000-0000-000000000000}"/>
    <cellStyle name="Hipervínculo" xfId="10" builtinId="8"/>
    <cellStyle name="Millares 2" xfId="2" xr:uid="{00000000-0005-0000-0000-000002000000}"/>
    <cellStyle name="Moneda" xfId="3" builtinId="4"/>
    <cellStyle name="Normal" xfId="0" builtinId="0"/>
    <cellStyle name="Normal 2" xfId="4" xr:uid="{00000000-0005-0000-0000-000005000000}"/>
    <cellStyle name="Porcentaje" xfId="5" builtinId="5"/>
    <cellStyle name="Porcentaje 2" xfId="6" xr:uid="{00000000-0005-0000-0000-000007000000}"/>
    <cellStyle name="Porcentual 2" xfId="7" xr:uid="{00000000-0005-0000-0000-000008000000}"/>
    <cellStyle name="Rojo" xfId="8" xr:uid="{00000000-0005-0000-0000-000009000000}"/>
    <cellStyle name="Verde" xfId="9" xr:uid="{00000000-0005-0000-0000-00000A000000}"/>
  </cellStyles>
  <dxfs count="41">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biernobogota.gov.co/transparencia/instrumentos-gestion-informacion-publica/relacionados-informacion" TargetMode="External"/><Relationship Id="rId2" Type="http://schemas.openxmlformats.org/officeDocument/2006/relationships/hyperlink" Target="http://www.gobiernobogota.gov.co/transparencia/instrumentos-gestion-informacion-publica/relacionados-informacion" TargetMode="External"/><Relationship Id="rId1" Type="http://schemas.openxmlformats.org/officeDocument/2006/relationships/hyperlink" Target="https://gobiernobogota.sharepoint.com/sites/grOficinadeControlInterno/Documentos%20compartidos/Forms/AllItems.aspx?id=%2Fsites%2FgrOficinadeControlInterno%2FDocumentos%20compartidos%2FDepuraci%C3%B3n%20planes%20de%20mejoramiento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3"/>
  <sheetViews>
    <sheetView showGridLines="0" tabSelected="1" topLeftCell="AR28" zoomScale="70" zoomScaleNormal="70" workbookViewId="0" xr3:uid="{AEA406A1-0E4B-5B11-9CD5-51D6E497D94C}">
      <selection activeCell="AY31" sqref="AY31"/>
    </sheetView>
  </sheetViews>
  <sheetFormatPr defaultColWidth="9.140625" defaultRowHeight="15"/>
  <cols>
    <col min="1" max="1" width="8.85546875" style="16" customWidth="1"/>
    <col min="2" max="2" width="29.28515625" customWidth="1"/>
    <col min="3" max="3" width="46.42578125" customWidth="1"/>
    <col min="4" max="4" width="34.42578125" customWidth="1"/>
    <col min="5" max="5" width="27.28515625" customWidth="1"/>
    <col min="6" max="6" width="18.28515625" customWidth="1"/>
    <col min="7" max="7" width="17.42578125" customWidth="1"/>
    <col min="8" max="8" width="20" customWidth="1"/>
    <col min="9" max="9" width="18.140625" customWidth="1"/>
    <col min="10" max="10" width="11.42578125" customWidth="1"/>
    <col min="11" max="11" width="18.85546875" customWidth="1"/>
    <col min="12" max="12" width="16.5703125" customWidth="1"/>
    <col min="13" max="16" width="11.42578125" customWidth="1"/>
    <col min="17" max="17" width="24.5703125" customWidth="1"/>
    <col min="18" max="18" width="20" customWidth="1"/>
    <col min="19" max="19" width="27.28515625" customWidth="1"/>
    <col min="20" max="20" width="19.5703125" customWidth="1"/>
    <col min="21" max="24" width="11.42578125" customWidth="1"/>
    <col min="25" max="25" width="20.85546875" customWidth="1"/>
    <col min="26" max="26" width="18.85546875" customWidth="1"/>
    <col min="27" max="27" width="26.7109375" customWidth="1"/>
    <col min="28" max="28" width="18.85546875" customWidth="1"/>
    <col min="29" max="29" width="14.140625" customWidth="1"/>
    <col min="30" max="30" width="18.42578125" customWidth="1"/>
    <col min="31" max="31" width="49" customWidth="1"/>
    <col min="32" max="32" width="33.140625" customWidth="1"/>
    <col min="33" max="33" width="18.140625" customWidth="1"/>
    <col min="34" max="34" width="19.7109375" customWidth="1"/>
    <col min="35" max="36" width="16.42578125" customWidth="1"/>
    <col min="37" max="37" width="80.85546875" customWidth="1"/>
    <col min="38" max="38" width="68.85546875" customWidth="1"/>
    <col min="39" max="42" width="11.42578125" customWidth="1"/>
    <col min="43" max="43" width="67" customWidth="1"/>
    <col min="44" max="44" width="60.28515625" customWidth="1"/>
    <col min="45" max="47" width="11.42578125" customWidth="1"/>
    <col min="48" max="48" width="14.85546875" customWidth="1"/>
    <col min="49" max="49" width="97.140625" customWidth="1"/>
    <col min="50" max="50" width="20.7109375" customWidth="1"/>
    <col min="51" max="51" width="26.85546875" customWidth="1"/>
    <col min="52" max="52" width="19.140625" customWidth="1"/>
    <col min="53" max="53" width="31.42578125" customWidth="1"/>
    <col min="54" max="54" width="18.42578125" customWidth="1"/>
    <col min="55" max="55" width="75.42578125" customWidth="1"/>
    <col min="56" max="256" width="11.42578125" customWidth="1"/>
  </cols>
  <sheetData>
    <row r="1" spans="1:55" ht="40.5" customHeight="1">
      <c r="A1" s="264">
        <f ca="1">NOW()</f>
        <v>43490.355914351851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row>
    <row r="2" spans="1:55" ht="40.5" customHeight="1">
      <c r="A2" s="266" t="s">
        <v>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row>
    <row r="3" spans="1:55" ht="15" customHeight="1">
      <c r="A3" s="267" t="s">
        <v>1</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67" t="s">
        <v>2</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267" t="s">
        <v>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27" customHeight="1">
      <c r="A6" s="267" t="s">
        <v>4</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
      <c r="AB6" s="18"/>
      <c r="AC6" s="18"/>
      <c r="AD6" s="18"/>
      <c r="AE6" s="18"/>
      <c r="AF6" s="18"/>
      <c r="AG6" s="2"/>
      <c r="AH6" s="18"/>
      <c r="AI6" s="18"/>
      <c r="AJ6" s="18"/>
      <c r="AK6" s="18"/>
      <c r="AL6" s="18"/>
      <c r="AM6" s="2"/>
      <c r="AN6" s="18"/>
      <c r="AO6" s="18"/>
      <c r="AP6" s="18"/>
      <c r="AQ6" s="18"/>
      <c r="AR6" s="18"/>
      <c r="AS6" s="2"/>
      <c r="AT6" s="18"/>
      <c r="AU6" s="18"/>
      <c r="AV6" s="18"/>
      <c r="AW6" s="18"/>
      <c r="AX6" s="18"/>
      <c r="AY6" s="2"/>
      <c r="AZ6" s="18"/>
      <c r="BA6" s="18"/>
      <c r="BB6" s="18"/>
      <c r="BC6" s="18"/>
    </row>
    <row r="7" spans="1:55" ht="17.25" customHeight="1">
      <c r="A7" s="267" t="s">
        <v>5</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
      <c r="AB7" s="18"/>
      <c r="AC7" s="18"/>
      <c r="AD7" s="18"/>
      <c r="AE7" s="18"/>
      <c r="AF7" s="18"/>
      <c r="AG7" s="2"/>
      <c r="AH7" s="18"/>
      <c r="AI7" s="18"/>
      <c r="AJ7" s="18"/>
      <c r="AK7" s="18"/>
      <c r="AL7" s="18"/>
      <c r="AM7" s="2"/>
      <c r="AN7" s="18"/>
      <c r="AO7" s="18"/>
      <c r="AP7" s="18"/>
      <c r="AQ7" s="18"/>
      <c r="AR7" s="18"/>
      <c r="AS7" s="2"/>
      <c r="AT7" s="18"/>
      <c r="AU7" s="18"/>
      <c r="AV7" s="18"/>
      <c r="AW7" s="18"/>
      <c r="AX7" s="18"/>
      <c r="AY7" s="2"/>
      <c r="AZ7" s="18"/>
      <c r="BA7" s="18"/>
      <c r="BB7" s="18"/>
      <c r="BC7" s="18"/>
    </row>
    <row r="8" spans="1:55" ht="15.75" customHeight="1">
      <c r="A8" s="267" t="s">
        <v>6</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row>
    <row r="9" spans="1:55">
      <c r="A9" s="184"/>
      <c r="B9" s="2"/>
      <c r="C9" s="2"/>
      <c r="D9" s="2"/>
      <c r="E9" s="2"/>
      <c r="F9" s="2"/>
      <c r="G9" s="2"/>
      <c r="H9" s="2"/>
      <c r="I9" s="2"/>
      <c r="J9" s="2"/>
      <c r="K9" s="2"/>
      <c r="L9" s="2"/>
      <c r="M9" s="2"/>
      <c r="N9" s="2"/>
      <c r="O9" s="2"/>
      <c r="P9" s="2"/>
      <c r="Q9" s="2"/>
      <c r="R9" s="1"/>
      <c r="S9" s="1"/>
      <c r="T9" s="1"/>
      <c r="U9" s="1"/>
      <c r="V9" s="1"/>
      <c r="W9" s="1"/>
      <c r="X9" s="1"/>
      <c r="Y9" s="1"/>
      <c r="Z9" s="1"/>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row>
    <row r="10" spans="1:55">
      <c r="A10" s="185"/>
      <c r="B10" s="2"/>
      <c r="C10" s="2"/>
      <c r="D10" s="2"/>
      <c r="E10" s="274"/>
      <c r="F10" s="274"/>
      <c r="G10" s="274"/>
      <c r="H10" s="274"/>
      <c r="I10" s="274"/>
      <c r="J10" s="274"/>
      <c r="K10" s="274"/>
      <c r="L10" s="274"/>
      <c r="M10" s="274"/>
      <c r="N10" s="274"/>
      <c r="O10" s="274"/>
      <c r="P10" s="274"/>
      <c r="Q10" s="274"/>
      <c r="R10" s="274"/>
      <c r="S10" s="274"/>
      <c r="T10" s="274"/>
      <c r="U10" s="7"/>
      <c r="V10" s="1"/>
      <c r="W10" s="1"/>
      <c r="X10" s="1"/>
      <c r="Y10" s="1"/>
      <c r="Z10" s="1"/>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row>
    <row r="11" spans="1:55">
      <c r="A11" s="3"/>
      <c r="B11" s="1"/>
      <c r="C11" s="1"/>
      <c r="D11" s="1"/>
      <c r="E11" s="277"/>
      <c r="F11" s="277"/>
      <c r="G11" s="277"/>
      <c r="H11" s="277"/>
      <c r="I11" s="277"/>
      <c r="J11" s="277"/>
      <c r="K11" s="277"/>
      <c r="L11" s="277"/>
      <c r="M11" s="276"/>
      <c r="N11" s="276"/>
      <c r="O11" s="276"/>
      <c r="P11" s="276"/>
      <c r="Q11" s="229"/>
      <c r="R11" s="229"/>
      <c r="S11" s="229"/>
      <c r="T11" s="229"/>
      <c r="U11" s="229"/>
      <c r="V11" s="1"/>
      <c r="W11" s="1"/>
      <c r="X11" s="1"/>
      <c r="Y11" s="1"/>
      <c r="Z11" s="1"/>
      <c r="AA11" s="276"/>
      <c r="AB11" s="276"/>
      <c r="AC11" s="276"/>
      <c r="AD11" s="235"/>
      <c r="AE11" s="235"/>
      <c r="AF11" s="235"/>
      <c r="AG11" s="276"/>
      <c r="AH11" s="276"/>
      <c r="AI11" s="276"/>
      <c r="AJ11" s="235"/>
      <c r="AK11" s="235"/>
      <c r="AL11" s="235"/>
      <c r="AM11" s="276"/>
      <c r="AN11" s="276"/>
      <c r="AO11" s="276"/>
      <c r="AP11" s="235"/>
      <c r="AQ11" s="235"/>
      <c r="AR11" s="235"/>
      <c r="AS11" s="276"/>
      <c r="AT11" s="276"/>
      <c r="AU11" s="276"/>
      <c r="AV11" s="235"/>
      <c r="AW11" s="235"/>
      <c r="AX11" s="235"/>
      <c r="AY11" s="276"/>
      <c r="AZ11" s="276"/>
      <c r="BA11" s="276"/>
      <c r="BB11" s="235"/>
      <c r="BC11" s="235"/>
    </row>
    <row r="12" spans="1:55">
      <c r="A12" s="3"/>
      <c r="B12" s="1"/>
      <c r="C12" s="1"/>
      <c r="D12" s="1"/>
      <c r="E12" s="1"/>
      <c r="F12" s="1"/>
      <c r="G12" s="1"/>
      <c r="H12" s="1"/>
      <c r="I12" s="1"/>
      <c r="J12" s="1"/>
      <c r="K12" s="1"/>
      <c r="L12" s="1"/>
      <c r="M12" s="1"/>
      <c r="N12" s="1"/>
      <c r="O12" s="1"/>
      <c r="P12" s="1"/>
      <c r="Q12" s="1"/>
      <c r="R12" s="1"/>
      <c r="S12" s="1"/>
      <c r="T12" s="1"/>
      <c r="U12" s="1"/>
      <c r="V12" s="1"/>
      <c r="W12" s="1"/>
      <c r="X12" s="1"/>
      <c r="Y12" s="1"/>
      <c r="Z12" s="1"/>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row>
    <row r="13" spans="1:55">
      <c r="A13" s="279" t="s">
        <v>7</v>
      </c>
      <c r="B13" s="279"/>
      <c r="C13" s="279"/>
      <c r="D13" s="279"/>
      <c r="E13" s="269"/>
      <c r="F13" s="269"/>
      <c r="G13" s="269"/>
      <c r="H13" s="269"/>
      <c r="I13" s="269"/>
      <c r="J13" s="269"/>
      <c r="K13" s="269"/>
      <c r="L13" s="269"/>
      <c r="M13" s="269"/>
      <c r="N13" s="269"/>
      <c r="O13" s="269"/>
      <c r="P13" s="269"/>
      <c r="Q13" s="269"/>
      <c r="R13" s="269"/>
      <c r="S13" s="269"/>
      <c r="T13" s="269"/>
      <c r="U13" s="269"/>
      <c r="V13" s="269"/>
      <c r="W13" s="269"/>
      <c r="X13" s="269"/>
      <c r="Y13" s="269"/>
      <c r="Z13" s="269"/>
      <c r="AA13" s="270" t="s">
        <v>8</v>
      </c>
      <c r="AB13" s="270"/>
      <c r="AC13" s="270"/>
      <c r="AD13" s="270"/>
      <c r="AE13" s="270"/>
      <c r="AF13" s="270"/>
      <c r="AG13" s="286" t="s">
        <v>8</v>
      </c>
      <c r="AH13" s="286"/>
      <c r="AI13" s="286"/>
      <c r="AJ13" s="286"/>
      <c r="AK13" s="286"/>
      <c r="AL13" s="286"/>
      <c r="AM13" s="270" t="s">
        <v>8</v>
      </c>
      <c r="AN13" s="270"/>
      <c r="AO13" s="270"/>
      <c r="AP13" s="270"/>
      <c r="AQ13" s="270"/>
      <c r="AR13" s="270"/>
      <c r="AS13" s="279" t="s">
        <v>8</v>
      </c>
      <c r="AT13" s="279"/>
      <c r="AU13" s="279"/>
      <c r="AV13" s="279"/>
      <c r="AW13" s="279"/>
      <c r="AX13" s="279"/>
      <c r="AY13" s="295" t="s">
        <v>8</v>
      </c>
      <c r="AZ13" s="295"/>
      <c r="BA13" s="295"/>
      <c r="BB13" s="295"/>
      <c r="BC13" s="295"/>
    </row>
    <row r="14" spans="1:55">
      <c r="A14" s="279"/>
      <c r="B14" s="279"/>
      <c r="C14" s="279"/>
      <c r="D14" s="279"/>
      <c r="E14" s="269"/>
      <c r="F14" s="269"/>
      <c r="G14" s="269"/>
      <c r="H14" s="269"/>
      <c r="I14" s="269"/>
      <c r="J14" s="269"/>
      <c r="K14" s="269"/>
      <c r="L14" s="269"/>
      <c r="M14" s="269"/>
      <c r="N14" s="269"/>
      <c r="O14" s="269"/>
      <c r="P14" s="269"/>
      <c r="Q14" s="269"/>
      <c r="R14" s="269"/>
      <c r="S14" s="269"/>
      <c r="T14" s="269"/>
      <c r="U14" s="269"/>
      <c r="V14" s="269"/>
      <c r="W14" s="269"/>
      <c r="X14" s="269"/>
      <c r="Y14" s="269"/>
      <c r="Z14" s="269"/>
      <c r="AA14" s="270" t="s">
        <v>9</v>
      </c>
      <c r="AB14" s="270"/>
      <c r="AC14" s="270"/>
      <c r="AD14" s="270"/>
      <c r="AE14" s="270"/>
      <c r="AF14" s="270"/>
      <c r="AG14" s="286" t="s">
        <v>10</v>
      </c>
      <c r="AH14" s="286"/>
      <c r="AI14" s="286"/>
      <c r="AJ14" s="286"/>
      <c r="AK14" s="286"/>
      <c r="AL14" s="286"/>
      <c r="AM14" s="270" t="s">
        <v>11</v>
      </c>
      <c r="AN14" s="270"/>
      <c r="AO14" s="270"/>
      <c r="AP14" s="270"/>
      <c r="AQ14" s="270"/>
      <c r="AR14" s="270"/>
      <c r="AS14" s="279" t="s">
        <v>12</v>
      </c>
      <c r="AT14" s="279"/>
      <c r="AU14" s="279"/>
      <c r="AV14" s="279"/>
      <c r="AW14" s="279"/>
      <c r="AX14" s="279"/>
      <c r="AY14" s="295" t="s">
        <v>13</v>
      </c>
      <c r="AZ14" s="295"/>
      <c r="BA14" s="295"/>
      <c r="BB14" s="295"/>
      <c r="BC14" s="295"/>
    </row>
    <row r="15" spans="1:55" ht="15" customHeight="1">
      <c r="A15" s="231"/>
      <c r="B15" s="231"/>
      <c r="C15" s="231"/>
      <c r="D15" s="231"/>
      <c r="E15" s="287" t="s">
        <v>14</v>
      </c>
      <c r="F15" s="288"/>
      <c r="G15" s="288"/>
      <c r="H15" s="288"/>
      <c r="I15" s="288"/>
      <c r="J15" s="288"/>
      <c r="K15" s="288"/>
      <c r="L15" s="288"/>
      <c r="M15" s="288"/>
      <c r="N15" s="288"/>
      <c r="O15" s="288"/>
      <c r="P15" s="288"/>
      <c r="Q15" s="288"/>
      <c r="R15" s="288"/>
      <c r="S15" s="288"/>
      <c r="T15" s="289"/>
      <c r="U15" s="239"/>
      <c r="V15" s="286" t="s">
        <v>15</v>
      </c>
      <c r="W15" s="286"/>
      <c r="X15" s="286"/>
      <c r="Y15" s="286"/>
      <c r="Z15" s="286"/>
      <c r="AA15" s="280" t="s">
        <v>16</v>
      </c>
      <c r="AB15" s="280"/>
      <c r="AC15" s="280"/>
      <c r="AD15" s="293" t="s">
        <v>17</v>
      </c>
      <c r="AE15" s="280" t="s">
        <v>18</v>
      </c>
      <c r="AF15" s="280" t="s">
        <v>19</v>
      </c>
      <c r="AG15" s="294" t="s">
        <v>16</v>
      </c>
      <c r="AH15" s="294"/>
      <c r="AI15" s="294"/>
      <c r="AJ15" s="294" t="s">
        <v>17</v>
      </c>
      <c r="AK15" s="294" t="s">
        <v>18</v>
      </c>
      <c r="AL15" s="294" t="s">
        <v>19</v>
      </c>
      <c r="AM15" s="280" t="s">
        <v>16</v>
      </c>
      <c r="AN15" s="280"/>
      <c r="AO15" s="280"/>
      <c r="AP15" s="280" t="s">
        <v>17</v>
      </c>
      <c r="AQ15" s="280" t="s">
        <v>18</v>
      </c>
      <c r="AR15" s="280" t="s">
        <v>19</v>
      </c>
      <c r="AS15" s="292" t="s">
        <v>16</v>
      </c>
      <c r="AT15" s="292"/>
      <c r="AU15" s="292"/>
      <c r="AV15" s="292" t="s">
        <v>17</v>
      </c>
      <c r="AW15" s="292" t="s">
        <v>18</v>
      </c>
      <c r="AX15" s="292" t="s">
        <v>19</v>
      </c>
      <c r="AY15" s="296" t="s">
        <v>16</v>
      </c>
      <c r="AZ15" s="296"/>
      <c r="BA15" s="296"/>
      <c r="BB15" s="296" t="s">
        <v>17</v>
      </c>
      <c r="BC15" s="296" t="s">
        <v>20</v>
      </c>
    </row>
    <row r="16" spans="1:55" ht="51">
      <c r="A16" s="234" t="s">
        <v>21</v>
      </c>
      <c r="B16" s="234" t="s">
        <v>22</v>
      </c>
      <c r="C16" s="234" t="s">
        <v>23</v>
      </c>
      <c r="D16" s="234" t="s">
        <v>24</v>
      </c>
      <c r="E16" s="4" t="s">
        <v>25</v>
      </c>
      <c r="F16" s="4" t="s">
        <v>26</v>
      </c>
      <c r="G16" s="4" t="s">
        <v>27</v>
      </c>
      <c r="H16" s="4" t="s">
        <v>28</v>
      </c>
      <c r="I16" s="4" t="s">
        <v>29</v>
      </c>
      <c r="J16" s="4" t="s">
        <v>30</v>
      </c>
      <c r="K16" s="4" t="s">
        <v>31</v>
      </c>
      <c r="L16" s="4" t="s">
        <v>32</v>
      </c>
      <c r="M16" s="4" t="s">
        <v>33</v>
      </c>
      <c r="N16" s="4" t="s">
        <v>34</v>
      </c>
      <c r="O16" s="4" t="s">
        <v>35</v>
      </c>
      <c r="P16" s="4" t="s">
        <v>36</v>
      </c>
      <c r="Q16" s="4" t="s">
        <v>37</v>
      </c>
      <c r="R16" s="4" t="s">
        <v>38</v>
      </c>
      <c r="S16" s="4" t="s">
        <v>39</v>
      </c>
      <c r="T16" s="4" t="s">
        <v>40</v>
      </c>
      <c r="U16" s="4" t="s">
        <v>41</v>
      </c>
      <c r="V16" s="230" t="s">
        <v>42</v>
      </c>
      <c r="W16" s="230" t="s">
        <v>43</v>
      </c>
      <c r="X16" s="290" t="s">
        <v>44</v>
      </c>
      <c r="Y16" s="291"/>
      <c r="Z16" s="230" t="s">
        <v>45</v>
      </c>
      <c r="AA16" s="236" t="s">
        <v>28</v>
      </c>
      <c r="AB16" s="233" t="s">
        <v>46</v>
      </c>
      <c r="AC16" s="233" t="s">
        <v>47</v>
      </c>
      <c r="AD16" s="293"/>
      <c r="AE16" s="280"/>
      <c r="AF16" s="280"/>
      <c r="AG16" s="230" t="s">
        <v>28</v>
      </c>
      <c r="AH16" s="230" t="s">
        <v>46</v>
      </c>
      <c r="AI16" s="230" t="s">
        <v>47</v>
      </c>
      <c r="AJ16" s="294"/>
      <c r="AK16" s="294"/>
      <c r="AL16" s="294"/>
      <c r="AM16" s="233" t="s">
        <v>28</v>
      </c>
      <c r="AN16" s="233" t="s">
        <v>46</v>
      </c>
      <c r="AO16" s="233" t="s">
        <v>47</v>
      </c>
      <c r="AP16" s="280"/>
      <c r="AQ16" s="280"/>
      <c r="AR16" s="280"/>
      <c r="AS16" s="44" t="s">
        <v>28</v>
      </c>
      <c r="AT16" s="44" t="s">
        <v>46</v>
      </c>
      <c r="AU16" s="44" t="s">
        <v>47</v>
      </c>
      <c r="AV16" s="292"/>
      <c r="AW16" s="292"/>
      <c r="AX16" s="292"/>
      <c r="AY16" s="232" t="s">
        <v>28</v>
      </c>
      <c r="AZ16" s="232" t="s">
        <v>46</v>
      </c>
      <c r="BA16" s="232" t="s">
        <v>47</v>
      </c>
      <c r="BB16" s="296"/>
      <c r="BC16" s="296"/>
    </row>
    <row r="17" spans="1:56" ht="15.75" thickBot="1">
      <c r="A17" s="51"/>
      <c r="B17" s="52"/>
      <c r="C17" s="52"/>
      <c r="D17" s="51"/>
      <c r="E17" s="42" t="s">
        <v>48</v>
      </c>
      <c r="F17" s="42"/>
      <c r="G17" s="42" t="s">
        <v>48</v>
      </c>
      <c r="H17" s="42" t="s">
        <v>48</v>
      </c>
      <c r="I17" s="42" t="s">
        <v>48</v>
      </c>
      <c r="J17" s="42" t="s">
        <v>48</v>
      </c>
      <c r="K17" s="42" t="s">
        <v>48</v>
      </c>
      <c r="L17" s="42" t="s">
        <v>48</v>
      </c>
      <c r="M17" s="43" t="s">
        <v>48</v>
      </c>
      <c r="N17" s="43" t="s">
        <v>48</v>
      </c>
      <c r="O17" s="43" t="s">
        <v>48</v>
      </c>
      <c r="P17" s="43" t="s">
        <v>48</v>
      </c>
      <c r="Q17" s="42" t="s">
        <v>48</v>
      </c>
      <c r="R17" s="42" t="s">
        <v>48</v>
      </c>
      <c r="S17" s="42" t="s">
        <v>48</v>
      </c>
      <c r="T17" s="42" t="s">
        <v>48</v>
      </c>
      <c r="U17" s="42"/>
      <c r="V17" s="5" t="s">
        <v>49</v>
      </c>
      <c r="W17" s="5" t="s">
        <v>48</v>
      </c>
      <c r="X17" s="5" t="s">
        <v>50</v>
      </c>
      <c r="Y17" s="5" t="s">
        <v>51</v>
      </c>
      <c r="Z17" s="5" t="s">
        <v>48</v>
      </c>
      <c r="AA17" s="47" t="s">
        <v>48</v>
      </c>
      <c r="AB17" s="47" t="s">
        <v>48</v>
      </c>
      <c r="AC17" s="47"/>
      <c r="AD17" s="48" t="s">
        <v>48</v>
      </c>
      <c r="AE17" s="47" t="s">
        <v>48</v>
      </c>
      <c r="AF17" s="47" t="s">
        <v>48</v>
      </c>
      <c r="AG17" s="5" t="s">
        <v>48</v>
      </c>
      <c r="AH17" s="5" t="s">
        <v>48</v>
      </c>
      <c r="AI17" s="5" t="s">
        <v>48</v>
      </c>
      <c r="AJ17" s="5" t="s">
        <v>48</v>
      </c>
      <c r="AK17" s="5" t="s">
        <v>48</v>
      </c>
      <c r="AL17" s="5" t="s">
        <v>48</v>
      </c>
      <c r="AM17" s="47" t="s">
        <v>48</v>
      </c>
      <c r="AN17" s="47" t="s">
        <v>48</v>
      </c>
      <c r="AO17" s="47" t="s">
        <v>48</v>
      </c>
      <c r="AP17" s="47"/>
      <c r="AQ17" s="47" t="s">
        <v>48</v>
      </c>
      <c r="AR17" s="47" t="s">
        <v>48</v>
      </c>
      <c r="AS17" s="49" t="s">
        <v>48</v>
      </c>
      <c r="AT17" s="49" t="s">
        <v>48</v>
      </c>
      <c r="AU17" s="49" t="s">
        <v>48</v>
      </c>
      <c r="AV17" s="49" t="s">
        <v>48</v>
      </c>
      <c r="AW17" s="49" t="s">
        <v>48</v>
      </c>
      <c r="AX17" s="49" t="s">
        <v>48</v>
      </c>
      <c r="AY17" s="50" t="s">
        <v>48</v>
      </c>
      <c r="AZ17" s="50"/>
      <c r="BA17" s="50" t="s">
        <v>48</v>
      </c>
      <c r="BB17" s="50" t="s">
        <v>48</v>
      </c>
      <c r="BC17" s="50" t="s">
        <v>48</v>
      </c>
    </row>
    <row r="18" spans="1:56" s="65" customFormat="1" ht="409.6" customHeight="1" thickBot="1">
      <c r="A18" s="186">
        <v>1</v>
      </c>
      <c r="B18" s="271" t="s">
        <v>52</v>
      </c>
      <c r="C18" s="281" t="s">
        <v>53</v>
      </c>
      <c r="D18" s="131" t="s">
        <v>54</v>
      </c>
      <c r="E18" s="55" t="s">
        <v>55</v>
      </c>
      <c r="F18" s="56">
        <v>0.65</v>
      </c>
      <c r="G18" s="60" t="s">
        <v>56</v>
      </c>
      <c r="H18" s="57" t="s">
        <v>57</v>
      </c>
      <c r="I18" s="58" t="s">
        <v>58</v>
      </c>
      <c r="J18" s="59" t="s">
        <v>59</v>
      </c>
      <c r="K18" s="60" t="s">
        <v>60</v>
      </c>
      <c r="L18" s="60" t="s">
        <v>61</v>
      </c>
      <c r="M18" s="132">
        <v>0.25</v>
      </c>
      <c r="N18" s="132">
        <v>0.5</v>
      </c>
      <c r="O18" s="132">
        <v>0.75</v>
      </c>
      <c r="P18" s="132">
        <v>1</v>
      </c>
      <c r="Q18" s="132">
        <v>1</v>
      </c>
      <c r="R18" s="60" t="s">
        <v>62</v>
      </c>
      <c r="S18" s="60" t="s">
        <v>63</v>
      </c>
      <c r="T18" s="60" t="s">
        <v>64</v>
      </c>
      <c r="U18" s="60"/>
      <c r="V18" s="60"/>
      <c r="W18" s="60"/>
      <c r="X18" s="60"/>
      <c r="Y18" s="133"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134"/>
      <c r="AA18" s="135" t="str">
        <f>H18</f>
        <v>Porcentaje de Plan Anual de Auditoría 2018 desarrollado.</v>
      </c>
      <c r="AB18" s="136">
        <f>M18</f>
        <v>0.25</v>
      </c>
      <c r="AC18" s="137">
        <f>76.92%*0.25</f>
        <v>0.1923</v>
      </c>
      <c r="AD18" s="61">
        <f>(AC18/AB18)</f>
        <v>0.76919999999999999</v>
      </c>
      <c r="AE18" s="62" t="s">
        <v>65</v>
      </c>
      <c r="AF18" s="62" t="s">
        <v>66</v>
      </c>
      <c r="AG18" s="135" t="str">
        <f>H18</f>
        <v>Porcentaje de Plan Anual de Auditoría 2018 desarrollado.</v>
      </c>
      <c r="AH18" s="136">
        <f>N18</f>
        <v>0.5</v>
      </c>
      <c r="AI18" s="137">
        <v>0.5</v>
      </c>
      <c r="AJ18" s="61">
        <f>(AI18/AH18)</f>
        <v>1</v>
      </c>
      <c r="AK18" s="62" t="s">
        <v>67</v>
      </c>
      <c r="AL18" s="62" t="s">
        <v>68</v>
      </c>
      <c r="AM18" s="135" t="str">
        <f>H18</f>
        <v>Porcentaje de Plan Anual de Auditoría 2018 desarrollado.</v>
      </c>
      <c r="AN18" s="136">
        <f>O18</f>
        <v>0.75</v>
      </c>
      <c r="AO18" s="137">
        <v>0.75</v>
      </c>
      <c r="AP18" s="61">
        <f>(AO18/AN18)</f>
        <v>1</v>
      </c>
      <c r="AQ18" s="62" t="s">
        <v>69</v>
      </c>
      <c r="AR18" s="60" t="s">
        <v>70</v>
      </c>
      <c r="AS18" s="135" t="str">
        <f>H18</f>
        <v>Porcentaje de Plan Anual de Auditoría 2018 desarrollado.</v>
      </c>
      <c r="AT18" s="213">
        <v>1</v>
      </c>
      <c r="AU18" s="132">
        <v>1</v>
      </c>
      <c r="AV18" s="61">
        <f>(AU18/AT18)</f>
        <v>1</v>
      </c>
      <c r="AW18" s="62" t="s">
        <v>71</v>
      </c>
      <c r="AX18" s="60" t="s">
        <v>72</v>
      </c>
      <c r="AY18" s="135" t="str">
        <f>H18</f>
        <v>Porcentaje de Plan Anual de Auditoría 2018 desarrollado.</v>
      </c>
      <c r="AZ18" s="213">
        <v>1</v>
      </c>
      <c r="BA18" s="136">
        <v>1</v>
      </c>
      <c r="BB18" s="63">
        <v>1</v>
      </c>
      <c r="BC18" s="64" t="s">
        <v>73</v>
      </c>
    </row>
    <row r="19" spans="1:56" s="65" customFormat="1" ht="183" customHeight="1" thickBot="1">
      <c r="A19" s="186">
        <v>2</v>
      </c>
      <c r="B19" s="272"/>
      <c r="C19" s="282"/>
      <c r="D19" s="131" t="s">
        <v>54</v>
      </c>
      <c r="E19" s="66" t="s">
        <v>74</v>
      </c>
      <c r="F19" s="67">
        <v>0.05</v>
      </c>
      <c r="G19" s="71" t="s">
        <v>75</v>
      </c>
      <c r="H19" s="68" t="s">
        <v>76</v>
      </c>
      <c r="I19" s="69" t="s">
        <v>77</v>
      </c>
      <c r="J19" s="70" t="s">
        <v>78</v>
      </c>
      <c r="K19" s="71" t="s">
        <v>79</v>
      </c>
      <c r="L19" s="71" t="s">
        <v>80</v>
      </c>
      <c r="M19" s="138">
        <v>0</v>
      </c>
      <c r="N19" s="208">
        <v>0.33300000000000002</v>
      </c>
      <c r="O19" s="208">
        <v>0.33300000000000002</v>
      </c>
      <c r="P19" s="208">
        <v>0.33300000000000002</v>
      </c>
      <c r="Q19" s="208">
        <v>1</v>
      </c>
      <c r="R19" s="71" t="s">
        <v>81</v>
      </c>
      <c r="S19" s="60" t="s">
        <v>63</v>
      </c>
      <c r="T19" s="71" t="s">
        <v>64</v>
      </c>
      <c r="U19" s="71"/>
      <c r="V19" s="71"/>
      <c r="W19" s="71"/>
      <c r="X19" s="71"/>
      <c r="Y19" s="139"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140"/>
      <c r="AA19" s="237" t="str">
        <f>H19</f>
        <v>Total de seguimientos realizados en la vigencia</v>
      </c>
      <c r="AB19" s="141">
        <v>0</v>
      </c>
      <c r="AC19" s="142">
        <v>0</v>
      </c>
      <c r="AD19" s="72" t="s">
        <v>82</v>
      </c>
      <c r="AE19" s="73" t="s">
        <v>83</v>
      </c>
      <c r="AF19" s="62"/>
      <c r="AG19" s="237" t="str">
        <f>H19</f>
        <v>Total de seguimientos realizados en la vigencia</v>
      </c>
      <c r="AH19" s="141">
        <v>0.33300000000000002</v>
      </c>
      <c r="AI19" s="142">
        <v>0.33300000000000002</v>
      </c>
      <c r="AJ19" s="72">
        <f>(AI19/AH19)</f>
        <v>1</v>
      </c>
      <c r="AK19" s="73" t="s">
        <v>84</v>
      </c>
      <c r="AL19" s="73" t="s">
        <v>85</v>
      </c>
      <c r="AM19" s="237" t="str">
        <f>H19</f>
        <v>Total de seguimientos realizados en la vigencia</v>
      </c>
      <c r="AN19" s="199">
        <v>0.33</v>
      </c>
      <c r="AO19" s="200">
        <v>0.33</v>
      </c>
      <c r="AP19" s="201">
        <f>(AO19/AN19)</f>
        <v>1</v>
      </c>
      <c r="AQ19" s="73" t="s">
        <v>86</v>
      </c>
      <c r="AR19" s="73" t="s">
        <v>87</v>
      </c>
      <c r="AS19" s="237" t="str">
        <f>H19</f>
        <v>Total de seguimientos realizados en la vigencia</v>
      </c>
      <c r="AT19" s="237">
        <v>33</v>
      </c>
      <c r="AU19" s="144">
        <v>0.33</v>
      </c>
      <c r="AV19" s="72">
        <f>(AU19/AT19)*100</f>
        <v>1</v>
      </c>
      <c r="AW19" s="62" t="s">
        <v>88</v>
      </c>
      <c r="AX19" s="71" t="s">
        <v>89</v>
      </c>
      <c r="AY19" s="237" t="str">
        <f>H19</f>
        <v>Total de seguimientos realizados en la vigencia</v>
      </c>
      <c r="AZ19" s="237">
        <v>3</v>
      </c>
      <c r="BA19" s="143">
        <v>3</v>
      </c>
      <c r="BB19" s="74">
        <v>1</v>
      </c>
      <c r="BC19" s="75" t="s">
        <v>90</v>
      </c>
    </row>
    <row r="20" spans="1:56" s="65" customFormat="1" ht="183" customHeight="1">
      <c r="A20" s="186">
        <v>3</v>
      </c>
      <c r="B20" s="272"/>
      <c r="C20" s="282"/>
      <c r="D20" s="131" t="s">
        <v>54</v>
      </c>
      <c r="E20" s="167" t="s">
        <v>91</v>
      </c>
      <c r="F20" s="126">
        <v>0.05</v>
      </c>
      <c r="G20" s="168" t="s">
        <v>75</v>
      </c>
      <c r="H20" s="169" t="s">
        <v>92</v>
      </c>
      <c r="I20" s="170" t="s">
        <v>93</v>
      </c>
      <c r="J20" s="171" t="s">
        <v>94</v>
      </c>
      <c r="K20" s="168" t="s">
        <v>79</v>
      </c>
      <c r="L20" s="168" t="s">
        <v>95</v>
      </c>
      <c r="M20" s="172">
        <v>0.5</v>
      </c>
      <c r="N20" s="172">
        <v>0.5</v>
      </c>
      <c r="O20" s="172"/>
      <c r="P20" s="172"/>
      <c r="Q20" s="172">
        <v>1</v>
      </c>
      <c r="R20" s="168" t="s">
        <v>62</v>
      </c>
      <c r="S20" s="173" t="s">
        <v>63</v>
      </c>
      <c r="T20" s="168" t="s">
        <v>64</v>
      </c>
      <c r="U20" s="168"/>
      <c r="V20" s="168"/>
      <c r="W20" s="168"/>
      <c r="X20" s="168"/>
      <c r="Y20" s="174"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175"/>
      <c r="AA20" s="176" t="str">
        <f>H20</f>
        <v>Porcentaje de procesos con revisión y depuración de sus planes de mejoramiento</v>
      </c>
      <c r="AB20" s="72">
        <v>0.5</v>
      </c>
      <c r="AC20" s="177">
        <v>0.8</v>
      </c>
      <c r="AD20" s="72">
        <v>1</v>
      </c>
      <c r="AE20" s="178" t="s">
        <v>96</v>
      </c>
      <c r="AF20" s="179" t="s">
        <v>97</v>
      </c>
      <c r="AG20" s="176" t="str">
        <f>H20</f>
        <v>Porcentaje de procesos con revisión y depuración de sus planes de mejoramiento</v>
      </c>
      <c r="AH20" s="72">
        <v>0.5</v>
      </c>
      <c r="AI20" s="74">
        <v>0.5</v>
      </c>
      <c r="AJ20" s="72">
        <f>(AI20/AH20)</f>
        <v>1</v>
      </c>
      <c r="AK20" s="73" t="s">
        <v>98</v>
      </c>
      <c r="AL20" s="73" t="s">
        <v>99</v>
      </c>
      <c r="AM20" s="237" t="str">
        <f>H20</f>
        <v>Porcentaje de procesos con revisión y depuración de sus planes de mejoramiento</v>
      </c>
      <c r="AN20" s="206" t="s">
        <v>100</v>
      </c>
      <c r="AO20" s="207" t="s">
        <v>100</v>
      </c>
      <c r="AP20" s="201" t="s">
        <v>101</v>
      </c>
      <c r="AQ20" s="207" t="s">
        <v>102</v>
      </c>
      <c r="AR20" s="71"/>
      <c r="AS20" s="237" t="str">
        <f>H20</f>
        <v>Porcentaje de procesos con revisión y depuración de sus planes de mejoramiento</v>
      </c>
      <c r="AT20" s="237" t="s">
        <v>100</v>
      </c>
      <c r="AU20" s="144" t="s">
        <v>100</v>
      </c>
      <c r="AV20" s="72" t="s">
        <v>100</v>
      </c>
      <c r="AW20" s="207" t="s">
        <v>103</v>
      </c>
      <c r="AX20" s="71"/>
      <c r="AY20" s="237" t="str">
        <f>H20</f>
        <v>Porcentaje de procesos con revisión y depuración de sus planes de mejoramiento</v>
      </c>
      <c r="AZ20" s="214">
        <v>1</v>
      </c>
      <c r="BA20" s="141">
        <v>1</v>
      </c>
      <c r="BB20" s="74">
        <v>1</v>
      </c>
      <c r="BC20" s="178" t="s">
        <v>104</v>
      </c>
    </row>
    <row r="21" spans="1:56" s="65" customFormat="1" ht="183" customHeight="1" thickBot="1">
      <c r="A21" s="186"/>
      <c r="B21" s="272"/>
      <c r="C21" s="282"/>
      <c r="D21" s="131" t="s">
        <v>54</v>
      </c>
      <c r="E21" s="76" t="s">
        <v>105</v>
      </c>
      <c r="F21" s="77">
        <v>0.05</v>
      </c>
      <c r="G21" s="81" t="s">
        <v>56</v>
      </c>
      <c r="H21" s="78" t="s">
        <v>106</v>
      </c>
      <c r="I21" s="79" t="s">
        <v>107</v>
      </c>
      <c r="J21" s="80" t="s">
        <v>108</v>
      </c>
      <c r="K21" s="71" t="s">
        <v>79</v>
      </c>
      <c r="L21" s="81" t="s">
        <v>109</v>
      </c>
      <c r="M21" s="145"/>
      <c r="N21" s="145">
        <v>1</v>
      </c>
      <c r="O21" s="145">
        <v>1</v>
      </c>
      <c r="P21" s="145">
        <v>1</v>
      </c>
      <c r="Q21" s="146">
        <v>3</v>
      </c>
      <c r="R21" s="81" t="s">
        <v>62</v>
      </c>
      <c r="S21" s="81" t="s">
        <v>110</v>
      </c>
      <c r="T21" s="81" t="s">
        <v>64</v>
      </c>
      <c r="U21" s="147"/>
      <c r="V21" s="147"/>
      <c r="W21" s="147"/>
      <c r="X21" s="147"/>
      <c r="Y21" s="148"/>
      <c r="Z21" s="149"/>
      <c r="AA21" s="130" t="s">
        <v>111</v>
      </c>
      <c r="AB21" s="150">
        <v>0</v>
      </c>
      <c r="AC21" s="151">
        <v>0</v>
      </c>
      <c r="AD21" s="82" t="s">
        <v>82</v>
      </c>
      <c r="AE21" s="83"/>
      <c r="AF21" s="84"/>
      <c r="AG21" s="237" t="str">
        <f t="shared" ref="AG21:AG29" si="0">H21</f>
        <v xml:space="preserve">Actividades de Fomento de la Cultura del Autocontrol </v>
      </c>
      <c r="AH21" s="143">
        <v>1</v>
      </c>
      <c r="AI21" s="152">
        <v>3</v>
      </c>
      <c r="AJ21" s="72">
        <v>1</v>
      </c>
      <c r="AK21" s="83" t="s">
        <v>112</v>
      </c>
      <c r="AL21" s="83" t="s">
        <v>113</v>
      </c>
      <c r="AM21" s="130" t="s">
        <v>111</v>
      </c>
      <c r="AN21" s="130">
        <v>1</v>
      </c>
      <c r="AO21" s="147">
        <v>1</v>
      </c>
      <c r="AP21" s="72">
        <f>(AO21/AN21)</f>
        <v>1</v>
      </c>
      <c r="AQ21" s="83" t="s">
        <v>114</v>
      </c>
      <c r="AR21" s="83" t="s">
        <v>115</v>
      </c>
      <c r="AS21" s="130" t="s">
        <v>111</v>
      </c>
      <c r="AT21" s="130">
        <v>1</v>
      </c>
      <c r="AU21" s="215">
        <v>1</v>
      </c>
      <c r="AV21" s="72">
        <v>1</v>
      </c>
      <c r="AW21" s="83" t="s">
        <v>116</v>
      </c>
      <c r="AX21" s="83" t="s">
        <v>117</v>
      </c>
      <c r="AY21" s="237" t="str">
        <f>H21</f>
        <v xml:space="preserve">Actividades de Fomento de la Cultura del Autocontrol </v>
      </c>
      <c r="AZ21" s="130">
        <v>3</v>
      </c>
      <c r="BA21" s="223">
        <v>4</v>
      </c>
      <c r="BB21" s="85">
        <v>1</v>
      </c>
      <c r="BC21" s="216" t="s">
        <v>118</v>
      </c>
    </row>
    <row r="22" spans="1:56" s="103" customFormat="1" ht="198.75" customHeight="1">
      <c r="A22" s="187"/>
      <c r="B22" s="272"/>
      <c r="C22" s="283"/>
      <c r="D22" s="278" t="s">
        <v>119</v>
      </c>
      <c r="E22" s="209" t="s">
        <v>120</v>
      </c>
      <c r="F22" s="180">
        <v>0.03</v>
      </c>
      <c r="G22" s="87" t="s">
        <v>121</v>
      </c>
      <c r="H22" s="87" t="s">
        <v>122</v>
      </c>
      <c r="I22" s="87" t="s">
        <v>123</v>
      </c>
      <c r="J22" s="87"/>
      <c r="K22" s="158" t="s">
        <v>79</v>
      </c>
      <c r="L22" s="87" t="s">
        <v>124</v>
      </c>
      <c r="M22" s="158">
        <v>0</v>
      </c>
      <c r="N22" s="158">
        <v>0</v>
      </c>
      <c r="O22" s="158">
        <v>0</v>
      </c>
      <c r="P22" s="158">
        <v>1</v>
      </c>
      <c r="Q22" s="158">
        <v>1</v>
      </c>
      <c r="R22" s="86" t="s">
        <v>62</v>
      </c>
      <c r="S22" s="86" t="s">
        <v>125</v>
      </c>
      <c r="T22" s="88"/>
      <c r="U22" s="45" t="s">
        <v>126</v>
      </c>
      <c r="V22" s="46"/>
      <c r="W22" s="46"/>
      <c r="X22" s="46"/>
      <c r="Y22" s="46"/>
      <c r="Z22" s="89"/>
      <c r="AA22" s="90" t="str">
        <f>H22</f>
        <v>Ejercicios de evaluación de los requisitos legales aplicables el proceso/Alcaldía realizados</v>
      </c>
      <c r="AB22" s="45">
        <f>M22</f>
        <v>0</v>
      </c>
      <c r="AC22" s="45" t="s">
        <v>127</v>
      </c>
      <c r="AD22" s="91" t="s">
        <v>127</v>
      </c>
      <c r="AE22" s="72" t="s">
        <v>128</v>
      </c>
      <c r="AF22" s="92"/>
      <c r="AG22" s="237" t="str">
        <f t="shared" si="0"/>
        <v>Ejercicios de evaluación de los requisitos legales aplicables el proceso/Alcaldía realizados</v>
      </c>
      <c r="AH22" s="141" t="s">
        <v>129</v>
      </c>
      <c r="AI22" s="93"/>
      <c r="AJ22" s="91" t="s">
        <v>130</v>
      </c>
      <c r="AK22" s="94"/>
      <c r="AL22" s="95"/>
      <c r="AM22" s="237" t="s">
        <v>122</v>
      </c>
      <c r="AN22" s="202">
        <v>0</v>
      </c>
      <c r="AO22" s="202">
        <v>0</v>
      </c>
      <c r="AP22" s="203" t="s">
        <v>101</v>
      </c>
      <c r="AQ22" s="204"/>
      <c r="AR22" s="96" t="s">
        <v>131</v>
      </c>
      <c r="AS22" s="96" t="str">
        <f>H22</f>
        <v>Ejercicios de evaluación de los requisitos legales aplicables el proceso/Alcaldía realizados</v>
      </c>
      <c r="AT22" s="97">
        <v>1</v>
      </c>
      <c r="AU22" s="98">
        <v>1</v>
      </c>
      <c r="AV22" s="100">
        <v>1</v>
      </c>
      <c r="AW22" s="96" t="s">
        <v>132</v>
      </c>
      <c r="AX22" s="96" t="s">
        <v>133</v>
      </c>
      <c r="AY22" s="237" t="str">
        <f t="shared" ref="AY22:AY29" si="1">H22</f>
        <v>Ejercicios de evaluación de los requisitos legales aplicables el proceso/Alcaldía realizados</v>
      </c>
      <c r="AZ22" s="97">
        <v>1</v>
      </c>
      <c r="BA22" s="98">
        <v>1</v>
      </c>
      <c r="BB22" s="217">
        <v>1</v>
      </c>
      <c r="BC22" s="102" t="s">
        <v>134</v>
      </c>
      <c r="BD22" s="101"/>
    </row>
    <row r="23" spans="1:56" s="103" customFormat="1" ht="108.75" customHeight="1">
      <c r="A23" s="187"/>
      <c r="B23" s="272"/>
      <c r="C23" s="283"/>
      <c r="D23" s="278"/>
      <c r="E23" s="209" t="s">
        <v>135</v>
      </c>
      <c r="F23" s="180">
        <v>0.02</v>
      </c>
      <c r="G23" s="87" t="s">
        <v>121</v>
      </c>
      <c r="H23" s="87" t="s">
        <v>136</v>
      </c>
      <c r="I23" s="87" t="s">
        <v>137</v>
      </c>
      <c r="J23" s="87"/>
      <c r="K23" s="87" t="s">
        <v>79</v>
      </c>
      <c r="L23" s="87" t="s">
        <v>136</v>
      </c>
      <c r="M23" s="158">
        <v>0</v>
      </c>
      <c r="N23" s="158">
        <v>1</v>
      </c>
      <c r="O23" s="158">
        <v>0</v>
      </c>
      <c r="P23" s="158">
        <v>1</v>
      </c>
      <c r="Q23" s="158">
        <v>2</v>
      </c>
      <c r="R23" s="86" t="s">
        <v>62</v>
      </c>
      <c r="S23" s="86" t="s">
        <v>138</v>
      </c>
      <c r="T23" s="88"/>
      <c r="U23" s="45" t="s">
        <v>139</v>
      </c>
      <c r="V23" s="46"/>
      <c r="W23" s="46"/>
      <c r="X23" s="46"/>
      <c r="Y23" s="46"/>
      <c r="Z23" s="89"/>
      <c r="AA23" s="90" t="str">
        <f t="shared" ref="AA23:AA29" si="2">H23</f>
        <v>Mediciones de desempeño ambiental realizadas en el proceso/alcaldia local</v>
      </c>
      <c r="AB23" s="45">
        <f t="shared" ref="AB23:AB29" si="3">M23</f>
        <v>0</v>
      </c>
      <c r="AC23" s="45" t="s">
        <v>127</v>
      </c>
      <c r="AD23" s="91" t="s">
        <v>127</v>
      </c>
      <c r="AE23" s="72" t="s">
        <v>128</v>
      </c>
      <c r="AF23" s="92"/>
      <c r="AG23" s="237" t="str">
        <f t="shared" si="0"/>
        <v>Mediciones de desempeño ambiental realizadas en el proceso/alcaldia local</v>
      </c>
      <c r="AH23" s="164">
        <v>1</v>
      </c>
      <c r="AI23" s="165">
        <v>1</v>
      </c>
      <c r="AJ23" s="163">
        <v>1</v>
      </c>
      <c r="AK23" s="94" t="s">
        <v>140</v>
      </c>
      <c r="AL23" s="95" t="s">
        <v>141</v>
      </c>
      <c r="AM23" s="237" t="s">
        <v>136</v>
      </c>
      <c r="AN23" s="202">
        <v>0</v>
      </c>
      <c r="AO23" s="202">
        <v>0</v>
      </c>
      <c r="AP23" s="203" t="s">
        <v>101</v>
      </c>
      <c r="AQ23" s="204"/>
      <c r="AR23" s="96"/>
      <c r="AS23" s="96" t="str">
        <f>H23</f>
        <v>Mediciones de desempeño ambiental realizadas en el proceso/alcaldia local</v>
      </c>
      <c r="AT23" s="97">
        <v>1</v>
      </c>
      <c r="AU23" s="98">
        <v>1</v>
      </c>
      <c r="AV23" s="100">
        <v>1</v>
      </c>
      <c r="AW23" s="94" t="s">
        <v>142</v>
      </c>
      <c r="AX23" s="96" t="s">
        <v>143</v>
      </c>
      <c r="AY23" s="237" t="str">
        <f t="shared" si="1"/>
        <v>Mediciones de desempeño ambiental realizadas en el proceso/alcaldia local</v>
      </c>
      <c r="AZ23" s="97">
        <v>2</v>
      </c>
      <c r="BA23" s="98">
        <v>2</v>
      </c>
      <c r="BB23" s="217">
        <v>1</v>
      </c>
      <c r="BC23" s="102" t="s">
        <v>144</v>
      </c>
      <c r="BD23" s="101"/>
    </row>
    <row r="24" spans="1:56" s="103" customFormat="1" ht="108.75" customHeight="1">
      <c r="A24" s="187"/>
      <c r="B24" s="272"/>
      <c r="C24" s="283"/>
      <c r="D24" s="278"/>
      <c r="E24" s="211" t="s">
        <v>145</v>
      </c>
      <c r="F24" s="181">
        <v>2.5000000000000001E-2</v>
      </c>
      <c r="G24" s="86" t="s">
        <v>121</v>
      </c>
      <c r="H24" s="86" t="s">
        <v>146</v>
      </c>
      <c r="I24" s="86" t="s">
        <v>147</v>
      </c>
      <c r="J24" s="86"/>
      <c r="K24" s="86" t="s">
        <v>60</v>
      </c>
      <c r="L24" s="104" t="s">
        <v>148</v>
      </c>
      <c r="M24" s="87"/>
      <c r="N24" s="87">
        <v>1</v>
      </c>
      <c r="O24" s="87">
        <v>0</v>
      </c>
      <c r="P24" s="87">
        <v>0</v>
      </c>
      <c r="Q24" s="87">
        <v>0</v>
      </c>
      <c r="R24" s="86" t="s">
        <v>62</v>
      </c>
      <c r="S24" s="86" t="s">
        <v>149</v>
      </c>
      <c r="T24" s="88"/>
      <c r="U24" s="45" t="s">
        <v>150</v>
      </c>
      <c r="V24" s="46"/>
      <c r="W24" s="46"/>
      <c r="X24" s="46"/>
      <c r="Y24" s="46"/>
      <c r="Z24" s="89"/>
      <c r="AA24" s="90" t="str">
        <f t="shared" si="2"/>
        <v>Disminución de requerimientos ciudadanos vencidos asignados al proceso/Alcaldía Local</v>
      </c>
      <c r="AB24" s="45">
        <f t="shared" si="3"/>
        <v>0</v>
      </c>
      <c r="AC24" s="45" t="s">
        <v>127</v>
      </c>
      <c r="AD24" s="91" t="s">
        <v>127</v>
      </c>
      <c r="AE24" s="72" t="s">
        <v>151</v>
      </c>
      <c r="AF24" s="92" t="s">
        <v>152</v>
      </c>
      <c r="AG24" s="237" t="str">
        <f t="shared" si="0"/>
        <v>Disminución de requerimientos ciudadanos vencidos asignados al proceso/Alcaldía Local</v>
      </c>
      <c r="AH24" s="143">
        <v>1</v>
      </c>
      <c r="AI24" s="93">
        <v>0</v>
      </c>
      <c r="AJ24" s="163">
        <v>0</v>
      </c>
      <c r="AK24" s="94" t="s">
        <v>153</v>
      </c>
      <c r="AL24" s="95" t="s">
        <v>154</v>
      </c>
      <c r="AM24" s="237" t="s">
        <v>146</v>
      </c>
      <c r="AN24" s="202">
        <v>0</v>
      </c>
      <c r="AO24" s="205">
        <v>0</v>
      </c>
      <c r="AP24" s="203">
        <v>1</v>
      </c>
      <c r="AQ24" s="204" t="s">
        <v>155</v>
      </c>
      <c r="AR24" s="95" t="s">
        <v>156</v>
      </c>
      <c r="AS24" s="96" t="str">
        <f t="shared" ref="AS24:AS29" si="4">H24</f>
        <v>Disminución de requerimientos ciudadanos vencidos asignados al proceso/Alcaldía Local</v>
      </c>
      <c r="AT24" s="117">
        <v>0</v>
      </c>
      <c r="AU24" s="97">
        <v>0</v>
      </c>
      <c r="AV24" s="116">
        <v>1</v>
      </c>
      <c r="AW24" s="94" t="s">
        <v>157</v>
      </c>
      <c r="AX24" s="95" t="s">
        <v>154</v>
      </c>
      <c r="AY24" s="237" t="str">
        <f t="shared" si="1"/>
        <v>Disminución de requerimientos ciudadanos vencidos asignados al proceso/Alcaldía Local</v>
      </c>
      <c r="AZ24" s="97">
        <v>0</v>
      </c>
      <c r="BA24" s="98">
        <v>0</v>
      </c>
      <c r="BB24" s="217">
        <v>1</v>
      </c>
      <c r="BC24" s="218" t="s">
        <v>158</v>
      </c>
      <c r="BD24" s="101"/>
    </row>
    <row r="25" spans="1:56" s="103" customFormat="1" ht="78.75" customHeight="1" thickBot="1">
      <c r="A25" s="187">
        <v>14</v>
      </c>
      <c r="B25" s="273"/>
      <c r="C25" s="284"/>
      <c r="D25" s="278"/>
      <c r="E25" s="209" t="s">
        <v>159</v>
      </c>
      <c r="F25" s="182">
        <v>2.5000000000000001E-2</v>
      </c>
      <c r="G25" s="87" t="s">
        <v>121</v>
      </c>
      <c r="H25" s="87" t="s">
        <v>160</v>
      </c>
      <c r="I25" s="87" t="s">
        <v>161</v>
      </c>
      <c r="J25" s="87"/>
      <c r="K25" s="87" t="s">
        <v>79</v>
      </c>
      <c r="L25" s="87" t="s">
        <v>162</v>
      </c>
      <c r="M25" s="158">
        <v>0</v>
      </c>
      <c r="N25" s="158">
        <v>1</v>
      </c>
      <c r="O25" s="158">
        <v>1</v>
      </c>
      <c r="P25" s="158">
        <v>0</v>
      </c>
      <c r="Q25" s="158">
        <v>2</v>
      </c>
      <c r="R25" s="86" t="s">
        <v>62</v>
      </c>
      <c r="S25" s="86" t="s">
        <v>163</v>
      </c>
      <c r="T25" s="88"/>
      <c r="U25" s="45" t="s">
        <v>164</v>
      </c>
      <c r="V25" s="46"/>
      <c r="W25" s="46"/>
      <c r="X25" s="46"/>
      <c r="Y25" s="46"/>
      <c r="Z25" s="89"/>
      <c r="AA25" s="90" t="str">
        <f t="shared" si="2"/>
        <v>Buenas practicas y lecciones aprendidas identificadas por proceso o Alcaldía Local en la herramienta de gestión del conocimiento (AGORA)</v>
      </c>
      <c r="AB25" s="45">
        <f t="shared" si="3"/>
        <v>0</v>
      </c>
      <c r="AC25" s="45" t="s">
        <v>127</v>
      </c>
      <c r="AD25" s="91" t="s">
        <v>127</v>
      </c>
      <c r="AE25" s="72" t="s">
        <v>128</v>
      </c>
      <c r="AF25" s="92"/>
      <c r="AG25" s="237" t="str">
        <f t="shared" si="0"/>
        <v>Buenas practicas y lecciones aprendidas identificadas por proceso o Alcaldía Local en la herramienta de gestión del conocimiento (AGORA)</v>
      </c>
      <c r="AH25" s="141">
        <f t="shared" ref="AH25:AH29" si="5">N24</f>
        <v>1</v>
      </c>
      <c r="AI25" s="93">
        <v>0</v>
      </c>
      <c r="AJ25" s="91">
        <v>0</v>
      </c>
      <c r="AK25" s="105" t="s">
        <v>165</v>
      </c>
      <c r="AL25" s="106" t="s">
        <v>166</v>
      </c>
      <c r="AM25" s="237" t="s">
        <v>160</v>
      </c>
      <c r="AN25" s="195">
        <v>1</v>
      </c>
      <c r="AO25" s="196">
        <v>1</v>
      </c>
      <c r="AP25" s="197">
        <v>1</v>
      </c>
      <c r="AQ25" s="212" t="s">
        <v>167</v>
      </c>
      <c r="AR25" s="198" t="s">
        <v>166</v>
      </c>
      <c r="AS25" s="96" t="str">
        <f t="shared" si="4"/>
        <v>Buenas practicas y lecciones aprendidas identificadas por proceso o Alcaldía Local en la herramienta de gestión del conocimiento (AGORA)</v>
      </c>
      <c r="AT25" s="108"/>
      <c r="AU25" s="107"/>
      <c r="AV25" s="109" t="s">
        <v>101</v>
      </c>
      <c r="AW25" s="105" t="s">
        <v>101</v>
      </c>
      <c r="AX25" s="106" t="s">
        <v>82</v>
      </c>
      <c r="AY25" s="237" t="str">
        <f t="shared" si="1"/>
        <v>Buenas practicas y lecciones aprendidas identificadas por proceso o Alcaldía Local en la herramienta de gestión del conocimiento (AGORA)</v>
      </c>
      <c r="AZ25" s="108">
        <v>2</v>
      </c>
      <c r="BA25" s="107">
        <v>2</v>
      </c>
      <c r="BB25" s="110">
        <v>1</v>
      </c>
      <c r="BC25" s="111" t="s">
        <v>168</v>
      </c>
      <c r="BD25" s="112"/>
    </row>
    <row r="26" spans="1:56" s="103" customFormat="1" ht="81.75" customHeight="1" thickBot="1">
      <c r="A26" s="187">
        <v>15</v>
      </c>
      <c r="B26" s="53" t="s">
        <v>169</v>
      </c>
      <c r="C26" s="54"/>
      <c r="D26" s="242" t="s">
        <v>170</v>
      </c>
      <c r="E26" s="209" t="s">
        <v>171</v>
      </c>
      <c r="F26" s="180">
        <v>0.02</v>
      </c>
      <c r="G26" s="87" t="s">
        <v>121</v>
      </c>
      <c r="H26" s="87" t="s">
        <v>172</v>
      </c>
      <c r="I26" s="87" t="s">
        <v>173</v>
      </c>
      <c r="J26" s="87"/>
      <c r="K26" s="87" t="s">
        <v>79</v>
      </c>
      <c r="L26" s="87" t="s">
        <v>174</v>
      </c>
      <c r="M26" s="159"/>
      <c r="N26" s="126">
        <v>0.5</v>
      </c>
      <c r="O26" s="158"/>
      <c r="P26" s="126">
        <v>0.5</v>
      </c>
      <c r="Q26" s="126">
        <v>1</v>
      </c>
      <c r="R26" s="86" t="s">
        <v>62</v>
      </c>
      <c r="S26" s="86" t="s">
        <v>175</v>
      </c>
      <c r="T26" s="88"/>
      <c r="U26" s="45" t="s">
        <v>176</v>
      </c>
      <c r="V26" s="46"/>
      <c r="W26" s="46"/>
      <c r="X26" s="46"/>
      <c r="Y26" s="46"/>
      <c r="Z26" s="89"/>
      <c r="AA26" s="90" t="str">
        <f t="shared" si="2"/>
        <v>Porcentaje de depuración de las comunicaciones en el aplicatio de gestión documental</v>
      </c>
      <c r="AB26" s="45">
        <f t="shared" si="3"/>
        <v>0</v>
      </c>
      <c r="AC26" s="45" t="s">
        <v>127</v>
      </c>
      <c r="AD26" s="91" t="s">
        <v>127</v>
      </c>
      <c r="AE26" s="72" t="s">
        <v>128</v>
      </c>
      <c r="AF26" s="92"/>
      <c r="AG26" s="237" t="str">
        <f t="shared" si="0"/>
        <v>Porcentaje de depuración de las comunicaciones en el aplicatio de gestión documental</v>
      </c>
      <c r="AH26" s="141">
        <v>0.5</v>
      </c>
      <c r="AI26" s="163">
        <v>0.5</v>
      </c>
      <c r="AJ26" s="163">
        <v>1</v>
      </c>
      <c r="AK26" s="113" t="s">
        <v>177</v>
      </c>
      <c r="AL26" s="114" t="s">
        <v>178</v>
      </c>
      <c r="AM26" s="237" t="s">
        <v>172</v>
      </c>
      <c r="AN26" s="115">
        <v>0</v>
      </c>
      <c r="AO26" s="97" t="s">
        <v>101</v>
      </c>
      <c r="AP26" s="116" t="s">
        <v>101</v>
      </c>
      <c r="AQ26" s="94" t="s">
        <v>179</v>
      </c>
      <c r="AR26" s="94" t="s">
        <v>179</v>
      </c>
      <c r="AS26" s="96" t="str">
        <f t="shared" si="4"/>
        <v>Porcentaje de depuración de las comunicaciones en el aplicatio de gestión documental</v>
      </c>
      <c r="AT26" s="224">
        <v>0.5</v>
      </c>
      <c r="AU26" s="224">
        <v>0.5</v>
      </c>
      <c r="AV26" s="224">
        <v>1</v>
      </c>
      <c r="AW26" s="225" t="s">
        <v>180</v>
      </c>
      <c r="AX26" s="226" t="s">
        <v>181</v>
      </c>
      <c r="AY26" s="237" t="str">
        <f t="shared" si="1"/>
        <v>Porcentaje de depuración de las comunicaciones en el aplicatio de gestión documental</v>
      </c>
      <c r="AZ26" s="219">
        <v>1</v>
      </c>
      <c r="BA26" s="191">
        <v>1</v>
      </c>
      <c r="BB26" s="118">
        <v>1</v>
      </c>
      <c r="BC26" s="225" t="s">
        <v>180</v>
      </c>
      <c r="BD26" s="120"/>
    </row>
    <row r="27" spans="1:56" s="103" customFormat="1" ht="118.5" customHeight="1" thickBot="1">
      <c r="A27" s="187">
        <v>17</v>
      </c>
      <c r="B27" s="153"/>
      <c r="C27" s="153"/>
      <c r="D27" s="243"/>
      <c r="E27" s="209" t="s">
        <v>182</v>
      </c>
      <c r="F27" s="180">
        <v>0.03</v>
      </c>
      <c r="G27" s="87" t="s">
        <v>121</v>
      </c>
      <c r="H27" s="87" t="s">
        <v>183</v>
      </c>
      <c r="I27" s="87" t="s">
        <v>184</v>
      </c>
      <c r="J27" s="87" t="s">
        <v>94</v>
      </c>
      <c r="K27" s="87" t="s">
        <v>185</v>
      </c>
      <c r="L27" s="87" t="s">
        <v>186</v>
      </c>
      <c r="M27" s="126">
        <v>1</v>
      </c>
      <c r="N27" s="126">
        <v>1</v>
      </c>
      <c r="O27" s="126">
        <v>1</v>
      </c>
      <c r="P27" s="126">
        <v>1</v>
      </c>
      <c r="Q27" s="126">
        <v>1</v>
      </c>
      <c r="R27" s="86" t="s">
        <v>62</v>
      </c>
      <c r="S27" s="86" t="s">
        <v>187</v>
      </c>
      <c r="T27" s="88"/>
      <c r="U27" s="45" t="s">
        <v>188</v>
      </c>
      <c r="V27" s="46"/>
      <c r="W27" s="46"/>
      <c r="X27" s="46"/>
      <c r="Y27" s="46"/>
      <c r="Z27" s="89"/>
      <c r="AA27" s="90" t="str">
        <f t="shared" si="2"/>
        <v>Cumplimiento del plan de actualización de los procesos en el marco del Sistema de Gestión</v>
      </c>
      <c r="AB27" s="127">
        <f t="shared" si="3"/>
        <v>1</v>
      </c>
      <c r="AC27" s="156">
        <v>1</v>
      </c>
      <c r="AD27" s="91">
        <v>1</v>
      </c>
      <c r="AE27" s="72" t="s">
        <v>189</v>
      </c>
      <c r="AF27" s="92"/>
      <c r="AG27" s="237" t="str">
        <f t="shared" si="0"/>
        <v>Cumplimiento del plan de actualización de los procesos en el marco del Sistema de Gestión</v>
      </c>
      <c r="AH27" s="141">
        <v>1</v>
      </c>
      <c r="AI27" s="163">
        <v>1</v>
      </c>
      <c r="AJ27" s="163">
        <v>1</v>
      </c>
      <c r="AK27" s="113" t="s">
        <v>190</v>
      </c>
      <c r="AL27" s="114" t="s">
        <v>191</v>
      </c>
      <c r="AM27" s="237" t="s">
        <v>183</v>
      </c>
      <c r="AN27" s="190">
        <v>1</v>
      </c>
      <c r="AO27" s="191">
        <v>1</v>
      </c>
      <c r="AP27" s="99">
        <v>1</v>
      </c>
      <c r="AQ27" s="94" t="s">
        <v>192</v>
      </c>
      <c r="AR27" s="198" t="s">
        <v>193</v>
      </c>
      <c r="AS27" s="96" t="str">
        <f t="shared" si="4"/>
        <v>Cumplimiento del plan de actualización de los procesos en el marco del Sistema de Gestión</v>
      </c>
      <c r="AT27" s="219">
        <v>1</v>
      </c>
      <c r="AU27" s="191">
        <v>1</v>
      </c>
      <c r="AV27" s="99">
        <v>1</v>
      </c>
      <c r="AW27" s="94" t="s">
        <v>194</v>
      </c>
      <c r="AX27" s="220" t="s">
        <v>195</v>
      </c>
      <c r="AY27" s="237" t="str">
        <f t="shared" si="1"/>
        <v>Cumplimiento del plan de actualización de los procesos en el marco del Sistema de Gestión</v>
      </c>
      <c r="AZ27" s="219">
        <v>1</v>
      </c>
      <c r="BA27" s="191">
        <v>1</v>
      </c>
      <c r="BB27" s="118">
        <v>1</v>
      </c>
      <c r="BC27" s="119" t="s">
        <v>196</v>
      </c>
      <c r="BD27" s="120"/>
    </row>
    <row r="28" spans="1:56" s="103" customFormat="1" ht="163.5" customHeight="1">
      <c r="A28" s="187">
        <v>18</v>
      </c>
      <c r="B28" s="153"/>
      <c r="C28" s="153"/>
      <c r="D28" s="243"/>
      <c r="E28" s="209" t="s">
        <v>197</v>
      </c>
      <c r="F28" s="180">
        <v>0.03</v>
      </c>
      <c r="G28" s="87" t="s">
        <v>121</v>
      </c>
      <c r="H28" s="87" t="s">
        <v>198</v>
      </c>
      <c r="I28" s="87" t="s">
        <v>199</v>
      </c>
      <c r="J28" s="87" t="s">
        <v>94</v>
      </c>
      <c r="K28" s="87" t="s">
        <v>185</v>
      </c>
      <c r="L28" s="87" t="s">
        <v>186</v>
      </c>
      <c r="M28" s="126">
        <v>1</v>
      </c>
      <c r="N28" s="126">
        <v>1</v>
      </c>
      <c r="O28" s="126">
        <v>1</v>
      </c>
      <c r="P28" s="126">
        <v>1</v>
      </c>
      <c r="Q28" s="126">
        <v>1</v>
      </c>
      <c r="R28" s="86" t="s">
        <v>62</v>
      </c>
      <c r="S28" s="86" t="s">
        <v>187</v>
      </c>
      <c r="T28" s="88"/>
      <c r="U28" s="45" t="s">
        <v>200</v>
      </c>
      <c r="V28" s="46"/>
      <c r="W28" s="46"/>
      <c r="X28" s="46"/>
      <c r="Y28" s="46"/>
      <c r="Z28" s="89"/>
      <c r="AA28" s="90" t="str">
        <f t="shared" si="2"/>
        <v>Acciones correctivas documentadas y vigentes</v>
      </c>
      <c r="AB28" s="127">
        <f t="shared" si="3"/>
        <v>1</v>
      </c>
      <c r="AC28" s="156">
        <v>1</v>
      </c>
      <c r="AD28" s="91">
        <v>1</v>
      </c>
      <c r="AE28" s="72" t="s">
        <v>201</v>
      </c>
      <c r="AF28" s="92"/>
      <c r="AG28" s="237" t="str">
        <f t="shared" si="0"/>
        <v>Acciones correctivas documentadas y vigentes</v>
      </c>
      <c r="AH28" s="141">
        <f t="shared" si="5"/>
        <v>1</v>
      </c>
      <c r="AI28" s="163">
        <v>1</v>
      </c>
      <c r="AJ28" s="163">
        <f>AI28/AH28</f>
        <v>1</v>
      </c>
      <c r="AK28" s="121" t="s">
        <v>202</v>
      </c>
      <c r="AL28" s="122" t="s">
        <v>203</v>
      </c>
      <c r="AM28" s="237" t="s">
        <v>198</v>
      </c>
      <c r="AN28" s="192">
        <v>1</v>
      </c>
      <c r="AO28" s="193">
        <v>1</v>
      </c>
      <c r="AP28" s="194">
        <v>1</v>
      </c>
      <c r="AQ28" s="121" t="s">
        <v>202</v>
      </c>
      <c r="AR28" s="198" t="s">
        <v>204</v>
      </c>
      <c r="AS28" s="96" t="str">
        <f t="shared" si="4"/>
        <v>Acciones correctivas documentadas y vigentes</v>
      </c>
      <c r="AT28" s="221">
        <v>1</v>
      </c>
      <c r="AU28" s="193">
        <v>1</v>
      </c>
      <c r="AV28" s="194">
        <v>1</v>
      </c>
      <c r="AW28" s="124" t="s">
        <v>205</v>
      </c>
      <c r="AX28" s="222" t="s">
        <v>204</v>
      </c>
      <c r="AY28" s="237" t="str">
        <f t="shared" si="1"/>
        <v>Acciones correctivas documentadas y vigentes</v>
      </c>
      <c r="AZ28" s="221">
        <v>1</v>
      </c>
      <c r="BA28" s="193">
        <v>1</v>
      </c>
      <c r="BB28" s="123">
        <v>1</v>
      </c>
      <c r="BC28" s="124" t="s">
        <v>205</v>
      </c>
      <c r="BD28" s="125"/>
    </row>
    <row r="29" spans="1:56" s="103" customFormat="1" ht="254.25" customHeight="1" thickBot="1">
      <c r="A29" s="188">
        <v>20</v>
      </c>
      <c r="B29" s="238" t="s">
        <v>206</v>
      </c>
      <c r="C29" s="238"/>
      <c r="D29" s="244"/>
      <c r="E29" s="210" t="s">
        <v>207</v>
      </c>
      <c r="F29" s="183">
        <v>0.02</v>
      </c>
      <c r="G29" s="161" t="s">
        <v>121</v>
      </c>
      <c r="H29" s="161" t="s">
        <v>208</v>
      </c>
      <c r="I29" s="161" t="s">
        <v>209</v>
      </c>
      <c r="J29" s="161"/>
      <c r="K29" s="161" t="s">
        <v>185</v>
      </c>
      <c r="L29" s="161" t="s">
        <v>210</v>
      </c>
      <c r="M29" s="160">
        <v>1</v>
      </c>
      <c r="N29" s="160">
        <v>1</v>
      </c>
      <c r="O29" s="160">
        <v>1</v>
      </c>
      <c r="P29" s="160">
        <v>1</v>
      </c>
      <c r="Q29" s="160">
        <v>1</v>
      </c>
      <c r="R29" s="87" t="s">
        <v>62</v>
      </c>
      <c r="S29" s="87"/>
      <c r="T29" s="45"/>
      <c r="U29" s="45" t="s">
        <v>211</v>
      </c>
      <c r="V29" s="46"/>
      <c r="W29" s="46"/>
      <c r="X29" s="46"/>
      <c r="Y29" s="46"/>
      <c r="Z29" s="89"/>
      <c r="AA29" s="90" t="str">
        <f t="shared" si="2"/>
        <v>Información publicada según lineamientos de la ley de transparencia 1712 de 2014</v>
      </c>
      <c r="AB29" s="127">
        <f t="shared" si="3"/>
        <v>1</v>
      </c>
      <c r="AC29" s="156">
        <v>1</v>
      </c>
      <c r="AD29" s="157">
        <v>1</v>
      </c>
      <c r="AE29" s="72" t="s">
        <v>212</v>
      </c>
      <c r="AF29" s="92"/>
      <c r="AG29" s="237" t="str">
        <f t="shared" si="0"/>
        <v>Información publicada según lineamientos de la ley de transparencia 1712 de 2014</v>
      </c>
      <c r="AH29" s="141">
        <f t="shared" si="5"/>
        <v>1</v>
      </c>
      <c r="AI29" s="127">
        <v>1</v>
      </c>
      <c r="AJ29" s="91">
        <v>1</v>
      </c>
      <c r="AK29" s="94" t="s">
        <v>213</v>
      </c>
      <c r="AL29" s="162" t="s">
        <v>214</v>
      </c>
      <c r="AM29" s="237" t="s">
        <v>208</v>
      </c>
      <c r="AN29" s="191">
        <v>1</v>
      </c>
      <c r="AO29" s="191">
        <v>1</v>
      </c>
      <c r="AP29" s="116">
        <v>1</v>
      </c>
      <c r="AQ29" s="94" t="s">
        <v>213</v>
      </c>
      <c r="AR29" s="198" t="s">
        <v>214</v>
      </c>
      <c r="AS29" s="96" t="str">
        <f t="shared" si="4"/>
        <v>Información publicada según lineamientos de la ley de transparencia 1712 de 2014</v>
      </c>
      <c r="AT29" s="191">
        <v>1</v>
      </c>
      <c r="AU29" s="191">
        <v>1</v>
      </c>
      <c r="AV29" s="116">
        <v>1</v>
      </c>
      <c r="AW29" s="94" t="s">
        <v>215</v>
      </c>
      <c r="AX29" s="95" t="s">
        <v>216</v>
      </c>
      <c r="AY29" s="237" t="str">
        <f t="shared" si="1"/>
        <v>Información publicada según lineamientos de la ley de transparencia 1712 de 2014</v>
      </c>
      <c r="AZ29" s="191">
        <v>1</v>
      </c>
      <c r="BA29" s="191">
        <v>1</v>
      </c>
      <c r="BB29" s="118">
        <v>1</v>
      </c>
      <c r="BC29" s="94" t="s">
        <v>215</v>
      </c>
      <c r="BD29" s="95"/>
    </row>
    <row r="30" spans="1:56" s="103" customFormat="1" ht="95.25" customHeight="1">
      <c r="A30" s="189">
        <v>22</v>
      </c>
      <c r="B30" s="245" t="s">
        <v>169</v>
      </c>
      <c r="C30" s="246"/>
      <c r="D30" s="246"/>
      <c r="E30" s="247"/>
      <c r="F30" s="128">
        <f>SUM(F18:F29)</f>
        <v>1.0000000000000002</v>
      </c>
      <c r="G30" s="248"/>
      <c r="H30" s="249"/>
      <c r="I30" s="249"/>
      <c r="J30" s="249"/>
      <c r="K30" s="249"/>
      <c r="L30" s="249"/>
      <c r="M30" s="249"/>
      <c r="N30" s="249"/>
      <c r="O30" s="249"/>
      <c r="P30" s="249"/>
      <c r="Q30" s="249"/>
      <c r="R30" s="249"/>
      <c r="S30" s="249"/>
      <c r="T30" s="249"/>
      <c r="U30" s="249"/>
      <c r="V30" s="249"/>
      <c r="W30" s="249"/>
      <c r="X30" s="249"/>
      <c r="Y30" s="249"/>
      <c r="Z30" s="249"/>
      <c r="AA30" s="250"/>
      <c r="AB30" s="251" t="s">
        <v>217</v>
      </c>
      <c r="AC30" s="252"/>
      <c r="AD30" s="253"/>
      <c r="AE30" s="105">
        <f>AVERAGE(AD18:AD29)</f>
        <v>0.95383999999999991</v>
      </c>
      <c r="AF30" s="248"/>
      <c r="AG30" s="250"/>
      <c r="AH30" s="262" t="s">
        <v>218</v>
      </c>
      <c r="AI30" s="263"/>
      <c r="AJ30" s="166">
        <f>AVERAGE(AJ18:AJ29)</f>
        <v>0.81818181818181823</v>
      </c>
      <c r="AK30" s="105"/>
      <c r="AL30" s="248"/>
      <c r="AM30" s="250"/>
      <c r="AN30" s="251" t="s">
        <v>219</v>
      </c>
      <c r="AO30" s="252"/>
      <c r="AP30" s="253"/>
      <c r="AQ30" s="105">
        <f>AVERAGE(AP18:AP29)</f>
        <v>1</v>
      </c>
      <c r="AR30" s="254"/>
      <c r="AS30" s="255"/>
      <c r="AT30" s="256" t="s">
        <v>220</v>
      </c>
      <c r="AU30" s="257"/>
      <c r="AV30" s="258"/>
      <c r="AW30" s="105">
        <f>AVERAGE(AV18:AV29)</f>
        <v>1</v>
      </c>
      <c r="AX30" s="129"/>
      <c r="AY30" s="259" t="s">
        <v>221</v>
      </c>
      <c r="AZ30" s="260"/>
      <c r="BA30" s="261"/>
      <c r="BB30" s="228">
        <f>AVERAGE(BB18:BB29)</f>
        <v>1</v>
      </c>
      <c r="BC30" s="240"/>
      <c r="BD30" s="241"/>
    </row>
    <row r="31" spans="1:56" ht="51" customHeight="1">
      <c r="A31" s="3"/>
      <c r="B31" s="268" t="s">
        <v>222</v>
      </c>
      <c r="C31" s="268"/>
      <c r="D31" s="268"/>
      <c r="E31" s="154"/>
      <c r="F31" s="154"/>
      <c r="G31" s="285" t="s">
        <v>223</v>
      </c>
      <c r="H31" s="285"/>
      <c r="I31" s="285"/>
      <c r="J31" s="285"/>
      <c r="K31" s="285" t="s">
        <v>224</v>
      </c>
      <c r="L31" s="285"/>
      <c r="M31" s="285"/>
      <c r="N31" s="285"/>
      <c r="O31" s="285"/>
      <c r="P31" s="285"/>
      <c r="Q31" s="285"/>
      <c r="R31" s="155"/>
      <c r="S31" s="155"/>
      <c r="T31" s="1"/>
      <c r="U31" s="1"/>
      <c r="V31" s="1"/>
      <c r="W31" s="1"/>
      <c r="X31" s="1"/>
      <c r="Y31" s="1"/>
      <c r="Z31" s="1"/>
      <c r="AA31" s="1"/>
      <c r="AB31" s="1"/>
      <c r="AC31" s="1"/>
      <c r="AD31" s="6"/>
      <c r="AE31" s="1"/>
      <c r="AF31" s="1"/>
      <c r="AG31" s="1"/>
      <c r="AH31" s="1"/>
      <c r="AI31" s="1"/>
      <c r="AJ31" s="6"/>
      <c r="AK31" s="1"/>
      <c r="AL31" s="1"/>
      <c r="AM31" s="1"/>
      <c r="AN31" s="1"/>
      <c r="AO31" s="1"/>
      <c r="AP31" s="6"/>
      <c r="AQ31" s="1"/>
      <c r="AR31" s="1"/>
      <c r="AS31" s="1"/>
      <c r="AT31" s="1"/>
      <c r="AU31" s="1"/>
      <c r="AV31" s="6"/>
      <c r="AW31" s="1"/>
      <c r="AX31" s="1"/>
      <c r="AY31" s="1"/>
      <c r="AZ31" s="1"/>
      <c r="BA31" s="1"/>
      <c r="BB31" s="6"/>
      <c r="BC31" s="1"/>
    </row>
    <row r="32" spans="1:56" ht="22.5" customHeight="1">
      <c r="A32" s="3"/>
      <c r="B32" s="268"/>
      <c r="C32" s="268"/>
      <c r="D32" s="268"/>
      <c r="E32" s="154"/>
      <c r="F32" s="154"/>
      <c r="G32" s="285"/>
      <c r="H32" s="285"/>
      <c r="I32" s="285"/>
      <c r="J32" s="285"/>
      <c r="K32" s="268"/>
      <c r="L32" s="268"/>
      <c r="M32" s="268"/>
      <c r="N32" s="268"/>
      <c r="O32" s="268"/>
      <c r="P32" s="268"/>
      <c r="Q32" s="268"/>
      <c r="R32" s="155"/>
      <c r="S32" s="155"/>
      <c r="T32" s="1"/>
      <c r="U32" s="1"/>
      <c r="V32" s="1"/>
      <c r="W32" s="1"/>
      <c r="X32" s="1"/>
      <c r="Y32" s="1"/>
      <c r="Z32" s="1"/>
      <c r="AA32" s="1"/>
      <c r="AB32" s="1"/>
      <c r="AC32" s="1"/>
      <c r="AD32" s="6"/>
      <c r="AE32" s="1"/>
      <c r="AF32" s="1"/>
      <c r="AG32" s="1"/>
      <c r="AH32" s="1"/>
      <c r="AI32" s="1"/>
      <c r="AJ32" s="6"/>
      <c r="AK32" s="1"/>
      <c r="AL32" s="1"/>
      <c r="AM32" s="1"/>
      <c r="AN32" s="1"/>
      <c r="AO32" s="1"/>
      <c r="AP32" s="6"/>
      <c r="AQ32" s="1"/>
      <c r="AR32" s="1"/>
      <c r="AS32" s="1"/>
      <c r="AT32" s="1"/>
      <c r="AU32" s="1"/>
      <c r="AV32" s="6"/>
      <c r="AW32" s="1"/>
      <c r="AX32" s="1"/>
      <c r="AY32" s="1"/>
      <c r="AZ32" s="1"/>
      <c r="BA32" s="1"/>
      <c r="BB32" s="6"/>
      <c r="BC32" s="1"/>
    </row>
    <row r="33" spans="55:55">
      <c r="BC33" s="227"/>
    </row>
  </sheetData>
  <mergeCells count="81">
    <mergeCell ref="AM8:AR8"/>
    <mergeCell ref="AS8:AX8"/>
    <mergeCell ref="AG8:AL8"/>
    <mergeCell ref="AY8:BC8"/>
    <mergeCell ref="AL15:AL16"/>
    <mergeCell ref="AS13:AX13"/>
    <mergeCell ref="BB15:BB16"/>
    <mergeCell ref="BC15:BC16"/>
    <mergeCell ref="AG13:AL13"/>
    <mergeCell ref="AM13:AR13"/>
    <mergeCell ref="AY15:BA15"/>
    <mergeCell ref="AR15:AR16"/>
    <mergeCell ref="AS15:AU15"/>
    <mergeCell ref="AY13:BC13"/>
    <mergeCell ref="AG14:AL14"/>
    <mergeCell ref="AY11:BA11"/>
    <mergeCell ref="AY9:BC9"/>
    <mergeCell ref="AJ15:AJ16"/>
    <mergeCell ref="AK15:AK16"/>
    <mergeCell ref="AG11:AI11"/>
    <mergeCell ref="AM15:AO15"/>
    <mergeCell ref="AM14:AR14"/>
    <mergeCell ref="AS14:AX14"/>
    <mergeCell ref="AY14:BC14"/>
    <mergeCell ref="AS11:AU11"/>
    <mergeCell ref="AG15:AI15"/>
    <mergeCell ref="AE15:AE16"/>
    <mergeCell ref="X16:Y16"/>
    <mergeCell ref="AV15:AV16"/>
    <mergeCell ref="AG9:AL9"/>
    <mergeCell ref="AD15:AD16"/>
    <mergeCell ref="AA11:AC11"/>
    <mergeCell ref="AA14:AF14"/>
    <mergeCell ref="AM9:AR9"/>
    <mergeCell ref="AS9:AX9"/>
    <mergeCell ref="AX15:AX16"/>
    <mergeCell ref="AP15:AP16"/>
    <mergeCell ref="AQ15:AQ16"/>
    <mergeCell ref="AM11:AO11"/>
    <mergeCell ref="AW15:AW16"/>
    <mergeCell ref="AA15:AC15"/>
    <mergeCell ref="B32:D32"/>
    <mergeCell ref="G32:J32"/>
    <mergeCell ref="K32:Q32"/>
    <mergeCell ref="G31:J31"/>
    <mergeCell ref="V15:Z15"/>
    <mergeCell ref="K31:Q31"/>
    <mergeCell ref="E15:T15"/>
    <mergeCell ref="A6:Z6"/>
    <mergeCell ref="B31:D31"/>
    <mergeCell ref="E13:Z14"/>
    <mergeCell ref="AA13:AF13"/>
    <mergeCell ref="B18:B25"/>
    <mergeCell ref="E10:T10"/>
    <mergeCell ref="AA8:AF8"/>
    <mergeCell ref="M11:P11"/>
    <mergeCell ref="E11:L11"/>
    <mergeCell ref="D22:D25"/>
    <mergeCell ref="A7:Z7"/>
    <mergeCell ref="AA9:AF9"/>
    <mergeCell ref="A13:D14"/>
    <mergeCell ref="A8:Z8"/>
    <mergeCell ref="AF15:AF16"/>
    <mergeCell ref="C18:C25"/>
    <mergeCell ref="A1:Z1"/>
    <mergeCell ref="A2:Z2"/>
    <mergeCell ref="A3:Z3"/>
    <mergeCell ref="A4:Z4"/>
    <mergeCell ref="A5:Z5"/>
    <mergeCell ref="BC30:BD30"/>
    <mergeCell ref="D26:D29"/>
    <mergeCell ref="B30:E30"/>
    <mergeCell ref="G30:AA30"/>
    <mergeCell ref="AB30:AD30"/>
    <mergeCell ref="AF30:AG30"/>
    <mergeCell ref="AL30:AM30"/>
    <mergeCell ref="AN30:AP30"/>
    <mergeCell ref="AR30:AS30"/>
    <mergeCell ref="AT30:AV30"/>
    <mergeCell ref="AY30:BA30"/>
    <mergeCell ref="AH30:AI30"/>
  </mergeCells>
  <phoneticPr fontId="20" type="noConversion"/>
  <conditionalFormatting sqref="BB18:BB21 AJ18:AJ21 AE22:AE25 AD18:AD23 BC22:BC23 AK22:AK29 AE27:AE30 AP18:AP21 AQ30 AQ22:AQ24 AQ26:AQ28 AR25 AV18:AV21 AW23:AW25 AW27:AW30 BC25 BC27:BC30">
    <cfRule type="containsText" dxfId="40" priority="279" operator="containsText" text="N/A">
      <formula>NOT(ISERROR(SEARCH("N/A",AD18)))</formula>
    </cfRule>
    <cfRule type="cellIs" dxfId="39" priority="280" operator="between">
      <formula>#REF!</formula>
      <formula>#REF!</formula>
    </cfRule>
    <cfRule type="cellIs" dxfId="38" priority="281" operator="between">
      <formula>#REF!</formula>
      <formula>#REF!</formula>
    </cfRule>
    <cfRule type="cellIs" dxfId="37" priority="282" operator="between">
      <formula>#REF!</formula>
      <formula>#REF!</formula>
    </cfRule>
  </conditionalFormatting>
  <conditionalFormatting sqref="BB30 AK30">
    <cfRule type="containsText" dxfId="36" priority="57" operator="containsText" text="N/A">
      <formula>NOT(ISERROR(SEARCH("N/A",AK30)))</formula>
    </cfRule>
    <cfRule type="cellIs" dxfId="35" priority="58" operator="between">
      <formula>#REF!</formula>
      <formula>#REF!</formula>
    </cfRule>
    <cfRule type="cellIs" dxfId="34" priority="59" operator="between">
      <formula>#REF!</formula>
      <formula>#REF!</formula>
    </cfRule>
    <cfRule type="cellIs" dxfId="33" priority="60" operator="between">
      <formula>#REF!</formula>
      <formula>#REF!</formula>
    </cfRule>
  </conditionalFormatting>
  <conditionalFormatting sqref="AE30">
    <cfRule type="colorScale" priority="56">
      <colorScale>
        <cfvo type="min"/>
        <cfvo type="percentile" val="50"/>
        <cfvo type="max"/>
        <color rgb="FFF8696B"/>
        <color rgb="FFFFEB84"/>
        <color rgb="FF63BE7B"/>
      </colorScale>
    </cfRule>
  </conditionalFormatting>
  <conditionalFormatting sqref="AK30">
    <cfRule type="colorScale" priority="55">
      <colorScale>
        <cfvo type="min"/>
        <cfvo type="percentile" val="50"/>
        <cfvo type="max"/>
        <color rgb="FFF8696B"/>
        <color rgb="FFFFEB84"/>
        <color rgb="FF63BE7B"/>
      </colorScale>
    </cfRule>
  </conditionalFormatting>
  <conditionalFormatting sqref="AQ30">
    <cfRule type="colorScale" priority="54">
      <colorScale>
        <cfvo type="min"/>
        <cfvo type="percentile" val="50"/>
        <cfvo type="max"/>
        <color rgb="FFF8696B"/>
        <color rgb="FFFFEB84"/>
        <color rgb="FF63BE7B"/>
      </colorScale>
    </cfRule>
  </conditionalFormatting>
  <conditionalFormatting sqref="AW30">
    <cfRule type="colorScale" priority="53">
      <colorScale>
        <cfvo type="min"/>
        <cfvo type="percentile" val="50"/>
        <cfvo type="max"/>
        <color rgb="FFF8696B"/>
        <color rgb="FFFFEB84"/>
        <color rgb="FF63BE7B"/>
      </colorScale>
    </cfRule>
  </conditionalFormatting>
  <conditionalFormatting sqref="BB30">
    <cfRule type="colorScale" priority="52">
      <colorScale>
        <cfvo type="min"/>
        <cfvo type="percentile" val="50"/>
        <cfvo type="max"/>
        <color rgb="FFF8696B"/>
        <color rgb="FFFFEB84"/>
        <color rgb="FF63BE7B"/>
      </colorScale>
    </cfRule>
  </conditionalFormatting>
  <conditionalFormatting sqref="AE22:AE25 AD23">
    <cfRule type="containsText" dxfId="32" priority="49" operator="containsText" text="N/A">
      <formula>NOT(ISERROR(SEARCH("N/A",AD22)))</formula>
    </cfRule>
  </conditionalFormatting>
  <conditionalFormatting sqref="AD25">
    <cfRule type="containsText" dxfId="31" priority="45" operator="containsText" text="N/A">
      <formula>NOT(ISERROR(SEARCH("N/A",AD25)))</formula>
    </cfRule>
    <cfRule type="cellIs" dxfId="30" priority="46" operator="between">
      <formula>#REF!</formula>
      <formula>#REF!</formula>
    </cfRule>
    <cfRule type="cellIs" dxfId="29" priority="47" operator="between">
      <formula>#REF!</formula>
      <formula>#REF!</formula>
    </cfRule>
    <cfRule type="cellIs" dxfId="28" priority="48" operator="between">
      <formula>#REF!</formula>
      <formula>#REF!</formula>
    </cfRule>
  </conditionalFormatting>
  <conditionalFormatting sqref="AD22 AD25">
    <cfRule type="containsText" dxfId="27" priority="44" operator="containsText" text="N/A">
      <formula>NOT(ISERROR(SEARCH("N/A",AD22)))</formula>
    </cfRule>
  </conditionalFormatting>
  <conditionalFormatting sqref="AE26">
    <cfRule type="containsText" dxfId="26" priority="26" operator="containsText" text="N/A">
      <formula>NOT(ISERROR(SEARCH("N/A",AE26)))</formula>
    </cfRule>
    <cfRule type="cellIs" dxfId="25" priority="27" operator="between">
      <formula>#REF!</formula>
      <formula>#REF!</formula>
    </cfRule>
    <cfRule type="cellIs" dxfId="24" priority="28" operator="between">
      <formula>#REF!</formula>
      <formula>#REF!</formula>
    </cfRule>
    <cfRule type="cellIs" dxfId="23" priority="29" operator="between">
      <formula>#REF!</formula>
      <formula>#REF!</formula>
    </cfRule>
  </conditionalFormatting>
  <conditionalFormatting sqref="AE26">
    <cfRule type="containsText" dxfId="22" priority="25" operator="containsText" text="N/A">
      <formula>NOT(ISERROR(SEARCH("N/A",AE26)))</formula>
    </cfRule>
  </conditionalFormatting>
  <conditionalFormatting sqref="AD26">
    <cfRule type="containsText" dxfId="21" priority="21" operator="containsText" text="N/A">
      <formula>NOT(ISERROR(SEARCH("N/A",AD26)))</formula>
    </cfRule>
    <cfRule type="cellIs" dxfId="20" priority="22" operator="between">
      <formula>#REF!</formula>
      <formula>#REF!</formula>
    </cfRule>
    <cfRule type="cellIs" dxfId="19" priority="23" operator="between">
      <formula>#REF!</formula>
      <formula>#REF!</formula>
    </cfRule>
    <cfRule type="cellIs" dxfId="18" priority="24" operator="between">
      <formula>#REF!</formula>
      <formula>#REF!</formula>
    </cfRule>
  </conditionalFormatting>
  <conditionalFormatting sqref="AD26">
    <cfRule type="containsText" dxfId="17" priority="20" operator="containsText" text="N/A">
      <formula>NOT(ISERROR(SEARCH("N/A",AD26)))</formula>
    </cfRule>
  </conditionalFormatting>
  <conditionalFormatting sqref="AD24">
    <cfRule type="containsText" dxfId="16" priority="16" operator="containsText" text="N/A">
      <formula>NOT(ISERROR(SEARCH("N/A",AD24)))</formula>
    </cfRule>
    <cfRule type="cellIs" dxfId="15" priority="17" operator="between">
      <formula>#REF!</formula>
      <formula>#REF!</formula>
    </cfRule>
    <cfRule type="cellIs" dxfId="14" priority="18" operator="between">
      <formula>#REF!</formula>
      <formula>#REF!</formula>
    </cfRule>
    <cfRule type="cellIs" dxfId="13" priority="19" operator="between">
      <formula>#REF!</formula>
      <formula>#REF!</formula>
    </cfRule>
  </conditionalFormatting>
  <conditionalFormatting sqref="AD24">
    <cfRule type="containsText" dxfId="12" priority="15" operator="containsText" text="N/A">
      <formula>NOT(ISERROR(SEARCH("N/A",AD24)))</formula>
    </cfRule>
  </conditionalFormatting>
  <conditionalFormatting sqref="BB22:BB26">
    <cfRule type="colorScale" priority="409">
      <colorScale>
        <cfvo type="min"/>
        <cfvo type="percentile" val="50"/>
        <cfvo type="max"/>
        <color rgb="FF63BE7B"/>
        <color rgb="FFFFEB84"/>
        <color rgb="FFF8696B"/>
      </colorScale>
    </cfRule>
  </conditionalFormatting>
  <conditionalFormatting sqref="BB22:BB30">
    <cfRule type="colorScale" priority="446">
      <colorScale>
        <cfvo type="min"/>
        <cfvo type="percentile" val="50"/>
        <cfvo type="max"/>
        <color rgb="FF63BE7B"/>
        <color rgb="FFFFEB84"/>
        <color rgb="FFF8696B"/>
      </colorScale>
    </cfRule>
  </conditionalFormatting>
  <conditionalFormatting sqref="AQ29">
    <cfRule type="containsText" dxfId="11" priority="11" operator="containsText" text="N/A">
      <formula>NOT(ISERROR(SEARCH("N/A",AQ29)))</formula>
    </cfRule>
    <cfRule type="cellIs" dxfId="10" priority="12" operator="between">
      <formula>#REF!</formula>
      <formula>#REF!</formula>
    </cfRule>
    <cfRule type="cellIs" dxfId="9" priority="13" operator="between">
      <formula>#REF!</formula>
      <formula>#REF!</formula>
    </cfRule>
    <cfRule type="cellIs" dxfId="8" priority="14" operator="between">
      <formula>#REF!</formula>
      <formula>#REF!</formula>
    </cfRule>
  </conditionalFormatting>
  <conditionalFormatting sqref="AR27:AR29">
    <cfRule type="containsText" dxfId="7" priority="7" operator="containsText" text="N/A">
      <formula>NOT(ISERROR(SEARCH("N/A",AR27)))</formula>
    </cfRule>
    <cfRule type="cellIs" dxfId="6" priority="8" operator="between">
      <formula>#REF!</formula>
      <formula>#REF!</formula>
    </cfRule>
    <cfRule type="cellIs" dxfId="5" priority="9" operator="between">
      <formula>#REF!</formula>
      <formula>#REF!</formula>
    </cfRule>
    <cfRule type="cellIs" dxfId="4" priority="10" operator="between">
      <formula>#REF!</formula>
      <formula>#REF!</formula>
    </cfRule>
  </conditionalFormatting>
  <conditionalFormatting sqref="BB21:BB23">
    <cfRule type="colorScale" priority="6">
      <colorScale>
        <cfvo type="min"/>
        <cfvo type="percentile" val="50"/>
        <cfvo type="max"/>
        <color rgb="FFF8696B"/>
        <color rgb="FFFFEB84"/>
        <color rgb="FF63BE7B"/>
      </colorScale>
    </cfRule>
  </conditionalFormatting>
  <conditionalFormatting sqref="BB18:BB29">
    <cfRule type="colorScale" priority="5">
      <colorScale>
        <cfvo type="min"/>
        <cfvo type="percentile" val="50"/>
        <cfvo type="max"/>
        <color rgb="FFF8696B"/>
        <color rgb="FFFFEB84"/>
        <color rgb="FF63BE7B"/>
      </colorScale>
    </cfRule>
  </conditionalFormatting>
  <conditionalFormatting sqref="AR26">
    <cfRule type="containsText" dxfId="3" priority="1" operator="containsText" text="N/A">
      <formula>NOT(ISERROR(SEARCH("N/A",AR26)))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9">
    <dataValidation type="list" allowBlank="1" showInputMessage="1" showErrorMessage="1" sqref="V18:V21 W22:W29" xr:uid="{00000000-0002-0000-0000-000000000000}">
      <formula1>FUENTE</formula1>
    </dataValidation>
    <dataValidation type="list" allowBlank="1" showInputMessage="1" showErrorMessage="1" sqref="W18:W21 X22:X29" xr:uid="{00000000-0002-0000-0000-000001000000}">
      <formula1>RUBROS</formula1>
    </dataValidation>
    <dataValidation type="list" allowBlank="1" showInputMessage="1" showErrorMessage="1" sqref="X18:X21 Y22:Y29" xr:uid="{00000000-0002-0000-0000-000002000000}">
      <formula1>CODIGO</formula1>
    </dataValidation>
    <dataValidation type="list" allowBlank="1" showInputMessage="1" showErrorMessage="1" sqref="U18:U21 V22:V29" xr:uid="{00000000-0002-0000-0000-000003000000}">
      <formula1>CONTRALORIA</formula1>
    </dataValidation>
    <dataValidation type="list" allowBlank="1" showInputMessage="1" showErrorMessage="1" sqref="AC5" xr:uid="{00000000-0002-0000-0000-000004000000}">
      <formula1>$BC$8:$BC$11</formula1>
    </dataValidation>
    <dataValidation type="list" allowBlank="1" showInputMessage="1" showErrorMessage="1" error="Escriba un texto " promptTitle="Cualquier contenido" sqref="G18:G21 G24" xr:uid="{00000000-0002-0000-0000-000005000000}">
      <formula1>META02</formula1>
    </dataValidation>
    <dataValidation type="list" allowBlank="1" showInputMessage="1" showErrorMessage="1" error="Escriba un texto " promptTitle="Cualquier contenido" sqref="G29 G25:G26 G22:G23" xr:uid="{00000000-0002-0000-0000-000006000000}">
      <formula1>META2</formula1>
    </dataValidation>
    <dataValidation type="list" allowBlank="1" showInputMessage="1" showErrorMessage="1" sqref="K18:K29" xr:uid="{00000000-0002-0000-0000-000007000000}">
      <formula1>PROGRAMACION</formula1>
    </dataValidation>
    <dataValidation type="list" allowBlank="1" showInputMessage="1" showErrorMessage="1" sqref="R18:R29" xr:uid="{00000000-0002-0000-0000-000008000000}">
      <formula1>INDICADOR</formula1>
    </dataValidation>
  </dataValidations>
  <hyperlinks>
    <hyperlink ref="AF20" r:id="rId1" display="https://gobiernobogota.sharepoint.com/sites/grOficinadeControlInterno/Documentos%20compartidos/Forms/AllItems.aspx?id=%2Fsites%2FgrOficinadeControlInterno%2FDocumentos%20compartidos%2FDepuraci%C3%B3n%20planes%20de%20mejoramientos" xr:uid="{00000000-0004-0000-0000-000000000000}"/>
    <hyperlink ref="AL29" r:id="rId2" xr:uid="{00000000-0004-0000-0000-000001000000}"/>
    <hyperlink ref="AR29" r:id="rId3" xr:uid="{00000000-0004-0000-0000-000002000000}"/>
  </hyperlinks>
  <pageMargins left="0.51181102362204722" right="0.51181102362204722" top="0.55118110236220474" bottom="0.55118110236220474" header="0.31496062992125984" footer="0.31496062992125984"/>
  <pageSetup paperSize="14" scale="30" orientation="landscape" horizontalDpi="4294967292" r:id="rId4"/>
  <colBreaks count="1" manualBreakCount="1">
    <brk id="26" max="42" man="1"/>
  </colBreaks>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xr3:uid="{958C4451-9541-5A59-BF78-D2F731DF1C81}">
      <selection activeCell="C3" sqref="C3:C6"/>
    </sheetView>
  </sheetViews>
  <sheetFormatPr defaultColWidth="9.140625"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225</v>
      </c>
      <c r="B1" t="s">
        <v>42</v>
      </c>
      <c r="C1" t="s">
        <v>226</v>
      </c>
      <c r="D1" t="s">
        <v>227</v>
      </c>
      <c r="F1" t="s">
        <v>228</v>
      </c>
    </row>
    <row r="2" spans="1:8">
      <c r="A2" t="s">
        <v>229</v>
      </c>
      <c r="B2" t="s">
        <v>230</v>
      </c>
      <c r="D2" t="s">
        <v>79</v>
      </c>
      <c r="F2" t="s">
        <v>81</v>
      </c>
    </row>
    <row r="3" spans="1:8">
      <c r="A3" t="s">
        <v>231</v>
      </c>
      <c r="B3" t="s">
        <v>232</v>
      </c>
      <c r="C3" t="s">
        <v>233</v>
      </c>
      <c r="D3" t="s">
        <v>185</v>
      </c>
      <c r="F3" t="s">
        <v>62</v>
      </c>
    </row>
    <row r="4" spans="1:8">
      <c r="A4" t="s">
        <v>234</v>
      </c>
      <c r="C4" t="s">
        <v>75</v>
      </c>
      <c r="D4" t="s">
        <v>235</v>
      </c>
      <c r="F4" t="s">
        <v>236</v>
      </c>
    </row>
    <row r="5" spans="1:8">
      <c r="A5" t="s">
        <v>237</v>
      </c>
      <c r="C5" t="s">
        <v>56</v>
      </c>
      <c r="D5" t="s">
        <v>60</v>
      </c>
    </row>
    <row r="6" spans="1:8">
      <c r="A6" t="s">
        <v>238</v>
      </c>
      <c r="C6" t="s">
        <v>239</v>
      </c>
      <c r="E6" t="s">
        <v>240</v>
      </c>
      <c r="G6" t="s">
        <v>241</v>
      </c>
    </row>
    <row r="7" spans="1:8">
      <c r="A7" t="s">
        <v>242</v>
      </c>
      <c r="E7" t="s">
        <v>243</v>
      </c>
      <c r="G7" t="s">
        <v>244</v>
      </c>
    </row>
    <row r="8" spans="1:8">
      <c r="E8" t="s">
        <v>245</v>
      </c>
      <c r="G8" t="s">
        <v>246</v>
      </c>
    </row>
    <row r="9" spans="1:8">
      <c r="E9" t="s">
        <v>247</v>
      </c>
    </row>
    <row r="10" spans="1:8">
      <c r="E10" t="s">
        <v>248</v>
      </c>
    </row>
    <row r="12" spans="1:8" s="10" customFormat="1" ht="74.25" customHeight="1">
      <c r="A12" s="19"/>
      <c r="C12" s="20"/>
      <c r="D12" s="13"/>
      <c r="H12" s="10" t="s">
        <v>249</v>
      </c>
    </row>
    <row r="13" spans="1:8" s="10" customFormat="1" ht="74.25" customHeight="1">
      <c r="A13" s="19"/>
      <c r="C13" s="20"/>
      <c r="D13" s="13"/>
      <c r="H13" s="10" t="s">
        <v>250</v>
      </c>
    </row>
    <row r="14" spans="1:8" s="10" customFormat="1" ht="74.25" customHeight="1">
      <c r="A14" s="19"/>
      <c r="C14" s="20"/>
      <c r="D14" s="9"/>
      <c r="H14" s="10" t="s">
        <v>251</v>
      </c>
    </row>
    <row r="15" spans="1:8" s="10" customFormat="1" ht="74.25" customHeight="1">
      <c r="A15" s="19"/>
      <c r="C15" s="20"/>
      <c r="D15" s="9"/>
      <c r="H15" s="10" t="s">
        <v>252</v>
      </c>
    </row>
    <row r="16" spans="1:8" s="10" customFormat="1" ht="74.25" customHeight="1" thickBot="1">
      <c r="A16" s="19"/>
      <c r="C16" s="20"/>
      <c r="D16" s="12"/>
    </row>
    <row r="17" spans="1:4" s="10" customFormat="1" ht="74.25" customHeight="1">
      <c r="A17" s="19"/>
      <c r="C17" s="20"/>
      <c r="D17" s="11"/>
    </row>
    <row r="18" spans="1:4" s="10" customFormat="1" ht="74.25" customHeight="1">
      <c r="A18" s="19"/>
      <c r="C18" s="20"/>
      <c r="D18" s="13"/>
    </row>
    <row r="19" spans="1:4" s="10" customFormat="1" ht="74.25" customHeight="1">
      <c r="A19" s="19"/>
      <c r="C19" s="20"/>
      <c r="D19" s="13"/>
    </row>
    <row r="20" spans="1:4" s="10" customFormat="1" ht="74.25" customHeight="1">
      <c r="A20" s="19"/>
      <c r="C20" s="20"/>
      <c r="D20" s="13"/>
    </row>
    <row r="21" spans="1:4" s="10" customFormat="1" ht="74.25" customHeight="1" thickBot="1">
      <c r="A21" s="19"/>
      <c r="C21" s="21"/>
      <c r="D21" s="13"/>
    </row>
    <row r="22" spans="1:4" ht="18.75" thickBot="1">
      <c r="C22" s="21"/>
      <c r="D22" s="11"/>
    </row>
    <row r="23" spans="1:4" ht="18.75" thickBot="1">
      <c r="C23" s="21"/>
      <c r="D23" s="8"/>
    </row>
    <row r="24" spans="1:4" ht="18">
      <c r="C24" s="22"/>
      <c r="D24" s="11"/>
    </row>
    <row r="25" spans="1:4" ht="18">
      <c r="C25" s="22"/>
      <c r="D25" s="13"/>
    </row>
    <row r="26" spans="1:4" ht="18">
      <c r="C26" s="22"/>
      <c r="D26" s="13"/>
    </row>
    <row r="27" spans="1:4" ht="18.75" thickBot="1">
      <c r="C27" s="22"/>
      <c r="D27" s="12"/>
    </row>
    <row r="28" spans="1:4" ht="18">
      <c r="C28" s="22"/>
      <c r="D28" s="11"/>
    </row>
    <row r="29" spans="1:4" ht="18">
      <c r="C29" s="22"/>
      <c r="D29" s="13"/>
    </row>
    <row r="30" spans="1:4" ht="18">
      <c r="C30" s="22"/>
      <c r="D30" s="13"/>
    </row>
    <row r="31" spans="1:4" ht="18">
      <c r="C31" s="22"/>
      <c r="D31" s="13"/>
    </row>
    <row r="32" spans="1:4" ht="18">
      <c r="C32" s="23"/>
      <c r="D32" s="13"/>
    </row>
    <row r="33" spans="3:4" ht="18">
      <c r="C33" s="23"/>
      <c r="D33" s="13"/>
    </row>
    <row r="34" spans="3:4" ht="18">
      <c r="C34" s="23"/>
      <c r="D34" s="12"/>
    </row>
    <row r="35" spans="3:4" ht="18">
      <c r="C35" s="23"/>
      <c r="D35" s="12"/>
    </row>
    <row r="36" spans="3:4" ht="18">
      <c r="C36" s="23"/>
      <c r="D36" s="12"/>
    </row>
    <row r="37" spans="3:4" ht="18">
      <c r="C37" s="23"/>
      <c r="D37" s="12"/>
    </row>
    <row r="38" spans="3:4" ht="18">
      <c r="C38" s="23"/>
      <c r="D38" s="15"/>
    </row>
    <row r="39" spans="3:4" ht="18">
      <c r="C39" s="23"/>
      <c r="D39" s="15"/>
    </row>
    <row r="40" spans="3:4" ht="18">
      <c r="C40" s="24"/>
      <c r="D40" s="15"/>
    </row>
    <row r="41" spans="3:4" ht="18">
      <c r="C41" s="24"/>
      <c r="D41" s="15"/>
    </row>
    <row r="42" spans="3:4" ht="18.75" thickBot="1">
      <c r="C42" s="25"/>
      <c r="D42" s="15"/>
    </row>
    <row r="43" spans="3:4" ht="18">
      <c r="C43" s="26"/>
      <c r="D43" s="11"/>
    </row>
    <row r="44" spans="3:4" ht="18">
      <c r="C44" s="27"/>
      <c r="D44" s="12"/>
    </row>
    <row r="45" spans="3:4" ht="18">
      <c r="C45" s="27"/>
      <c r="D45" s="12"/>
    </row>
    <row r="46" spans="3:4" ht="18">
      <c r="C46" s="27"/>
      <c r="D46" s="15"/>
    </row>
    <row r="47" spans="3:4" ht="18.75" thickBot="1">
      <c r="C47" s="28"/>
      <c r="D47" s="14"/>
    </row>
    <row r="48" spans="3:4" ht="18">
      <c r="C48" s="29"/>
    </row>
    <row r="49" spans="3:3" ht="18">
      <c r="C49" s="29"/>
    </row>
    <row r="50" spans="3:3" ht="18">
      <c r="C50" s="29"/>
    </row>
    <row r="51" spans="3:3" ht="18">
      <c r="C51" s="29"/>
    </row>
    <row r="52" spans="3:3" ht="18">
      <c r="C52" s="30"/>
    </row>
    <row r="53" spans="3:3" ht="18">
      <c r="C53" s="30"/>
    </row>
    <row r="54" spans="3:3" ht="18">
      <c r="C54" s="30"/>
    </row>
    <row r="55" spans="3:3" ht="18">
      <c r="C55" s="30"/>
    </row>
    <row r="56" spans="3:3" ht="18">
      <c r="C56" s="31"/>
    </row>
    <row r="57" spans="3:3" ht="18">
      <c r="C57" s="32"/>
    </row>
    <row r="58" spans="3:3" ht="18">
      <c r="C58" s="32"/>
    </row>
    <row r="59" spans="3:3" ht="18">
      <c r="C59" s="32"/>
    </row>
    <row r="60" spans="3:3" ht="18.75" thickBot="1">
      <c r="C60" s="33"/>
    </row>
    <row r="61" spans="3:3" ht="18">
      <c r="C61" s="34"/>
    </row>
    <row r="62" spans="3:3" ht="18">
      <c r="C62" s="35"/>
    </row>
    <row r="63" spans="3:3" ht="18">
      <c r="C63" s="35"/>
    </row>
    <row r="64" spans="3:3" ht="18">
      <c r="C64" s="35"/>
    </row>
    <row r="65" spans="3:3" ht="18">
      <c r="C65" s="35"/>
    </row>
    <row r="66" spans="3:3" ht="18">
      <c r="C66" s="36"/>
    </row>
    <row r="67" spans="3:3" ht="18">
      <c r="C67" s="36"/>
    </row>
    <row r="68" spans="3:3" ht="18">
      <c r="C68" s="36"/>
    </row>
    <row r="69" spans="3:3" ht="18">
      <c r="C69" s="36"/>
    </row>
    <row r="70" spans="3:3" ht="18">
      <c r="C70" s="36"/>
    </row>
    <row r="71" spans="3:3" ht="18">
      <c r="C71" s="37"/>
    </row>
    <row r="72" spans="3:3" ht="18">
      <c r="C72" s="36"/>
    </row>
    <row r="73" spans="3:3" ht="18">
      <c r="C73" s="36"/>
    </row>
    <row r="74" spans="3:3" ht="18">
      <c r="C74" s="36"/>
    </row>
    <row r="75" spans="3:3" ht="18">
      <c r="C75" s="36"/>
    </row>
    <row r="76" spans="3:3" ht="18">
      <c r="C76" s="36"/>
    </row>
    <row r="77" spans="3:3" ht="18">
      <c r="C77" s="36"/>
    </row>
    <row r="78" spans="3:3" ht="18">
      <c r="C78" s="36"/>
    </row>
    <row r="79" spans="3:3" ht="18">
      <c r="C79" s="35"/>
    </row>
    <row r="80" spans="3:3" ht="18">
      <c r="C80" s="35"/>
    </row>
    <row r="81" spans="3:3" ht="18">
      <c r="C81" s="35"/>
    </row>
    <row r="82" spans="3:3" ht="18">
      <c r="C82" s="35"/>
    </row>
    <row r="83" spans="3:3" ht="18">
      <c r="C83" s="35"/>
    </row>
    <row r="84" spans="3:3" ht="18">
      <c r="C84" s="35"/>
    </row>
    <row r="85" spans="3:3" ht="18">
      <c r="C85" s="38"/>
    </row>
    <row r="86" spans="3:3" ht="18">
      <c r="C86" s="35"/>
    </row>
    <row r="87" spans="3:3" ht="18">
      <c r="C87" s="35"/>
    </row>
    <row r="88" spans="3:3" ht="18.75" thickBot="1">
      <c r="C88" s="39"/>
    </row>
    <row r="89" spans="3:3" ht="18">
      <c r="C89" s="40"/>
    </row>
    <row r="90" spans="3:3" ht="18">
      <c r="C90" s="36"/>
    </row>
    <row r="91" spans="3:3" ht="18">
      <c r="C91" s="36"/>
    </row>
    <row r="92" spans="3:3" ht="18">
      <c r="C92" s="36"/>
    </row>
    <row r="93" spans="3:3" ht="18">
      <c r="C93" s="36"/>
    </row>
    <row r="94" spans="3:3" ht="18.75" thickBot="1">
      <c r="C94" s="41"/>
    </row>
    <row r="99" spans="2:3">
      <c r="B99" t="s">
        <v>50</v>
      </c>
      <c r="C99" t="s">
        <v>253</v>
      </c>
    </row>
    <row r="100" spans="2:3">
      <c r="B100" s="17">
        <v>1167</v>
      </c>
      <c r="C100" s="10" t="s">
        <v>254</v>
      </c>
    </row>
    <row r="101" spans="2:3" ht="30">
      <c r="B101" s="17">
        <v>1131</v>
      </c>
      <c r="C101" s="10" t="s">
        <v>255</v>
      </c>
    </row>
    <row r="102" spans="2:3">
      <c r="B102" s="17">
        <v>1177</v>
      </c>
      <c r="C102" s="10" t="s">
        <v>256</v>
      </c>
    </row>
    <row r="103" spans="2:3" ht="30">
      <c r="B103" s="17">
        <v>1094</v>
      </c>
      <c r="C103" s="10" t="s">
        <v>257</v>
      </c>
    </row>
    <row r="104" spans="2:3">
      <c r="B104" s="17">
        <v>1128</v>
      </c>
      <c r="C104" s="10" t="s">
        <v>258</v>
      </c>
    </row>
    <row r="105" spans="2:3" ht="30">
      <c r="B105" s="17">
        <v>1095</v>
      </c>
      <c r="C105" s="10" t="s">
        <v>259</v>
      </c>
    </row>
    <row r="106" spans="2:3" ht="30">
      <c r="B106" s="17">
        <v>1129</v>
      </c>
      <c r="C106" s="10" t="s">
        <v>260</v>
      </c>
    </row>
    <row r="107" spans="2:3" ht="45">
      <c r="B107" s="17">
        <v>1120</v>
      </c>
      <c r="C107" s="10" t="s">
        <v>261</v>
      </c>
    </row>
    <row r="108" spans="2:3">
      <c r="B108" s="16"/>
    </row>
    <row r="109" spans="2:3">
      <c r="B109" s="16"/>
    </row>
  </sheetData>
  <phoneticPr fontId="20" type="noConversion"/>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Liliana Patricia Casas Betancourt</cp:lastModifiedBy>
  <cp:revision/>
  <dcterms:created xsi:type="dcterms:W3CDTF">2016-04-29T15:58:00Z</dcterms:created>
  <dcterms:modified xsi:type="dcterms:W3CDTF">2019-01-25T16:33:00Z</dcterms:modified>
  <cp:category/>
  <cp:contentStatus/>
</cp:coreProperties>
</file>