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Nivel Central/14_Planeacion institucional/I TRIMESTRE/"/>
    </mc:Choice>
  </mc:AlternateContent>
  <xr:revisionPtr revIDLastSave="259" documentId="13_ncr:1_{C92C4294-371E-41E6-B93C-39F375F87F17}" xr6:coauthVersionLast="46" xr6:coauthVersionMax="46" xr10:uidLastSave="{72841ACA-CC0F-423D-A313-A631A9258106}"/>
  <workbookProtection workbookAlgorithmName="SHA-512" workbookHashValue="N5ZwqDh9JWaQRJeTmlunwEKkEez64Zd5gKXJbVL8pexvh0ZArnPM1VylQUEpNzqXBq+zcInSTveMuyK1o+7ATw==" workbookSaltValue="N33UaXeASAlh73W8tCDDTA==" workbookSpinCount="100000" lockStructure="1"/>
  <bookViews>
    <workbookView xWindow="-120" yWindow="-120" windowWidth="29040" windowHeight="15840" xr2:uid="{C7E6E05A-EDFC-47E2-91A6-8547147F6887}"/>
  </bookViews>
  <sheets>
    <sheet name="planeacion institucional" sheetId="1" r:id="rId1"/>
  </sheets>
  <externalReferences>
    <externalReference r:id="rId2"/>
  </externalReferences>
  <definedNames>
    <definedName name="CONTRALORIA">[1]Hoja2!$G$7:$G$8</definedName>
    <definedName name="INDICADOR">[1]Hoja2!$F$2:$F$4</definedName>
    <definedName name="META02">[1]Hoja2!$C$3:$C$6</definedName>
    <definedName name="PROGRAMACION">[1]Hoja2!$D$2:$D$5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3" i="1" l="1"/>
  <c r="Z23" i="1"/>
  <c r="AT19" i="1" l="1"/>
  <c r="AT24" i="1" s="1"/>
  <c r="Z19" i="1"/>
  <c r="Z24" i="1" s="1"/>
  <c r="AT18" i="1"/>
  <c r="X14" i="1"/>
  <c r="Z14" i="1" s="1"/>
  <c r="F20" i="1"/>
  <c r="F21" i="1"/>
  <c r="F22" i="1"/>
  <c r="AM21" i="1"/>
  <c r="AM22" i="1"/>
  <c r="R23" i="1"/>
  <c r="AR22" i="1"/>
  <c r="AH22" i="1"/>
  <c r="AC22" i="1"/>
  <c r="X22" i="1"/>
  <c r="X21" i="1"/>
  <c r="AS21" i="1"/>
  <c r="AR21" i="1"/>
  <c r="AH21" i="1"/>
  <c r="AC21" i="1"/>
  <c r="AR20" i="1"/>
  <c r="AM20" i="1"/>
  <c r="AH20" i="1"/>
  <c r="AC20" i="1"/>
  <c r="X20" i="1"/>
  <c r="AN19" i="1"/>
  <c r="AI19" i="1"/>
  <c r="AD19" i="1"/>
  <c r="AS18" i="1"/>
  <c r="AR18" i="1"/>
  <c r="AM18" i="1"/>
  <c r="AH18" i="1"/>
  <c r="AC18" i="1"/>
  <c r="F18" i="1"/>
  <c r="AS17" i="1"/>
  <c r="AR17" i="1"/>
  <c r="AM17" i="1"/>
  <c r="AH17" i="1"/>
  <c r="AC17" i="1"/>
  <c r="X17" i="1"/>
  <c r="F17" i="1"/>
  <c r="AS16" i="1"/>
  <c r="AR16" i="1"/>
  <c r="AM16" i="1"/>
  <c r="AH16" i="1"/>
  <c r="AC16" i="1"/>
  <c r="F16" i="1"/>
  <c r="AS15" i="1"/>
  <c r="AR15" i="1"/>
  <c r="AM15" i="1"/>
  <c r="AH15" i="1"/>
  <c r="AC15" i="1"/>
  <c r="F15" i="1"/>
  <c r="AS14" i="1"/>
  <c r="AR14" i="1"/>
  <c r="AM14" i="1"/>
  <c r="AH14" i="1"/>
  <c r="AC14" i="1"/>
  <c r="F14" i="1"/>
  <c r="F23" i="1" l="1"/>
  <c r="R24" i="1"/>
  <c r="F19" i="1"/>
  <c r="F24" i="1" s="1"/>
</calcChain>
</file>

<file path=xl/sharedStrings.xml><?xml version="1.0" encoding="utf-8"?>
<sst xmlns="http://schemas.openxmlformats.org/spreadsheetml/2006/main" count="227" uniqueCount="143">
  <si>
    <r>
      <t xml:space="preserve">PROCESO
</t>
    </r>
    <r>
      <rPr>
        <b/>
        <sz val="11"/>
        <rFont val="Calibri Light"/>
        <family val="2"/>
        <scheme val="major"/>
      </rPr>
      <t>PLANEACIÓN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</si>
  <si>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26 de enero de 2021
</t>
    </r>
    <r>
      <rPr>
        <b/>
        <sz val="11"/>
        <color theme="1"/>
        <rFont val="Calibri Light"/>
        <family val="2"/>
        <scheme val="major"/>
      </rPr>
      <t xml:space="preserve">Caso HOLA: </t>
    </r>
    <r>
      <rPr>
        <sz val="11"/>
        <rFont val="Calibri Light"/>
        <family val="2"/>
        <scheme val="major"/>
      </rPr>
      <t>151110</t>
    </r>
  </si>
  <si>
    <t>VIGENCIA DE LA PLANEACIÓN 2021</t>
  </si>
  <si>
    <t>DEPENDENCIAS ASOCIADAS</t>
  </si>
  <si>
    <t>Oficina Asesora de Planeación</t>
  </si>
  <si>
    <t>CONTROL DE CAMBIOS</t>
  </si>
  <si>
    <t>VERSIÓN</t>
  </si>
  <si>
    <t>FECHA</t>
  </si>
  <si>
    <t>DESCRIPCIÓN DE LA MODIFICACIÓN</t>
  </si>
  <si>
    <t>11 de marzo de 2021</t>
  </si>
  <si>
    <t>Publicación del plan de gestión aprobado. Caso HOLA: 160936</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</si>
  <si>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</si>
  <si>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</si>
  <si>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</si>
  <si>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</si>
  <si>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</si>
  <si>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</si>
  <si>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</si>
  <si>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</si>
  <si>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</si>
  <si>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</si>
  <si>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</si>
  <si>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</si>
  <si>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</si>
  <si>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</si>
  <si>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</si>
  <si>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</si>
  <si>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</si>
  <si>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</si>
  <si>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</si>
  <si>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</si>
  <si>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</si>
  <si>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</si>
  <si>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</si>
  <si>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</si>
  <si>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</si>
  <si>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</si>
  <si>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</si>
  <si>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</si>
  <si>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</si>
  <si>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</si>
  <si>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</si>
  <si>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</si>
  <si>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</si>
  <si>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</si>
  <si>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</si>
  <si>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</si>
  <si>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</si>
  <si>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</si>
  <si>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</si>
  <si>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</si>
  <si>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</si>
  <si>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</si>
  <si>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Fomentar la gestión del conocimiento y la innovación para agilizar la comunicación con el ciudadano, la prestación de trámites y servicios, y garantizar la toma de decisiones con base en evidencia.</t>
  </si>
  <si>
    <t>Realizar el reporte trimestral de proyectos de inversión en el aplicativo SEGPLAN dos (2) días antes del cierre del aplicativo</t>
  </si>
  <si>
    <t>Retadora (de mejora)</t>
  </si>
  <si>
    <t xml:space="preserve">Reporte trimestral de proyectos de inversión </t>
  </si>
  <si>
    <t>Fecha de reporte final de la SDG en el aplicativo</t>
  </si>
  <si>
    <t xml:space="preserve"> - Fecha de cierre en el aplicativo SEGPLAN</t>
  </si>
  <si>
    <t>N/A</t>
  </si>
  <si>
    <t>Constante</t>
  </si>
  <si>
    <t>días</t>
  </si>
  <si>
    <t xml:space="preserve">Eficiencia </t>
  </si>
  <si>
    <t>Reporte de SEGPLAN</t>
  </si>
  <si>
    <t xml:space="preserve">Proyectos de Inversión </t>
  </si>
  <si>
    <t xml:space="preserve">Oficina Asesora de Planeación </t>
  </si>
  <si>
    <t xml:space="preserve">Estandarizar y adoptar el formato de informe mensual de gestión del proyecto de inversión, el cual debe contener el un campo que se diligencia trimestral de la información que se debe registrar en SEGPLAN </t>
  </si>
  <si>
    <t>Formato de informe de proyecto</t>
  </si>
  <si>
    <t>Un (1) formato estandarizado y adoptado por el SIG</t>
  </si>
  <si>
    <t>Suma</t>
  </si>
  <si>
    <t>formato estandarizado y adoptado</t>
  </si>
  <si>
    <t>Eficacia</t>
  </si>
  <si>
    <t>formato adoptado por el SIG</t>
  </si>
  <si>
    <t>Caso HOLA</t>
  </si>
  <si>
    <t>Intranet (publicación de formato)</t>
  </si>
  <si>
    <t xml:space="preserve">Implementar un (1) sistema armonizado en la entidad, que incluye los lineamientos frente al almacenamiento, uso y prevención de los riesgos a la salud y medio ambiente de sustancias químicas (productos de aseo que usa la entidad) </t>
  </si>
  <si>
    <t>sistema armonizado de riesgos de salud y medio ambiente</t>
  </si>
  <si>
    <t xml:space="preserve">Un (1) sistema armonizado </t>
  </si>
  <si>
    <t>Sistema armonizado</t>
  </si>
  <si>
    <t>Documento sobre el sistema globalmente armonizado e instrucciones adoptadas por el SIG</t>
  </si>
  <si>
    <t>Reporte elementos de aseo que usa la entidad</t>
  </si>
  <si>
    <t>Intranet (publicación de documento e instrucciones)</t>
  </si>
  <si>
    <t>Realizar el reporte trimestral de avance del plan estratégico institucional (Resolución 710 2020)</t>
  </si>
  <si>
    <t>Gestión</t>
  </si>
  <si>
    <t>reportes trimestrales plan estratégico institucional</t>
  </si>
  <si>
    <t>Número de reportes realizados trimestralmente</t>
  </si>
  <si>
    <t>Informes</t>
  </si>
  <si>
    <t>Informe trimestral de plan estratégico institucional publicado</t>
  </si>
  <si>
    <t xml:space="preserve">Reporte de las dependencias </t>
  </si>
  <si>
    <t>Portal web (informe publicado)</t>
  </si>
  <si>
    <t>Total metas procesos Alcaldía local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</si>
  <si>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</si>
  <si>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</si>
  <si>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</si>
  <si>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</si>
  <si>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Criterios ambientales</t>
  </si>
  <si>
    <t>Número de criterios ambientales cumplidos</t>
  </si>
  <si>
    <t>Total de criterios ambientales establecidos</t>
  </si>
  <si>
    <t>Porcentaje de buenas prácticas ambientales implementadas</t>
  </si>
  <si>
    <t>No programada</t>
  </si>
  <si>
    <t>EFICACIA</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</si>
  <si>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</si>
  <si>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</si>
  <si>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</si>
  <si>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</si>
  <si>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</si>
  <si>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</si>
  <si>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Número de documentos actualizados del proceso</t>
  </si>
  <si>
    <t>Número de documentos programados a actualizar en el plan de trabajo X  100</t>
  </si>
  <si>
    <t xml:space="preserve">Documentos con actualización en el LMDI </t>
  </si>
  <si>
    <t xml:space="preserve">Casos Hola de actualización generados
Listado Maestro de Documentos 
Matiz </t>
  </si>
  <si>
    <t>MATIZ publicación del Procedimiento formalizado en el MIPG</t>
  </si>
  <si>
    <t>T3</t>
  </si>
  <si>
    <t>Participar del 100% de las capacitaciones que se realicen en gestión de riesgos, planes de mejora, y sistema de gestión institucional</t>
  </si>
  <si>
    <t>Participación en capacitaciones</t>
  </si>
  <si>
    <t>Número de capacitaciones en las que se participó</t>
  </si>
  <si>
    <t>Número de capacitaciones convocadas X 100</t>
  </si>
  <si>
    <t>Capacitaciones realizadas</t>
  </si>
  <si>
    <t>No  programada</t>
  </si>
  <si>
    <t>Registros de participación</t>
  </si>
  <si>
    <t>Listado de asistencia
Video de la reunión
Presentación</t>
  </si>
  <si>
    <t>Carpeta compartida de registros de asistencia  - OAP</t>
  </si>
  <si>
    <t>Total metas transversales (20%)</t>
  </si>
  <si>
    <t xml:space="preserve">Total plan de gestión </t>
  </si>
  <si>
    <t>Informe cuatrimestral de monitoreo a la gestión de riesgos</t>
  </si>
  <si>
    <t>Monitoreo a los riesgos de procesos y corrupción</t>
  </si>
  <si>
    <t>Número de informes de monitoreo realizados</t>
  </si>
  <si>
    <t>Informes de monitoreo</t>
  </si>
  <si>
    <t xml:space="preserve">Realizar tres (3) informes cuatrimestrales de monitoreo a los riesgos identificados en la entidad (procesos y corrupción). </t>
  </si>
  <si>
    <t>Matrices de monitoreo de riesgos a nivel central y local</t>
  </si>
  <si>
    <t>En el I Trimestre de 2021, se consolidó y publicó en la página web de la entidad el informe de monitoreo de riesgos de proceso y corrupción, correspondiente al III cuatrimestre de 2020</t>
  </si>
  <si>
    <t>Seguimiento Plan estratégico institucional
Link: http://www.gobiernobogota.gov.co/sites/gobiernobogota.gov.co/files/documentos/tabla_archivos/2_consolidado_seguimiento_pei_iv_trimestre_f.xls</t>
  </si>
  <si>
    <t xml:space="preserve">En el I Trimestre de 2021, se consolidó y publicó en la página web de la entidad el seguimiento consolidado del plan estratégico institucional, correspondiente al IV trimestre de 2020. El documento fue publicado en la página web de la entidad. </t>
  </si>
  <si>
    <t>No programada para el I Trimestre de 2021</t>
  </si>
  <si>
    <t>Se actualizaron 8 documentos del proceso de planeación institucional</t>
  </si>
  <si>
    <t>MATIZ, Listado maestro de documentos</t>
  </si>
  <si>
    <t>23 de abril de 2021</t>
  </si>
  <si>
    <t>Informe cuatrimestral de monitoreo a la gestión de riesgos, publicado en la página web, en el siguiente link:  
http://www.gobiernobogota.gov.co/sites/gobiernobogota.gov.co/files/documentos/tabla_archivos/informe_monitoreo_de_riesgos_iii_cuatrimestre_2020_.pdf</t>
  </si>
  <si>
    <t>De conformidad con el calendario estipulado por la Subsecretaría Distirtial de Planeación, la Secretaría Distrital de Gobierno a través del equipo de proyectos de inversión de la Oficina Asesora de Planeación, realizó el reporte de avance del primer trimestre 2021 en SEGPLAN referente a los  siete proyectos de inversión con los cuenta la SDG.</t>
  </si>
  <si>
    <t>Reporte de SEGPLAN, ubicado en la carpeta de evidencias de la meta en OneDrive
https://gobiernobogota-my.sharepoint.com/:f:/g/personal/miguel_cardozo_gobiernobogota_gov_co/Ehnpwrx3hX1DlKHGWBeEEAMB0b52iBH5ebooGmrpsauntA?e=kQvLr6</t>
  </si>
  <si>
    <t>Formato en excel sobre el seguimiento de cada uno de los proyectos de inversión ajustado en el mes de enero. Lo anterior se evidencia mediante la  ruta "Seguimiento Actividades Proyectos - Hojas de vida indicadores" y link de one drive: https://gobiernobogota-my.sharepoint.com/:f:/g/personal/miguel_cardozo_gobiernobogota_gov_co/Ei36ydSLfMFOrfQVkX37v7QBqN7RV58zytgk4d_dodBxbg?e=YzyqYl 
Link de one drive donde reposan las evidenciasde las reuniones en abril con el equipo de planeación institucional con el objetivo de recibir las orientaciones pertinentes para el inicio de la formalización del formato bajo los estándares establecidos de calidad.  Asimismo, se comparte en el mismo link one drive las evidencias de las sesiones de trabajo internas como equipo de proyectos para la actualización de lo mencionado.
https://gobiernobogota-my.sharepoint.com/:f:/g/personal/miguel_cardozo_gobiernobogota_gov_co/Ehf9ap7e9j9GsN9JmjdCjVUBpHCVV4EnjHUuYmDc6aWNzA?e=czqzKR</t>
  </si>
  <si>
    <t xml:space="preserve">No programada para el I Trimestre de 2021. 
Como avance de gestión, y en el marco del seguimiento mensual de los proyectos de inversión, el equipo de proyectos de inversión de la OAP, implementó un nuevo formato excel de seguimiento desde octubre de 2020 denominado "Ple - Pin- F020 V2". No obstante y como quiera que el formato requiere de actualización no sólo por el cambio de vigencia sino por las nuevas necesidades de las gerencias en su programación, desde el mes de marzo de la presente vigencia se inició un proceso de actualización del formato excel que da cuenta del reporte desde el mes de enero. Asimismo y bajo la orientación y acompañamiento del grupo de planeación institucional de la OAP, se dio inicio a la actualización formal bajo el sistema de gestión de calidad para ser formalizado durantel el segundo trimestre de 2021. </t>
  </si>
  <si>
    <t xml:space="preserve">Para el primer trimestre de la vigencia 2021, el plan de gestión del proceso alcanzó un nivel de desempeño del 100% de acuerdo con lo programado, y del 13% acumulado para la vigencia. Se actualiza la programación de la meta "Estandarizar y adoptar el formato de informe mensual de gestión del proyecto de inversión, el cual debe contener el un campo que se diligencia trimestral de la información que se debe registrar en SEGPLAN" y de la meta transversal "Actualizar el 100% los documentos del proceso conforme al plan de trabajo definido" según comunicación del proceso.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</si>
</sst>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Light"/>
      <family val="2"/>
      <scheme val="major"/>
    </font>
    <font>
      <b/>
      <sz val="11"/>
      <name val="Calibri Light"/>
      <family val="2"/>
      <scheme val="major"/>
    </font>
    <font>
      <sz val="11"/>
      <color theme="1"/>
      <name val="Calibri Light"/>
      <family val="2"/>
      <scheme val="major"/>
    </font>
    <font>
      <sz val="11"/>
      <name val="Calibri Light"/>
      <family val="2"/>
      <scheme val="major"/>
    </font>
    <font>
      <sz val="9"/>
      <color rgb="FF323130"/>
      <name val="Segoe UI"/>
      <family val="2"/>
    </font>
    <font>
      <sz val="10"/>
      <color theme="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0"/>
      <color theme="1"/>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233">
    <xf numFmtId="0" fontId="0" fillId="0" borderId="0" xfId="0"/>
    <xf numFmtId="0" fontId="4" fillId="0" borderId="0" xfId="0" applyFont="1" applyAlignment="1" applyProtection="1">
      <alignment wrapText="1"/>
      <protection hidden="1"/>
    </xf>
    <xf numFmtId="0" fontId="4" fillId="0" borderId="0" xfId="0" applyFont="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center" wrapText="1"/>
      <protection hidden="1"/>
    </xf>
    <xf numFmtId="0" fontId="2" fillId="2" borderId="1" xfId="0" applyFont="1" applyFill="1" applyBorder="1" applyAlignment="1" applyProtection="1">
      <alignment wrapText="1"/>
      <protection hidden="1"/>
    </xf>
    <xf numFmtId="0" fontId="4" fillId="0" borderId="1" xfId="0" applyFont="1" applyBorder="1" applyAlignment="1" applyProtection="1">
      <alignment wrapText="1"/>
      <protection hidden="1"/>
    </xf>
    <xf numFmtId="0" fontId="2" fillId="2" borderId="21" xfId="0" applyFont="1" applyFill="1" applyBorder="1" applyAlignment="1" applyProtection="1">
      <alignment horizontal="center" vertical="center" wrapText="1"/>
      <protection hidden="1"/>
    </xf>
    <xf numFmtId="0" fontId="4" fillId="0" borderId="19" xfId="0" applyFont="1" applyBorder="1" applyAlignment="1" applyProtection="1">
      <alignment horizontal="left" vertical="center" wrapText="1"/>
      <protection hidden="1"/>
    </xf>
    <xf numFmtId="0" fontId="4" fillId="0" borderId="1" xfId="0" applyFont="1" applyBorder="1" applyAlignment="1" applyProtection="1">
      <alignment horizontal="justify" vertical="center" wrapText="1"/>
      <protection hidden="1"/>
    </xf>
    <xf numFmtId="1" fontId="4" fillId="0" borderId="1" xfId="1" applyNumberFormat="1" applyFont="1" applyBorder="1" applyAlignment="1" applyProtection="1">
      <alignment horizontal="center" vertical="center" wrapText="1"/>
      <protection hidden="1"/>
    </xf>
    <xf numFmtId="41" fontId="4" fillId="0" borderId="1" xfId="1" applyFont="1" applyBorder="1" applyAlignment="1" applyProtection="1">
      <alignment horizontal="right" vertical="center" wrapText="1"/>
      <protection hidden="1"/>
    </xf>
    <xf numFmtId="10" fontId="4" fillId="0" borderId="1" xfId="2" applyNumberFormat="1" applyFont="1" applyBorder="1" applyAlignment="1" applyProtection="1">
      <alignment horizontal="right" vertical="center" wrapText="1"/>
      <protection hidden="1"/>
    </xf>
    <xf numFmtId="0" fontId="7" fillId="0" borderId="1" xfId="0" applyFont="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1" fontId="4" fillId="0" borderId="21" xfId="0" applyNumberFormat="1" applyFont="1" applyBorder="1" applyAlignment="1" applyProtection="1">
      <alignment horizontal="center" vertical="center" wrapText="1"/>
      <protection hidden="1"/>
    </xf>
    <xf numFmtId="1" fontId="5" fillId="0" borderId="1" xfId="0" applyNumberFormat="1" applyFont="1" applyBorder="1" applyAlignment="1" applyProtection="1">
      <alignment horizontal="center" vertical="center"/>
      <protection hidden="1"/>
    </xf>
    <xf numFmtId="0" fontId="7" fillId="0" borderId="9" xfId="0" applyFont="1" applyBorder="1" applyAlignment="1" applyProtection="1">
      <alignment horizontal="center" vertical="center" wrapText="1"/>
      <protection hidden="1"/>
    </xf>
    <xf numFmtId="164" fontId="5" fillId="0" borderId="1" xfId="0" applyNumberFormat="1"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9" borderId="1" xfId="0" applyFont="1" applyFill="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9" fontId="4" fillId="0" borderId="1" xfId="2" applyFont="1" applyBorder="1" applyAlignment="1" applyProtection="1">
      <alignment horizontal="center" vertical="center" wrapText="1"/>
      <protection hidden="1"/>
    </xf>
    <xf numFmtId="0" fontId="8" fillId="2" borderId="28" xfId="0" applyFont="1" applyFill="1" applyBorder="1" applyAlignment="1" applyProtection="1">
      <alignment vertical="center" wrapText="1"/>
      <protection hidden="1"/>
    </xf>
    <xf numFmtId="0" fontId="8" fillId="2" borderId="29" xfId="0" applyFont="1" applyFill="1" applyBorder="1" applyAlignment="1" applyProtection="1">
      <alignment horizontal="justify" vertical="center" wrapText="1"/>
      <protection hidden="1"/>
    </xf>
    <xf numFmtId="0" fontId="8" fillId="2" borderId="29" xfId="0" applyFont="1" applyFill="1" applyBorder="1" applyAlignment="1" applyProtection="1">
      <alignment vertical="center" wrapText="1"/>
      <protection hidden="1"/>
    </xf>
    <xf numFmtId="0" fontId="9" fillId="2" borderId="29" xfId="0" applyFont="1" applyFill="1" applyBorder="1" applyAlignment="1" applyProtection="1">
      <alignment vertical="center"/>
      <protection hidden="1"/>
    </xf>
    <xf numFmtId="9" fontId="9" fillId="2" borderId="29" xfId="2" applyFont="1" applyFill="1" applyBorder="1" applyAlignment="1" applyProtection="1">
      <alignment vertical="center" wrapText="1"/>
      <protection hidden="1"/>
    </xf>
    <xf numFmtId="0" fontId="8" fillId="2" borderId="29" xfId="0" applyFont="1" applyFill="1" applyBorder="1" applyAlignment="1" applyProtection="1">
      <alignment horizontal="center" vertical="center" wrapText="1"/>
      <protection hidden="1"/>
    </xf>
    <xf numFmtId="9" fontId="9" fillId="2" borderId="29" xfId="2" applyFont="1" applyFill="1" applyBorder="1" applyAlignment="1" applyProtection="1">
      <alignment horizontal="right" vertical="center" wrapText="1"/>
      <protection hidden="1"/>
    </xf>
    <xf numFmtId="9" fontId="9" fillId="2" borderId="30" xfId="2" applyFont="1" applyFill="1" applyBorder="1" applyAlignment="1" applyProtection="1">
      <alignment horizontal="right" vertical="center" wrapText="1"/>
      <protection hidden="1"/>
    </xf>
    <xf numFmtId="0" fontId="8" fillId="2" borderId="30" xfId="0" applyFont="1" applyFill="1" applyBorder="1" applyAlignment="1" applyProtection="1">
      <alignment vertical="center" wrapText="1"/>
      <protection hidden="1"/>
    </xf>
    <xf numFmtId="0" fontId="10" fillId="0" borderId="31" xfId="0" applyFont="1" applyBorder="1" applyAlignment="1" applyProtection="1">
      <alignment horizontal="left" vertical="center" wrapText="1"/>
      <protection hidden="1"/>
    </xf>
    <xf numFmtId="0" fontId="10" fillId="0" borderId="31" xfId="0" applyFont="1" applyBorder="1" applyAlignment="1" applyProtection="1">
      <alignment horizontal="justify" vertical="center" wrapText="1"/>
      <protection hidden="1"/>
    </xf>
    <xf numFmtId="9" fontId="10" fillId="0" borderId="31" xfId="0" applyNumberFormat="1" applyFont="1" applyBorder="1" applyAlignment="1" applyProtection="1">
      <alignment horizontal="left" vertical="center" wrapText="1"/>
      <protection hidden="1"/>
    </xf>
    <xf numFmtId="10" fontId="10" fillId="0" borderId="31" xfId="2" applyNumberFormat="1" applyFont="1" applyBorder="1" applyAlignment="1" applyProtection="1">
      <alignment horizontal="right" vertical="center" wrapText="1"/>
      <protection hidden="1"/>
    </xf>
    <xf numFmtId="0" fontId="10" fillId="0" borderId="31" xfId="0" applyFont="1" applyBorder="1" applyAlignment="1" applyProtection="1">
      <alignment horizontal="center" vertical="center" wrapText="1"/>
      <protection hidden="1"/>
    </xf>
    <xf numFmtId="0" fontId="10" fillId="9" borderId="31" xfId="0" applyFont="1" applyFill="1" applyBorder="1" applyAlignment="1" applyProtection="1">
      <alignment horizontal="left" vertical="center" wrapText="1"/>
      <protection hidden="1"/>
    </xf>
    <xf numFmtId="9" fontId="10" fillId="9" borderId="31" xfId="0" applyNumberFormat="1" applyFont="1" applyFill="1" applyBorder="1" applyAlignment="1" applyProtection="1">
      <alignment horizontal="right" vertical="center" wrapText="1"/>
      <protection hidden="1"/>
    </xf>
    <xf numFmtId="0" fontId="10" fillId="0" borderId="10" xfId="0" applyFont="1" applyBorder="1" applyAlignment="1" applyProtection="1">
      <alignment horizontal="left" vertical="center" wrapText="1"/>
      <protection hidden="1"/>
    </xf>
    <xf numFmtId="0" fontId="10" fillId="0" borderId="1" xfId="0" applyFont="1" applyBorder="1" applyAlignment="1" applyProtection="1">
      <alignment horizontal="left" vertical="center" wrapText="1"/>
      <protection hidden="1"/>
    </xf>
    <xf numFmtId="0" fontId="10" fillId="0" borderId="1" xfId="0" applyFont="1" applyBorder="1" applyAlignment="1" applyProtection="1">
      <alignment horizontal="justify" vertical="center" wrapText="1"/>
      <protection hidden="1"/>
    </xf>
    <xf numFmtId="9" fontId="10" fillId="0" borderId="1" xfId="0" applyNumberFormat="1" applyFont="1" applyBorder="1" applyAlignment="1" applyProtection="1">
      <alignment horizontal="left" vertical="center" wrapText="1"/>
      <protection hidden="1"/>
    </xf>
    <xf numFmtId="10" fontId="10" fillId="0" borderId="1" xfId="2" applyNumberFormat="1" applyFont="1" applyBorder="1" applyAlignment="1" applyProtection="1">
      <alignment horizontal="right" vertical="center" wrapText="1"/>
      <protection hidden="1"/>
    </xf>
    <xf numFmtId="0" fontId="10" fillId="0" borderId="1" xfId="0" applyFont="1" applyBorder="1" applyAlignment="1" applyProtection="1">
      <alignment horizontal="center" vertical="center" wrapText="1"/>
      <protection hidden="1"/>
    </xf>
    <xf numFmtId="0" fontId="10" fillId="9" borderId="1" xfId="0" applyFont="1" applyFill="1" applyBorder="1" applyAlignment="1" applyProtection="1">
      <alignment horizontal="left" vertical="center" wrapText="1"/>
      <protection hidden="1"/>
    </xf>
    <xf numFmtId="9" fontId="10" fillId="9" borderId="1" xfId="2" applyFont="1" applyFill="1" applyBorder="1" applyAlignment="1" applyProtection="1">
      <alignment horizontal="right" vertical="center" wrapText="1"/>
      <protection hidden="1"/>
    </xf>
    <xf numFmtId="0" fontId="10" fillId="0" borderId="7" xfId="0" applyFont="1" applyBorder="1" applyAlignment="1" applyProtection="1">
      <alignment horizontal="left" vertical="center" wrapText="1"/>
      <protection hidden="1"/>
    </xf>
    <xf numFmtId="0" fontId="8" fillId="2" borderId="1" xfId="0" applyFont="1" applyFill="1" applyBorder="1" applyAlignment="1" applyProtection="1">
      <alignment wrapText="1"/>
      <protection hidden="1"/>
    </xf>
    <xf numFmtId="0" fontId="11" fillId="2" borderId="1" xfId="0" applyFont="1" applyFill="1" applyBorder="1" applyAlignment="1" applyProtection="1">
      <alignment wrapText="1"/>
      <protection hidden="1"/>
    </xf>
    <xf numFmtId="9" fontId="11" fillId="2" borderId="1" xfId="2" applyFont="1" applyFill="1" applyBorder="1" applyAlignment="1" applyProtection="1">
      <alignment wrapText="1"/>
      <protection hidden="1"/>
    </xf>
    <xf numFmtId="0" fontId="11" fillId="2" borderId="1" xfId="0" applyFont="1" applyFill="1" applyBorder="1" applyAlignment="1" applyProtection="1">
      <alignment horizontal="center" wrapText="1"/>
      <protection hidden="1"/>
    </xf>
    <xf numFmtId="9" fontId="11" fillId="2" borderId="1" xfId="0" applyNumberFormat="1" applyFont="1" applyFill="1" applyBorder="1" applyAlignment="1" applyProtection="1">
      <alignment horizontal="right" wrapText="1"/>
      <protection hidden="1"/>
    </xf>
    <xf numFmtId="0" fontId="8" fillId="2" borderId="7" xfId="0" applyFont="1" applyFill="1" applyBorder="1" applyAlignment="1" applyProtection="1">
      <alignment wrapText="1"/>
      <protection hidden="1"/>
    </xf>
    <xf numFmtId="0" fontId="12" fillId="3" borderId="1" xfId="0" applyFont="1" applyFill="1" applyBorder="1" applyAlignment="1" applyProtection="1">
      <alignment wrapText="1"/>
      <protection hidden="1"/>
    </xf>
    <xf numFmtId="0" fontId="13" fillId="3" borderId="1" xfId="0" applyFont="1" applyFill="1" applyBorder="1" applyAlignment="1" applyProtection="1">
      <alignment wrapText="1"/>
      <protection hidden="1"/>
    </xf>
    <xf numFmtId="9" fontId="13" fillId="3" borderId="1" xfId="2" applyFont="1" applyFill="1" applyBorder="1" applyAlignment="1" applyProtection="1">
      <alignment wrapText="1"/>
      <protection hidden="1"/>
    </xf>
    <xf numFmtId="0" fontId="12" fillId="3" borderId="1" xfId="0" applyFont="1" applyFill="1" applyBorder="1" applyAlignment="1" applyProtection="1">
      <alignment horizontal="center" wrapText="1"/>
      <protection hidden="1"/>
    </xf>
    <xf numFmtId="9" fontId="12" fillId="3" borderId="1" xfId="2" applyFont="1" applyFill="1" applyBorder="1" applyAlignment="1" applyProtection="1">
      <alignment horizontal="right" wrapText="1"/>
      <protection hidden="1"/>
    </xf>
    <xf numFmtId="0" fontId="12" fillId="3" borderId="7" xfId="0" applyFont="1" applyFill="1" applyBorder="1" applyAlignment="1" applyProtection="1">
      <alignment wrapText="1"/>
      <protection hidden="1"/>
    </xf>
    <xf numFmtId="41" fontId="4" fillId="0" borderId="19" xfId="1" applyFont="1" applyBorder="1" applyAlignment="1" applyProtection="1">
      <alignment horizontal="right" vertical="center" wrapText="1"/>
      <protection hidden="1"/>
    </xf>
    <xf numFmtId="9" fontId="9" fillId="2" borderId="28" xfId="2" applyFont="1" applyFill="1" applyBorder="1" applyAlignment="1" applyProtection="1">
      <alignment vertical="center" wrapText="1"/>
      <protection hidden="1"/>
    </xf>
    <xf numFmtId="9" fontId="11" fillId="2" borderId="19" xfId="0" applyNumberFormat="1" applyFont="1" applyFill="1" applyBorder="1" applyAlignment="1" applyProtection="1">
      <alignment wrapText="1"/>
      <protection hidden="1"/>
    </xf>
    <xf numFmtId="9" fontId="12" fillId="3" borderId="28" xfId="2" applyFont="1" applyFill="1" applyBorder="1" applyAlignment="1" applyProtection="1">
      <alignment wrapText="1"/>
      <protection hidden="1"/>
    </xf>
    <xf numFmtId="0" fontId="10" fillId="0" borderId="14" xfId="0" applyFont="1" applyBorder="1" applyAlignment="1" applyProtection="1">
      <alignment horizontal="left" vertical="center" wrapText="1"/>
      <protection hidden="1"/>
    </xf>
    <xf numFmtId="0" fontId="10" fillId="0" borderId="18"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9" fontId="11" fillId="2" borderId="1" xfId="0" applyNumberFormat="1" applyFont="1" applyFill="1" applyBorder="1" applyAlignment="1" applyProtection="1">
      <alignment wrapText="1"/>
      <protection hidden="1"/>
    </xf>
    <xf numFmtId="0" fontId="8" fillId="2" borderId="21" xfId="0" applyFont="1" applyFill="1" applyBorder="1" applyAlignment="1" applyProtection="1">
      <alignment wrapText="1"/>
      <protection hidden="1"/>
    </xf>
    <xf numFmtId="9" fontId="12" fillId="3" borderId="29" xfId="2" applyFont="1" applyFill="1" applyBorder="1" applyAlignment="1" applyProtection="1">
      <alignment wrapText="1"/>
      <protection hidden="1"/>
    </xf>
    <xf numFmtId="0" fontId="12" fillId="3" borderId="29" xfId="0" applyFont="1" applyFill="1" applyBorder="1" applyAlignment="1" applyProtection="1">
      <alignment wrapText="1"/>
      <protection hidden="1"/>
    </xf>
    <xf numFmtId="0" fontId="12" fillId="3" borderId="30" xfId="0" applyFont="1" applyFill="1" applyBorder="1" applyAlignment="1" applyProtection="1">
      <alignment wrapText="1"/>
      <protection hidden="1"/>
    </xf>
    <xf numFmtId="0" fontId="2" fillId="7" borderId="7" xfId="0" applyFont="1" applyFill="1" applyBorder="1" applyAlignment="1" applyProtection="1">
      <alignment horizontal="center" vertical="center" wrapText="1"/>
      <protection hidden="1"/>
    </xf>
    <xf numFmtId="0" fontId="2" fillId="8" borderId="22" xfId="0" applyFont="1" applyFill="1" applyBorder="1" applyAlignment="1" applyProtection="1">
      <alignment horizontal="center" vertical="center" wrapText="1"/>
      <protection hidden="1"/>
    </xf>
    <xf numFmtId="0" fontId="2" fillId="8" borderId="23" xfId="0" applyFont="1" applyFill="1" applyBorder="1" applyAlignment="1" applyProtection="1">
      <alignment horizontal="center" vertical="center" wrapText="1"/>
      <protection hidden="1"/>
    </xf>
    <xf numFmtId="0" fontId="2" fillId="8" borderId="24"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center" vertical="center" wrapText="1"/>
      <protection hidden="1"/>
    </xf>
    <xf numFmtId="0" fontId="2" fillId="5" borderId="25" xfId="0" applyFont="1" applyFill="1" applyBorder="1" applyAlignment="1" applyProtection="1">
      <alignment horizontal="center" vertical="center" wrapText="1"/>
      <protection hidden="1"/>
    </xf>
    <xf numFmtId="0" fontId="2" fillId="6" borderId="25" xfId="0" applyFont="1" applyFill="1" applyBorder="1" applyAlignment="1" applyProtection="1">
      <alignment horizontal="center" vertical="center" wrapText="1"/>
      <protection hidden="1"/>
    </xf>
    <xf numFmtId="0" fontId="2" fillId="7" borderId="25" xfId="0" applyFont="1" applyFill="1" applyBorder="1" applyAlignment="1" applyProtection="1">
      <alignment horizontal="center" vertical="center" wrapText="1"/>
      <protection hidden="1"/>
    </xf>
    <xf numFmtId="0" fontId="2" fillId="7" borderId="3" xfId="0" applyFont="1" applyFill="1" applyBorder="1" applyAlignment="1" applyProtection="1">
      <alignment horizontal="center" vertical="center" wrapText="1"/>
      <protection hidden="1"/>
    </xf>
    <xf numFmtId="0" fontId="2" fillId="8" borderId="26" xfId="0" applyFont="1" applyFill="1" applyBorder="1" applyAlignment="1" applyProtection="1">
      <alignment horizontal="center" vertical="center" wrapText="1"/>
      <protection hidden="1"/>
    </xf>
    <xf numFmtId="0" fontId="2" fillId="8" borderId="25" xfId="0" applyFont="1" applyFill="1" applyBorder="1" applyAlignment="1" applyProtection="1">
      <alignment horizontal="center" vertical="center" wrapText="1"/>
      <protection hidden="1"/>
    </xf>
    <xf numFmtId="0" fontId="2" fillId="8" borderId="27" xfId="0" applyFont="1" applyFill="1" applyBorder="1" applyAlignment="1" applyProtection="1">
      <alignment horizontal="center" vertical="center" wrapText="1"/>
      <protection hidden="1"/>
    </xf>
    <xf numFmtId="0" fontId="4" fillId="0" borderId="14" xfId="0" applyFont="1" applyBorder="1" applyAlignment="1" applyProtection="1">
      <alignment horizontal="right" vertical="center" wrapText="1"/>
      <protection hidden="1"/>
    </xf>
    <xf numFmtId="0" fontId="4" fillId="0" borderId="14"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41" fontId="4" fillId="0" borderId="13" xfId="1" applyFont="1" applyBorder="1" applyAlignment="1" applyProtection="1">
      <alignment horizontal="right" vertical="center" wrapText="1"/>
      <protection hidden="1"/>
    </xf>
    <xf numFmtId="0" fontId="4" fillId="0" borderId="0" xfId="0" applyFont="1" applyAlignment="1" applyProtection="1">
      <alignment horizontal="left" vertical="center" wrapText="1"/>
      <protection hidden="1"/>
    </xf>
    <xf numFmtId="9" fontId="4" fillId="0" borderId="19"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0" fontId="4" fillId="0" borderId="1" xfId="0" applyFont="1" applyBorder="1" applyAlignment="1" applyProtection="1">
      <alignment horizontal="left" vertical="center" wrapText="1"/>
      <protection hidden="1"/>
    </xf>
    <xf numFmtId="0" fontId="4" fillId="0" borderId="21" xfId="0" applyFont="1" applyBorder="1" applyAlignment="1" applyProtection="1">
      <alignment horizontal="left" vertical="center" wrapText="1"/>
      <protection hidden="1"/>
    </xf>
    <xf numFmtId="9" fontId="9" fillId="2" borderId="28" xfId="2" applyFont="1" applyFill="1" applyBorder="1" applyAlignment="1" applyProtection="1">
      <alignment horizontal="right" vertical="center" wrapText="1"/>
      <protection hidden="1"/>
    </xf>
    <xf numFmtId="0" fontId="8" fillId="0" borderId="0" xfId="0" applyFont="1" applyAlignment="1" applyProtection="1">
      <alignment vertical="center" wrapText="1"/>
      <protection hidden="1"/>
    </xf>
    <xf numFmtId="9" fontId="10" fillId="0" borderId="13" xfId="0" applyNumberFormat="1" applyFont="1" applyBorder="1" applyAlignment="1" applyProtection="1">
      <alignment horizontal="right" vertical="center" wrapText="1"/>
      <protection hidden="1"/>
    </xf>
    <xf numFmtId="0" fontId="10" fillId="0" borderId="14" xfId="0" applyFont="1" applyBorder="1" applyAlignment="1" applyProtection="1">
      <alignment horizontal="right" vertical="center" wrapText="1"/>
      <protection hidden="1"/>
    </xf>
    <xf numFmtId="0" fontId="10" fillId="0" borderId="0" xfId="0" applyFont="1" applyAlignment="1" applyProtection="1">
      <alignment vertical="center" wrapText="1"/>
      <protection hidden="1"/>
    </xf>
    <xf numFmtId="9" fontId="10" fillId="0" borderId="19" xfId="0" applyNumberFormat="1" applyFont="1" applyBorder="1" applyAlignment="1" applyProtection="1">
      <alignment horizontal="right" vertical="center" wrapText="1"/>
      <protection hidden="1"/>
    </xf>
    <xf numFmtId="0" fontId="10" fillId="0" borderId="1" xfId="0" applyFont="1" applyBorder="1" applyAlignment="1" applyProtection="1">
      <alignment horizontal="right" vertical="center" wrapText="1"/>
      <protection hidden="1"/>
    </xf>
    <xf numFmtId="0" fontId="8" fillId="0" borderId="0" xfId="0" applyFont="1" applyAlignment="1" applyProtection="1">
      <alignment wrapText="1"/>
      <protection hidden="1"/>
    </xf>
    <xf numFmtId="0" fontId="12" fillId="0" borderId="0" xfId="0" applyFont="1" applyAlignment="1" applyProtection="1">
      <alignment wrapText="1"/>
      <protection hidden="1"/>
    </xf>
    <xf numFmtId="9" fontId="10" fillId="0" borderId="32" xfId="2" applyFont="1" applyBorder="1" applyAlignment="1" applyProtection="1">
      <alignment horizontal="right" vertical="center" wrapText="1"/>
      <protection hidden="1"/>
    </xf>
    <xf numFmtId="9" fontId="10" fillId="0" borderId="9" xfId="2" applyFont="1" applyBorder="1" applyAlignment="1" applyProtection="1">
      <alignment horizontal="right" vertical="center" wrapText="1"/>
      <protection hidden="1"/>
    </xf>
    <xf numFmtId="9" fontId="11" fillId="2" borderId="9" xfId="0" applyNumberFormat="1" applyFont="1" applyFill="1" applyBorder="1" applyAlignment="1" applyProtection="1">
      <alignment wrapText="1"/>
      <protection hidden="1"/>
    </xf>
    <xf numFmtId="9" fontId="12" fillId="3" borderId="33" xfId="2" applyFont="1" applyFill="1" applyBorder="1" applyAlignment="1" applyProtection="1">
      <alignment wrapText="1"/>
      <protection hidden="1"/>
    </xf>
    <xf numFmtId="0" fontId="4" fillId="0" borderId="7" xfId="0" applyFont="1" applyBorder="1" applyAlignment="1" applyProtection="1">
      <alignment horizontal="justify" vertical="center" wrapText="1"/>
      <protection hidden="1"/>
    </xf>
    <xf numFmtId="0" fontId="8" fillId="2" borderId="35" xfId="0" applyFont="1" applyFill="1" applyBorder="1" applyAlignment="1" applyProtection="1">
      <alignment vertical="center" wrapText="1"/>
      <protection hidden="1"/>
    </xf>
    <xf numFmtId="1" fontId="4" fillId="0" borderId="19" xfId="1" applyNumberFormat="1" applyFont="1" applyBorder="1" applyAlignment="1" applyProtection="1">
      <alignment horizontal="center" vertical="center" wrapText="1"/>
      <protection hidden="1"/>
    </xf>
    <xf numFmtId="1" fontId="5" fillId="0" borderId="19" xfId="0" applyNumberFormat="1" applyFont="1" applyBorder="1" applyAlignment="1" applyProtection="1">
      <alignment horizontal="center" vertical="center"/>
      <protection hidden="1"/>
    </xf>
    <xf numFmtId="0" fontId="2" fillId="2" borderId="1"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20"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2" fillId="5" borderId="9"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4" borderId="19"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1" fontId="5" fillId="0" borderId="1" xfId="2" applyNumberFormat="1" applyFont="1" applyBorder="1" applyAlignment="1" applyProtection="1">
      <alignment horizontal="center" vertical="center"/>
      <protection hidden="1"/>
    </xf>
    <xf numFmtId="1" fontId="5" fillId="0" borderId="1" xfId="2" applyNumberFormat="1" applyFont="1" applyFill="1" applyBorder="1" applyAlignment="1" applyProtection="1">
      <alignment horizontal="center" vertical="center"/>
      <protection hidden="1"/>
    </xf>
    <xf numFmtId="1" fontId="4" fillId="0" borderId="21" xfId="2" applyNumberFormat="1" applyFont="1" applyBorder="1" applyAlignment="1" applyProtection="1">
      <alignment horizontal="center" vertical="center" wrapText="1"/>
      <protection hidden="1"/>
    </xf>
    <xf numFmtId="1" fontId="5" fillId="0" borderId="1" xfId="2" applyNumberFormat="1" applyFont="1" applyBorder="1" applyAlignment="1" applyProtection="1">
      <alignment horizontal="center" vertical="center" wrapText="1"/>
      <protection hidden="1"/>
    </xf>
    <xf numFmtId="1" fontId="5" fillId="0" borderId="19" xfId="2" applyNumberFormat="1" applyFont="1" applyBorder="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4" fillId="0" borderId="1" xfId="0" applyFont="1" applyBorder="1" applyAlignment="1" applyProtection="1">
      <alignment horizontal="center" vertical="center" wrapText="1"/>
      <protection locked="0"/>
    </xf>
    <xf numFmtId="9" fontId="9" fillId="2" borderId="28" xfId="2" applyFont="1" applyFill="1" applyBorder="1" applyAlignment="1" applyProtection="1">
      <alignment horizontal="center" vertical="center" wrapText="1"/>
      <protection hidden="1"/>
    </xf>
    <xf numFmtId="9" fontId="9" fillId="2" borderId="29" xfId="2" applyFont="1" applyFill="1" applyBorder="1" applyAlignment="1" applyProtection="1">
      <alignment horizontal="center" vertical="center" wrapText="1"/>
      <protection hidden="1"/>
    </xf>
    <xf numFmtId="9" fontId="10" fillId="0" borderId="13" xfId="2" applyFont="1" applyBorder="1" applyAlignment="1" applyProtection="1">
      <alignment horizontal="center" vertical="center" wrapText="1"/>
      <protection hidden="1"/>
    </xf>
    <xf numFmtId="0" fontId="10" fillId="0" borderId="14" xfId="0" applyFont="1" applyBorder="1" applyAlignment="1" applyProtection="1">
      <alignment horizontal="center" vertical="center" wrapText="1"/>
      <protection hidden="1"/>
    </xf>
    <xf numFmtId="9" fontId="10" fillId="0" borderId="19" xfId="2" applyFont="1" applyBorder="1" applyAlignment="1" applyProtection="1">
      <alignment horizontal="center" vertical="center" wrapText="1"/>
      <protection hidden="1"/>
    </xf>
    <xf numFmtId="9" fontId="11" fillId="2" borderId="19" xfId="0" applyNumberFormat="1" applyFont="1" applyFill="1" applyBorder="1" applyAlignment="1" applyProtection="1">
      <alignment horizontal="center" wrapText="1"/>
      <protection hidden="1"/>
    </xf>
    <xf numFmtId="9" fontId="11" fillId="2" borderId="1" xfId="0" applyNumberFormat="1" applyFont="1" applyFill="1" applyBorder="1" applyAlignment="1" applyProtection="1">
      <alignment horizontal="center" wrapText="1"/>
      <protection hidden="1"/>
    </xf>
    <xf numFmtId="9" fontId="12" fillId="3" borderId="28" xfId="2" applyFont="1" applyFill="1" applyBorder="1" applyAlignment="1" applyProtection="1">
      <alignment horizontal="center" wrapText="1"/>
      <protection hidden="1"/>
    </xf>
    <xf numFmtId="9" fontId="12" fillId="3" borderId="29" xfId="2" applyFont="1" applyFill="1" applyBorder="1" applyAlignment="1" applyProtection="1">
      <alignment horizontal="center" wrapText="1"/>
      <protection hidden="1"/>
    </xf>
    <xf numFmtId="9" fontId="2" fillId="4" borderId="1" xfId="2" applyFont="1" applyFill="1" applyBorder="1" applyAlignment="1" applyProtection="1">
      <alignment horizontal="center" vertical="center" wrapText="1"/>
      <protection hidden="1"/>
    </xf>
    <xf numFmtId="9" fontId="4" fillId="0" borderId="0" xfId="2" applyFont="1" applyAlignment="1" applyProtection="1">
      <alignment horizontal="center" wrapText="1"/>
      <protection hidden="1"/>
    </xf>
    <xf numFmtId="9" fontId="4" fillId="0" borderId="0" xfId="2" applyFont="1" applyAlignment="1" applyProtection="1">
      <alignment horizontal="center" vertical="center" wrapText="1"/>
      <protection hidden="1"/>
    </xf>
    <xf numFmtId="9" fontId="4" fillId="0" borderId="1" xfId="2" applyFont="1" applyBorder="1" applyAlignment="1" applyProtection="1">
      <alignment horizontal="center" vertical="center" wrapText="1"/>
      <protection locked="0"/>
    </xf>
    <xf numFmtId="9" fontId="10" fillId="0" borderId="14" xfId="2" applyFont="1" applyBorder="1" applyAlignment="1" applyProtection="1">
      <alignment horizontal="center" vertical="center" wrapText="1"/>
      <protection hidden="1"/>
    </xf>
    <xf numFmtId="9" fontId="10" fillId="0" borderId="1" xfId="2" applyFont="1" applyBorder="1" applyAlignment="1" applyProtection="1">
      <alignment horizontal="center" vertical="center" wrapText="1"/>
      <protection hidden="1"/>
    </xf>
    <xf numFmtId="1" fontId="4" fillId="0" borderId="19" xfId="0" applyNumberFormat="1" applyFont="1" applyBorder="1" applyAlignment="1" applyProtection="1">
      <alignment horizontal="right" vertical="center" wrapText="1"/>
      <protection hidden="1"/>
    </xf>
    <xf numFmtId="9" fontId="4" fillId="0" borderId="14" xfId="0" applyNumberFormat="1" applyFont="1" applyBorder="1" applyAlignment="1" applyProtection="1">
      <alignment horizontal="center" vertical="center" wrapText="1"/>
      <protection hidden="1"/>
    </xf>
    <xf numFmtId="41" fontId="4" fillId="0" borderId="13" xfId="1"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41" fontId="4" fillId="0" borderId="19" xfId="1" applyFont="1" applyBorder="1" applyAlignment="1" applyProtection="1">
      <alignment horizontal="center" vertical="center" wrapText="1"/>
      <protection hidden="1"/>
    </xf>
    <xf numFmtId="9" fontId="10" fillId="0" borderId="13" xfId="0" applyNumberFormat="1" applyFont="1" applyBorder="1" applyAlignment="1" applyProtection="1">
      <alignment horizontal="center" vertical="center" wrapText="1"/>
      <protection hidden="1"/>
    </xf>
    <xf numFmtId="9" fontId="10" fillId="0" borderId="19" xfId="0" applyNumberFormat="1" applyFont="1" applyBorder="1" applyAlignment="1" applyProtection="1">
      <alignment horizontal="center" vertical="center" wrapText="1"/>
      <protection hidden="1"/>
    </xf>
    <xf numFmtId="9" fontId="4" fillId="0" borderId="1" xfId="0" applyNumberFormat="1" applyFont="1" applyBorder="1" applyAlignment="1" applyProtection="1">
      <alignment horizontal="center" vertical="center" wrapText="1"/>
      <protection hidden="1"/>
    </xf>
    <xf numFmtId="1" fontId="5" fillId="0" borderId="36" xfId="0" applyNumberFormat="1" applyFont="1" applyBorder="1" applyAlignment="1" applyProtection="1">
      <alignment horizontal="center" vertical="center"/>
      <protection hidden="1"/>
    </xf>
    <xf numFmtId="9" fontId="4" fillId="0" borderId="9" xfId="0" applyNumberFormat="1" applyFont="1" applyBorder="1" applyAlignment="1" applyProtection="1">
      <alignment horizontal="right" vertical="center" wrapText="1"/>
      <protection hidden="1"/>
    </xf>
    <xf numFmtId="1" fontId="5" fillId="0" borderId="1" xfId="0" applyNumberFormat="1" applyFont="1" applyBorder="1" applyAlignment="1" applyProtection="1">
      <alignment horizontal="justify" vertical="center" wrapText="1"/>
      <protection hidden="1"/>
    </xf>
    <xf numFmtId="1" fontId="5" fillId="0" borderId="1" xfId="0" applyNumberFormat="1" applyFont="1" applyBorder="1" applyAlignment="1" applyProtection="1">
      <alignment horizontal="justify" vertical="center"/>
      <protection hidden="1"/>
    </xf>
    <xf numFmtId="0" fontId="4" fillId="0" borderId="1"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1" xfId="0" applyFont="1" applyFill="1" applyBorder="1" applyAlignment="1" applyProtection="1">
      <alignment horizontal="center" vertical="center" wrapText="1"/>
      <protection locked="0"/>
    </xf>
    <xf numFmtId="9" fontId="4" fillId="0" borderId="1" xfId="2"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protection locked="0"/>
    </xf>
    <xf numFmtId="10" fontId="10" fillId="9" borderId="1" xfId="2" applyNumberFormat="1" applyFont="1" applyFill="1" applyBorder="1" applyAlignment="1" applyProtection="1">
      <alignment horizontal="right" vertical="center" wrapText="1"/>
      <protection hidden="1"/>
    </xf>
    <xf numFmtId="10" fontId="10" fillId="0" borderId="19" xfId="2" applyNumberFormat="1" applyFont="1" applyBorder="1" applyAlignment="1" applyProtection="1">
      <alignment horizontal="center" vertical="center" wrapText="1"/>
      <protection hidden="1"/>
    </xf>
    <xf numFmtId="10" fontId="10" fillId="0" borderId="1" xfId="0" applyNumberFormat="1" applyFont="1" applyBorder="1" applyAlignment="1" applyProtection="1">
      <alignment horizontal="center" vertical="center" wrapText="1"/>
      <protection hidden="1"/>
    </xf>
    <xf numFmtId="10" fontId="10" fillId="0" borderId="1" xfId="2" applyNumberFormat="1" applyFont="1" applyBorder="1" applyAlignment="1" applyProtection="1">
      <alignment horizontal="center" vertical="center" wrapText="1"/>
      <protection hidden="1"/>
    </xf>
    <xf numFmtId="9" fontId="10" fillId="0" borderId="1" xfId="0" applyNumberFormat="1" applyFont="1" applyBorder="1" applyAlignment="1" applyProtection="1">
      <alignment horizontal="center" vertical="center" wrapText="1"/>
      <protection hidden="1"/>
    </xf>
    <xf numFmtId="9" fontId="10" fillId="0" borderId="14" xfId="0" applyNumberFormat="1" applyFont="1" applyBorder="1" applyAlignment="1" applyProtection="1">
      <alignment horizontal="center" vertical="center" wrapText="1"/>
      <protection hidden="1"/>
    </xf>
    <xf numFmtId="9" fontId="9" fillId="2" borderId="1" xfId="2" applyFont="1" applyFill="1" applyBorder="1" applyAlignment="1" applyProtection="1">
      <alignment horizontal="center" wrapText="1"/>
      <protection hidden="1"/>
    </xf>
    <xf numFmtId="9" fontId="13" fillId="3" borderId="29" xfId="2" applyFont="1" applyFill="1" applyBorder="1" applyAlignment="1" applyProtection="1">
      <alignment horizontal="center" wrapText="1"/>
      <protection hidden="1"/>
    </xf>
    <xf numFmtId="0" fontId="14" fillId="0" borderId="1" xfId="0" applyFont="1" applyBorder="1" applyAlignment="1" applyProtection="1">
      <alignment horizontal="center" vertical="center" wrapText="1"/>
      <protection hidden="1"/>
    </xf>
    <xf numFmtId="0" fontId="4" fillId="0" borderId="21" xfId="0" applyFont="1" applyFill="1" applyBorder="1" applyAlignment="1" applyProtection="1">
      <alignment horizontal="justify" vertical="center" wrapText="1"/>
      <protection locked="0"/>
    </xf>
    <xf numFmtId="0" fontId="4" fillId="0" borderId="21" xfId="0" applyFont="1" applyFill="1" applyBorder="1" applyAlignment="1" applyProtection="1">
      <alignment horizontal="justify" vertical="top" wrapText="1"/>
      <protection locked="0"/>
    </xf>
    <xf numFmtId="0" fontId="2" fillId="2" borderId="8"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8" borderId="7" xfId="0" applyFont="1" applyFill="1" applyBorder="1" applyAlignment="1" applyProtection="1">
      <alignment horizontal="center" vertical="center" wrapText="1"/>
      <protection hidden="1"/>
    </xf>
    <xf numFmtId="0" fontId="2" fillId="8" borderId="8" xfId="0" applyFont="1" applyFill="1" applyBorder="1" applyAlignment="1" applyProtection="1">
      <alignment horizontal="center" vertical="center" wrapText="1"/>
      <protection hidden="1"/>
    </xf>
    <xf numFmtId="0" fontId="2" fillId="8" borderId="9" xfId="0" applyFont="1" applyFill="1" applyBorder="1" applyAlignment="1" applyProtection="1">
      <alignment horizontal="center" vertical="center" wrapText="1"/>
      <protection hidden="1"/>
    </xf>
    <xf numFmtId="0" fontId="2" fillId="4" borderId="19"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0" fontId="2" fillId="5" borderId="9"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8" borderId="3"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2" fillId="8" borderId="5"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20" xfId="0" applyFont="1" applyFill="1" applyBorder="1" applyAlignment="1" applyProtection="1">
      <alignment horizontal="center" vertical="center" wrapText="1"/>
      <protection hidden="1"/>
    </xf>
    <xf numFmtId="0" fontId="2" fillId="3" borderId="13" xfId="0" applyFont="1" applyFill="1" applyBorder="1" applyAlignment="1" applyProtection="1">
      <alignment horizontal="center" vertical="center" wrapText="1"/>
      <protection hidden="1"/>
    </xf>
    <xf numFmtId="0" fontId="2" fillId="3" borderId="14" xfId="0" applyFont="1" applyFill="1" applyBorder="1" applyAlignment="1" applyProtection="1">
      <alignment horizontal="center" vertical="center" wrapText="1"/>
      <protection hidden="1"/>
    </xf>
    <xf numFmtId="0" fontId="2" fillId="3" borderId="34"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2" fillId="4" borderId="13"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18"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0" fontId="2" fillId="0" borderId="2"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2" fillId="2" borderId="7" xfId="0" applyFont="1" applyFill="1" applyBorder="1" applyAlignment="1" applyProtection="1">
      <alignment horizontal="center" wrapText="1"/>
      <protection hidden="1"/>
    </xf>
    <xf numFmtId="0" fontId="2" fillId="2" borderId="8" xfId="0" applyFont="1" applyFill="1" applyBorder="1" applyAlignment="1" applyProtection="1">
      <alignment horizontal="center" wrapText="1"/>
      <protection hidden="1"/>
    </xf>
    <xf numFmtId="0" fontId="2" fillId="2" borderId="9" xfId="0" applyFont="1" applyFill="1" applyBorder="1" applyAlignment="1" applyProtection="1">
      <alignment horizontal="center" wrapText="1"/>
      <protection hidden="1"/>
    </xf>
    <xf numFmtId="0" fontId="4" fillId="0" borderId="7" xfId="0" applyFont="1" applyBorder="1" applyAlignment="1" applyProtection="1">
      <alignment horizontal="justify" vertical="center" wrapText="1"/>
      <protection hidden="1"/>
    </xf>
    <xf numFmtId="0" fontId="4" fillId="0" borderId="8" xfId="0" applyFont="1" applyBorder="1" applyAlignment="1" applyProtection="1">
      <alignment horizontal="justify" vertical="center" wrapText="1"/>
      <protection hidden="1"/>
    </xf>
    <xf numFmtId="0" fontId="4" fillId="0" borderId="9" xfId="0" applyFont="1" applyBorder="1" applyAlignment="1" applyProtection="1">
      <alignment horizontal="justify" vertical="center" wrapText="1"/>
      <protection hidden="1"/>
    </xf>
    <xf numFmtId="0" fontId="4" fillId="0" borderId="7" xfId="0" applyFont="1" applyBorder="1" applyAlignment="1" applyProtection="1">
      <alignment horizontal="center" wrapText="1"/>
      <protection hidden="1"/>
    </xf>
    <xf numFmtId="0" fontId="4" fillId="0" borderId="8" xfId="0" applyFont="1" applyBorder="1" applyAlignment="1" applyProtection="1">
      <alignment horizontal="center" wrapText="1"/>
      <protection hidden="1"/>
    </xf>
    <xf numFmtId="0" fontId="4" fillId="0" borderId="9" xfId="0" applyFont="1" applyBorder="1" applyAlignment="1" applyProtection="1">
      <alignment horizont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1811780</xdr:colOff>
      <xdr:row>0</xdr:row>
      <xdr:rowOff>742950</xdr:rowOff>
    </xdr:to>
    <xdr:pic>
      <xdr:nvPicPr>
        <xdr:cNvPr id="2" name="Imagen 1">
          <a:extLst>
            <a:ext uri="{FF2B5EF4-FFF2-40B4-BE49-F238E27FC236}">
              <a16:creationId xmlns:a16="http://schemas.microsoft.com/office/drawing/2014/main" id="{BD9B0D9D-BCA6-4F6C-B137-411B6B946D4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278505"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aldyn.tautiva\Downloads\ple-pin-f017_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BA192-11BD-41E1-BACA-806DCA734307}">
  <dimension ref="A1:AU24"/>
  <sheetViews>
    <sheetView showGridLines="0" tabSelected="1" zoomScale="85" zoomScaleNormal="85" workbookViewId="0">
      <selection activeCell="I7" sqref="I7:M7"/>
    </sheetView>
  </sheetViews>
  <sheetFormatPr baseColWidth="10" defaultColWidth="23.42578125" defaultRowHeight="15" x14ac:dyDescent="0.25"/>
  <cols>
    <col min="1" max="1" width="7" style="1" customWidth="1"/>
    <col min="2" max="2" width="33.28515625" style="1" customWidth="1"/>
    <col min="3" max="3" width="12.28515625" style="1" customWidth="1"/>
    <col min="4" max="4" width="7.28515625" style="1" customWidth="1"/>
    <col min="5" max="5" width="44.28515625" style="1" bestFit="1" customWidth="1"/>
    <col min="6" max="6" width="15.5703125" style="1" customWidth="1"/>
    <col min="7" max="7" width="15.7109375" style="1" customWidth="1"/>
    <col min="8" max="8" width="15.85546875" style="1" customWidth="1"/>
    <col min="9" max="10" width="19.140625" style="1" customWidth="1"/>
    <col min="11" max="11" width="8.140625" style="1" customWidth="1"/>
    <col min="12" max="12" width="18.42578125" style="4" customWidth="1"/>
    <col min="13" max="13" width="15.85546875" style="1" customWidth="1"/>
    <col min="14" max="17" width="11.7109375" style="1" customWidth="1"/>
    <col min="18" max="18" width="17.42578125" style="1" customWidth="1"/>
    <col min="19" max="23" width="17.85546875" style="1" customWidth="1"/>
    <col min="24" max="25" width="16.5703125" style="4" customWidth="1"/>
    <col min="26" max="26" width="16.5703125" style="144" customWidth="1"/>
    <col min="27" max="27" width="43.140625" style="1" customWidth="1"/>
    <col min="28" max="28" width="46" style="1" customWidth="1"/>
    <col min="29" max="43" width="0" style="1" hidden="1" customWidth="1"/>
    <col min="44" max="46" width="23.42578125" style="4"/>
    <col min="47" max="47" width="42.42578125" style="1" customWidth="1"/>
    <col min="48" max="16384" width="23.42578125" style="1"/>
  </cols>
  <sheetData>
    <row r="1" spans="1:47" ht="70.5" customHeight="1" x14ac:dyDescent="0.25">
      <c r="A1" s="210" t="s">
        <v>0</v>
      </c>
      <c r="B1" s="211"/>
      <c r="C1" s="211"/>
      <c r="D1" s="211"/>
      <c r="E1" s="211"/>
      <c r="F1" s="211"/>
      <c r="G1" s="211"/>
      <c r="H1" s="211"/>
      <c r="I1" s="211"/>
      <c r="J1" s="211"/>
      <c r="K1" s="211"/>
      <c r="L1" s="211"/>
      <c r="M1" s="211"/>
      <c r="N1" s="212" t="s">
        <v>1</v>
      </c>
      <c r="O1" s="212"/>
      <c r="P1" s="212"/>
      <c r="Q1" s="212"/>
      <c r="R1" s="212"/>
    </row>
    <row r="2" spans="1:47" s="2" customFormat="1" ht="23.45" customHeight="1" x14ac:dyDescent="0.25">
      <c r="A2" s="213" t="s">
        <v>2</v>
      </c>
      <c r="B2" s="214"/>
      <c r="C2" s="214"/>
      <c r="D2" s="214"/>
      <c r="E2" s="214"/>
      <c r="F2" s="214"/>
      <c r="G2" s="214"/>
      <c r="H2" s="214"/>
      <c r="I2" s="214"/>
      <c r="J2" s="214"/>
      <c r="K2" s="214"/>
      <c r="L2" s="214"/>
      <c r="M2" s="214"/>
      <c r="N2" s="214"/>
      <c r="O2" s="214"/>
      <c r="P2" s="214"/>
      <c r="Q2" s="214"/>
      <c r="R2" s="214"/>
      <c r="X2" s="132"/>
      <c r="Y2" s="132"/>
      <c r="Z2" s="145"/>
      <c r="AR2" s="132"/>
      <c r="AS2" s="132"/>
      <c r="AT2" s="132"/>
    </row>
    <row r="3" spans="1:47" x14ac:dyDescent="0.25">
      <c r="E3" s="3"/>
    </row>
    <row r="4" spans="1:47" ht="29.1" customHeight="1" x14ac:dyDescent="0.25">
      <c r="A4" s="194" t="s">
        <v>3</v>
      </c>
      <c r="B4" s="194"/>
      <c r="C4" s="215" t="s">
        <v>4</v>
      </c>
      <c r="D4" s="216"/>
      <c r="E4" s="217"/>
      <c r="G4" s="194" t="s">
        <v>5</v>
      </c>
      <c r="H4" s="194"/>
      <c r="I4" s="194"/>
      <c r="J4" s="194"/>
      <c r="K4" s="194"/>
      <c r="L4" s="194"/>
      <c r="M4" s="194"/>
    </row>
    <row r="5" spans="1:47" ht="14.45" customHeight="1" x14ac:dyDescent="0.25">
      <c r="A5" s="194"/>
      <c r="B5" s="194"/>
      <c r="C5" s="218"/>
      <c r="D5" s="219"/>
      <c r="E5" s="220"/>
      <c r="G5" s="5" t="s">
        <v>6</v>
      </c>
      <c r="H5" s="5" t="s">
        <v>7</v>
      </c>
      <c r="I5" s="224" t="s">
        <v>8</v>
      </c>
      <c r="J5" s="225"/>
      <c r="K5" s="225"/>
      <c r="L5" s="225"/>
      <c r="M5" s="226"/>
    </row>
    <row r="6" spans="1:47" ht="33" customHeight="1" x14ac:dyDescent="0.25">
      <c r="A6" s="194"/>
      <c r="B6" s="194"/>
      <c r="C6" s="218"/>
      <c r="D6" s="219"/>
      <c r="E6" s="220"/>
      <c r="G6" s="126">
        <v>1</v>
      </c>
      <c r="H6" s="126" t="s">
        <v>9</v>
      </c>
      <c r="I6" s="227" t="s">
        <v>10</v>
      </c>
      <c r="J6" s="228"/>
      <c r="K6" s="228"/>
      <c r="L6" s="228"/>
      <c r="M6" s="229"/>
    </row>
    <row r="7" spans="1:47" ht="111" customHeight="1" x14ac:dyDescent="0.25">
      <c r="A7" s="194"/>
      <c r="B7" s="194"/>
      <c r="C7" s="218"/>
      <c r="D7" s="219"/>
      <c r="E7" s="220"/>
      <c r="G7" s="126">
        <v>2</v>
      </c>
      <c r="H7" s="126" t="s">
        <v>136</v>
      </c>
      <c r="I7" s="227" t="s">
        <v>142</v>
      </c>
      <c r="J7" s="228"/>
      <c r="K7" s="228"/>
      <c r="L7" s="228"/>
      <c r="M7" s="229"/>
    </row>
    <row r="8" spans="1:47" x14ac:dyDescent="0.25">
      <c r="A8" s="194"/>
      <c r="B8" s="194"/>
      <c r="C8" s="221"/>
      <c r="D8" s="222"/>
      <c r="E8" s="223"/>
      <c r="G8" s="6"/>
      <c r="H8" s="6"/>
      <c r="I8" s="230"/>
      <c r="J8" s="231"/>
      <c r="K8" s="231"/>
      <c r="L8" s="231"/>
      <c r="M8" s="232"/>
    </row>
    <row r="9" spans="1:47" ht="15.75" thickBot="1" x14ac:dyDescent="0.3"/>
    <row r="10" spans="1:47" ht="14.45" customHeight="1" x14ac:dyDescent="0.25">
      <c r="A10" s="191" t="s">
        <v>11</v>
      </c>
      <c r="B10" s="192"/>
      <c r="C10" s="195" t="s">
        <v>12</v>
      </c>
      <c r="D10" s="196"/>
      <c r="E10" s="196"/>
      <c r="F10" s="196"/>
      <c r="G10" s="196"/>
      <c r="H10" s="196"/>
      <c r="I10" s="196"/>
      <c r="J10" s="196"/>
      <c r="K10" s="196"/>
      <c r="L10" s="196"/>
      <c r="M10" s="196"/>
      <c r="N10" s="196"/>
      <c r="O10" s="196"/>
      <c r="P10" s="196"/>
      <c r="Q10" s="196"/>
      <c r="R10" s="197"/>
      <c r="S10" s="201" t="s">
        <v>13</v>
      </c>
      <c r="T10" s="202"/>
      <c r="U10" s="202"/>
      <c r="V10" s="202"/>
      <c r="W10" s="203"/>
      <c r="X10" s="207" t="s">
        <v>14</v>
      </c>
      <c r="Y10" s="208"/>
      <c r="Z10" s="208"/>
      <c r="AA10" s="208"/>
      <c r="AB10" s="209"/>
      <c r="AC10" s="185" t="s">
        <v>14</v>
      </c>
      <c r="AD10" s="186"/>
      <c r="AE10" s="186"/>
      <c r="AF10" s="186"/>
      <c r="AG10" s="186"/>
      <c r="AH10" s="187" t="s">
        <v>14</v>
      </c>
      <c r="AI10" s="187"/>
      <c r="AJ10" s="187"/>
      <c r="AK10" s="187"/>
      <c r="AL10" s="187"/>
      <c r="AM10" s="178" t="s">
        <v>14</v>
      </c>
      <c r="AN10" s="178"/>
      <c r="AO10" s="178"/>
      <c r="AP10" s="178"/>
      <c r="AQ10" s="178"/>
      <c r="AR10" s="179" t="s">
        <v>15</v>
      </c>
      <c r="AS10" s="180"/>
      <c r="AT10" s="180"/>
      <c r="AU10" s="181"/>
    </row>
    <row r="11" spans="1:47" ht="14.45" customHeight="1" thickBot="1" x14ac:dyDescent="0.3">
      <c r="A11" s="193"/>
      <c r="B11" s="194"/>
      <c r="C11" s="198"/>
      <c r="D11" s="199"/>
      <c r="E11" s="199"/>
      <c r="F11" s="199"/>
      <c r="G11" s="199"/>
      <c r="H11" s="199"/>
      <c r="I11" s="199"/>
      <c r="J11" s="199"/>
      <c r="K11" s="199"/>
      <c r="L11" s="199"/>
      <c r="M11" s="199"/>
      <c r="N11" s="199"/>
      <c r="O11" s="199"/>
      <c r="P11" s="199"/>
      <c r="Q11" s="199"/>
      <c r="R11" s="200"/>
      <c r="S11" s="204"/>
      <c r="T11" s="205"/>
      <c r="U11" s="205"/>
      <c r="V11" s="205"/>
      <c r="W11" s="206"/>
      <c r="X11" s="182" t="s">
        <v>16</v>
      </c>
      <c r="Y11" s="183"/>
      <c r="Z11" s="183"/>
      <c r="AA11" s="183"/>
      <c r="AB11" s="184"/>
      <c r="AC11" s="185" t="s">
        <v>17</v>
      </c>
      <c r="AD11" s="186"/>
      <c r="AE11" s="186"/>
      <c r="AF11" s="186"/>
      <c r="AG11" s="186"/>
      <c r="AH11" s="187" t="s">
        <v>18</v>
      </c>
      <c r="AI11" s="187"/>
      <c r="AJ11" s="187"/>
      <c r="AK11" s="187"/>
      <c r="AL11" s="187"/>
      <c r="AM11" s="178" t="s">
        <v>19</v>
      </c>
      <c r="AN11" s="178"/>
      <c r="AO11" s="178"/>
      <c r="AP11" s="178"/>
      <c r="AQ11" s="178"/>
      <c r="AR11" s="188" t="s">
        <v>20</v>
      </c>
      <c r="AS11" s="189"/>
      <c r="AT11" s="189"/>
      <c r="AU11" s="190"/>
    </row>
    <row r="12" spans="1:47" ht="14.45" customHeight="1" x14ac:dyDescent="0.25">
      <c r="A12" s="111"/>
      <c r="B12" s="110"/>
      <c r="C12" s="112"/>
      <c r="D12" s="113"/>
      <c r="E12" s="113"/>
      <c r="F12" s="113"/>
      <c r="G12" s="113"/>
      <c r="H12" s="113"/>
      <c r="I12" s="177" t="s">
        <v>21</v>
      </c>
      <c r="J12" s="177"/>
      <c r="K12" s="113"/>
      <c r="L12" s="113"/>
      <c r="M12" s="113"/>
      <c r="N12" s="113"/>
      <c r="O12" s="113"/>
      <c r="P12" s="113"/>
      <c r="Q12" s="113"/>
      <c r="R12" s="114"/>
      <c r="S12" s="115"/>
      <c r="T12" s="116"/>
      <c r="U12" s="116"/>
      <c r="V12" s="116"/>
      <c r="W12" s="117"/>
      <c r="X12" s="124"/>
      <c r="Y12" s="125"/>
      <c r="Z12" s="143"/>
      <c r="AA12" s="121"/>
      <c r="AB12" s="122"/>
      <c r="AC12" s="118"/>
      <c r="AD12" s="119"/>
      <c r="AE12" s="119"/>
      <c r="AF12" s="119"/>
      <c r="AG12" s="119"/>
      <c r="AH12" s="123"/>
      <c r="AI12" s="123"/>
      <c r="AJ12" s="123"/>
      <c r="AK12" s="123"/>
      <c r="AL12" s="123"/>
      <c r="AM12" s="120"/>
      <c r="AN12" s="120"/>
      <c r="AO12" s="120"/>
      <c r="AP12" s="120"/>
      <c r="AQ12" s="72"/>
      <c r="AR12" s="73"/>
      <c r="AS12" s="74"/>
      <c r="AT12" s="74"/>
      <c r="AU12" s="75"/>
    </row>
    <row r="13" spans="1:47" ht="60.75" thickBot="1" x14ac:dyDescent="0.3">
      <c r="A13" s="111" t="s">
        <v>22</v>
      </c>
      <c r="B13" s="110" t="s">
        <v>23</v>
      </c>
      <c r="C13" s="110" t="s">
        <v>24</v>
      </c>
      <c r="D13" s="110" t="s">
        <v>25</v>
      </c>
      <c r="E13" s="110" t="s">
        <v>26</v>
      </c>
      <c r="F13" s="110" t="s">
        <v>27</v>
      </c>
      <c r="G13" s="110" t="s">
        <v>28</v>
      </c>
      <c r="H13" s="110" t="s">
        <v>29</v>
      </c>
      <c r="I13" s="110" t="s">
        <v>30</v>
      </c>
      <c r="J13" s="110" t="s">
        <v>31</v>
      </c>
      <c r="K13" s="110" t="s">
        <v>32</v>
      </c>
      <c r="L13" s="110" t="s">
        <v>33</v>
      </c>
      <c r="M13" s="110" t="s">
        <v>34</v>
      </c>
      <c r="N13" s="110" t="s">
        <v>35</v>
      </c>
      <c r="O13" s="110" t="s">
        <v>36</v>
      </c>
      <c r="P13" s="110" t="s">
        <v>37</v>
      </c>
      <c r="Q13" s="110" t="s">
        <v>38</v>
      </c>
      <c r="R13" s="7" t="s">
        <v>39</v>
      </c>
      <c r="S13" s="115" t="s">
        <v>40</v>
      </c>
      <c r="T13" s="116" t="s">
        <v>41</v>
      </c>
      <c r="U13" s="116" t="s">
        <v>42</v>
      </c>
      <c r="V13" s="116" t="s">
        <v>43</v>
      </c>
      <c r="W13" s="117" t="s">
        <v>44</v>
      </c>
      <c r="X13" s="124" t="s">
        <v>45</v>
      </c>
      <c r="Y13" s="125" t="s">
        <v>46</v>
      </c>
      <c r="Z13" s="143" t="s">
        <v>47</v>
      </c>
      <c r="AA13" s="121" t="s">
        <v>48</v>
      </c>
      <c r="AB13" s="122" t="s">
        <v>49</v>
      </c>
      <c r="AC13" s="76" t="s">
        <v>45</v>
      </c>
      <c r="AD13" s="77" t="s">
        <v>46</v>
      </c>
      <c r="AE13" s="77" t="s">
        <v>47</v>
      </c>
      <c r="AF13" s="77" t="s">
        <v>48</v>
      </c>
      <c r="AG13" s="77" t="s">
        <v>49</v>
      </c>
      <c r="AH13" s="78" t="s">
        <v>45</v>
      </c>
      <c r="AI13" s="78" t="s">
        <v>46</v>
      </c>
      <c r="AJ13" s="78" t="s">
        <v>47</v>
      </c>
      <c r="AK13" s="78" t="s">
        <v>48</v>
      </c>
      <c r="AL13" s="78" t="s">
        <v>49</v>
      </c>
      <c r="AM13" s="79" t="s">
        <v>45</v>
      </c>
      <c r="AN13" s="79" t="s">
        <v>46</v>
      </c>
      <c r="AO13" s="79" t="s">
        <v>47</v>
      </c>
      <c r="AP13" s="79" t="s">
        <v>48</v>
      </c>
      <c r="AQ13" s="80" t="s">
        <v>49</v>
      </c>
      <c r="AR13" s="81" t="s">
        <v>45</v>
      </c>
      <c r="AS13" s="82" t="s">
        <v>50</v>
      </c>
      <c r="AT13" s="82" t="s">
        <v>51</v>
      </c>
      <c r="AU13" s="83" t="s">
        <v>52</v>
      </c>
    </row>
    <row r="14" spans="1:47" s="88" customFormat="1" ht="162" customHeight="1" x14ac:dyDescent="0.25">
      <c r="A14" s="8">
        <v>1</v>
      </c>
      <c r="B14" s="9" t="s">
        <v>53</v>
      </c>
      <c r="C14" s="10">
        <v>2</v>
      </c>
      <c r="D14" s="11">
        <v>1</v>
      </c>
      <c r="E14" s="9" t="s">
        <v>54</v>
      </c>
      <c r="F14" s="12">
        <f>80%/5</f>
        <v>0.16</v>
      </c>
      <c r="G14" s="13" t="s">
        <v>55</v>
      </c>
      <c r="H14" s="9" t="s">
        <v>56</v>
      </c>
      <c r="I14" s="9" t="s">
        <v>57</v>
      </c>
      <c r="J14" s="9" t="s">
        <v>58</v>
      </c>
      <c r="K14" s="14" t="s">
        <v>59</v>
      </c>
      <c r="L14" s="13" t="s">
        <v>60</v>
      </c>
      <c r="M14" s="13" t="s">
        <v>61</v>
      </c>
      <c r="N14" s="10">
        <v>2</v>
      </c>
      <c r="O14" s="10">
        <v>2</v>
      </c>
      <c r="P14" s="10">
        <v>2</v>
      </c>
      <c r="Q14" s="10">
        <v>2</v>
      </c>
      <c r="R14" s="15">
        <v>2</v>
      </c>
      <c r="S14" s="8" t="s">
        <v>62</v>
      </c>
      <c r="T14" s="9" t="s">
        <v>63</v>
      </c>
      <c r="U14" s="9" t="s">
        <v>64</v>
      </c>
      <c r="V14" s="9" t="s">
        <v>65</v>
      </c>
      <c r="W14" s="106" t="s">
        <v>63</v>
      </c>
      <c r="X14" s="108">
        <f>N14</f>
        <v>2</v>
      </c>
      <c r="Y14" s="163">
        <v>2</v>
      </c>
      <c r="Z14" s="164">
        <f>Y14/X14</f>
        <v>1</v>
      </c>
      <c r="AA14" s="165" t="s">
        <v>138</v>
      </c>
      <c r="AB14" s="175" t="s">
        <v>139</v>
      </c>
      <c r="AC14" s="149">
        <f>O14</f>
        <v>2</v>
      </c>
      <c r="AD14" s="84"/>
      <c r="AE14" s="85"/>
      <c r="AF14" s="85"/>
      <c r="AG14" s="86"/>
      <c r="AH14" s="87">
        <f>P14</f>
        <v>2</v>
      </c>
      <c r="AI14" s="84"/>
      <c r="AJ14" s="85"/>
      <c r="AK14" s="85"/>
      <c r="AL14" s="86"/>
      <c r="AM14" s="87">
        <f>Q14</f>
        <v>2</v>
      </c>
      <c r="AN14" s="84"/>
      <c r="AO14" s="85"/>
      <c r="AP14" s="85"/>
      <c r="AQ14" s="86"/>
      <c r="AR14" s="151">
        <f>R14</f>
        <v>2</v>
      </c>
      <c r="AS14" s="152">
        <f>SUM(Y14,AD14,AI14,AN14)</f>
        <v>2</v>
      </c>
      <c r="AT14" s="150">
        <v>0.25</v>
      </c>
      <c r="AU14" s="86" t="s">
        <v>138</v>
      </c>
    </row>
    <row r="15" spans="1:47" s="88" customFormat="1" ht="360.75" customHeight="1" x14ac:dyDescent="0.25">
      <c r="A15" s="8">
        <v>1</v>
      </c>
      <c r="B15" s="9" t="s">
        <v>53</v>
      </c>
      <c r="C15" s="10">
        <v>1</v>
      </c>
      <c r="D15" s="11">
        <v>2</v>
      </c>
      <c r="E15" s="9" t="s">
        <v>66</v>
      </c>
      <c r="F15" s="12">
        <f t="shared" ref="F15:F18" si="0">80%/5</f>
        <v>0.16</v>
      </c>
      <c r="G15" s="13" t="s">
        <v>55</v>
      </c>
      <c r="H15" s="9" t="s">
        <v>67</v>
      </c>
      <c r="I15" s="9" t="s">
        <v>68</v>
      </c>
      <c r="J15" s="9" t="s">
        <v>59</v>
      </c>
      <c r="K15" s="14" t="s">
        <v>59</v>
      </c>
      <c r="L15" s="13" t="s">
        <v>69</v>
      </c>
      <c r="M15" s="13" t="s">
        <v>70</v>
      </c>
      <c r="N15" s="16">
        <v>0</v>
      </c>
      <c r="O15" s="16">
        <v>1</v>
      </c>
      <c r="P15" s="16">
        <v>0</v>
      </c>
      <c r="Q15" s="16">
        <v>0</v>
      </c>
      <c r="R15" s="15">
        <v>1</v>
      </c>
      <c r="S15" s="8" t="s">
        <v>71</v>
      </c>
      <c r="T15" s="9" t="s">
        <v>72</v>
      </c>
      <c r="U15" s="9" t="s">
        <v>73</v>
      </c>
      <c r="V15" s="9" t="s">
        <v>65</v>
      </c>
      <c r="W15" s="106" t="s">
        <v>74</v>
      </c>
      <c r="X15" s="109" t="s">
        <v>99</v>
      </c>
      <c r="Y15" s="163" t="s">
        <v>99</v>
      </c>
      <c r="Z15" s="164" t="s">
        <v>99</v>
      </c>
      <c r="AA15" s="165" t="s">
        <v>141</v>
      </c>
      <c r="AB15" s="176" t="s">
        <v>140</v>
      </c>
      <c r="AC15" s="89">
        <f t="shared" ref="AC15:AC22" si="1">O15</f>
        <v>1</v>
      </c>
      <c r="AD15" s="90"/>
      <c r="AE15" s="91"/>
      <c r="AF15" s="91"/>
      <c r="AG15" s="92"/>
      <c r="AH15" s="60">
        <f t="shared" ref="AH15:AH22" si="2">P15</f>
        <v>0</v>
      </c>
      <c r="AI15" s="90"/>
      <c r="AJ15" s="91"/>
      <c r="AK15" s="91"/>
      <c r="AL15" s="92"/>
      <c r="AM15" s="60">
        <f t="shared" ref="AM15:AM22" si="3">Q15</f>
        <v>0</v>
      </c>
      <c r="AN15" s="90"/>
      <c r="AO15" s="91"/>
      <c r="AP15" s="91"/>
      <c r="AQ15" s="92"/>
      <c r="AR15" s="153">
        <f t="shared" ref="AR15:AR22" si="4">R15</f>
        <v>1</v>
      </c>
      <c r="AS15" s="126">
        <f>SUM(Y15,AD15,AI15,AN15)</f>
        <v>0</v>
      </c>
      <c r="AT15" s="156">
        <v>0</v>
      </c>
      <c r="AU15" s="92" t="s">
        <v>133</v>
      </c>
    </row>
    <row r="16" spans="1:47" s="88" customFormat="1" ht="105" x14ac:dyDescent="0.25">
      <c r="A16" s="8">
        <v>1</v>
      </c>
      <c r="B16" s="9" t="s">
        <v>53</v>
      </c>
      <c r="C16" s="10">
        <v>1</v>
      </c>
      <c r="D16" s="11">
        <v>3</v>
      </c>
      <c r="E16" s="9" t="s">
        <v>75</v>
      </c>
      <c r="F16" s="12">
        <f t="shared" si="0"/>
        <v>0.16</v>
      </c>
      <c r="G16" s="17" t="s">
        <v>55</v>
      </c>
      <c r="H16" s="9" t="s">
        <v>76</v>
      </c>
      <c r="I16" s="9" t="s">
        <v>77</v>
      </c>
      <c r="J16" s="9" t="s">
        <v>59</v>
      </c>
      <c r="K16" s="14" t="s">
        <v>59</v>
      </c>
      <c r="L16" s="13" t="s">
        <v>69</v>
      </c>
      <c r="M16" s="13" t="s">
        <v>78</v>
      </c>
      <c r="N16" s="16">
        <v>0</v>
      </c>
      <c r="O16" s="18">
        <v>0.5</v>
      </c>
      <c r="P16" s="16">
        <v>0</v>
      </c>
      <c r="Q16" s="18">
        <v>0.5</v>
      </c>
      <c r="R16" s="15">
        <v>1</v>
      </c>
      <c r="S16" s="8" t="s">
        <v>71</v>
      </c>
      <c r="T16" s="9" t="s">
        <v>79</v>
      </c>
      <c r="U16" s="9" t="s">
        <v>80</v>
      </c>
      <c r="V16" s="9" t="s">
        <v>65</v>
      </c>
      <c r="W16" s="106" t="s">
        <v>81</v>
      </c>
      <c r="X16" s="157" t="s">
        <v>99</v>
      </c>
      <c r="Y16" s="16" t="s">
        <v>99</v>
      </c>
      <c r="Z16" s="16" t="s">
        <v>99</v>
      </c>
      <c r="AA16" s="159" t="s">
        <v>133</v>
      </c>
      <c r="AB16" s="160" t="s">
        <v>99</v>
      </c>
      <c r="AC16" s="158">
        <f t="shared" si="1"/>
        <v>0.5</v>
      </c>
      <c r="AD16" s="90"/>
      <c r="AE16" s="91"/>
      <c r="AF16" s="91"/>
      <c r="AG16" s="92"/>
      <c r="AH16" s="60">
        <f t="shared" si="2"/>
        <v>0</v>
      </c>
      <c r="AI16" s="90"/>
      <c r="AJ16" s="91"/>
      <c r="AK16" s="91"/>
      <c r="AL16" s="92"/>
      <c r="AM16" s="60">
        <f t="shared" si="3"/>
        <v>0.5</v>
      </c>
      <c r="AN16" s="90"/>
      <c r="AO16" s="91"/>
      <c r="AP16" s="91"/>
      <c r="AQ16" s="92"/>
      <c r="AR16" s="153">
        <f t="shared" si="4"/>
        <v>1</v>
      </c>
      <c r="AS16" s="126">
        <f t="shared" ref="AS16:AS18" si="5">SUM(Y16,AD16,AI16,AN16)</f>
        <v>0</v>
      </c>
      <c r="AT16" s="156">
        <v>0</v>
      </c>
      <c r="AU16" s="92" t="s">
        <v>133</v>
      </c>
    </row>
    <row r="17" spans="1:47" s="88" customFormat="1" ht="90" x14ac:dyDescent="0.25">
      <c r="A17" s="8">
        <v>1</v>
      </c>
      <c r="B17" s="9" t="s">
        <v>53</v>
      </c>
      <c r="C17" s="10">
        <v>4</v>
      </c>
      <c r="D17" s="11">
        <v>4</v>
      </c>
      <c r="E17" s="9" t="s">
        <v>82</v>
      </c>
      <c r="F17" s="12">
        <f t="shared" si="0"/>
        <v>0.16</v>
      </c>
      <c r="G17" s="19" t="s">
        <v>83</v>
      </c>
      <c r="H17" s="9" t="s">
        <v>84</v>
      </c>
      <c r="I17" s="9" t="s">
        <v>85</v>
      </c>
      <c r="J17" s="9" t="s">
        <v>59</v>
      </c>
      <c r="K17" s="20" t="s">
        <v>59</v>
      </c>
      <c r="L17" s="21" t="s">
        <v>60</v>
      </c>
      <c r="M17" s="21" t="s">
        <v>86</v>
      </c>
      <c r="N17" s="16">
        <v>1</v>
      </c>
      <c r="O17" s="16">
        <v>1</v>
      </c>
      <c r="P17" s="16">
        <v>1</v>
      </c>
      <c r="Q17" s="16">
        <v>1</v>
      </c>
      <c r="R17" s="15">
        <v>4</v>
      </c>
      <c r="S17" s="8" t="s">
        <v>71</v>
      </c>
      <c r="T17" s="9" t="s">
        <v>87</v>
      </c>
      <c r="U17" s="9" t="s">
        <v>88</v>
      </c>
      <c r="V17" s="9" t="s">
        <v>65</v>
      </c>
      <c r="W17" s="106" t="s">
        <v>89</v>
      </c>
      <c r="X17" s="109">
        <f t="shared" ref="X17" si="6">N17</f>
        <v>1</v>
      </c>
      <c r="Y17" s="133">
        <v>1</v>
      </c>
      <c r="Z17" s="146">
        <v>1</v>
      </c>
      <c r="AA17" s="161" t="s">
        <v>132</v>
      </c>
      <c r="AB17" s="162" t="s">
        <v>131</v>
      </c>
      <c r="AC17" s="149">
        <f t="shared" si="1"/>
        <v>1</v>
      </c>
      <c r="AD17" s="90"/>
      <c r="AE17" s="91"/>
      <c r="AF17" s="91"/>
      <c r="AG17" s="92"/>
      <c r="AH17" s="149">
        <f t="shared" si="2"/>
        <v>1</v>
      </c>
      <c r="AI17" s="90"/>
      <c r="AJ17" s="91"/>
      <c r="AK17" s="91"/>
      <c r="AL17" s="92"/>
      <c r="AM17" s="60">
        <f t="shared" si="3"/>
        <v>1</v>
      </c>
      <c r="AN17" s="90"/>
      <c r="AO17" s="91"/>
      <c r="AP17" s="91"/>
      <c r="AQ17" s="92"/>
      <c r="AR17" s="153">
        <f t="shared" si="4"/>
        <v>4</v>
      </c>
      <c r="AS17" s="126">
        <f t="shared" si="5"/>
        <v>1</v>
      </c>
      <c r="AT17" s="156">
        <v>0.25</v>
      </c>
      <c r="AU17" s="92" t="s">
        <v>132</v>
      </c>
    </row>
    <row r="18" spans="1:47" s="88" customFormat="1" ht="144.75" customHeight="1" x14ac:dyDescent="0.25">
      <c r="A18" s="8">
        <v>1</v>
      </c>
      <c r="B18" s="9" t="s">
        <v>53</v>
      </c>
      <c r="C18" s="22">
        <v>1</v>
      </c>
      <c r="D18" s="11">
        <v>5</v>
      </c>
      <c r="E18" s="9" t="s">
        <v>128</v>
      </c>
      <c r="F18" s="12">
        <f t="shared" si="0"/>
        <v>0.16</v>
      </c>
      <c r="G18" s="19" t="s">
        <v>83</v>
      </c>
      <c r="H18" s="9" t="s">
        <v>125</v>
      </c>
      <c r="I18" s="9" t="s">
        <v>126</v>
      </c>
      <c r="J18" s="9" t="s">
        <v>59</v>
      </c>
      <c r="K18" s="20">
        <v>3</v>
      </c>
      <c r="L18" s="174" t="s">
        <v>69</v>
      </c>
      <c r="M18" s="13" t="s">
        <v>127</v>
      </c>
      <c r="N18" s="127">
        <v>1</v>
      </c>
      <c r="O18" s="127">
        <v>1</v>
      </c>
      <c r="P18" s="128">
        <v>1</v>
      </c>
      <c r="Q18" s="130" t="s">
        <v>99</v>
      </c>
      <c r="R18" s="129">
        <v>3</v>
      </c>
      <c r="S18" s="8" t="s">
        <v>71</v>
      </c>
      <c r="T18" s="9" t="s">
        <v>124</v>
      </c>
      <c r="U18" s="9" t="s">
        <v>129</v>
      </c>
      <c r="V18" s="9" t="s">
        <v>65</v>
      </c>
      <c r="W18" s="106" t="s">
        <v>89</v>
      </c>
      <c r="X18" s="131">
        <v>1</v>
      </c>
      <c r="Y18" s="133">
        <v>1</v>
      </c>
      <c r="Z18" s="146">
        <v>1</v>
      </c>
      <c r="AA18" s="161" t="s">
        <v>130</v>
      </c>
      <c r="AB18" s="9" t="s">
        <v>137</v>
      </c>
      <c r="AC18" s="60">
        <f t="shared" si="1"/>
        <v>1</v>
      </c>
      <c r="AD18" s="90"/>
      <c r="AE18" s="91"/>
      <c r="AF18" s="91"/>
      <c r="AG18" s="92"/>
      <c r="AH18" s="60">
        <f t="shared" si="2"/>
        <v>1</v>
      </c>
      <c r="AI18" s="90"/>
      <c r="AJ18" s="91"/>
      <c r="AK18" s="91"/>
      <c r="AL18" s="92"/>
      <c r="AM18" s="60" t="str">
        <f t="shared" si="3"/>
        <v>No programada</v>
      </c>
      <c r="AN18" s="90"/>
      <c r="AO18" s="91"/>
      <c r="AP18" s="91"/>
      <c r="AQ18" s="92"/>
      <c r="AR18" s="153">
        <f t="shared" si="4"/>
        <v>3</v>
      </c>
      <c r="AS18" s="126">
        <f t="shared" si="5"/>
        <v>1</v>
      </c>
      <c r="AT18" s="22">
        <f>AS18/AR18</f>
        <v>0.33333333333333331</v>
      </c>
      <c r="AU18" s="92" t="s">
        <v>130</v>
      </c>
    </row>
    <row r="19" spans="1:47" s="94" customFormat="1" ht="16.5" thickBot="1" x14ac:dyDescent="0.3">
      <c r="A19" s="23"/>
      <c r="B19" s="24"/>
      <c r="C19" s="25"/>
      <c r="D19" s="25"/>
      <c r="E19" s="26" t="s">
        <v>90</v>
      </c>
      <c r="F19" s="27">
        <f>SUM(F14:F18)</f>
        <v>0.8</v>
      </c>
      <c r="G19" s="25"/>
      <c r="H19" s="25"/>
      <c r="I19" s="25"/>
      <c r="J19" s="25"/>
      <c r="K19" s="25"/>
      <c r="L19" s="28"/>
      <c r="M19" s="25"/>
      <c r="N19" s="29"/>
      <c r="O19" s="29"/>
      <c r="P19" s="29"/>
      <c r="Q19" s="29"/>
      <c r="R19" s="30"/>
      <c r="S19" s="23"/>
      <c r="T19" s="25"/>
      <c r="U19" s="25"/>
      <c r="V19" s="25"/>
      <c r="W19" s="107"/>
      <c r="X19" s="134"/>
      <c r="Y19" s="135"/>
      <c r="Z19" s="135">
        <f>AVERAGE(Z14:Z18)*80%</f>
        <v>0.8</v>
      </c>
      <c r="AA19" s="25"/>
      <c r="AB19" s="31"/>
      <c r="AC19" s="61"/>
      <c r="AD19" s="27" t="e">
        <f>AVERAGE(AD14:AD18)</f>
        <v>#DIV/0!</v>
      </c>
      <c r="AE19" s="25"/>
      <c r="AF19" s="25"/>
      <c r="AG19" s="31"/>
      <c r="AH19" s="61"/>
      <c r="AI19" s="27" t="e">
        <f>AVERAGE(AI14:AI18)</f>
        <v>#DIV/0!</v>
      </c>
      <c r="AJ19" s="25"/>
      <c r="AK19" s="25"/>
      <c r="AL19" s="31"/>
      <c r="AM19" s="93"/>
      <c r="AN19" s="29" t="e">
        <f>AVERAGE(AN14:AN18)</f>
        <v>#DIV/0!</v>
      </c>
      <c r="AO19" s="25"/>
      <c r="AP19" s="25"/>
      <c r="AQ19" s="31"/>
      <c r="AR19" s="134"/>
      <c r="AS19" s="135"/>
      <c r="AT19" s="135">
        <f>AVERAGE(AT14:AT18)*80%</f>
        <v>0.13333333333333333</v>
      </c>
      <c r="AU19" s="31"/>
    </row>
    <row r="20" spans="1:47" s="97" customFormat="1" ht="120" x14ac:dyDescent="0.25">
      <c r="A20" s="32">
        <v>7</v>
      </c>
      <c r="B20" s="33" t="s">
        <v>91</v>
      </c>
      <c r="C20" s="34">
        <v>0.8</v>
      </c>
      <c r="D20" s="32" t="s">
        <v>92</v>
      </c>
      <c r="E20" s="33" t="s">
        <v>93</v>
      </c>
      <c r="F20" s="35">
        <f>+(0.333333333333333)*20%</f>
        <v>6.6666666666666596E-2</v>
      </c>
      <c r="G20" s="33" t="s">
        <v>94</v>
      </c>
      <c r="H20" s="33" t="s">
        <v>95</v>
      </c>
      <c r="I20" s="33" t="s">
        <v>96</v>
      </c>
      <c r="J20" s="33" t="s">
        <v>97</v>
      </c>
      <c r="K20" s="32"/>
      <c r="L20" s="36" t="s">
        <v>60</v>
      </c>
      <c r="M20" s="37" t="s">
        <v>98</v>
      </c>
      <c r="N20" s="38" t="s">
        <v>99</v>
      </c>
      <c r="O20" s="38">
        <v>0.8</v>
      </c>
      <c r="P20" s="38" t="s">
        <v>99</v>
      </c>
      <c r="Q20" s="38">
        <v>0.8</v>
      </c>
      <c r="R20" s="38">
        <v>0.8</v>
      </c>
      <c r="S20" s="32" t="s">
        <v>100</v>
      </c>
      <c r="T20" s="32" t="s">
        <v>101</v>
      </c>
      <c r="U20" s="32" t="s">
        <v>101</v>
      </c>
      <c r="V20" s="32" t="s">
        <v>102</v>
      </c>
      <c r="W20" s="39" t="s">
        <v>103</v>
      </c>
      <c r="X20" s="136" t="str">
        <f>N20</f>
        <v>No programada</v>
      </c>
      <c r="Y20" s="137" t="s">
        <v>99</v>
      </c>
      <c r="Z20" s="147" t="s">
        <v>99</v>
      </c>
      <c r="AA20" s="64" t="s">
        <v>133</v>
      </c>
      <c r="AB20" s="65" t="s">
        <v>99</v>
      </c>
      <c r="AC20" s="102">
        <f t="shared" si="1"/>
        <v>0.8</v>
      </c>
      <c r="AD20" s="64"/>
      <c r="AE20" s="64"/>
      <c r="AF20" s="64"/>
      <c r="AG20" s="65"/>
      <c r="AH20" s="95" t="str">
        <f t="shared" si="2"/>
        <v>No programada</v>
      </c>
      <c r="AI20" s="64"/>
      <c r="AJ20" s="64"/>
      <c r="AK20" s="64"/>
      <c r="AL20" s="65"/>
      <c r="AM20" s="95">
        <f t="shared" si="3"/>
        <v>0.8</v>
      </c>
      <c r="AN20" s="96"/>
      <c r="AO20" s="64"/>
      <c r="AP20" s="64"/>
      <c r="AQ20" s="65"/>
      <c r="AR20" s="154">
        <f t="shared" si="4"/>
        <v>0.8</v>
      </c>
      <c r="AS20" s="170">
        <v>0</v>
      </c>
      <c r="AT20" s="171">
        <v>0</v>
      </c>
      <c r="AU20" s="65" t="s">
        <v>133</v>
      </c>
    </row>
    <row r="21" spans="1:47" s="97" customFormat="1" ht="120" x14ac:dyDescent="0.25">
      <c r="A21" s="40">
        <v>7</v>
      </c>
      <c r="B21" s="41" t="s">
        <v>91</v>
      </c>
      <c r="C21" s="42">
        <v>1</v>
      </c>
      <c r="D21" s="40" t="s">
        <v>104</v>
      </c>
      <c r="E21" s="33" t="s">
        <v>105</v>
      </c>
      <c r="F21" s="43">
        <f t="shared" ref="F21:F22" si="7">+(0.333333333333333)*20%</f>
        <v>6.6666666666666596E-2</v>
      </c>
      <c r="G21" s="33" t="s">
        <v>94</v>
      </c>
      <c r="H21" s="41" t="s">
        <v>106</v>
      </c>
      <c r="I21" s="41" t="s">
        <v>107</v>
      </c>
      <c r="J21" s="41" t="s">
        <v>108</v>
      </c>
      <c r="K21" s="40"/>
      <c r="L21" s="44" t="s">
        <v>69</v>
      </c>
      <c r="M21" s="45" t="s">
        <v>109</v>
      </c>
      <c r="N21" s="166">
        <v>0.1067</v>
      </c>
      <c r="O21" s="166">
        <v>0.44</v>
      </c>
      <c r="P21" s="166">
        <v>0.2</v>
      </c>
      <c r="Q21" s="166">
        <v>0.25330000000000003</v>
      </c>
      <c r="R21" s="46">
        <v>1</v>
      </c>
      <c r="S21" s="40" t="s">
        <v>100</v>
      </c>
      <c r="T21" s="40" t="s">
        <v>110</v>
      </c>
      <c r="U21" s="40" t="s">
        <v>110</v>
      </c>
      <c r="V21" s="32" t="s">
        <v>102</v>
      </c>
      <c r="W21" s="47" t="s">
        <v>111</v>
      </c>
      <c r="X21" s="167">
        <f>N21</f>
        <v>0.1067</v>
      </c>
      <c r="Y21" s="168">
        <v>0.1067</v>
      </c>
      <c r="Z21" s="148">
        <v>1</v>
      </c>
      <c r="AA21" s="40" t="s">
        <v>134</v>
      </c>
      <c r="AB21" s="66" t="s">
        <v>135</v>
      </c>
      <c r="AC21" s="103">
        <f t="shared" si="1"/>
        <v>0.44</v>
      </c>
      <c r="AD21" s="40"/>
      <c r="AE21" s="40"/>
      <c r="AF21" s="40"/>
      <c r="AG21" s="66"/>
      <c r="AH21" s="98">
        <f t="shared" si="2"/>
        <v>0.2</v>
      </c>
      <c r="AI21" s="40"/>
      <c r="AJ21" s="40"/>
      <c r="AK21" s="40"/>
      <c r="AL21" s="66"/>
      <c r="AM21" s="98">
        <f t="shared" si="3"/>
        <v>0.25330000000000003</v>
      </c>
      <c r="AN21" s="99"/>
      <c r="AO21" s="40"/>
      <c r="AP21" s="40"/>
      <c r="AQ21" s="66"/>
      <c r="AR21" s="155">
        <f t="shared" si="4"/>
        <v>1</v>
      </c>
      <c r="AS21" s="169">
        <f t="shared" ref="AS21" si="8">SUM(Y21,AD21,AI21,AN21)</f>
        <v>0.1067</v>
      </c>
      <c r="AT21" s="44"/>
      <c r="AU21" s="66" t="s">
        <v>134</v>
      </c>
    </row>
    <row r="22" spans="1:47" s="97" customFormat="1" ht="120" x14ac:dyDescent="0.25">
      <c r="A22" s="40">
        <v>7</v>
      </c>
      <c r="B22" s="41" t="s">
        <v>91</v>
      </c>
      <c r="C22" s="42">
        <v>1</v>
      </c>
      <c r="D22" s="40" t="s">
        <v>112</v>
      </c>
      <c r="E22" s="33" t="s">
        <v>113</v>
      </c>
      <c r="F22" s="43">
        <f t="shared" si="7"/>
        <v>6.6666666666666596E-2</v>
      </c>
      <c r="G22" s="33" t="s">
        <v>94</v>
      </c>
      <c r="H22" s="41" t="s">
        <v>114</v>
      </c>
      <c r="I22" s="41" t="s">
        <v>115</v>
      </c>
      <c r="J22" s="41" t="s">
        <v>116</v>
      </c>
      <c r="K22" s="40"/>
      <c r="L22" s="44" t="s">
        <v>69</v>
      </c>
      <c r="M22" s="45" t="s">
        <v>117</v>
      </c>
      <c r="N22" s="46" t="s">
        <v>99</v>
      </c>
      <c r="O22" s="46">
        <v>1</v>
      </c>
      <c r="P22" s="46">
        <v>1</v>
      </c>
      <c r="Q22" s="46" t="s">
        <v>118</v>
      </c>
      <c r="R22" s="46">
        <v>1</v>
      </c>
      <c r="S22" s="40" t="s">
        <v>100</v>
      </c>
      <c r="T22" s="40" t="s">
        <v>119</v>
      </c>
      <c r="U22" s="40" t="s">
        <v>120</v>
      </c>
      <c r="V22" s="32" t="s">
        <v>102</v>
      </c>
      <c r="W22" s="47" t="s">
        <v>121</v>
      </c>
      <c r="X22" s="138" t="str">
        <f>N22</f>
        <v>No programada</v>
      </c>
      <c r="Y22" s="44" t="s">
        <v>99</v>
      </c>
      <c r="Z22" s="148" t="s">
        <v>99</v>
      </c>
      <c r="AA22" s="40" t="s">
        <v>133</v>
      </c>
      <c r="AB22" s="66" t="s">
        <v>99</v>
      </c>
      <c r="AC22" s="103">
        <f t="shared" si="1"/>
        <v>1</v>
      </c>
      <c r="AD22" s="40"/>
      <c r="AE22" s="40"/>
      <c r="AF22" s="40"/>
      <c r="AG22" s="66"/>
      <c r="AH22" s="98">
        <f t="shared" si="2"/>
        <v>1</v>
      </c>
      <c r="AI22" s="40"/>
      <c r="AJ22" s="40"/>
      <c r="AK22" s="40"/>
      <c r="AL22" s="66"/>
      <c r="AM22" s="98" t="str">
        <f t="shared" si="3"/>
        <v>No  programada</v>
      </c>
      <c r="AN22" s="99"/>
      <c r="AO22" s="40"/>
      <c r="AP22" s="40"/>
      <c r="AQ22" s="66"/>
      <c r="AR22" s="155">
        <f t="shared" si="4"/>
        <v>1</v>
      </c>
      <c r="AS22" s="170">
        <v>0</v>
      </c>
      <c r="AT22" s="170">
        <v>0</v>
      </c>
      <c r="AU22" s="66" t="s">
        <v>133</v>
      </c>
    </row>
    <row r="23" spans="1:47" s="100" customFormat="1" ht="15.75" x14ac:dyDescent="0.25">
      <c r="A23" s="48"/>
      <c r="B23" s="48"/>
      <c r="C23" s="48"/>
      <c r="D23" s="48"/>
      <c r="E23" s="49" t="s">
        <v>122</v>
      </c>
      <c r="F23" s="50">
        <f>SUM(F20:F22)</f>
        <v>0.19999999999999979</v>
      </c>
      <c r="G23" s="49"/>
      <c r="H23" s="49"/>
      <c r="I23" s="49"/>
      <c r="J23" s="49"/>
      <c r="K23" s="49"/>
      <c r="L23" s="51"/>
      <c r="M23" s="49"/>
      <c r="N23" s="52"/>
      <c r="O23" s="52"/>
      <c r="P23" s="52"/>
      <c r="Q23" s="52"/>
      <c r="R23" s="52">
        <f>AVERAGE(R21:R22)</f>
        <v>1</v>
      </c>
      <c r="S23" s="49"/>
      <c r="T23" s="48"/>
      <c r="U23" s="48"/>
      <c r="V23" s="48"/>
      <c r="W23" s="53"/>
      <c r="X23" s="139"/>
      <c r="Y23" s="140"/>
      <c r="Z23" s="172">
        <f>AVERAGE(Z20:Z22)*20%</f>
        <v>0.2</v>
      </c>
      <c r="AA23" s="48"/>
      <c r="AB23" s="68"/>
      <c r="AC23" s="104"/>
      <c r="AD23" s="67"/>
      <c r="AE23" s="48"/>
      <c r="AF23" s="48"/>
      <c r="AG23" s="68"/>
      <c r="AH23" s="62"/>
      <c r="AI23" s="67"/>
      <c r="AJ23" s="48"/>
      <c r="AK23" s="48"/>
      <c r="AL23" s="68"/>
      <c r="AM23" s="62"/>
      <c r="AN23" s="67"/>
      <c r="AO23" s="48"/>
      <c r="AP23" s="48"/>
      <c r="AQ23" s="68"/>
      <c r="AR23" s="139"/>
      <c r="AS23" s="140"/>
      <c r="AT23" s="172">
        <f>AVERAGE(AT20:AT22)*20%</f>
        <v>0</v>
      </c>
      <c r="AU23" s="68"/>
    </row>
    <row r="24" spans="1:47" s="101" customFormat="1" ht="19.5" thickBot="1" x14ac:dyDescent="0.35">
      <c r="A24" s="54"/>
      <c r="B24" s="54"/>
      <c r="C24" s="54"/>
      <c r="D24" s="54"/>
      <c r="E24" s="55" t="s">
        <v>123</v>
      </c>
      <c r="F24" s="56">
        <f>F23+F19</f>
        <v>0.99999999999999978</v>
      </c>
      <c r="G24" s="54"/>
      <c r="H24" s="54"/>
      <c r="I24" s="54"/>
      <c r="J24" s="54"/>
      <c r="K24" s="54"/>
      <c r="L24" s="57"/>
      <c r="M24" s="54"/>
      <c r="N24" s="58"/>
      <c r="O24" s="58"/>
      <c r="P24" s="58"/>
      <c r="Q24" s="58"/>
      <c r="R24" s="58">
        <f>R23*$F$23</f>
        <v>0.19999999999999979</v>
      </c>
      <c r="S24" s="54"/>
      <c r="T24" s="54"/>
      <c r="U24" s="54"/>
      <c r="V24" s="54"/>
      <c r="W24" s="59"/>
      <c r="X24" s="141"/>
      <c r="Y24" s="142"/>
      <c r="Z24" s="173">
        <f>Z19+Z23</f>
        <v>1</v>
      </c>
      <c r="AA24" s="70"/>
      <c r="AB24" s="71"/>
      <c r="AC24" s="105"/>
      <c r="AD24" s="69"/>
      <c r="AE24" s="70"/>
      <c r="AF24" s="70"/>
      <c r="AG24" s="71"/>
      <c r="AH24" s="63"/>
      <c r="AI24" s="69"/>
      <c r="AJ24" s="70"/>
      <c r="AK24" s="70"/>
      <c r="AL24" s="71"/>
      <c r="AM24" s="63"/>
      <c r="AN24" s="69"/>
      <c r="AO24" s="70"/>
      <c r="AP24" s="70"/>
      <c r="AQ24" s="71"/>
      <c r="AR24" s="141"/>
      <c r="AS24" s="142"/>
      <c r="AT24" s="173">
        <f>AT19+AT23</f>
        <v>0.13333333333333333</v>
      </c>
      <c r="AU24" s="71"/>
    </row>
  </sheetData>
  <sheetProtection formatColumns="0" formatRows="0"/>
  <mergeCells count="24">
    <mergeCell ref="A1:M1"/>
    <mergeCell ref="N1:R1"/>
    <mergeCell ref="A2:R2"/>
    <mergeCell ref="A4:B8"/>
    <mergeCell ref="C4:E8"/>
    <mergeCell ref="G4:M4"/>
    <mergeCell ref="I5:M5"/>
    <mergeCell ref="I6:M6"/>
    <mergeCell ref="I7:M7"/>
    <mergeCell ref="I8:M8"/>
    <mergeCell ref="A10:B11"/>
    <mergeCell ref="C10:R11"/>
    <mergeCell ref="S10:W11"/>
    <mergeCell ref="X10:AB10"/>
    <mergeCell ref="AC10:AG10"/>
    <mergeCell ref="I12:J12"/>
    <mergeCell ref="AM10:AQ10"/>
    <mergeCell ref="AR10:AU10"/>
    <mergeCell ref="X11:AB11"/>
    <mergeCell ref="AC11:AG11"/>
    <mergeCell ref="AH11:AL11"/>
    <mergeCell ref="AM11:AQ11"/>
    <mergeCell ref="AR11:AU11"/>
    <mergeCell ref="AH10:AL10"/>
  </mergeCells>
  <dataValidations count="4">
    <dataValidation type="list" allowBlank="1" showInputMessage="1" showErrorMessage="1" sqref="G14:G18" xr:uid="{410F69CC-1D4F-411D-97EC-9BC0CE2C418E}">
      <formula1>$CL$10:$CL$11</formula1>
    </dataValidation>
    <dataValidation type="list" allowBlank="1" showInputMessage="1" showErrorMessage="1" sqref="L14:L18" xr:uid="{CF17A8DA-A7A8-45F8-A7D8-43B6534D85D4}">
      <formula1>$CM$10:$CM$13</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AA20:AA22 AA14:AA15 AA17:AA18 AU15" xr:uid="{517EA680-FAEA-4EA7-A20A-519668866DD1}">
      <formula1>2500</formula1>
    </dataValidation>
    <dataValidation type="textLength" operator="lessThanOrEqual" allowBlank="1" showInputMessage="1" showErrorMessage="1" error="Por favor ingresar menos de 2.500 caracteres, incluyendo espacios." sqref="AB17 AB20:AB22 Y20:Z22 AB14:AB15 Y14:Z15 Y17:Z18" xr:uid="{4E0D4A76-1642-4F8A-9974-49700851EE0B}">
      <formula1>2500</formula1>
    </dataValidation>
  </dataValidations>
  <pageMargins left="0.7" right="0.7" top="0.75" bottom="0.75" header="0.3" footer="0.3"/>
  <pageSetup paperSize="9" scale="43"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planeacion institucional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Yamile Espinosa</dc:creator>
  <cp:keywords/>
  <dc:description/>
  <cp:lastModifiedBy>yamile espinosa</cp:lastModifiedBy>
  <cp:revision/>
  <dcterms:created xsi:type="dcterms:W3CDTF">2021-03-05T20:19:49Z</dcterms:created>
  <dcterms:modified xsi:type="dcterms:W3CDTF">2021-04-27T22:20:23Z</dcterms:modified>
  <cp:category/>
  <cp:contentStatus/>
</cp:coreProperties>
</file>