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1"/>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ALCALDÍAS LOCALES\"/>
    </mc:Choice>
  </mc:AlternateContent>
  <xr:revisionPtr revIDLastSave="111" documentId="8_{AC4183B9-60E8-4193-B3C8-5369897F4B4B}" xr6:coauthVersionLast="45" xr6:coauthVersionMax="45" xr10:uidLastSave="{7241C906-0D35-44F7-8691-90FD4D0D201F}"/>
  <bookViews>
    <workbookView xWindow="-120" yWindow="-120" windowWidth="29040" windowHeight="15840" tabRatio="453"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PROCESO'!$A$15:$AT$37</definedName>
    <definedName name="_xlnm.Print_Area" localSheetId="0">'PLAN GESTION POR PROCESO'!$A$1:$AT$43</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7" i="1" l="1"/>
  <c r="AR37" i="1"/>
  <c r="AS21" i="1"/>
  <c r="AR36" i="1" l="1"/>
  <c r="AR29" i="1"/>
  <c r="AR30" i="1"/>
  <c r="AR32" i="1"/>
  <c r="AR34" i="1"/>
  <c r="AR28" i="1"/>
  <c r="AH21" i="1" l="1"/>
  <c r="AM36" i="1" l="1"/>
  <c r="AC26" i="1" l="1"/>
  <c r="AC28" i="1" l="1"/>
  <c r="AS23" i="1" l="1"/>
  <c r="AS28" i="1"/>
  <c r="AS29" i="1"/>
  <c r="AS30" i="1"/>
  <c r="AS31" i="1"/>
  <c r="AS32" i="1"/>
  <c r="AS33" i="1"/>
  <c r="AS34" i="1"/>
  <c r="AS35" i="1"/>
  <c r="AS36" i="1"/>
  <c r="AS20" i="1"/>
  <c r="AM28" i="1"/>
  <c r="AM29" i="1"/>
  <c r="AM30" i="1"/>
  <c r="AM31" i="1"/>
  <c r="AM33" i="1"/>
  <c r="AM34" i="1"/>
  <c r="AM35" i="1"/>
  <c r="AH28" i="1"/>
  <c r="AH29" i="1"/>
  <c r="AH30" i="1"/>
  <c r="AH31" i="1"/>
  <c r="AH33" i="1"/>
  <c r="AC22" i="1"/>
  <c r="AC29" i="1"/>
  <c r="AC30" i="1"/>
  <c r="AC31" i="1"/>
  <c r="AC33" i="1"/>
  <c r="AC35" i="1"/>
  <c r="AC20" i="1"/>
  <c r="X28" i="1"/>
  <c r="X29" i="1"/>
  <c r="X30" i="1"/>
  <c r="X31" i="1"/>
  <c r="X33" i="1"/>
  <c r="E37" i="1"/>
  <c r="P30" i="1"/>
  <c r="P29" i="1"/>
  <c r="P28" i="1"/>
  <c r="P21" i="1"/>
  <c r="P23" i="1"/>
  <c r="P24" i="1"/>
  <c r="P25" i="1"/>
  <c r="P20" i="1"/>
  <c r="P34" i="1"/>
  <c r="P32" i="1"/>
  <c r="AH37" i="1" l="1"/>
  <c r="AC37" i="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8"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<sst xmlns="http://schemas.openxmlformats.org/spreadsheetml/2006/main" count="636" uniqueCount="340">
  <si>
    <t>ALCALDÍA LOCAL DE KENNEDY</t>
  </si>
  <si>
    <t>SECRETARIA DISTRITAL DE GOBIERNO</t>
  </si>
  <si>
    <t>VIGENCIA DE LA PLANEACIÓN</t>
  </si>
  <si>
    <t>CONTROL DE CAMBIOS</t>
  </si>
  <si>
    <t>ALCALDÍA LOCAL</t>
  </si>
  <si>
    <t>ALCALDIA LOCAL DE KENNEDY</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</si>
  <si>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</si>
  <si>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</si>
  <si>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</si>
  <si>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</si>
  <si>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</si>
  <si>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</si>
  <si>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</si>
  <si>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92,80%.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</si>
  <si>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Se adiciona el avance de gestión de la Alcaldía Local realizado durante el II trimestre, obteniendo por resultado 82,45%. </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</si>
  <si>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</si>
  <si>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99,56%</t>
    </r>
  </si>
  <si>
    <t xml:space="preserve">Se adiciona el avance de gestión de la Alcaldía realizado durante el IV trimestre, obteniendo por resultado del 93%, obteniendo por resultado de gestión para la vigencia 2019 del 92%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</si>
  <si>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93%  y 91%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</si>
  <si>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</si>
  <si>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</si>
  <si>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</si>
  <si>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</si>
  <si>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</si>
  <si>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</si>
  <si>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</si>
  <si>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</si>
  <si>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</si>
  <si>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</si>
  <si>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</si>
  <si>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</si>
  <si>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</si>
  <si>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</si>
  <si>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</si>
  <si>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</si>
  <si>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</si>
  <si>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</si>
  <si>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</si>
  <si>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</si>
  <si>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</si>
  <si>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</si>
  <si>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</si>
  <si>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</si>
  <si>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</si>
  <si>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</si>
  <si>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</si>
  <si>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</si>
  <si>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</si>
  <si>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</si>
  <si>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</si>
  <si>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</si>
  <si>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</si>
  <si>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</si>
  <si>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</si>
  <si>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</si>
  <si>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</si>
  <si>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</si>
  <si>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</si>
  <si>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</si>
  <si>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</si>
  <si>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</si>
  <si>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</si>
  <si>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</si>
  <si>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</si>
  <si>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</si>
  <si>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</si>
  <si>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</si>
  <si>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</si>
  <si>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</si>
  <si>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</si>
  <si>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De acuerdo con la meta establecida referente al número de ciudadanos asistentes a la Audiencia Pública de Rendición de Cuentas Vigencia 2018 tenemos un consolidado de 710 ciudadanos que asistieron, frente a 1.016 ciudadanos que asistieron a la Audiencia Pública de Rendición de Cuentas correspondiente a la vigencia 2019, cumpliendo de esta manera con la meta establecida en el Plan de gestión.</t>
  </si>
  <si>
    <t>Listado de asistencia RDC años 2018 y 2019</t>
  </si>
  <si>
    <t>La meta no quedo programada quedo al 100% en el II Trimestre.</t>
  </si>
  <si>
    <t>NA</t>
  </si>
  <si>
    <t>De acuerdo a lo programado por la Alcaldia Local se cumplio la meta al 100% donde quedo cumplida en el II trimestre de 2019.</t>
  </si>
  <si>
    <r>
      <t xml:space="preserve">Lograr el </t>
    </r>
    <r>
      <rPr>
        <b/>
        <sz val="12"/>
        <rFont val="Arial"/>
        <family val="2"/>
      </rPr>
      <t xml:space="preserve">65% </t>
    </r>
    <r>
      <rPr>
        <sz val="12"/>
        <rFont val="Arial"/>
        <family val="2"/>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</si>
  <si>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</si>
  <si>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</si>
  <si>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</si>
  <si>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</si>
  <si>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</si>
  <si>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</si>
  <si>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Según el visor MUSI reportado por la Secretaría Distrital de Planeación, el avance físico del plan de desarrollo local para el trimestre fue del 23,50%</t>
  </si>
  <si>
    <t>MATRIZ MUSI</t>
  </si>
  <si>
    <t xml:space="preserve">
    De acuerdo con el informe de avance PDL 2017-2020 remitido por la Secretaría Distrital de Planeación - SDP, el visor MUSI reporta para la Alcaldía Local un avance físico del 32,5%.</t>
  </si>
  <si>
    <t>Reporte MUSI</t>
  </si>
  <si>
    <t>Según la matriz del visor MUSI reportada por la Secretaría Distrital de Planeación, la Alcaldía Local logró un avance físico durante la vigencia del 48,2%.</t>
  </si>
  <si>
    <t>Visor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</si>
  <si>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</si>
  <si>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</si>
  <si>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</si>
  <si>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</si>
  <si>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</si>
  <si>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</si>
  <si>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</si>
  <si>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</si>
  <si>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</si>
  <si>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Durante II trimestre se obtuvo en compromiso presupuestales de inversión por un valor total de 11.067.212.853/ total del presupuesto de inversión directa por un valor 94.178.830.000 equivalente a un 11.75%  no cumpliendo la meta.</t>
  </si>
  <si>
    <t xml:space="preserve">Durante III Trimestre se obtuvo en compromiso presupuestales de inversión por un valor total de 31.485.486.673/ total del presupuesto de inversión directa por un valor 90.232.314.000 equivalente a un 34.89% cumpliendo la meta. </t>
  </si>
  <si>
    <t>Durante IV trimestre se obtuvo en compromiso presupuestales de inversión por un valor total de 89.562.553.783/ total del presupuesto de inversión directa por un valor 90.232.314.000 equivalente a un 99.26% cumpliendo la meta.</t>
  </si>
  <si>
    <t>De acuerdo a los lineamientos establecidos la meta esta programada con un total del 95 % a 31 Dic de 2019 cumpliendose la meta al 100% con un porcentaje del 99%.</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</si>
  <si>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</si>
  <si>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</si>
  <si>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</si>
  <si>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</si>
  <si>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</si>
  <si>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</si>
  <si>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Durante el I trimestre  se realizaron giros de inversion directa por $ 2.087.130.733 sobre valor total del presupuesto de inversion directa por $ 90.232.314.000equivalente al 2.31% cumpliendo la meta.</t>
  </si>
  <si>
    <t xml:space="preserve"> Durante el II trimestre se realizaron giros de inversión directa por $2.087.130.733 sobre valor total del presupuesto de inversión directa por $90.232.314.000 equivalente al 2.31%.  Cumpliendo con la meta</t>
  </si>
  <si>
    <t>Durant el III trimestre se realizaron giros de inversión directa por $19.999.896.929 sobre valor total del presupuesto de inversión directa por $90.232.314.000 equivalente al 22.16%.  Cumpliendo con la meta</t>
  </si>
  <si>
    <r>
      <t>Durante</t>
    </r>
    <r>
      <rPr>
        <sz val="12"/>
        <color rgb="FF000000"/>
        <rFont val="Calibri"/>
        <family val="2"/>
        <scheme val="minor"/>
      </rPr>
      <t xml:space="preserve"> el IV trimestre se realizaron giros de inversión directa por $30.974.432.079 sobre valor total del presupuesto de inversión directa por $90.232.314.000 equivalente al 34.33%. </t>
    </r>
  </si>
  <si>
    <t>De acuerdo a los lineamientos establecidos la meta esta programada con un total del 40 % a vigencia 2019 no cumpliendo  la meta con un porcentaje del 34%.</t>
  </si>
  <si>
    <r>
      <t xml:space="preserve">Girar el </t>
    </r>
    <r>
      <rPr>
        <b/>
        <sz val="12"/>
        <rFont val="Arial"/>
        <family val="2"/>
      </rPr>
      <t>50%</t>
    </r>
    <r>
      <rPr>
        <sz val="12"/>
        <rFont val="Arial"/>
        <family val="2"/>
      </rPr>
      <t xml:space="preserve"> del presupuesto constituido como Obligaciones por Pagar de la vigencia 2017 y anteriores ( Inversión).</t>
    </r>
  </si>
  <si>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</si>
  <si>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</si>
  <si>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</si>
  <si>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Durante el I trimestre se realizaron giros de obligaciones por pagar de la vigencia 2017 y anteriores por $ 12.262.102.306 sobre valor total del presupuesto de oblifgaciones por pagar de la vigencia 2017 y anteriores por $ 50.424.691.933 equivalente al 24.32% .</t>
  </si>
  <si>
    <t xml:space="preserve">Durante el II trimestre se realizaron giros de obligaciones por pagar de la vigencia 2017 y anteriores por $12.262.102.306 sobre valor total del presupuesto de obligaciones por pagar de la vigencia 2017 y anteriores por $50.424.691.933 equivalente al 24.32%.  Cumpliendo con la meta </t>
  </si>
  <si>
    <t xml:space="preserve">Durante IIItrimestre se realizaron giros de obligaciones por pagar de la vigencia 2017 y anteriores por $32.116.452.042 sobre valor total del presupuesto de obligaciones por pagar de la vigencia 2017 y anteriores por $50.424.691.933 equivalente al 63.69%.  Cumpliendo con la meta  </t>
  </si>
  <si>
    <r>
      <t>Durante</t>
    </r>
    <r>
      <rPr>
        <sz val="12"/>
        <color rgb="FF000000"/>
        <rFont val="Calibri"/>
        <family val="2"/>
        <scheme val="minor"/>
      </rPr>
      <t xml:space="preserve"> el IV trimestre se realizaron giros de obligaciones por pagar de la vigencia 2017 y anteriores por $36.632.377.456 sobre valor total del presupuesto de obligaciones por pagar de la vigencia 2017 y anteriores por $50.424.691.933 equivalente al 72.65%.  Cumpliendo con la meta </t>
    </r>
  </si>
  <si>
    <t>De acuerdo a lo establecido en la meta de Obligacones por pagar se establecio un porcentaje del 50% cumpliendo con la meta en un 73%.</t>
  </si>
  <si>
    <r>
      <t xml:space="preserve">Girar el </t>
    </r>
    <r>
      <rPr>
        <b/>
        <sz val="12"/>
        <rFont val="Arial"/>
        <family val="2"/>
      </rPr>
      <t>50%</t>
    </r>
    <r>
      <rPr>
        <sz val="12"/>
        <rFont val="Arial"/>
        <family val="2"/>
      </rPr>
      <t xml:space="preserve"> del presupuesto constituido como Obligaciones por Pagar de la vigencia 2018 (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</si>
  <si>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</si>
  <si>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</si>
  <si>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</si>
  <si>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Durante el I trimestre se realizaron giros de obligaciones por pagar de la vigencia 2018 y anteriores por $ 20.420.239.421 sobre valor total del presupuesto de oblifgaciones por pagar de la vigencia 2018 y anteriores por $ 100.331.149.440 equivalente al 20.35% .</t>
  </si>
  <si>
    <t xml:space="preserve">Durante el II trimestre se realizaron giros de obligaciones por pagar de la vigencia 2018 por $ 20.420.239.421 sobre valor total del presupuesto de obligaciones por pagar de la vigencia 2018 por $ 100.331.149.440 equivalente al 20.35%.  Cumpliendo con la meta </t>
  </si>
  <si>
    <t xml:space="preserve">Durante III trimestre se realizaron giros de obligaciones por pagar de la vigencia 2018 por $28.544.501.564 sobre valor total del presupuesto de obligaciones por pagar de la vigencia 2018 por $ 49.611.118.481 equivalente al 57.20%.  Cumpliendo con la meta  </t>
  </si>
  <si>
    <t>Durante el IV trimestre se realizaron giros de obligaciones por pagar de la vigencia 2018 por $40.512.425.265 sobre valor total del presupuesto de obligaciones por pagar de la vigencia 2018 por $ 49.611.118.481 equivalente al 81.67%%.  Cumpliendo con la meta </t>
  </si>
  <si>
    <t>De acuerdo a lo establecido en la meta de Giros vigencias 2018 es del 50% cumpliendo con el 82% cumpliendo la meta.</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</si>
  <si>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</si>
  <si>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</si>
  <si>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</si>
  <si>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</si>
  <si>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</si>
  <si>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</si>
  <si>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</si>
  <si>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</si>
  <si>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28% de los comparendos programados para el trimestre</t>
  </si>
  <si>
    <t>Si actua</t>
  </si>
  <si>
    <t>La Alcaldía Local dio impulso a 7.256 comparendos recibidos en las vigencias anteriores al año 2019.</t>
  </si>
  <si>
    <t>Si Actua</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</si>
  <si>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</si>
  <si>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</si>
  <si>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</si>
  <si>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44% de las quejas programados para el trimestre</t>
  </si>
  <si>
    <t>La Alcaldía Local dio impulso a 1.308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</si>
  <si>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</si>
  <si>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</si>
  <si>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</si>
  <si>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</si>
  <si>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</si>
  <si>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</si>
  <si>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1. Intervencion IVC bares calle 13 entre carrera 80b y 81b bis visión Colombia 14 de febrero de 2019. 2. IVC celulares diagonal 38 entre carrera 84 hasta carrera 86 María paz 17 de febrero de 2019. 3. intervención IVC bares av. primera de mayo entre av. Boyacá y cra 69 del 8 de febrero de 2019. 4. IVC bares María paz llano grande patio bonito Carvajal 22 de febrero de 201.9. 5. IVC paga diarios María Paz 27 de febrero de 2019. 6. . operativo de IVC establecimientos comercio de equipos móviles celulares calle 42a sur desde carrera 80 hasta carrera 82 sector amparo 13 de marzo de 2019. 7.operativos bares sector carrera 87b hasta carrera 87f desde calle 38 hasta 42a bellavista y patio bonito 15 de marzo de 2019. 8. . IVC establecimientos calle 26 desde cra 32 hasta 41 sector de Calandaima 28 de marzo de 2019. 9.IVC establecimientos de comercio av primera de mayo y sector plaza de las américas 21 de marzo de 2019 . 10. operativo ivc bares sector de patio bonito y Bella vista 29 de marzo de 2019.   </t>
  </si>
  <si>
    <t>ACTAS, REGISTRO FOTOGRAFICO</t>
  </si>
  <si>
    <t>1. 1. intervención ivc bicicletas barrio María paz y amparo 19 de junio de 2019. 2. ivc establecimientos bicicletas y deportivos sector de patio bonito y María paz 9 de abril de 2019 3. restitución rbup casetas carrera 68d entre calle 10a y 13 de abril 29 de 2019.  4. ivc establecimientos talleres motos av Villavicencio carrea 80 gran colombiano 29 de mayo de 2019. 5. ivc establecimientos venta de bicicletas sector de llano grande y amparo 25 de abril de 2019. 6. ivc establecimientos bares interinstitucional 27 y 28 de junio de 2019. 7. ivc establecimientos venta de celulares y bar sector plaza de las américas y Kennedy central 24 de abril de 2019. 8. operativo de bares sector de maria paz las delicias y bellavista 31 de mayo de 2019. 9. ivc establecimientos sector de catalina y roma 11 de mayo de 2019. 10. operativo bares Kennedy 10 y 11 de mayo de 2019.</t>
  </si>
  <si>
    <t xml:space="preserve">1, IVC bodegas de reciclaje sector de palmitas 5 de julio de 2019
2.operativos bares sector de Britalia 26 de julio de 2019
3.operativo bares Kennedy central y techo 12 de julio de 2019
4.IVC celulares plaza de las américas 25 de julio de 2019
5.IVC talleres y bodegas de automóviles sector de Carvajal 9 de julio de 2019
6.IVC establecimientos Kennedy central 25 de julio de 2019
7.IVC bicicletas sector de bellavista 15 de agosto de 2019
8.IVC bares sector de roma Socorro y bellavista 9 de agosto de 2019
9.IVC bares entornos escolares la amistad primera de mayo 16 de agosto de 2019
10.IVC hoteles moteles Kennedy central 6 de septiembre de 2019
11.IVC bares carrera 78 y 79 sector de castilla 21 de septiembre de 2019
</t>
  </si>
  <si>
    <t xml:space="preserve">Informe de operativos, actas y registro fotográfico. </t>
  </si>
  <si>
    <t>1. IVC Bares super Manzana 12 del 7 diciembre de 2019 .         2. Ivc bares 1 de mayo y américas central 1 de noviembre de 2019. 3. Ivc bares sector de roma 2 de noviembre de 2019. 4. Operativo bares Alfonso López y Britalia 15 de noviembre de 2019. 5. . Ivc carnes carrera 77p bis3 48b 34 barrio Socorro 9 de noviembre de 2019. 6. Ivc bares carrera 71 calle 6 y 3 plaza de las américas 7 de noviembre de 2019. 7. Ivc bares barrio socorro y Kennedy central 11 de octubre de 2019. 8. Ivc establecimiento nocturnos y bicicletas sector de llano grande 4 de octubre de 2019. 9. Ivc parqueaderos calle 40c sur # 82 hasta 86 del día 16 de octubre de 2019. 10. Ivc talleres motos calle 42 carrera 80 del 15 de octubre de 2019. 11. . Ivc establecimientos dulces 28 de octubre de 2019.</t>
  </si>
  <si>
    <t>Informes de operativos, actas y registro fotografico.</t>
  </si>
  <si>
    <t>De acuerdoa lo establecido en la meta se establecieron 42 operativos en materia de actividad economica los cuales se cumplieron a cabalidad cumpliendo la meta al 100%.</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</si>
  <si>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</si>
  <si>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</si>
  <si>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</si>
  <si>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</si>
  <si>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</si>
  <si>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 xml:space="preserve">1. control urbanístico ak 80 2 51 del 9 de enero de 2019. 2. 2. control urbanístico calle 35b sur 77 66 del 27 de febrero de 2019. 3. 3. control urbanístico calle 36 sur 78 12b del 27 de febrero de 2019.4. 4. control urbanístico calle 39b sur 68d 24 del 20 de febrero de 2019. 5. 5. control urbanístico obras carrea 80d 7b 83 del 25 de febrero de 2019. 6. 6. verificación obra sin licencia UPZ 44 del 19 de febrero de 2019 </t>
  </si>
  <si>
    <t>1. reparto abril informa sobre visita al predio cll 42 bis sur 78 m 03 donde evidencia construcción yo ocupación de zona de antejardín. 2. presenta documento de visita al predio ubicado en la cra 69b n 37a 16 sur donde se evidencio la construcción yo ocupación de la zona de antejardín. 3. en atención al radicado no. 20195810106432 informa que se practicó visita al predio kr 83 42 a 35 sur donde se evidencio ocupación de zona antejardín. 4. informe técnico rendido por el profesional de apoyo técnico por arquitecto Iván Arturo Vargas Cuellar calle 41 sur n 87 04. 5. presenta informe técnico por el profesional en atención al radicado  20195810016592. 6. presenta informe técnico por el profesional en atención al radicado # 20195810016592.</t>
  </si>
  <si>
    <t xml:space="preserve">1, 1. Control urbanístico Cra 80I No. 42-63/55/59 sur
2. Control urbanístico Cra 82B No. 41ª 25 SUR
3. Control urbanístico Calle 57G SUR No. 801-08
4. Control urbanístico Cra 73F No. 0-85
5. Control urbanístico Cra 87B n 38ª 42 SUR
6. Control urbanístico Cra 86 C n 40 C 33 SUR
</t>
  </si>
  <si>
    <t>1. Visita predio ubicado en la calle 39 sur 68 g 47 reparto 26 de noviembre de 2019. 2. visita al establecimiento ubicado en la calle 40 sur 72 k 05 reparto 20 de noviembre de 2019. 3.visita efectuada a predio ubicado en la kr 78 b 3 b 49 del  16 de diciembre de 2019. 4. visita efectuada a predio ubicado en la kr 79 g 41 c 88 sur reparto inspectores 16 de diciembre de 2019. 5. . visita efectuada al predio ubicado en la cll 36 sur 77 23 del 16 de diciembre de 2019. 6. visita técnica predio avenida calle 26 sur 68 f 54 del 1 de octubre de 2019.</t>
  </si>
  <si>
    <t>De acuerdoa lo establecido en la meta se establecieron 24 operativos en materia de obras y urbanismo los cuales se cumplieron a cabalidad cumpliendo la meta al 100%.</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</si>
  <si>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</si>
  <si>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</si>
  <si>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</si>
  <si>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</si>
  <si>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</si>
  <si>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 xml:space="preserve">1. 1. intervención de movilidad calle 28 sur con carrera 68f y 68g bis sector de floralia UPZ Carvajal 18 de febrero de 2019. 2. 2. restitución espacio público sector carpas milenio plaza avenida ciudad de cali calle 42f hasta 48 sur milenio plaza 26 de febrero de 2019 3. 3. restitución espacio público operativo cl 6a cra 89 del carpas tintal 4 de marzo de 2019. 4. 4. intervención chc puente avenida 68 con av. Américas del 22 de marzo de 2019. 5. 5. operativo de cumplimiento a acción popular sector de britalia carrera 81c calle 41 sur sostenibilidad britalia 22 de marzo de 2019. 6. 6. intervención de movilidad calle 40c con carrera 79 hasta 80 sector estados unidos y Cayetano cañizares y carrera 99f entre calle 26 sur y calle 1 y calle 5 sector tierra buena 19 de marzo de 2019 </t>
  </si>
  <si>
    <t>1, 1. intervención setra movilidad calle 6 sur carrera 78 p banderas del 20 de junio de 2019. 2, 2. intervención food trucks restablecimiento de la seguridad y convivencia casa blanca castilla américas central Tintal. 3. 3. ivc food trucks calle 47b  sur carrera 79 hasta 80 casa blanca castilla 10 de mayo de 2019. 4, 4. operativo informales ivc desde la etb hasta la calle 26 con carrera 78k Kennedy central 30 de mayo de 2019. 5, 5. restablecimiento de  la seguridad y convivencia carrera 78k calle 26 hasta 37b Kennedy central 16 de abril de 2019. 6. 6. restitución rbup casetas carrera 68d entre calle 10a y 13 de abril 29 de 2019.</t>
  </si>
  <si>
    <t xml:space="preserve">1, . restitución por hechos notorios santa catalina ph 18 de julio de 2019
2. restitución espacio público 545 2016 expediente 043 de 1993 del 19 de julio de 2019
3. restitución espacio público resolución 834 2015 expediente 540 2008 del 22 de julio de 2019
4. restitución de espacio público carrera 77p calle 51a sur las luces 30 de agosto de 2019.
5. operativo movilidad carrera 71d calle 31 sur del 12 de agosto de 2019.
6. intervención de movilidad y hechos notorios carrera 69 desde av primera de mayo hasta calle 24 sur Carvajal 17 de septiembre de 2019.
</t>
  </si>
  <si>
    <t>1. Restablecimiento de la seguridad y convivencia espacio público pirotecnia barrio amparo 3 de diciembre de 2019. 2. Restitución de espacio público por hechos notorios calle 36b carrera 73d 30 del 12 de noviembre de 2019. 3. Restitución hechos notorios carrera 80b calle 54 sur del 20 de noviembre de 2019.4. Restitución voluntaria sector de roma 18 de noviembre de 2019. 5. Restitución espacio público carrera 81g bis calle 54 carmelo 7 de octubre de 2019.6. Restitución espacio público hechos notorios carrera 77p calle 51 a sur las luces 25 de octubre de 2019</t>
  </si>
  <si>
    <t>De acuerdoa lo establecido en la meta se establecieron 24 operativos en materia de espacio publico los cuales se cumplieron a cabalidad cumpliendo la meta al 100%.</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</si>
  <si>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</si>
  <si>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</si>
  <si>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</si>
  <si>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</si>
  <si>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</si>
  <si>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</si>
  <si>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</si>
  <si>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</si>
  <si>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</si>
  <si>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95%.</t>
  </si>
  <si>
    <t>Reporte de las TIC.</t>
  </si>
  <si>
    <t>De acuerdo al informe remitido por la DTI de los 6 lineamientos evaluados la Alcaldía local cumple con el 95%</t>
  </si>
  <si>
    <t>Reporte DTI</t>
  </si>
  <si>
    <t>De acuerdo al informe remitido por la DTI, la Alcaldía Local cumple con el 98%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</si>
  <si>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</si>
  <si>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</si>
  <si>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</si>
  <si>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</si>
  <si>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</si>
  <si>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</si>
  <si>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</si>
  <si>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</si>
  <si>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</si>
  <si>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META REPROGRAMADA 4TO TRIMESTRE</t>
  </si>
  <si>
    <t>No se considera una buena práctica, puesto que esta fue registrada por la Subsecretaría de Gestión Institucional, que es la dependencia que diseño Cronos. El carácter innovador no es propio de la Alcaldía Local de Kennedy, si bien es una buena práctica, es necesario que haya sido desarrollada/innovada en la alcaldía local que registró la práctica. Se sugiere analizar las acciones de la alcaldía e identificar, de acuerdo con los criterios, cuales podrían ser buenas prácticas.</t>
  </si>
  <si>
    <t>Reporte Ágora</t>
  </si>
  <si>
    <t xml:space="preserve">La Alcaldía Local realizó el registro de la buena práctica en el aplicativo AGORA. </t>
  </si>
  <si>
    <t>De acuerdo a lo establecido dentro del plan se programo 1 buena practica llevandose a cabo por la Alcaldia Local cumpliendo al 100%.</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</si>
  <si>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</si>
  <si>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</si>
  <si>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</si>
  <si>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N/A</t>
  </si>
  <si>
    <t>Planes de mejora</t>
  </si>
  <si>
    <t>MIMEC - SIG</t>
  </si>
  <si>
    <t>Reportes MIMEC - SIG remitidos por la OAP</t>
  </si>
  <si>
    <t>La Alcaldía Local actualmente presenta un nivel de cumplimiento del 33% de las acciones de mejora documentadas y vigentes.</t>
  </si>
  <si>
    <t>Aplicativo MIMEC- SIG</t>
  </si>
  <si>
    <t>El proceso presente una gestión del 0% en las acciones de los planes de mejora. Actualmente tiene un plan abierto con una acción vencida.</t>
  </si>
  <si>
    <t>La Alcaldía Local y/o proceso mantuvo en el trimestre el 100% de las acciones de mejora asignadas con relación a planes de mejoramiento interno documentadas y vigentes.</t>
  </si>
  <si>
    <t>Reporte SIG - MIMEC</t>
  </si>
  <si>
    <t>La Alcaldía Local y/o proceso mantuvo en el trimestre el 29% de las acciones de mejora asignadas con relación a planes de mejoramiento interno documentadas y vigentes.</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</si>
  <si>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</si>
  <si>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</si>
  <si>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</si>
  <si>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</si>
  <si>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</si>
  <si>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</si>
  <si>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 xml:space="preserve">La Alcaldía Local dio respuesta al 100% de los requerimientos ciudadanos con corte a 31 de diciembre de 2018 programados para el trimestre de la vigencia 2019.
</t>
  </si>
  <si>
    <t>Reporte SAC.</t>
  </si>
  <si>
    <t>El proceso cuenta con el 100% de requerimientos ciudadanos sin respuesta anteriores a 31 de diciembre de 2018.</t>
  </si>
  <si>
    <t>Repote requerimientos ciudadanos</t>
  </si>
  <si>
    <t>La Alcaldía Local tiene 158 requerimientos ciudadanos pendientes</t>
  </si>
  <si>
    <t>Reporte SAC</t>
  </si>
  <si>
    <t xml:space="preserve">La Alcaldía Local cuenta con 130 SDQS pendientes por tramitar </t>
  </si>
  <si>
    <t xml:space="preserve">La Alcaldía Local dió respuesta total a 4.910 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</si>
  <si>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</si>
  <si>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</si>
  <si>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</si>
  <si>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</si>
  <si>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</si>
  <si>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</si>
  <si>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siguientes observaciones a la Alcaldía Local con relación al cumplimiento de la meta:
Uso eficiente de energía: Durante las inspecciones realizadas por el profesional ambiental se determinó que el 100% de los equipos de la alcaldía local se encontraron apagados.
Gestión Integral de Residuos: Según la inspección se evidencia mezcla de residuos en los puntos ecológicos.
Movilidad Sostenible: Realiza reporte. 146 personas usan transporte bimodal, 14 bicicleta, 132 transporte público,3 caminando, 48 carro compartido, 14 Taxi o App, 7 carro,  18 moto
Participación en actividades ambientales: Según inspección se cuenta con una participación activa de los servidores públicos en actividades ambientales.
Reporte Consumo de papel:No realiza reporte en SharePoint.
Consumo de papel: No se puede hacer comparación, no se cuenta con los reportes.</t>
  </si>
  <si>
    <t>De acuerdo al reporte enviado por la Oficina Asesora de Planeacion la Alcaldia Local de Kennedy cumplio con un 79% en la medicion de desempeño.</t>
  </si>
  <si>
    <t>Reporte enviado en Excel</t>
  </si>
  <si>
    <t>De acuerdo a los lineamientos establecidos la meta se cumplio en un 100%.</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</si>
  <si>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</si>
  <si>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</si>
  <si>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</si>
  <si>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</si>
  <si>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43,23% en el curso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</si>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</sst>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9">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b/>
      <sz val="20"/>
      <color theme="1"/>
      <name val="Arial"/>
      <family val="2"/>
    </font>
    <font>
      <sz val="10"/>
      <color theme="1"/>
      <name val="Calibri"/>
      <family val="2"/>
      <scheme val="minor"/>
    </font>
    <font>
      <b/>
      <sz val="10"/>
      <color theme="1"/>
      <name val="Calibri"/>
      <family val="2"/>
      <scheme val="minor"/>
    </font>
    <font>
      <b/>
      <sz val="10"/>
      <color theme="1"/>
      <name val="Arial"/>
      <family val="2"/>
    </font>
    <font>
      <b/>
      <sz val="26"/>
      <color theme="1"/>
      <name val="Arial"/>
      <family val="2"/>
    </font>
    <font>
      <b/>
      <sz val="18"/>
      <color theme="1"/>
      <name val="Calibri"/>
      <family val="2"/>
      <scheme val="minor"/>
    </font>
    <font>
      <b/>
      <sz val="11"/>
      <color theme="1"/>
      <name val="Arial"/>
      <family val="2"/>
    </font>
    <font>
      <b/>
      <sz val="16"/>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i/>
      <sz val="12"/>
      <name val="Arial"/>
      <family val="2"/>
    </font>
    <font>
      <b/>
      <sz val="14"/>
      <name val="Arial"/>
      <family val="2"/>
    </font>
    <font>
      <sz val="12"/>
      <color rgb="FF000000"/>
      <name val="Calibri"/>
      <family val="2"/>
      <scheme val="minor"/>
    </font>
    <font>
      <sz val="12"/>
      <color theme="1"/>
      <name val="Calibri"/>
      <family val="2"/>
      <scheme val="minor"/>
    </font>
    <font>
      <sz val="12"/>
      <name val="Garamond"/>
      <family val="1"/>
    </font>
    <font>
      <sz val="12"/>
      <color rgb="FF0070C0"/>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95">
    <xf numFmtId="0" fontId="0" fillId="0" borderId="0" xfId="0"/>
    <xf numFmtId="0" fontId="15" fillId="0" borderId="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3"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justify"/>
    </xf>
    <xf numFmtId="0" fontId="17" fillId="6" borderId="7"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7" fillId="8" borderId="7" xfId="0" applyFont="1" applyFill="1" applyBorder="1" applyAlignment="1">
      <alignment horizontal="justify" vertical="center" wrapText="1"/>
    </xf>
    <xf numFmtId="0" fontId="17"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17" fillId="11" borderId="10"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17" fillId="12" borderId="9"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17" fillId="12" borderId="11" xfId="0" applyFont="1" applyFill="1" applyBorder="1" applyAlignment="1">
      <alignment horizontal="left" vertical="center" wrapText="1"/>
    </xf>
    <xf numFmtId="0" fontId="17"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19" fillId="7" borderId="12" xfId="0" applyFont="1" applyFill="1" applyBorder="1" applyAlignment="1" applyProtection="1">
      <alignment vertical="center" wrapText="1"/>
    </xf>
    <xf numFmtId="9" fontId="2" fillId="7" borderId="12" xfId="4" applyFont="1" applyFill="1" applyBorder="1" applyAlignment="1" applyProtection="1">
      <alignment horizontal="center" vertical="center" wrapText="1"/>
    </xf>
    <xf numFmtId="0" fontId="16" fillId="7" borderId="12" xfId="0" applyFont="1" applyFill="1" applyBorder="1" applyAlignment="1" applyProtection="1">
      <alignment vertical="center" wrapText="1"/>
    </xf>
    <xf numFmtId="9" fontId="10" fillId="7" borderId="12" xfId="4" applyFont="1" applyFill="1" applyBorder="1" applyAlignment="1" applyProtection="1">
      <alignment horizontal="center" vertical="center" wrapText="1"/>
    </xf>
    <xf numFmtId="9" fontId="2" fillId="7" borderId="13" xfId="4" applyFont="1" applyFill="1" applyBorder="1" applyAlignment="1" applyProtection="1">
      <alignment vertical="center" wrapText="1"/>
    </xf>
    <xf numFmtId="9" fontId="20" fillId="7" borderId="15" xfId="4" applyFont="1" applyFill="1" applyBorder="1" applyAlignment="1" applyProtection="1">
      <alignment horizontal="center" vertical="center" wrapText="1"/>
    </xf>
    <xf numFmtId="0" fontId="19" fillId="7" borderId="16" xfId="0" applyFont="1" applyFill="1" applyBorder="1" applyAlignment="1" applyProtection="1">
      <alignment vertical="center" wrapText="1"/>
    </xf>
    <xf numFmtId="9" fontId="21" fillId="7" borderId="17" xfId="4"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center" vertical="center"/>
    </xf>
    <xf numFmtId="0" fontId="8" fillId="7" borderId="2" xfId="0" applyFont="1" applyFill="1" applyBorder="1" applyAlignment="1" applyProtection="1">
      <alignment vertical="center" wrapText="1"/>
    </xf>
    <xf numFmtId="0" fontId="9" fillId="7" borderId="19" xfId="0" applyFont="1" applyFill="1" applyBorder="1" applyAlignment="1" applyProtection="1">
      <alignment horizontal="center" vertical="center" wrapText="1"/>
    </xf>
    <xf numFmtId="0" fontId="22" fillId="7" borderId="0" xfId="0" applyFont="1" applyFill="1" applyProtection="1"/>
    <xf numFmtId="0" fontId="22" fillId="7" borderId="0" xfId="0" applyFont="1" applyFill="1" applyAlignment="1" applyProtection="1">
      <alignment horizontal="center" vertical="center"/>
    </xf>
    <xf numFmtId="0" fontId="11" fillId="13" borderId="18"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1" fillId="7" borderId="0" xfId="0" applyFont="1" applyFill="1" applyBorder="1" applyAlignment="1" applyProtection="1">
      <alignment horizontal="left" vertical="center" wrapText="1"/>
    </xf>
    <xf numFmtId="0" fontId="23" fillId="7" borderId="0" xfId="0" applyFont="1" applyFill="1" applyBorder="1" applyAlignment="1" applyProtection="1">
      <alignment vertical="center"/>
    </xf>
    <xf numFmtId="0" fontId="22" fillId="7" borderId="0" xfId="0" applyFont="1" applyFill="1" applyAlignment="1" applyProtection="1">
      <alignment horizontal="center"/>
    </xf>
    <xf numFmtId="0" fontId="22" fillId="7" borderId="0" xfId="0" applyFont="1" applyFill="1" applyAlignment="1" applyProtection="1">
      <alignment horizontal="justify" vertical="center" wrapText="1"/>
    </xf>
    <xf numFmtId="0" fontId="23" fillId="7" borderId="0" xfId="0" applyFont="1" applyFill="1" applyProtection="1"/>
    <xf numFmtId="0" fontId="1" fillId="14" borderId="21" xfId="0" applyFont="1" applyFill="1" applyBorder="1" applyAlignment="1" applyProtection="1">
      <alignment vertical="center" wrapText="1"/>
    </xf>
    <xf numFmtId="0" fontId="1" fillId="14" borderId="22" xfId="0" applyFont="1" applyFill="1" applyBorder="1" applyAlignment="1" applyProtection="1">
      <alignment vertical="center" wrapText="1"/>
    </xf>
    <xf numFmtId="0" fontId="1" fillId="16" borderId="14"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20"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6" borderId="24" xfId="0" applyFont="1" applyFill="1" applyBorder="1" applyAlignment="1" applyProtection="1">
      <alignment horizontal="center" vertical="center" wrapText="1"/>
    </xf>
    <xf numFmtId="0" fontId="1" fillId="16" borderId="24" xfId="0" applyFont="1" applyFill="1" applyBorder="1" applyAlignment="1" applyProtection="1">
      <alignment vertical="center" wrapText="1"/>
    </xf>
    <xf numFmtId="0" fontId="1" fillId="15" borderId="25" xfId="0" applyFont="1" applyFill="1" applyBorder="1" applyAlignment="1" applyProtection="1">
      <alignment horizontal="center" vertical="center" wrapText="1"/>
    </xf>
    <xf numFmtId="0" fontId="1" fillId="15" borderId="26"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3" fillId="15" borderId="6" xfId="0" applyFont="1" applyFill="1" applyBorder="1" applyProtection="1"/>
    <xf numFmtId="0" fontId="1" fillId="17"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21" borderId="29" xfId="0" applyFont="1" applyFill="1" applyBorder="1" applyAlignment="1" applyProtection="1">
      <alignment vertical="center" wrapText="1"/>
    </xf>
    <xf numFmtId="0" fontId="0" fillId="0" borderId="16" xfId="0" applyBorder="1" applyProtection="1"/>
    <xf numFmtId="0" fontId="24" fillId="7" borderId="16" xfId="0" applyFont="1" applyFill="1" applyBorder="1" applyAlignment="1" applyProtection="1">
      <alignment horizontal="center" vertical="center" wrapText="1"/>
    </xf>
    <xf numFmtId="0" fontId="19" fillId="7" borderId="0" xfId="0" applyFont="1" applyFill="1" applyBorder="1" applyAlignment="1" applyProtection="1">
      <alignment vertical="center" wrapText="1"/>
    </xf>
    <xf numFmtId="0" fontId="19" fillId="7" borderId="0" xfId="0" applyFont="1" applyFill="1" applyBorder="1" applyAlignment="1" applyProtection="1">
      <alignment horizontal="justify" vertical="center" wrapText="1"/>
    </xf>
    <xf numFmtId="0" fontId="19" fillId="7" borderId="0" xfId="0" applyFont="1" applyFill="1" applyProtection="1"/>
    <xf numFmtId="0" fontId="24" fillId="7" borderId="0" xfId="0" applyFont="1" applyFill="1" applyProtection="1"/>
    <xf numFmtId="9" fontId="2" fillId="7" borderId="0" xfId="4" applyFont="1" applyFill="1" applyBorder="1" applyAlignment="1" applyProtection="1">
      <alignment horizontal="center" vertical="center" wrapText="1"/>
    </xf>
    <xf numFmtId="0" fontId="22" fillId="7" borderId="0" xfId="0" applyFont="1" applyFill="1" applyBorder="1" applyProtection="1"/>
    <xf numFmtId="0" fontId="23" fillId="7" borderId="0" xfId="0" applyFont="1" applyFill="1" applyBorder="1" applyAlignment="1" applyProtection="1">
      <alignment vertical="top" wrapText="1"/>
    </xf>
    <xf numFmtId="0" fontId="23" fillId="7" borderId="0" xfId="0" applyFont="1" applyFill="1" applyBorder="1" applyAlignment="1" applyProtection="1">
      <alignment horizontal="center" vertical="center" wrapText="1"/>
    </xf>
    <xf numFmtId="0" fontId="24" fillId="7" borderId="30" xfId="0" applyFont="1" applyFill="1" applyBorder="1" applyAlignment="1" applyProtection="1">
      <alignment horizontal="center" vertical="center" wrapText="1"/>
    </xf>
    <xf numFmtId="0" fontId="19" fillId="7" borderId="7" xfId="0" applyFont="1" applyFill="1" applyBorder="1" applyAlignment="1" applyProtection="1">
      <alignment horizontal="justify" vertical="center" wrapText="1"/>
    </xf>
    <xf numFmtId="0" fontId="22" fillId="7" borderId="0" xfId="0" applyFont="1" applyFill="1" applyAlignment="1" applyProtection="1">
      <alignment vertical="top" wrapText="1"/>
    </xf>
    <xf numFmtId="0" fontId="22" fillId="7" borderId="0" xfId="0" applyFont="1" applyFill="1" applyAlignment="1" applyProtection="1">
      <alignment horizontal="center" vertical="center" wrapText="1"/>
    </xf>
    <xf numFmtId="0" fontId="0" fillId="0" borderId="0" xfId="0" applyAlignment="1" applyProtection="1">
      <alignment horizontal="justify" vertical="center" wrapText="1"/>
    </xf>
    <xf numFmtId="0" fontId="14" fillId="0" borderId="0" xfId="0" applyFont="1" applyProtection="1"/>
    <xf numFmtId="0" fontId="23" fillId="7"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xf>
    <xf numFmtId="9" fontId="16" fillId="0" borderId="2" xfId="0" applyNumberFormat="1" applyFont="1" applyFill="1" applyBorder="1" applyAlignment="1" applyProtection="1">
      <alignment horizontal="center" vertical="center"/>
    </xf>
    <xf numFmtId="9" fontId="29"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9" fontId="16" fillId="0" borderId="3" xfId="0" applyNumberFormat="1" applyFont="1" applyFill="1" applyBorder="1" applyAlignment="1" applyProtection="1">
      <alignment horizontal="center" vertical="center" wrapText="1"/>
      <protection locked="0"/>
    </xf>
    <xf numFmtId="9" fontId="12" fillId="0" borderId="3" xfId="4" applyFont="1" applyFill="1" applyBorder="1" applyAlignment="1" applyProtection="1">
      <alignment horizontal="center" vertical="center" wrapText="1"/>
    </xf>
    <xf numFmtId="9" fontId="16" fillId="0" borderId="3" xfId="4"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xf>
    <xf numFmtId="9" fontId="16" fillId="0" borderId="3" xfId="4" applyNumberFormat="1" applyFont="1" applyFill="1" applyBorder="1" applyAlignment="1" applyProtection="1">
      <alignment horizontal="center" vertical="center" wrapText="1"/>
      <protection locked="0"/>
    </xf>
    <xf numFmtId="0" fontId="16" fillId="0" borderId="33" xfId="0" applyFont="1" applyFill="1" applyBorder="1" applyAlignment="1" applyProtection="1">
      <alignment horizontal="left" vertical="center" wrapText="1"/>
      <protection locked="0"/>
    </xf>
    <xf numFmtId="0" fontId="16" fillId="0" borderId="0" xfId="0" applyFont="1" applyFill="1" applyProtection="1"/>
    <xf numFmtId="9" fontId="12" fillId="0" borderId="2" xfId="0" applyNumberFormat="1" applyFont="1" applyFill="1" applyBorder="1" applyAlignment="1" applyProtection="1">
      <alignment horizontal="left" vertical="center" wrapText="1"/>
      <protection locked="0"/>
    </xf>
    <xf numFmtId="10" fontId="16" fillId="0" borderId="3" xfId="0" applyNumberFormat="1" applyFont="1" applyFill="1" applyBorder="1" applyAlignment="1" applyProtection="1">
      <alignment horizontal="center" vertical="center" wrapText="1"/>
      <protection locked="0"/>
    </xf>
    <xf numFmtId="9" fontId="16" fillId="0" borderId="0" xfId="0" applyNumberFormat="1" applyFont="1" applyFill="1" applyAlignment="1" applyProtection="1">
      <alignment horizontal="center" vertical="center"/>
    </xf>
    <xf numFmtId="0" fontId="16" fillId="0" borderId="3" xfId="0" applyFont="1" applyFill="1" applyBorder="1" applyAlignment="1" applyProtection="1">
      <alignment horizontal="justify" vertical="center" wrapText="1"/>
      <protection locked="0"/>
    </xf>
    <xf numFmtId="0" fontId="30" fillId="0" borderId="2" xfId="0" applyFont="1" applyFill="1" applyBorder="1" applyAlignment="1" applyProtection="1">
      <alignment vertical="center" wrapText="1"/>
    </xf>
    <xf numFmtId="3" fontId="16" fillId="0" borderId="2" xfId="0" applyNumberFormat="1" applyFont="1" applyFill="1" applyBorder="1" applyAlignment="1" applyProtection="1">
      <alignment horizontal="center" vertical="center"/>
    </xf>
    <xf numFmtId="0" fontId="30" fillId="0"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xf>
    <xf numFmtId="9" fontId="29" fillId="0" borderId="2" xfId="0" applyNumberFormat="1" applyFont="1" applyFill="1" applyBorder="1" applyAlignment="1" applyProtection="1">
      <alignment horizontal="center" vertical="center" wrapText="1"/>
    </xf>
    <xf numFmtId="9" fontId="16" fillId="0" borderId="31" xfId="0" applyNumberFormat="1" applyFont="1" applyFill="1" applyBorder="1" applyAlignment="1" applyProtection="1">
      <alignment horizontal="center" vertical="center" wrapText="1"/>
      <protection locked="0"/>
    </xf>
    <xf numFmtId="9" fontId="16" fillId="0" borderId="31" xfId="4"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xf>
    <xf numFmtId="0" fontId="16" fillId="0" borderId="34"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justify" vertical="center" wrapText="1"/>
    </xf>
    <xf numFmtId="3" fontId="16" fillId="0" borderId="2" xfId="0" applyNumberFormat="1" applyFont="1" applyFill="1" applyBorder="1" applyAlignment="1" applyProtection="1">
      <alignment horizontal="center" vertical="center" wrapText="1"/>
    </xf>
    <xf numFmtId="3" fontId="29" fillId="0" borderId="2" xfId="0" applyNumberFormat="1" applyFont="1" applyFill="1" applyBorder="1" applyAlignment="1" applyProtection="1">
      <alignment horizontal="center" vertical="center" wrapText="1"/>
    </xf>
    <xf numFmtId="1" fontId="16" fillId="0" borderId="31" xfId="0" applyNumberFormat="1" applyFont="1" applyFill="1" applyBorder="1" applyAlignment="1" applyProtection="1">
      <alignment horizontal="center" vertical="center" wrapText="1"/>
      <protection locked="0"/>
    </xf>
    <xf numFmtId="0" fontId="16" fillId="0" borderId="31" xfId="0" applyFont="1" applyFill="1" applyBorder="1" applyAlignment="1" applyProtection="1">
      <alignment horizontal="justify" vertical="center" wrapText="1"/>
      <protection locked="0"/>
    </xf>
    <xf numFmtId="1" fontId="16" fillId="0" borderId="31" xfId="4" applyNumberFormat="1" applyFont="1" applyFill="1" applyBorder="1" applyAlignment="1" applyProtection="1">
      <alignment horizontal="center" vertical="center" wrapText="1"/>
      <protection locked="0"/>
    </xf>
    <xf numFmtId="0" fontId="16" fillId="7" borderId="2" xfId="0" applyFont="1" applyFill="1" applyBorder="1" applyAlignment="1" applyProtection="1">
      <alignment vertical="center" wrapText="1"/>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vertical="center" wrapText="1"/>
    </xf>
    <xf numFmtId="0" fontId="32" fillId="0" borderId="2" xfId="0" applyFont="1" applyFill="1" applyBorder="1" applyAlignment="1" applyProtection="1">
      <alignment horizontal="justify" vertical="center" wrapText="1"/>
    </xf>
    <xf numFmtId="9" fontId="32"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xf>
    <xf numFmtId="9" fontId="32" fillId="0" borderId="31" xfId="0" applyNumberFormat="1" applyFont="1" applyFill="1" applyBorder="1" applyAlignment="1" applyProtection="1">
      <alignment horizontal="center" vertical="center" wrapText="1"/>
      <protection locked="0"/>
    </xf>
    <xf numFmtId="9" fontId="32" fillId="0" borderId="3" xfId="4" applyFont="1" applyFill="1" applyBorder="1" applyAlignment="1" applyProtection="1">
      <alignment horizontal="center" vertical="center" wrapText="1"/>
    </xf>
    <xf numFmtId="0" fontId="32" fillId="0" borderId="31" xfId="0" applyFont="1" applyFill="1" applyBorder="1" applyAlignment="1" applyProtection="1">
      <alignment horizontal="justify" vertical="center" wrapText="1"/>
      <protection locked="0"/>
    </xf>
    <xf numFmtId="9" fontId="32" fillId="0" borderId="31" xfId="4"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xf>
    <xf numFmtId="0" fontId="32" fillId="0" borderId="34" xfId="0" applyFont="1" applyFill="1" applyBorder="1" applyAlignment="1" applyProtection="1">
      <alignment horizontal="left" vertical="center" wrapText="1"/>
      <protection locked="0"/>
    </xf>
    <xf numFmtId="0" fontId="32" fillId="0" borderId="0" xfId="0" applyFont="1" applyFill="1" applyProtection="1"/>
    <xf numFmtId="165" fontId="32" fillId="0" borderId="2" xfId="4" applyNumberFormat="1"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xf>
    <xf numFmtId="9" fontId="32" fillId="0" borderId="2" xfId="4"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xf>
    <xf numFmtId="9" fontId="32" fillId="0" borderId="28" xfId="0" applyNumberFormat="1"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10" fontId="28" fillId="7" borderId="12" xfId="4" applyNumberFormat="1" applyFont="1" applyFill="1" applyBorder="1" applyAlignment="1" applyProtection="1">
      <alignment horizontal="center" vertical="center" wrapText="1"/>
    </xf>
    <xf numFmtId="0" fontId="22" fillId="7" borderId="0" xfId="0" applyFont="1" applyFill="1"/>
    <xf numFmtId="9" fontId="12" fillId="0" borderId="3" xfId="4" applyNumberFormat="1" applyFont="1" applyBorder="1" applyAlignment="1">
      <alignment horizontal="center" vertical="center" wrapText="1"/>
    </xf>
    <xf numFmtId="9" fontId="32" fillId="0" borderId="3" xfId="4" applyNumberFormat="1" applyFont="1" applyBorder="1" applyAlignment="1">
      <alignment horizontal="center" vertical="center" wrapText="1"/>
    </xf>
    <xf numFmtId="0" fontId="12" fillId="0" borderId="2" xfId="0" applyFont="1" applyFill="1" applyBorder="1" applyAlignment="1" applyProtection="1">
      <alignment vertical="center" wrapText="1"/>
    </xf>
    <xf numFmtId="9" fontId="12" fillId="0" borderId="2" xfId="0" applyNumberFormat="1" applyFont="1" applyFill="1" applyBorder="1" applyAlignment="1" applyProtection="1">
      <alignment horizontal="justify" vertical="center" wrapText="1"/>
    </xf>
    <xf numFmtId="9" fontId="9" fillId="0" borderId="2" xfId="0" applyNumberFormat="1" applyFont="1" applyFill="1" applyBorder="1" applyAlignment="1" applyProtection="1">
      <alignment horizontal="center" vertical="center" wrapText="1"/>
    </xf>
    <xf numFmtId="9" fontId="12" fillId="0" borderId="31" xfId="0" applyNumberFormat="1" applyFont="1" applyFill="1" applyBorder="1" applyAlignment="1" applyProtection="1">
      <alignment horizontal="center" vertical="center" wrapText="1"/>
      <protection locked="0"/>
    </xf>
    <xf numFmtId="0" fontId="12" fillId="0" borderId="31" xfId="0" applyFont="1" applyFill="1" applyBorder="1" applyAlignment="1" applyProtection="1">
      <alignment horizontal="justify" vertical="center" wrapText="1"/>
      <protection locked="0"/>
    </xf>
    <xf numFmtId="9" fontId="12" fillId="0" borderId="31" xfId="4"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0" fontId="12" fillId="0" borderId="0" xfId="0" applyFont="1" applyFill="1" applyProtection="1"/>
    <xf numFmtId="0" fontId="30" fillId="0" borderId="2"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10" fontId="16" fillId="0" borderId="3" xfId="4" applyNumberFormat="1" applyFont="1" applyFill="1" applyBorder="1" applyAlignment="1" applyProtection="1">
      <alignment horizontal="center" vertical="center" wrapText="1"/>
      <protection locked="0"/>
    </xf>
    <xf numFmtId="2" fontId="16" fillId="0" borderId="3" xfId="4" applyNumberFormat="1" applyFont="1" applyFill="1" applyBorder="1" applyAlignment="1" applyProtection="1">
      <alignment horizontal="center" vertical="center" wrapText="1"/>
      <protection locked="0"/>
    </xf>
    <xf numFmtId="10" fontId="16" fillId="7" borderId="3" xfId="4" applyNumberFormat="1" applyFont="1" applyFill="1" applyBorder="1" applyAlignment="1" applyProtection="1">
      <alignment horizontal="center" vertical="center" wrapText="1"/>
      <protection locked="0"/>
    </xf>
    <xf numFmtId="9" fontId="12" fillId="7" borderId="3" xfId="4"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165" fontId="16" fillId="0" borderId="3" xfId="0" applyNumberFormat="1" applyFont="1" applyFill="1" applyBorder="1" applyAlignment="1" applyProtection="1">
      <alignment horizontal="center" vertical="center" wrapText="1"/>
      <protection locked="0"/>
    </xf>
    <xf numFmtId="10" fontId="34" fillId="7" borderId="49" xfId="4" applyNumberFormat="1" applyFont="1" applyFill="1" applyBorder="1" applyAlignment="1" applyProtection="1">
      <alignment horizontal="center" vertical="center" wrapText="1"/>
    </xf>
    <xf numFmtId="0" fontId="12" fillId="5" borderId="2" xfId="0" applyFont="1" applyFill="1" applyBorder="1" applyAlignment="1">
      <alignment horizontal="center" vertical="center" wrapText="1"/>
    </xf>
    <xf numFmtId="0" fontId="11" fillId="13"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 fillId="14" borderId="22"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top" wrapText="1"/>
    </xf>
    <xf numFmtId="0" fontId="19" fillId="7" borderId="20"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2" fillId="5" borderId="50" xfId="0" applyFont="1" applyFill="1" applyBorder="1" applyAlignment="1">
      <alignment horizontal="center" vertical="center" wrapText="1"/>
    </xf>
    <xf numFmtId="14" fontId="12" fillId="5" borderId="50" xfId="0" applyNumberFormat="1" applyFont="1" applyFill="1" applyBorder="1" applyAlignment="1" applyProtection="1">
      <alignment horizontal="center" vertical="center" wrapText="1"/>
    </xf>
    <xf numFmtId="0" fontId="12" fillId="5" borderId="6" xfId="0" applyFont="1" applyFill="1" applyBorder="1" applyAlignment="1">
      <alignment horizontal="center" vertical="center" wrapText="1"/>
    </xf>
    <xf numFmtId="14" fontId="12" fillId="5" borderId="6" xfId="0" applyNumberFormat="1" applyFont="1" applyFill="1" applyBorder="1" applyAlignment="1" applyProtection="1">
      <alignment horizontal="center" vertical="center" wrapText="1"/>
    </xf>
    <xf numFmtId="0" fontId="35" fillId="0" borderId="0" xfId="0" applyFont="1" applyAlignment="1">
      <alignment horizontal="center" vertical="center" wrapText="1"/>
    </xf>
    <xf numFmtId="0" fontId="36" fillId="0" borderId="50" xfId="0" applyFont="1" applyBorder="1" applyAlignment="1">
      <alignment horizontal="center" vertical="center" wrapText="1"/>
    </xf>
    <xf numFmtId="9" fontId="12" fillId="0" borderId="51" xfId="4"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protection locked="0"/>
    </xf>
    <xf numFmtId="10" fontId="16" fillId="0" borderId="3" xfId="0" applyNumberFormat="1" applyFont="1" applyFill="1" applyBorder="1" applyAlignment="1" applyProtection="1">
      <alignment horizontal="center" vertical="center" wrapText="1"/>
    </xf>
    <xf numFmtId="0" fontId="37" fillId="0" borderId="31" xfId="0" applyFont="1" applyBorder="1" applyAlignment="1" applyProtection="1">
      <alignment horizontal="left" vertical="center" wrapText="1"/>
      <protection locked="0"/>
    </xf>
    <xf numFmtId="10" fontId="16" fillId="0" borderId="28" xfId="0" applyNumberFormat="1" applyFont="1" applyFill="1" applyBorder="1" applyAlignment="1" applyProtection="1">
      <alignment horizontal="center" vertical="center" wrapText="1"/>
    </xf>
    <xf numFmtId="0" fontId="16" fillId="0" borderId="31" xfId="0" applyNumberFormat="1" applyFont="1" applyFill="1" applyBorder="1" applyAlignment="1" applyProtection="1">
      <alignment horizontal="center" vertical="center" wrapText="1"/>
      <protection locked="0"/>
    </xf>
    <xf numFmtId="0" fontId="16" fillId="0" borderId="31" xfId="4" applyNumberFormat="1" applyFont="1" applyFill="1" applyBorder="1" applyAlignment="1" applyProtection="1">
      <alignment horizontal="center" vertical="center" wrapText="1"/>
      <protection locked="0"/>
    </xf>
    <xf numFmtId="10" fontId="12" fillId="0" borderId="28" xfId="0" applyNumberFormat="1" applyFont="1" applyFill="1" applyBorder="1" applyAlignment="1" applyProtection="1">
      <alignment horizontal="center" vertical="center" wrapText="1"/>
    </xf>
    <xf numFmtId="10" fontId="16" fillId="0" borderId="31" xfId="4" applyNumberFormat="1" applyFont="1" applyFill="1" applyBorder="1" applyAlignment="1" applyProtection="1">
      <alignment horizontal="center" vertical="center" wrapText="1"/>
      <protection locked="0"/>
    </xf>
    <xf numFmtId="0" fontId="37" fillId="0" borderId="32" xfId="0" applyFont="1" applyBorder="1" applyAlignment="1" applyProtection="1">
      <alignment horizontal="center" vertical="center" wrapText="1"/>
      <protection locked="0"/>
    </xf>
    <xf numFmtId="2" fontId="32" fillId="0" borderId="31" xfId="0" applyNumberFormat="1" applyFont="1" applyFill="1" applyBorder="1" applyAlignment="1" applyProtection="1">
      <alignment horizontal="center" vertical="center" wrapText="1"/>
      <protection locked="0"/>
    </xf>
    <xf numFmtId="0" fontId="32" fillId="0" borderId="31" xfId="0" applyFont="1" applyBorder="1" applyAlignment="1" applyProtection="1">
      <alignment horizontal="left" vertical="center" wrapText="1"/>
      <protection locked="0"/>
    </xf>
    <xf numFmtId="0" fontId="32" fillId="0" borderId="31" xfId="0" applyFont="1" applyBorder="1" applyAlignment="1" applyProtection="1">
      <alignment horizontal="center" vertical="center" wrapText="1"/>
      <protection locked="0"/>
    </xf>
    <xf numFmtId="10" fontId="32" fillId="0" borderId="28" xfId="0" applyNumberFormat="1" applyFont="1" applyFill="1" applyBorder="1" applyAlignment="1" applyProtection="1">
      <alignment horizontal="center" vertical="center" wrapText="1"/>
    </xf>
    <xf numFmtId="9" fontId="16" fillId="0" borderId="31" xfId="4" applyNumberFormat="1" applyFont="1" applyFill="1" applyBorder="1" applyAlignment="1" applyProtection="1">
      <alignment horizontal="center"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27" fillId="9" borderId="12" xfId="0" applyFont="1" applyFill="1" applyBorder="1" applyAlignment="1" applyProtection="1">
      <alignment horizontal="center" vertical="center" wrapText="1"/>
    </xf>
    <xf numFmtId="0" fontId="21" fillId="20" borderId="43" xfId="0" applyFont="1" applyFill="1" applyBorder="1" applyAlignment="1" applyProtection="1">
      <alignment horizontal="center" vertical="center" wrapText="1"/>
    </xf>
    <xf numFmtId="0" fontId="21" fillId="20" borderId="44" xfId="0" applyFont="1" applyFill="1" applyBorder="1" applyAlignment="1" applyProtection="1">
      <alignment horizontal="center" vertical="center" wrapText="1"/>
    </xf>
    <xf numFmtId="0" fontId="21" fillId="20" borderId="45"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9" borderId="33" xfId="0" applyFont="1" applyFill="1" applyBorder="1" applyAlignment="1" applyProtection="1">
      <alignment horizontal="center" vertical="center" wrapText="1"/>
    </xf>
    <xf numFmtId="0" fontId="1" fillId="19" borderId="46" xfId="0" applyFont="1" applyFill="1" applyBorder="1" applyAlignment="1" applyProtection="1">
      <alignment horizontal="center" vertical="center" wrapText="1"/>
    </xf>
    <xf numFmtId="0" fontId="23" fillId="7" borderId="0" xfId="0" applyFont="1" applyFill="1" applyBorder="1" applyAlignment="1" applyProtection="1">
      <alignment horizontal="right" vertical="center" wrapText="1"/>
    </xf>
    <xf numFmtId="0" fontId="1" fillId="17" borderId="3" xfId="0" applyFont="1" applyFill="1" applyBorder="1" applyAlignment="1" applyProtection="1">
      <alignment horizontal="center" vertical="center" wrapText="1"/>
    </xf>
    <xf numFmtId="0" fontId="4" fillId="19" borderId="2"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24" fillId="7" borderId="19"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19" fillId="7" borderId="7"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5" borderId="42" xfId="0" applyFont="1" applyFill="1" applyBorder="1" applyAlignment="1" applyProtection="1">
      <alignment horizontal="center" vertical="center" wrapText="1"/>
    </xf>
    <xf numFmtId="0" fontId="1" fillId="15" borderId="36"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top" wrapText="1"/>
    </xf>
    <xf numFmtId="0" fontId="19" fillId="7" borderId="20" xfId="0" applyFont="1" applyFill="1" applyBorder="1" applyAlignment="1" applyProtection="1">
      <alignment horizontal="center" vertical="top" wrapText="1"/>
    </xf>
    <xf numFmtId="0" fontId="23" fillId="7" borderId="0" xfId="0" applyFont="1" applyFill="1" applyBorder="1" applyAlignment="1" applyProtection="1">
      <alignment horizontal="justify" vertical="center" wrapText="1"/>
    </xf>
    <xf numFmtId="0" fontId="24" fillId="7" borderId="19" xfId="0" applyFont="1" applyFill="1" applyBorder="1" applyAlignment="1" applyProtection="1">
      <alignment horizontal="center" vertical="top" wrapText="1"/>
    </xf>
    <xf numFmtId="0" fontId="24" fillId="7" borderId="20" xfId="0" applyFont="1" applyFill="1" applyBorder="1" applyAlignment="1" applyProtection="1">
      <alignment horizontal="center" vertical="top" wrapText="1"/>
    </xf>
    <xf numFmtId="0" fontId="24" fillId="7" borderId="7" xfId="0" applyFont="1" applyFill="1" applyBorder="1" applyAlignment="1" applyProtection="1">
      <alignment horizontal="center" vertical="top" wrapText="1"/>
    </xf>
    <xf numFmtId="0" fontId="1" fillId="14" borderId="22" xfId="0" applyFont="1" applyFill="1" applyBorder="1" applyAlignment="1" applyProtection="1">
      <alignment horizontal="center" vertical="center" wrapText="1"/>
    </xf>
    <xf numFmtId="0" fontId="25" fillId="21" borderId="39" xfId="0" applyFont="1" applyFill="1" applyBorder="1" applyAlignment="1" applyProtection="1">
      <alignment horizontal="center" vertical="center" wrapText="1"/>
    </xf>
    <xf numFmtId="0" fontId="0" fillId="0" borderId="40" xfId="0" applyBorder="1" applyAlignment="1" applyProtection="1"/>
    <xf numFmtId="0" fontId="24" fillId="7" borderId="41" xfId="0" applyFont="1" applyFill="1" applyBorder="1" applyAlignment="1" applyProtection="1">
      <alignment horizontal="center" vertical="center" wrapText="1"/>
    </xf>
    <xf numFmtId="0" fontId="24" fillId="7" borderId="42"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7" fillId="23" borderId="12" xfId="0" applyFont="1" applyFill="1" applyBorder="1" applyAlignment="1" applyProtection="1">
      <alignment horizontal="center" vertical="center" wrapText="1"/>
    </xf>
    <xf numFmtId="0" fontId="27" fillId="20" borderId="12"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5" borderId="7"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11" fillId="13" borderId="47"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33"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46" xfId="0" applyFont="1" applyFill="1" applyBorder="1" applyAlignment="1" applyProtection="1">
      <alignment horizontal="center" vertical="center" wrapText="1"/>
    </xf>
    <xf numFmtId="22" fontId="26" fillId="22" borderId="19" xfId="0" applyNumberFormat="1" applyFont="1" applyFill="1" applyBorder="1" applyAlignment="1">
      <alignment horizontal="center" vertical="center"/>
    </xf>
    <xf numFmtId="22" fontId="26" fillId="22" borderId="20" xfId="0" applyNumberFormat="1" applyFont="1" applyFill="1" applyBorder="1" applyAlignment="1">
      <alignment horizontal="center" vertical="center"/>
    </xf>
    <xf numFmtId="22" fontId="26" fillId="22" borderId="7" xfId="0" applyNumberFormat="1" applyFont="1" applyFill="1" applyBorder="1" applyAlignment="1">
      <alignment horizontal="center" vertical="center"/>
    </xf>
    <xf numFmtId="0" fontId="26" fillId="8" borderId="48" xfId="0" applyFont="1" applyFill="1" applyBorder="1" applyAlignment="1">
      <alignment horizontal="center" vertical="center"/>
    </xf>
    <xf numFmtId="0" fontId="26" fillId="8" borderId="25" xfId="0" applyFont="1" applyFill="1" applyBorder="1" applyAlignment="1">
      <alignment horizontal="center" vertical="center"/>
    </xf>
    <xf numFmtId="0" fontId="26" fillId="8" borderId="11" xfId="0" applyFont="1" applyFill="1" applyBorder="1" applyAlignment="1">
      <alignment horizontal="center" vertical="center"/>
    </xf>
    <xf numFmtId="0" fontId="4" fillId="16" borderId="35" xfId="0" applyFont="1" applyFill="1" applyBorder="1" applyAlignment="1" applyProtection="1">
      <alignment horizontal="center" vertical="center" wrapText="1"/>
    </xf>
    <xf numFmtId="0" fontId="4" fillId="16" borderId="36" xfId="0" applyFont="1" applyFill="1" applyBorder="1" applyAlignment="1" applyProtection="1">
      <alignment horizontal="center" vertical="center" wrapText="1"/>
    </xf>
    <xf numFmtId="0" fontId="4" fillId="16" borderId="37" xfId="0" applyFont="1" applyFill="1" applyBorder="1" applyAlignment="1" applyProtection="1">
      <alignment horizontal="center" vertical="center" wrapText="1"/>
    </xf>
    <xf numFmtId="0" fontId="4" fillId="16" borderId="0" xfId="0" applyFont="1" applyFill="1" applyBorder="1" applyAlignment="1" applyProtection="1">
      <alignment horizontal="center" vertical="center" wrapText="1"/>
    </xf>
    <xf numFmtId="0" fontId="4" fillId="16" borderId="38" xfId="0" applyFont="1" applyFill="1" applyBorder="1" applyAlignment="1" applyProtection="1">
      <alignment horizontal="center" vertical="center" wrapText="1"/>
    </xf>
    <xf numFmtId="0" fontId="4" fillId="16" borderId="30"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22" fillId="7" borderId="0" xfId="0" applyFont="1" applyFill="1" applyBorder="1" applyAlignment="1" applyProtection="1">
      <alignment horizontal="center"/>
    </xf>
    <xf numFmtId="0" fontId="12" fillId="5" borderId="52" xfId="0" applyFont="1" applyFill="1" applyBorder="1" applyAlignment="1">
      <alignment horizontal="center" vertical="center" wrapText="1"/>
    </xf>
    <xf numFmtId="14" fontId="12" fillId="5" borderId="52" xfId="0" applyNumberFormat="1" applyFont="1" applyFill="1" applyBorder="1" applyAlignment="1" applyProtection="1">
      <alignment horizontal="center" vertical="center" wrapText="1"/>
    </xf>
    <xf numFmtId="0" fontId="12" fillId="5" borderId="52"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022" name="AutoShape 38" descr="Resultado de imagen para boton agregar icono">
          <a:extLst>
            <a:ext uri="{FF2B5EF4-FFF2-40B4-BE49-F238E27FC236}">
              <a16:creationId xmlns:a16="http://schemas.microsoft.com/office/drawing/2014/main" id="{C424FAF0-9824-4570-94D8-8154E06A52A4}"/>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3" name="AutoShape 39" descr="Resultado de imagen para boton agregar icono">
          <a:extLst>
            <a:ext uri="{FF2B5EF4-FFF2-40B4-BE49-F238E27FC236}">
              <a16:creationId xmlns:a16="http://schemas.microsoft.com/office/drawing/2014/main" id="{13E59A16-1C14-4488-A22A-B639E7C6F6AF}"/>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4" name="AutoShape 40" descr="Resultado de imagen para boton agregar icono">
          <a:extLst>
            <a:ext uri="{FF2B5EF4-FFF2-40B4-BE49-F238E27FC236}">
              <a16:creationId xmlns:a16="http://schemas.microsoft.com/office/drawing/2014/main" id="{E4F09C95-050C-4B90-BB2E-10E8C4FA51A4}"/>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5" name="AutoShape 42" descr="Z">
          <a:extLst>
            <a:ext uri="{FF2B5EF4-FFF2-40B4-BE49-F238E27FC236}">
              <a16:creationId xmlns:a16="http://schemas.microsoft.com/office/drawing/2014/main" id="{2AE2DAF1-A2C7-41E3-B187-C4590B6E505B}"/>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D27B0324-E143-496E-B15F-FA7D6E72B52E}"/>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2"/>
  <sheetViews>
    <sheetView showGridLines="0" tabSelected="1" topLeftCell="D8" zoomScale="55" zoomScaleNormal="55" workbookViewId="0">
      <selection activeCell="D13" sqref="D13:K13"/>
    </sheetView>
  </sheetViews>
  <sheetFormatPr defaultColWidth="0" defaultRowHeight="15" zeroHeight="1"/>
  <cols>
    <col min="1" max="1" width="22.28515625" style="42" customWidth="1"/>
    <col min="2" max="2" width="69" style="42" customWidth="1"/>
    <col min="3" max="3" width="36.42578125" style="42" customWidth="1"/>
    <col min="4" max="4" width="69.28515625" style="94" customWidth="1"/>
    <col min="5" max="5" width="18.28515625" style="42" customWidth="1"/>
    <col min="6" max="6" width="24.28515625" style="42" customWidth="1"/>
    <col min="7" max="7" width="50.7109375" style="42" customWidth="1"/>
    <col min="8" max="8" width="87.42578125" style="42" customWidth="1"/>
    <col min="9" max="9" width="33.85546875" style="42" customWidth="1"/>
    <col min="10" max="10" width="28" style="42" customWidth="1"/>
    <col min="11" max="11" width="35" style="42" customWidth="1"/>
    <col min="12" max="12" width="8.140625" style="42" customWidth="1"/>
    <col min="13" max="13" width="8.7109375" style="42" customWidth="1"/>
    <col min="14" max="14" width="9.42578125" style="42" customWidth="1"/>
    <col min="15" max="15" width="8.140625" style="42" customWidth="1"/>
    <col min="16" max="16" width="20.85546875" style="95" customWidth="1"/>
    <col min="17" max="17" width="14.42578125" style="42" customWidth="1"/>
    <col min="18" max="18" width="18.140625" style="42" customWidth="1"/>
    <col min="19" max="19" width="14.7109375" style="42" customWidth="1"/>
    <col min="20" max="20" width="45.7109375" style="42" customWidth="1"/>
    <col min="21" max="21" width="11.42578125" style="42" customWidth="1"/>
    <col min="22" max="22" width="18.85546875" style="42" customWidth="1"/>
    <col min="23" max="23" width="14.140625" style="42" customWidth="1"/>
    <col min="24" max="24" width="18.42578125" style="42" customWidth="1"/>
    <col min="25" max="25" width="108.5703125" style="42" customWidth="1"/>
    <col min="26" max="26" width="17.7109375" style="42" customWidth="1"/>
    <col min="27" max="27" width="19.7109375" style="43" customWidth="1"/>
    <col min="28" max="28" width="16.42578125" style="42" customWidth="1"/>
    <col min="29" max="29" width="25.5703125" style="43" customWidth="1"/>
    <col min="30" max="30" width="79.42578125" style="42" customWidth="1"/>
    <col min="31" max="31" width="17.85546875" style="42" customWidth="1"/>
    <col min="32" max="33" width="11.42578125" style="42" customWidth="1"/>
    <col min="34" max="34" width="21.28515625" style="42" customWidth="1"/>
    <col min="35" max="35" width="70.42578125" style="42" customWidth="1"/>
    <col min="36" max="36" width="29.5703125" style="42" customWidth="1"/>
    <col min="37" max="38" width="11.42578125" style="42" customWidth="1"/>
    <col min="39" max="39" width="14.85546875" style="42" customWidth="1"/>
    <col min="40" max="40" width="22.140625" style="42" customWidth="1"/>
    <col min="41" max="41" width="20.7109375" style="42" customWidth="1"/>
    <col min="42" max="42" width="24.140625" style="42" customWidth="1"/>
    <col min="43" max="43" width="19.140625" style="42" customWidth="1"/>
    <col min="44" max="44" width="18.42578125" style="42" customWidth="1"/>
    <col min="45" max="45" width="21.85546875" style="42" customWidth="1"/>
    <col min="46" max="46" width="19.85546875" style="42" customWidth="1"/>
    <col min="47" max="16384" width="0" style="42" hidden="1"/>
  </cols>
  <sheetData>
    <row r="1" spans="1:46" ht="40.5" customHeight="1">
      <c r="A1" s="278" t="s">
        <v>0</v>
      </c>
      <c r="B1" s="279"/>
      <c r="C1" s="279"/>
      <c r="D1" s="279"/>
      <c r="E1" s="279"/>
      <c r="F1" s="279"/>
      <c r="G1" s="279"/>
      <c r="H1" s="280"/>
      <c r="I1" s="161"/>
      <c r="J1" s="161"/>
      <c r="K1" s="161"/>
      <c r="L1" s="161"/>
      <c r="M1" s="161"/>
      <c r="N1" s="161"/>
      <c r="O1" s="161"/>
      <c r="P1" s="161"/>
      <c r="Q1" s="161"/>
      <c r="R1" s="161"/>
      <c r="S1" s="161"/>
      <c r="T1" s="161"/>
      <c r="U1" s="161"/>
    </row>
    <row r="2" spans="1:46" ht="40.5" customHeight="1" thickBot="1">
      <c r="A2" s="281" t="s">
        <v>1</v>
      </c>
      <c r="B2" s="282"/>
      <c r="C2" s="282"/>
      <c r="D2" s="282"/>
      <c r="E2" s="282"/>
      <c r="F2" s="282"/>
      <c r="G2" s="282"/>
      <c r="H2" s="283"/>
      <c r="I2" s="161"/>
      <c r="J2" s="161"/>
      <c r="K2" s="161"/>
      <c r="L2" s="161"/>
      <c r="M2" s="161"/>
      <c r="N2" s="161"/>
      <c r="O2" s="161"/>
      <c r="P2" s="161"/>
      <c r="Q2" s="161"/>
      <c r="R2" s="161"/>
      <c r="S2" s="161"/>
      <c r="T2" s="161"/>
      <c r="U2" s="161"/>
    </row>
    <row r="3" spans="1:46" ht="36.75" customHeight="1">
      <c r="A3" s="44" t="s">
        <v>2</v>
      </c>
      <c r="B3" s="45">
        <v>2019</v>
      </c>
      <c r="C3" s="273" t="s">
        <v>3</v>
      </c>
      <c r="D3" s="274"/>
      <c r="E3" s="274"/>
      <c r="F3" s="274"/>
      <c r="G3" s="274"/>
      <c r="H3" s="275"/>
      <c r="I3" s="161"/>
      <c r="J3" s="161"/>
      <c r="K3" s="161"/>
      <c r="L3" s="161"/>
      <c r="M3" s="161"/>
      <c r="N3" s="161"/>
      <c r="O3" s="161"/>
      <c r="P3" s="161"/>
      <c r="Q3" s="161"/>
      <c r="R3" s="161"/>
      <c r="S3" s="161"/>
      <c r="T3" s="161"/>
      <c r="U3" s="161"/>
      <c r="V3" s="46"/>
      <c r="W3" s="46"/>
      <c r="X3" s="46"/>
      <c r="Y3" s="46"/>
      <c r="Z3" s="46"/>
      <c r="AA3" s="47"/>
      <c r="AB3" s="46"/>
      <c r="AC3" s="47"/>
      <c r="AD3" s="46"/>
      <c r="AE3" s="46"/>
      <c r="AF3" s="46"/>
      <c r="AG3" s="46"/>
      <c r="AH3" s="46"/>
      <c r="AI3" s="46"/>
      <c r="AJ3" s="46"/>
      <c r="AK3" s="46"/>
      <c r="AL3" s="46"/>
      <c r="AM3" s="46"/>
      <c r="AN3" s="46"/>
      <c r="AO3" s="46"/>
      <c r="AP3" s="46"/>
      <c r="AQ3" s="46"/>
      <c r="AR3" s="46"/>
      <c r="AS3" s="46"/>
      <c r="AT3" s="46"/>
    </row>
    <row r="4" spans="1:46" ht="36.75" customHeight="1">
      <c r="A4" s="44" t="s">
        <v>4</v>
      </c>
      <c r="B4" s="45" t="s">
        <v>5</v>
      </c>
      <c r="C4" s="48" t="s">
        <v>6</v>
      </c>
      <c r="D4" s="184" t="s">
        <v>7</v>
      </c>
      <c r="E4" s="276" t="s">
        <v>8</v>
      </c>
      <c r="F4" s="276"/>
      <c r="G4" s="276"/>
      <c r="H4" s="277"/>
      <c r="I4" s="161"/>
      <c r="J4" s="161"/>
      <c r="K4" s="161"/>
      <c r="L4" s="161"/>
      <c r="M4" s="161"/>
      <c r="N4" s="161"/>
      <c r="O4" s="161"/>
      <c r="P4" s="161"/>
      <c r="Q4" s="161"/>
      <c r="R4" s="161"/>
      <c r="S4" s="161"/>
      <c r="T4" s="161"/>
      <c r="U4" s="161"/>
      <c r="V4" s="46"/>
      <c r="W4" s="46"/>
      <c r="X4" s="46"/>
      <c r="Y4" s="46"/>
      <c r="Z4" s="46"/>
      <c r="AA4" s="47"/>
      <c r="AB4" s="46"/>
      <c r="AC4" s="47"/>
      <c r="AD4" s="46"/>
      <c r="AE4" s="46"/>
      <c r="AF4" s="46"/>
      <c r="AG4" s="46"/>
      <c r="AH4" s="46"/>
      <c r="AI4" s="46"/>
      <c r="AJ4" s="46"/>
      <c r="AK4" s="46"/>
      <c r="AL4" s="46"/>
      <c r="AM4" s="46"/>
      <c r="AN4" s="46"/>
      <c r="AO4" s="46"/>
      <c r="AP4" s="46"/>
      <c r="AQ4" s="46"/>
      <c r="AR4" s="46"/>
      <c r="AS4" s="46"/>
      <c r="AT4" s="46"/>
    </row>
    <row r="5" spans="1:46" ht="69" customHeight="1">
      <c r="A5" s="44" t="s">
        <v>9</v>
      </c>
      <c r="B5" s="179" t="s">
        <v>10</v>
      </c>
      <c r="C5" s="187">
        <v>1</v>
      </c>
      <c r="D5" s="159">
        <v>43469</v>
      </c>
      <c r="E5" s="219" t="s">
        <v>11</v>
      </c>
      <c r="F5" s="219"/>
      <c r="G5" s="219"/>
      <c r="H5" s="219"/>
      <c r="I5" s="161"/>
      <c r="J5" s="161"/>
      <c r="K5" s="161"/>
      <c r="L5" s="161"/>
      <c r="M5" s="161"/>
      <c r="N5" s="161"/>
      <c r="O5" s="161"/>
      <c r="P5" s="161"/>
      <c r="Q5" s="161"/>
      <c r="R5" s="161"/>
      <c r="S5" s="161"/>
      <c r="T5" s="161"/>
      <c r="U5" s="161"/>
      <c r="V5" s="46"/>
      <c r="W5" s="46"/>
      <c r="X5" s="46"/>
      <c r="Y5" s="46"/>
      <c r="Z5" s="46"/>
      <c r="AA5" s="47"/>
      <c r="AB5" s="46"/>
      <c r="AC5" s="47"/>
      <c r="AD5" s="46"/>
      <c r="AE5" s="46"/>
      <c r="AF5" s="46"/>
      <c r="AG5" s="46"/>
      <c r="AH5" s="46"/>
      <c r="AI5" s="46"/>
      <c r="AJ5" s="46"/>
      <c r="AK5" s="46"/>
      <c r="AL5" s="46"/>
      <c r="AM5" s="46"/>
      <c r="AN5" s="46"/>
      <c r="AO5" s="46"/>
      <c r="AP5" s="46"/>
      <c r="AQ5" s="46"/>
      <c r="AR5" s="46"/>
      <c r="AS5" s="46"/>
      <c r="AT5" s="46"/>
    </row>
    <row r="6" spans="1:46" ht="67.5" customHeight="1">
      <c r="A6" s="44"/>
      <c r="B6" s="179"/>
      <c r="C6" s="187">
        <v>2</v>
      </c>
      <c r="D6" s="159">
        <v>43550</v>
      </c>
      <c r="E6" s="219" t="s">
        <v>12</v>
      </c>
      <c r="F6" s="219"/>
      <c r="G6" s="219"/>
      <c r="H6" s="219"/>
      <c r="I6" s="161"/>
      <c r="J6" s="161"/>
      <c r="K6" s="161"/>
      <c r="L6" s="161"/>
      <c r="M6" s="161"/>
      <c r="N6" s="161"/>
      <c r="O6" s="161"/>
      <c r="P6" s="161"/>
      <c r="Q6" s="161"/>
      <c r="R6" s="161"/>
      <c r="S6" s="161"/>
      <c r="T6" s="161"/>
      <c r="U6" s="161"/>
      <c r="V6" s="49"/>
      <c r="W6" s="49"/>
      <c r="X6" s="49"/>
      <c r="Y6" s="49"/>
      <c r="Z6" s="49"/>
      <c r="AA6" s="50"/>
      <c r="AB6" s="49"/>
      <c r="AC6" s="50"/>
      <c r="AD6" s="49"/>
      <c r="AE6" s="49"/>
      <c r="AF6" s="49"/>
      <c r="AG6" s="49"/>
      <c r="AH6" s="49"/>
      <c r="AI6" s="49"/>
      <c r="AJ6" s="49"/>
      <c r="AK6" s="49"/>
      <c r="AL6" s="49"/>
      <c r="AM6" s="49"/>
      <c r="AN6" s="49"/>
      <c r="AO6" s="49"/>
      <c r="AP6" s="51"/>
      <c r="AQ6" s="49"/>
      <c r="AR6" s="49"/>
      <c r="AS6" s="49"/>
      <c r="AT6" s="49"/>
    </row>
    <row r="7" spans="1:46" ht="72" customHeight="1">
      <c r="A7" s="44"/>
      <c r="B7" s="179"/>
      <c r="C7" s="183">
        <v>3</v>
      </c>
      <c r="D7" s="159">
        <v>43578</v>
      </c>
      <c r="E7" s="219" t="s">
        <v>13</v>
      </c>
      <c r="F7" s="219"/>
      <c r="G7" s="219"/>
      <c r="H7" s="219"/>
      <c r="I7" s="161"/>
      <c r="J7" s="161"/>
      <c r="K7" s="161"/>
      <c r="L7" s="161"/>
      <c r="M7" s="161"/>
      <c r="N7" s="161"/>
      <c r="O7" s="161"/>
      <c r="P7" s="161"/>
      <c r="Q7" s="161"/>
      <c r="R7" s="161"/>
      <c r="S7" s="161"/>
      <c r="T7" s="161"/>
      <c r="U7" s="161"/>
      <c r="V7" s="52"/>
      <c r="W7" s="52"/>
      <c r="X7" s="52"/>
      <c r="Y7" s="52"/>
      <c r="Z7" s="52"/>
      <c r="AA7" s="195"/>
      <c r="AB7" s="52"/>
      <c r="AC7" s="195"/>
      <c r="AD7" s="52"/>
      <c r="AE7" s="52"/>
      <c r="AF7" s="221"/>
      <c r="AG7" s="221"/>
      <c r="AH7" s="221"/>
      <c r="AI7" s="221"/>
      <c r="AJ7" s="221"/>
      <c r="AK7" s="221"/>
      <c r="AL7" s="221"/>
      <c r="AM7" s="221"/>
      <c r="AN7" s="221"/>
      <c r="AO7" s="221"/>
      <c r="AP7" s="221"/>
      <c r="AQ7" s="221"/>
      <c r="AR7" s="221"/>
      <c r="AS7" s="221"/>
      <c r="AT7" s="221"/>
    </row>
    <row r="8" spans="1:46" ht="72" customHeight="1">
      <c r="A8" s="44"/>
      <c r="B8" s="179"/>
      <c r="C8" s="183">
        <v>4</v>
      </c>
      <c r="D8" s="159">
        <v>43675</v>
      </c>
      <c r="E8" s="219" t="s">
        <v>14</v>
      </c>
      <c r="F8" s="219"/>
      <c r="G8" s="219"/>
      <c r="H8" s="219"/>
      <c r="I8" s="161"/>
      <c r="J8" s="161"/>
      <c r="K8" s="161"/>
      <c r="L8" s="161"/>
      <c r="M8" s="161"/>
      <c r="N8" s="161"/>
      <c r="O8" s="161"/>
      <c r="P8" s="161"/>
      <c r="Q8" s="161"/>
      <c r="R8" s="161"/>
      <c r="S8" s="161"/>
      <c r="T8" s="161"/>
      <c r="U8" s="161"/>
      <c r="V8" s="52"/>
      <c r="W8" s="52"/>
      <c r="X8" s="52"/>
      <c r="Y8" s="52"/>
      <c r="Z8" s="52"/>
      <c r="AA8" s="195"/>
      <c r="AB8" s="52"/>
      <c r="AC8" s="195"/>
      <c r="AD8" s="52"/>
      <c r="AE8" s="52"/>
      <c r="AF8" s="195"/>
      <c r="AG8" s="195"/>
      <c r="AH8" s="195"/>
      <c r="AI8" s="195"/>
      <c r="AJ8" s="195"/>
      <c r="AK8" s="195"/>
      <c r="AL8" s="195"/>
      <c r="AM8" s="195"/>
      <c r="AN8" s="195"/>
      <c r="AO8" s="195"/>
      <c r="AP8" s="195"/>
      <c r="AQ8" s="195"/>
      <c r="AR8" s="195"/>
      <c r="AS8" s="195"/>
      <c r="AT8" s="195"/>
    </row>
    <row r="9" spans="1:46" ht="42" customHeight="1">
      <c r="A9" s="180"/>
      <c r="B9" s="180"/>
      <c r="C9" s="183">
        <v>5</v>
      </c>
      <c r="D9" s="159">
        <v>43717</v>
      </c>
      <c r="E9" s="219" t="s">
        <v>15</v>
      </c>
      <c r="F9" s="219"/>
      <c r="G9" s="219"/>
      <c r="H9" s="219"/>
      <c r="I9" s="51"/>
      <c r="J9" s="51"/>
      <c r="K9" s="51"/>
      <c r="L9" s="51"/>
      <c r="M9" s="51"/>
      <c r="N9" s="51"/>
      <c r="O9" s="51"/>
      <c r="P9" s="53"/>
      <c r="Q9" s="46"/>
      <c r="R9" s="46"/>
      <c r="S9" s="46"/>
      <c r="T9" s="46"/>
      <c r="U9" s="46"/>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row>
    <row r="10" spans="1:46" ht="99.75" customHeight="1">
      <c r="A10" s="180"/>
      <c r="B10" s="180"/>
      <c r="C10" s="198">
        <v>6</v>
      </c>
      <c r="D10" s="199">
        <v>43782</v>
      </c>
      <c r="E10" s="220" t="s">
        <v>16</v>
      </c>
      <c r="F10" s="220"/>
      <c r="G10" s="220"/>
      <c r="H10" s="220"/>
      <c r="I10" s="54"/>
      <c r="J10" s="54"/>
      <c r="K10" s="54"/>
      <c r="L10" s="54"/>
      <c r="M10" s="54"/>
      <c r="N10" s="54"/>
      <c r="O10" s="54"/>
      <c r="P10" s="54"/>
      <c r="Q10" s="54"/>
      <c r="R10" s="54"/>
      <c r="S10" s="54"/>
      <c r="T10" s="96"/>
      <c r="U10" s="54"/>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row>
    <row r="11" spans="1:46" ht="99.75" customHeight="1">
      <c r="A11" s="51"/>
      <c r="B11" s="51"/>
      <c r="C11" s="292">
        <v>7</v>
      </c>
      <c r="D11" s="293">
        <v>43853</v>
      </c>
      <c r="E11" s="294" t="s">
        <v>17</v>
      </c>
      <c r="F11" s="294"/>
      <c r="G11" s="294"/>
      <c r="H11" s="294"/>
      <c r="I11" s="54"/>
      <c r="J11" s="54"/>
      <c r="K11" s="54"/>
      <c r="L11" s="54"/>
      <c r="M11" s="54"/>
      <c r="N11" s="54"/>
      <c r="O11" s="54"/>
      <c r="P11" s="54"/>
      <c r="Q11" s="54"/>
      <c r="R11" s="54"/>
      <c r="S11" s="54"/>
      <c r="T11" s="96"/>
      <c r="U11" s="54"/>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row>
    <row r="12" spans="1:46" ht="99.75" customHeight="1">
      <c r="A12" s="51"/>
      <c r="B12" s="51"/>
      <c r="C12" s="196">
        <v>8</v>
      </c>
      <c r="D12" s="197">
        <v>43865</v>
      </c>
      <c r="E12" s="223" t="s">
        <v>18</v>
      </c>
      <c r="F12" s="223"/>
      <c r="G12" s="223"/>
      <c r="H12" s="223"/>
      <c r="I12" s="54"/>
      <c r="J12" s="54"/>
      <c r="K12" s="54"/>
      <c r="L12" s="54"/>
      <c r="M12" s="54"/>
      <c r="N12" s="54"/>
      <c r="O12" s="54"/>
      <c r="P12" s="54"/>
      <c r="Q12" s="54"/>
      <c r="R12" s="54"/>
      <c r="S12" s="54"/>
      <c r="T12" s="96"/>
      <c r="U12" s="54"/>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row>
    <row r="13" spans="1:46">
      <c r="A13" s="55"/>
      <c r="B13" s="46"/>
      <c r="C13" s="46"/>
      <c r="D13" s="291"/>
      <c r="E13" s="291"/>
      <c r="F13" s="291"/>
      <c r="G13" s="291"/>
      <c r="H13" s="291"/>
      <c r="I13" s="291"/>
      <c r="J13" s="291"/>
      <c r="K13" s="291"/>
      <c r="L13" s="222"/>
      <c r="M13" s="222"/>
      <c r="N13" s="222"/>
      <c r="O13" s="222"/>
      <c r="P13" s="195"/>
      <c r="Q13" s="195"/>
      <c r="R13" s="195"/>
      <c r="S13" s="195"/>
      <c r="T13" s="195"/>
      <c r="U13" s="195"/>
      <c r="V13" s="222"/>
      <c r="W13" s="222"/>
      <c r="X13" s="186"/>
      <c r="Y13" s="186"/>
      <c r="Z13" s="186"/>
      <c r="AA13" s="222"/>
      <c r="AB13" s="222"/>
      <c r="AC13" s="186"/>
      <c r="AD13" s="186"/>
      <c r="AE13" s="186"/>
      <c r="AF13" s="222"/>
      <c r="AG13" s="222"/>
      <c r="AH13" s="186"/>
      <c r="AI13" s="186"/>
      <c r="AJ13" s="186"/>
      <c r="AK13" s="222"/>
      <c r="AL13" s="222"/>
      <c r="AM13" s="186"/>
      <c r="AN13" s="186"/>
      <c r="AO13" s="186"/>
      <c r="AP13" s="222"/>
      <c r="AQ13" s="222"/>
      <c r="AR13" s="222"/>
      <c r="AS13" s="186"/>
      <c r="AT13" s="186"/>
    </row>
    <row r="14" spans="1:46" ht="15.75" thickBot="1">
      <c r="A14" s="46"/>
      <c r="B14" s="46"/>
      <c r="C14" s="46"/>
      <c r="D14" s="56"/>
      <c r="E14" s="46"/>
      <c r="F14" s="46"/>
      <c r="G14" s="46"/>
      <c r="H14" s="46"/>
      <c r="I14" s="46"/>
      <c r="J14" s="46"/>
      <c r="K14" s="46"/>
      <c r="L14" s="46"/>
      <c r="M14" s="46"/>
      <c r="N14" s="46"/>
      <c r="O14" s="46"/>
      <c r="P14" s="57"/>
      <c r="Q14" s="46"/>
      <c r="R14" s="46"/>
      <c r="S14" s="46"/>
      <c r="T14" s="46"/>
      <c r="U14" s="46"/>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row>
    <row r="15" spans="1:46" ht="15" customHeight="1">
      <c r="A15" s="284" t="s">
        <v>19</v>
      </c>
      <c r="B15" s="285"/>
      <c r="C15" s="58"/>
      <c r="D15" s="268"/>
      <c r="E15" s="269"/>
      <c r="F15" s="269"/>
      <c r="G15" s="269"/>
      <c r="H15" s="269"/>
      <c r="I15" s="269"/>
      <c r="J15" s="269"/>
      <c r="K15" s="269"/>
      <c r="L15" s="269"/>
      <c r="M15" s="269"/>
      <c r="N15" s="269"/>
      <c r="O15" s="269"/>
      <c r="P15" s="269"/>
      <c r="Q15" s="269"/>
      <c r="R15" s="269"/>
      <c r="S15" s="269"/>
      <c r="T15" s="269"/>
      <c r="U15" s="269"/>
      <c r="V15" s="272" t="s">
        <v>20</v>
      </c>
      <c r="W15" s="272"/>
      <c r="X15" s="272"/>
      <c r="Y15" s="272"/>
      <c r="Z15" s="272"/>
      <c r="AA15" s="290" t="s">
        <v>20</v>
      </c>
      <c r="AB15" s="290"/>
      <c r="AC15" s="290"/>
      <c r="AD15" s="290"/>
      <c r="AE15" s="290"/>
      <c r="AF15" s="272" t="s">
        <v>20</v>
      </c>
      <c r="AG15" s="272"/>
      <c r="AH15" s="272"/>
      <c r="AI15" s="272"/>
      <c r="AJ15" s="272"/>
      <c r="AK15" s="224" t="s">
        <v>20</v>
      </c>
      <c r="AL15" s="224"/>
      <c r="AM15" s="224"/>
      <c r="AN15" s="224"/>
      <c r="AO15" s="224"/>
      <c r="AP15" s="238" t="s">
        <v>20</v>
      </c>
      <c r="AQ15" s="238"/>
      <c r="AR15" s="238"/>
      <c r="AS15" s="238"/>
      <c r="AT15" s="238"/>
    </row>
    <row r="16" spans="1:46" ht="15.75" customHeight="1" thickBot="1">
      <c r="A16" s="286"/>
      <c r="B16" s="287"/>
      <c r="C16" s="59"/>
      <c r="D16" s="270"/>
      <c r="E16" s="271"/>
      <c r="F16" s="271"/>
      <c r="G16" s="271"/>
      <c r="H16" s="271"/>
      <c r="I16" s="271"/>
      <c r="J16" s="271"/>
      <c r="K16" s="271"/>
      <c r="L16" s="271"/>
      <c r="M16" s="271"/>
      <c r="N16" s="271"/>
      <c r="O16" s="271"/>
      <c r="P16" s="271"/>
      <c r="Q16" s="271"/>
      <c r="R16" s="271"/>
      <c r="S16" s="271"/>
      <c r="T16" s="271"/>
      <c r="U16" s="271"/>
      <c r="V16" s="267" t="s">
        <v>21</v>
      </c>
      <c r="W16" s="267"/>
      <c r="X16" s="267"/>
      <c r="Y16" s="267"/>
      <c r="Z16" s="267"/>
      <c r="AA16" s="290" t="s">
        <v>22</v>
      </c>
      <c r="AB16" s="290"/>
      <c r="AC16" s="290"/>
      <c r="AD16" s="290"/>
      <c r="AE16" s="290"/>
      <c r="AF16" s="267" t="s">
        <v>23</v>
      </c>
      <c r="AG16" s="267"/>
      <c r="AH16" s="267"/>
      <c r="AI16" s="267"/>
      <c r="AJ16" s="267"/>
      <c r="AK16" s="224" t="s">
        <v>24</v>
      </c>
      <c r="AL16" s="224"/>
      <c r="AM16" s="224"/>
      <c r="AN16" s="224"/>
      <c r="AO16" s="224"/>
      <c r="AP16" s="225" t="s">
        <v>25</v>
      </c>
      <c r="AQ16" s="225"/>
      <c r="AR16" s="225"/>
      <c r="AS16" s="225"/>
      <c r="AT16" s="225"/>
    </row>
    <row r="17" spans="1:46" ht="15" customHeight="1" thickBot="1">
      <c r="A17" s="288"/>
      <c r="B17" s="289"/>
      <c r="C17" s="188"/>
      <c r="D17" s="248" t="s">
        <v>26</v>
      </c>
      <c r="E17" s="249"/>
      <c r="F17" s="248"/>
      <c r="G17" s="248"/>
      <c r="H17" s="248"/>
      <c r="I17" s="248"/>
      <c r="J17" s="248"/>
      <c r="K17" s="248"/>
      <c r="L17" s="248"/>
      <c r="M17" s="248"/>
      <c r="N17" s="248"/>
      <c r="O17" s="248"/>
      <c r="P17" s="248"/>
      <c r="Q17" s="248"/>
      <c r="R17" s="248"/>
      <c r="S17" s="250"/>
      <c r="T17" s="192"/>
      <c r="U17" s="192"/>
      <c r="V17" s="237"/>
      <c r="W17" s="237"/>
      <c r="X17" s="245" t="s">
        <v>27</v>
      </c>
      <c r="Y17" s="237" t="s">
        <v>28</v>
      </c>
      <c r="Z17" s="237" t="s">
        <v>29</v>
      </c>
      <c r="AA17" s="251"/>
      <c r="AB17" s="251"/>
      <c r="AC17" s="251" t="s">
        <v>27</v>
      </c>
      <c r="AD17" s="251" t="s">
        <v>28</v>
      </c>
      <c r="AE17" s="251" t="s">
        <v>29</v>
      </c>
      <c r="AF17" s="237"/>
      <c r="AG17" s="237"/>
      <c r="AH17" s="237" t="s">
        <v>27</v>
      </c>
      <c r="AI17" s="237" t="s">
        <v>28</v>
      </c>
      <c r="AJ17" s="237" t="s">
        <v>29</v>
      </c>
      <c r="AK17" s="227"/>
      <c r="AL17" s="227"/>
      <c r="AM17" s="227" t="s">
        <v>27</v>
      </c>
      <c r="AN17" s="227" t="s">
        <v>28</v>
      </c>
      <c r="AO17" s="227" t="s">
        <v>29</v>
      </c>
      <c r="AP17" s="226" t="s">
        <v>30</v>
      </c>
      <c r="AQ17" s="226"/>
      <c r="AR17" s="226"/>
      <c r="AS17" s="226" t="s">
        <v>27</v>
      </c>
      <c r="AT17" s="234" t="s">
        <v>31</v>
      </c>
    </row>
    <row r="18" spans="1:46" ht="43.5" customHeight="1" thickBot="1">
      <c r="A18" s="60" t="s">
        <v>32</v>
      </c>
      <c r="B18" s="61" t="s">
        <v>33</v>
      </c>
      <c r="C18" s="258" t="s">
        <v>34</v>
      </c>
      <c r="D18" s="62" t="s">
        <v>35</v>
      </c>
      <c r="E18" s="63" t="s">
        <v>36</v>
      </c>
      <c r="F18" s="64" t="s">
        <v>37</v>
      </c>
      <c r="G18" s="65" t="s">
        <v>38</v>
      </c>
      <c r="H18" s="65" t="s">
        <v>39</v>
      </c>
      <c r="I18" s="65" t="s">
        <v>40</v>
      </c>
      <c r="J18" s="65" t="s">
        <v>41</v>
      </c>
      <c r="K18" s="65" t="s">
        <v>42</v>
      </c>
      <c r="L18" s="65" t="s">
        <v>43</v>
      </c>
      <c r="M18" s="65" t="s">
        <v>44</v>
      </c>
      <c r="N18" s="65" t="s">
        <v>45</v>
      </c>
      <c r="O18" s="65" t="s">
        <v>46</v>
      </c>
      <c r="P18" s="65" t="s">
        <v>47</v>
      </c>
      <c r="Q18" s="65" t="s">
        <v>48</v>
      </c>
      <c r="R18" s="65" t="s">
        <v>49</v>
      </c>
      <c r="S18" s="65" t="s">
        <v>50</v>
      </c>
      <c r="T18" s="65" t="s">
        <v>51</v>
      </c>
      <c r="U18" s="65" t="s">
        <v>52</v>
      </c>
      <c r="V18" s="185" t="s">
        <v>53</v>
      </c>
      <c r="W18" s="185" t="s">
        <v>54</v>
      </c>
      <c r="X18" s="246"/>
      <c r="Y18" s="247"/>
      <c r="Z18" s="247"/>
      <c r="AA18" s="189" t="s">
        <v>53</v>
      </c>
      <c r="AB18" s="189" t="s">
        <v>54</v>
      </c>
      <c r="AC18" s="266"/>
      <c r="AD18" s="266"/>
      <c r="AE18" s="266"/>
      <c r="AF18" s="185" t="s">
        <v>53</v>
      </c>
      <c r="AG18" s="185" t="s">
        <v>54</v>
      </c>
      <c r="AH18" s="247"/>
      <c r="AI18" s="247"/>
      <c r="AJ18" s="247"/>
      <c r="AK18" s="194" t="s">
        <v>53</v>
      </c>
      <c r="AL18" s="194" t="s">
        <v>54</v>
      </c>
      <c r="AM18" s="228"/>
      <c r="AN18" s="228"/>
      <c r="AO18" s="228"/>
      <c r="AP18" s="193" t="s">
        <v>38</v>
      </c>
      <c r="AQ18" s="193" t="s">
        <v>53</v>
      </c>
      <c r="AR18" s="193" t="s">
        <v>54</v>
      </c>
      <c r="AS18" s="233"/>
      <c r="AT18" s="235"/>
    </row>
    <row r="19" spans="1:46" ht="15.75" thickBot="1">
      <c r="A19" s="66"/>
      <c r="B19" s="67"/>
      <c r="C19" s="258"/>
      <c r="D19" s="68" t="s">
        <v>55</v>
      </c>
      <c r="E19" s="69"/>
      <c r="F19" s="70" t="s">
        <v>55</v>
      </c>
      <c r="G19" s="71" t="s">
        <v>55</v>
      </c>
      <c r="H19" s="71" t="s">
        <v>55</v>
      </c>
      <c r="I19" s="71" t="s">
        <v>55</v>
      </c>
      <c r="J19" s="71" t="s">
        <v>55</v>
      </c>
      <c r="K19" s="71" t="s">
        <v>55</v>
      </c>
      <c r="L19" s="72" t="s">
        <v>55</v>
      </c>
      <c r="M19" s="72" t="s">
        <v>55</v>
      </c>
      <c r="N19" s="72" t="s">
        <v>55</v>
      </c>
      <c r="O19" s="72" t="s">
        <v>55</v>
      </c>
      <c r="P19" s="71" t="s">
        <v>55</v>
      </c>
      <c r="Q19" s="71" t="s">
        <v>55</v>
      </c>
      <c r="R19" s="71" t="s">
        <v>55</v>
      </c>
      <c r="S19" s="71" t="s">
        <v>55</v>
      </c>
      <c r="T19" s="71"/>
      <c r="U19" s="71"/>
      <c r="V19" s="73" t="s">
        <v>55</v>
      </c>
      <c r="W19" s="73"/>
      <c r="X19" s="74" t="s">
        <v>55</v>
      </c>
      <c r="Y19" s="73" t="s">
        <v>55</v>
      </c>
      <c r="Z19" s="73" t="s">
        <v>55</v>
      </c>
      <c r="AA19" s="75" t="s">
        <v>55</v>
      </c>
      <c r="AB19" s="75" t="s">
        <v>55</v>
      </c>
      <c r="AC19" s="75" t="s">
        <v>55</v>
      </c>
      <c r="AD19" s="75" t="s">
        <v>55</v>
      </c>
      <c r="AE19" s="75" t="s">
        <v>55</v>
      </c>
      <c r="AF19" s="73" t="s">
        <v>55</v>
      </c>
      <c r="AG19" s="73" t="s">
        <v>55</v>
      </c>
      <c r="AH19" s="73"/>
      <c r="AI19" s="73" t="s">
        <v>55</v>
      </c>
      <c r="AJ19" s="73" t="s">
        <v>55</v>
      </c>
      <c r="AK19" s="76" t="s">
        <v>55</v>
      </c>
      <c r="AL19" s="76" t="s">
        <v>55</v>
      </c>
      <c r="AM19" s="76" t="s">
        <v>55</v>
      </c>
      <c r="AN19" s="76" t="s">
        <v>55</v>
      </c>
      <c r="AO19" s="76" t="s">
        <v>55</v>
      </c>
      <c r="AP19" s="77" t="s">
        <v>55</v>
      </c>
      <c r="AQ19" s="77"/>
      <c r="AR19" s="77" t="s">
        <v>55</v>
      </c>
      <c r="AS19" s="77" t="s">
        <v>55</v>
      </c>
      <c r="AT19" s="78" t="s">
        <v>55</v>
      </c>
    </row>
    <row r="20" spans="1:46" s="114" customFormat="1" ht="216" customHeight="1">
      <c r="A20" s="97">
        <v>1</v>
      </c>
      <c r="B20" s="98" t="s">
        <v>56</v>
      </c>
      <c r="C20" s="98" t="s">
        <v>57</v>
      </c>
      <c r="D20" s="99" t="s">
        <v>58</v>
      </c>
      <c r="E20" s="100">
        <v>6.6666666666666666E-2</v>
      </c>
      <c r="F20" s="101" t="s">
        <v>59</v>
      </c>
      <c r="G20" s="99" t="s">
        <v>60</v>
      </c>
      <c r="H20" s="99" t="s">
        <v>61</v>
      </c>
      <c r="I20" s="102" t="s">
        <v>62</v>
      </c>
      <c r="J20" s="101" t="s">
        <v>63</v>
      </c>
      <c r="K20" s="101" t="s">
        <v>64</v>
      </c>
      <c r="L20" s="103">
        <v>0</v>
      </c>
      <c r="M20" s="104">
        <v>0.1</v>
      </c>
      <c r="N20" s="103">
        <v>0</v>
      </c>
      <c r="O20" s="103">
        <v>0</v>
      </c>
      <c r="P20" s="105">
        <f t="shared" ref="P20:P25" si="0">+L20+M20+N20+O20</f>
        <v>0.1</v>
      </c>
      <c r="Q20" s="103" t="s">
        <v>65</v>
      </c>
      <c r="R20" s="99" t="s">
        <v>66</v>
      </c>
      <c r="S20" s="99" t="s">
        <v>67</v>
      </c>
      <c r="T20" s="106" t="s">
        <v>68</v>
      </c>
      <c r="U20" s="106"/>
      <c r="V20" s="104">
        <v>0</v>
      </c>
      <c r="W20" s="107">
        <v>0</v>
      </c>
      <c r="X20" s="108" t="s">
        <v>69</v>
      </c>
      <c r="Y20" s="162" t="s">
        <v>69</v>
      </c>
      <c r="Z20" s="162" t="s">
        <v>69</v>
      </c>
      <c r="AA20" s="104">
        <v>0.1</v>
      </c>
      <c r="AB20" s="109">
        <v>0.1</v>
      </c>
      <c r="AC20" s="108">
        <f>AB20/AA20</f>
        <v>1</v>
      </c>
      <c r="AD20" s="110" t="s">
        <v>70</v>
      </c>
      <c r="AE20" s="110" t="s">
        <v>71</v>
      </c>
      <c r="AF20" s="108" t="s">
        <v>69</v>
      </c>
      <c r="AG20" s="108" t="s">
        <v>69</v>
      </c>
      <c r="AH20" s="108" t="s">
        <v>69</v>
      </c>
      <c r="AI20" s="108" t="s">
        <v>69</v>
      </c>
      <c r="AJ20" s="108" t="s">
        <v>69</v>
      </c>
      <c r="AK20" s="103">
        <v>0</v>
      </c>
      <c r="AL20" s="107">
        <v>0</v>
      </c>
      <c r="AM20" s="108" t="s">
        <v>69</v>
      </c>
      <c r="AN20" s="200" t="s">
        <v>72</v>
      </c>
      <c r="AO20" s="110" t="s">
        <v>73</v>
      </c>
      <c r="AP20" s="99" t="s">
        <v>60</v>
      </c>
      <c r="AQ20" s="111">
        <v>0.1</v>
      </c>
      <c r="AR20" s="112">
        <v>0.1</v>
      </c>
      <c r="AS20" s="108">
        <f>AR20/AQ20</f>
        <v>1</v>
      </c>
      <c r="AT20" s="113" t="s">
        <v>74</v>
      </c>
    </row>
    <row r="21" spans="1:46" s="114" customFormat="1" ht="141" customHeight="1">
      <c r="A21" s="97">
        <v>1</v>
      </c>
      <c r="B21" s="98" t="s">
        <v>56</v>
      </c>
      <c r="C21" s="98" t="s">
        <v>57</v>
      </c>
      <c r="D21" s="99" t="s">
        <v>75</v>
      </c>
      <c r="E21" s="100">
        <v>6.6666666666666666E-2</v>
      </c>
      <c r="F21" s="101" t="s">
        <v>59</v>
      </c>
      <c r="G21" s="99" t="s">
        <v>76</v>
      </c>
      <c r="H21" s="99" t="s">
        <v>77</v>
      </c>
      <c r="I21" s="100">
        <v>0.17699999999999999</v>
      </c>
      <c r="J21" s="101" t="s">
        <v>63</v>
      </c>
      <c r="K21" s="101" t="s">
        <v>78</v>
      </c>
      <c r="L21" s="104">
        <v>0.1</v>
      </c>
      <c r="M21" s="104">
        <v>0.15</v>
      </c>
      <c r="N21" s="104">
        <v>0.15</v>
      </c>
      <c r="O21" s="104">
        <v>0.25</v>
      </c>
      <c r="P21" s="105">
        <f t="shared" si="0"/>
        <v>0.65</v>
      </c>
      <c r="Q21" s="103" t="s">
        <v>79</v>
      </c>
      <c r="R21" s="99" t="s">
        <v>80</v>
      </c>
      <c r="S21" s="99" t="s">
        <v>67</v>
      </c>
      <c r="T21" s="106" t="s">
        <v>81</v>
      </c>
      <c r="U21" s="106"/>
      <c r="V21" s="104">
        <v>0.1</v>
      </c>
      <c r="W21" s="116">
        <v>0.23499999999999999</v>
      </c>
      <c r="X21" s="108">
        <v>1</v>
      </c>
      <c r="Y21" s="118" t="s">
        <v>82</v>
      </c>
      <c r="Z21" s="118" t="s">
        <v>83</v>
      </c>
      <c r="AA21" s="104">
        <v>0.15</v>
      </c>
      <c r="AB21" s="176">
        <v>0.32500000000000001</v>
      </c>
      <c r="AC21" s="177">
        <v>1</v>
      </c>
      <c r="AD21" s="178" t="s">
        <v>84</v>
      </c>
      <c r="AE21" s="178" t="s">
        <v>85</v>
      </c>
      <c r="AF21" s="104">
        <v>0.15</v>
      </c>
      <c r="AG21" s="116">
        <v>0.39200000000000002</v>
      </c>
      <c r="AH21" s="108">
        <f>AG21/40%</f>
        <v>0.98</v>
      </c>
      <c r="AI21" s="110"/>
      <c r="AJ21" s="110" t="s">
        <v>85</v>
      </c>
      <c r="AK21" s="104">
        <v>0.25</v>
      </c>
      <c r="AL21" s="107">
        <v>0.48199999999999998</v>
      </c>
      <c r="AM21" s="108">
        <v>1</v>
      </c>
      <c r="AN21" s="126" t="s">
        <v>86</v>
      </c>
      <c r="AO21" s="110" t="s">
        <v>87</v>
      </c>
      <c r="AP21" s="99" t="s">
        <v>76</v>
      </c>
      <c r="AQ21" s="204">
        <v>0.65</v>
      </c>
      <c r="AR21" s="109">
        <v>0.48199999999999998</v>
      </c>
      <c r="AS21" s="108">
        <f>AR21/AQ21</f>
        <v>0.74153846153846148</v>
      </c>
      <c r="AT21" s="126" t="s">
        <v>86</v>
      </c>
    </row>
    <row r="22" spans="1:46" s="114" customFormat="1" ht="127.5" customHeight="1">
      <c r="A22" s="97">
        <v>6</v>
      </c>
      <c r="B22" s="98" t="s">
        <v>88</v>
      </c>
      <c r="C22" s="98" t="s">
        <v>89</v>
      </c>
      <c r="D22" s="99" t="s">
        <v>90</v>
      </c>
      <c r="E22" s="100">
        <v>6.6666666666666666E-2</v>
      </c>
      <c r="F22" s="106" t="s">
        <v>59</v>
      </c>
      <c r="G22" s="98" t="s">
        <v>91</v>
      </c>
      <c r="H22" s="98" t="s">
        <v>92</v>
      </c>
      <c r="I22" s="115" t="s">
        <v>93</v>
      </c>
      <c r="J22" s="106" t="s">
        <v>63</v>
      </c>
      <c r="K22" s="106" t="s">
        <v>94</v>
      </c>
      <c r="L22" s="103"/>
      <c r="M22" s="104">
        <v>0.5</v>
      </c>
      <c r="O22" s="104">
        <v>0.45</v>
      </c>
      <c r="P22" s="105">
        <v>0.95</v>
      </c>
      <c r="Q22" s="103" t="s">
        <v>95</v>
      </c>
      <c r="R22" s="98" t="s">
        <v>96</v>
      </c>
      <c r="S22" s="99" t="s">
        <v>67</v>
      </c>
      <c r="T22" s="106" t="s">
        <v>96</v>
      </c>
      <c r="U22" s="106"/>
      <c r="V22" s="104">
        <v>0</v>
      </c>
      <c r="W22" s="116">
        <v>0</v>
      </c>
      <c r="X22" s="108" t="s">
        <v>69</v>
      </c>
      <c r="Y22" s="162" t="s">
        <v>69</v>
      </c>
      <c r="Z22" s="162" t="s">
        <v>69</v>
      </c>
      <c r="AA22" s="104">
        <v>0.5</v>
      </c>
      <c r="AB22" s="174">
        <v>0.29920000000000002</v>
      </c>
      <c r="AC22" s="108">
        <f t="shared" ref="AC22:AC35" si="1">AB22/AA22</f>
        <v>0.59840000000000004</v>
      </c>
      <c r="AD22" s="110" t="s">
        <v>97</v>
      </c>
      <c r="AE22" s="110" t="s">
        <v>96</v>
      </c>
      <c r="AF22" s="117">
        <v>0</v>
      </c>
      <c r="AG22" s="107">
        <v>0.34889999999999999</v>
      </c>
      <c r="AH22" s="108" t="s">
        <v>69</v>
      </c>
      <c r="AI22" s="110" t="s">
        <v>98</v>
      </c>
      <c r="AJ22" s="110" t="s">
        <v>96</v>
      </c>
      <c r="AK22" s="104">
        <v>0.45</v>
      </c>
      <c r="AL22" s="107">
        <v>0.99260000000000004</v>
      </c>
      <c r="AM22" s="202">
        <v>1</v>
      </c>
      <c r="AN22" s="201" t="s">
        <v>99</v>
      </c>
      <c r="AO22" s="203" t="s">
        <v>96</v>
      </c>
      <c r="AP22" s="98" t="s">
        <v>91</v>
      </c>
      <c r="AQ22" s="111">
        <v>0.95</v>
      </c>
      <c r="AR22" s="112">
        <v>0.99</v>
      </c>
      <c r="AS22" s="108">
        <v>1</v>
      </c>
      <c r="AT22" s="113" t="s">
        <v>100</v>
      </c>
    </row>
    <row r="23" spans="1:46" s="114" customFormat="1" ht="120" customHeight="1">
      <c r="A23" s="97">
        <v>6</v>
      </c>
      <c r="B23" s="98" t="s">
        <v>88</v>
      </c>
      <c r="C23" s="98" t="s">
        <v>89</v>
      </c>
      <c r="D23" s="99" t="s">
        <v>101</v>
      </c>
      <c r="E23" s="100">
        <v>6.6666666666666666E-2</v>
      </c>
      <c r="F23" s="106" t="s">
        <v>102</v>
      </c>
      <c r="G23" s="98" t="s">
        <v>103</v>
      </c>
      <c r="H23" s="98" t="s">
        <v>104</v>
      </c>
      <c r="I23" s="115" t="s">
        <v>105</v>
      </c>
      <c r="J23" s="106" t="s">
        <v>63</v>
      </c>
      <c r="K23" s="106" t="s">
        <v>106</v>
      </c>
      <c r="L23" s="104">
        <v>0.01</v>
      </c>
      <c r="M23" s="104">
        <v>0.01</v>
      </c>
      <c r="N23" s="104">
        <v>0.13</v>
      </c>
      <c r="O23" s="104">
        <v>0.25</v>
      </c>
      <c r="P23" s="105">
        <f t="shared" si="0"/>
        <v>0.4</v>
      </c>
      <c r="Q23" s="103" t="s">
        <v>95</v>
      </c>
      <c r="R23" s="98" t="s">
        <v>96</v>
      </c>
      <c r="S23" s="99" t="s">
        <v>67</v>
      </c>
      <c r="T23" s="106" t="s">
        <v>96</v>
      </c>
      <c r="U23" s="106"/>
      <c r="V23" s="104">
        <v>0.01</v>
      </c>
      <c r="W23" s="110">
        <v>2.31</v>
      </c>
      <c r="X23" s="108">
        <v>1</v>
      </c>
      <c r="Y23" s="118" t="s">
        <v>107</v>
      </c>
      <c r="Z23" s="118" t="s">
        <v>96</v>
      </c>
      <c r="AA23" s="104">
        <v>0.01</v>
      </c>
      <c r="AB23" s="175">
        <v>7.6399999999999996E-2</v>
      </c>
      <c r="AC23" s="108">
        <v>1</v>
      </c>
      <c r="AD23" s="110" t="s">
        <v>108</v>
      </c>
      <c r="AE23" s="110" t="s">
        <v>96</v>
      </c>
      <c r="AF23" s="104">
        <v>0.13</v>
      </c>
      <c r="AG23" s="110">
        <v>22.16</v>
      </c>
      <c r="AH23" s="108">
        <v>1</v>
      </c>
      <c r="AI23" s="110" t="s">
        <v>109</v>
      </c>
      <c r="AJ23" s="110" t="s">
        <v>96</v>
      </c>
      <c r="AK23" s="104">
        <v>0.25</v>
      </c>
      <c r="AL23" s="107">
        <v>0.34329999999999999</v>
      </c>
      <c r="AM23" s="202">
        <v>1</v>
      </c>
      <c r="AN23" s="201" t="s">
        <v>110</v>
      </c>
      <c r="AO23" s="203" t="s">
        <v>96</v>
      </c>
      <c r="AP23" s="98" t="s">
        <v>103</v>
      </c>
      <c r="AQ23" s="204">
        <v>0.4</v>
      </c>
      <c r="AR23" s="109">
        <v>0.34</v>
      </c>
      <c r="AS23" s="108">
        <f t="shared" ref="AS21:AS36" si="2">AR23/AQ23</f>
        <v>0.85</v>
      </c>
      <c r="AT23" s="113" t="s">
        <v>111</v>
      </c>
    </row>
    <row r="24" spans="1:46" s="114" customFormat="1" ht="136.5" customHeight="1">
      <c r="A24" s="97">
        <v>6</v>
      </c>
      <c r="B24" s="98" t="s">
        <v>88</v>
      </c>
      <c r="C24" s="98" t="s">
        <v>89</v>
      </c>
      <c r="D24" s="99" t="s">
        <v>112</v>
      </c>
      <c r="E24" s="100">
        <v>6.6666666666666666E-2</v>
      </c>
      <c r="F24" s="106" t="s">
        <v>102</v>
      </c>
      <c r="G24" s="98" t="s">
        <v>113</v>
      </c>
      <c r="H24" s="98" t="s">
        <v>114</v>
      </c>
      <c r="I24" s="115" t="s">
        <v>115</v>
      </c>
      <c r="J24" s="106" t="s">
        <v>63</v>
      </c>
      <c r="K24" s="106" t="s">
        <v>106</v>
      </c>
      <c r="L24" s="104">
        <v>0.1</v>
      </c>
      <c r="M24" s="104">
        <v>0.1</v>
      </c>
      <c r="N24" s="104">
        <v>0.15</v>
      </c>
      <c r="O24" s="104">
        <v>0.15</v>
      </c>
      <c r="P24" s="105">
        <f t="shared" si="0"/>
        <v>0.5</v>
      </c>
      <c r="Q24" s="103" t="s">
        <v>95</v>
      </c>
      <c r="R24" s="98" t="s">
        <v>96</v>
      </c>
      <c r="S24" s="99" t="s">
        <v>67</v>
      </c>
      <c r="T24" s="106" t="s">
        <v>96</v>
      </c>
      <c r="U24" s="106"/>
      <c r="V24" s="104">
        <v>0.1</v>
      </c>
      <c r="W24" s="107">
        <v>0.2432</v>
      </c>
      <c r="X24" s="108">
        <v>1</v>
      </c>
      <c r="Y24" s="118" t="s">
        <v>116</v>
      </c>
      <c r="Z24" s="118" t="s">
        <v>96</v>
      </c>
      <c r="AA24" s="104">
        <v>0.1</v>
      </c>
      <c r="AB24" s="174">
        <v>0.54069999999999996</v>
      </c>
      <c r="AC24" s="108">
        <v>1</v>
      </c>
      <c r="AD24" s="110" t="s">
        <v>117</v>
      </c>
      <c r="AE24" s="110" t="s">
        <v>96</v>
      </c>
      <c r="AF24" s="104">
        <v>0.15</v>
      </c>
      <c r="AG24" s="116">
        <v>0.63690000000000002</v>
      </c>
      <c r="AH24" s="108">
        <v>1</v>
      </c>
      <c r="AI24" s="110" t="s">
        <v>118</v>
      </c>
      <c r="AJ24" s="110" t="s">
        <v>96</v>
      </c>
      <c r="AK24" s="104">
        <v>0.15</v>
      </c>
      <c r="AL24" s="107">
        <v>0.72650000000000003</v>
      </c>
      <c r="AM24" s="202">
        <v>1</v>
      </c>
      <c r="AN24" s="201" t="s">
        <v>119</v>
      </c>
      <c r="AO24" s="203" t="s">
        <v>96</v>
      </c>
      <c r="AP24" s="98" t="s">
        <v>113</v>
      </c>
      <c r="AQ24" s="204">
        <v>0.5</v>
      </c>
      <c r="AR24" s="109">
        <v>0.73</v>
      </c>
      <c r="AS24" s="108">
        <v>1</v>
      </c>
      <c r="AT24" s="113" t="s">
        <v>120</v>
      </c>
    </row>
    <row r="25" spans="1:46" s="114" customFormat="1" ht="120" customHeight="1">
      <c r="A25" s="97">
        <v>6</v>
      </c>
      <c r="B25" s="98" t="s">
        <v>88</v>
      </c>
      <c r="C25" s="98" t="s">
        <v>89</v>
      </c>
      <c r="D25" s="99" t="s">
        <v>121</v>
      </c>
      <c r="E25" s="100">
        <v>6.6666666666666666E-2</v>
      </c>
      <c r="F25" s="106" t="s">
        <v>102</v>
      </c>
      <c r="G25" s="98" t="s">
        <v>122</v>
      </c>
      <c r="H25" s="98" t="s">
        <v>123</v>
      </c>
      <c r="I25" s="115" t="s">
        <v>124</v>
      </c>
      <c r="J25" s="106" t="s">
        <v>63</v>
      </c>
      <c r="K25" s="106" t="s">
        <v>106</v>
      </c>
      <c r="L25" s="104">
        <v>0.05</v>
      </c>
      <c r="M25" s="104">
        <v>0.15</v>
      </c>
      <c r="N25" s="104">
        <v>0.15</v>
      </c>
      <c r="O25" s="104">
        <v>0.15</v>
      </c>
      <c r="P25" s="105">
        <f t="shared" si="0"/>
        <v>0.5</v>
      </c>
      <c r="Q25" s="103" t="s">
        <v>95</v>
      </c>
      <c r="R25" s="98" t="s">
        <v>96</v>
      </c>
      <c r="S25" s="99" t="s">
        <v>67</v>
      </c>
      <c r="T25" s="106" t="s">
        <v>96</v>
      </c>
      <c r="U25" s="106"/>
      <c r="V25" s="104">
        <v>0.05</v>
      </c>
      <c r="W25" s="110">
        <v>20.350000000000001</v>
      </c>
      <c r="X25" s="108">
        <v>1</v>
      </c>
      <c r="Y25" s="118" t="s">
        <v>125</v>
      </c>
      <c r="Z25" s="118" t="s">
        <v>96</v>
      </c>
      <c r="AA25" s="104">
        <v>0.15</v>
      </c>
      <c r="AB25" s="109">
        <v>0.34499999999999997</v>
      </c>
      <c r="AC25" s="108">
        <v>1</v>
      </c>
      <c r="AD25" s="110" t="s">
        <v>126</v>
      </c>
      <c r="AE25" s="110" t="s">
        <v>96</v>
      </c>
      <c r="AF25" s="104">
        <v>0.15</v>
      </c>
      <c r="AG25" s="181">
        <v>0.57199999999999995</v>
      </c>
      <c r="AH25" s="108">
        <v>1</v>
      </c>
      <c r="AI25" s="110" t="s">
        <v>127</v>
      </c>
      <c r="AJ25" s="110" t="s">
        <v>96</v>
      </c>
      <c r="AK25" s="104">
        <v>0.15</v>
      </c>
      <c r="AL25" s="107">
        <v>0.81669999999999998</v>
      </c>
      <c r="AM25" s="108">
        <v>1</v>
      </c>
      <c r="AN25" s="200" t="s">
        <v>128</v>
      </c>
      <c r="AO25" s="110" t="s">
        <v>96</v>
      </c>
      <c r="AP25" s="98" t="s">
        <v>122</v>
      </c>
      <c r="AQ25" s="204">
        <v>0.5</v>
      </c>
      <c r="AR25" s="109">
        <v>0.82</v>
      </c>
      <c r="AS25" s="108">
        <v>1</v>
      </c>
      <c r="AT25" s="113" t="s">
        <v>129</v>
      </c>
    </row>
    <row r="26" spans="1:46" s="114" customFormat="1" ht="75" customHeight="1">
      <c r="A26" s="97">
        <v>1</v>
      </c>
      <c r="B26" s="98" t="s">
        <v>130</v>
      </c>
      <c r="C26" s="98" t="s">
        <v>131</v>
      </c>
      <c r="D26" s="98" t="s">
        <v>132</v>
      </c>
      <c r="E26" s="100">
        <v>6.6666666666666666E-2</v>
      </c>
      <c r="F26" s="103" t="s">
        <v>102</v>
      </c>
      <c r="G26" s="119" t="s">
        <v>133</v>
      </c>
      <c r="H26" s="119" t="s">
        <v>134</v>
      </c>
      <c r="I26" s="120">
        <v>24187</v>
      </c>
      <c r="J26" s="121" t="s">
        <v>63</v>
      </c>
      <c r="K26" s="121" t="s">
        <v>135</v>
      </c>
      <c r="L26" s="122"/>
      <c r="M26" s="122">
        <v>0.3</v>
      </c>
      <c r="N26" s="122"/>
      <c r="O26" s="122">
        <v>0.3</v>
      </c>
      <c r="P26" s="123">
        <v>0.6</v>
      </c>
      <c r="Q26" s="106" t="s">
        <v>65</v>
      </c>
      <c r="R26" s="122" t="s">
        <v>136</v>
      </c>
      <c r="S26" s="106" t="s">
        <v>137</v>
      </c>
      <c r="T26" s="106" t="s">
        <v>136</v>
      </c>
      <c r="U26" s="106"/>
      <c r="V26" s="122">
        <v>0</v>
      </c>
      <c r="W26" s="124">
        <v>0</v>
      </c>
      <c r="X26" s="108" t="s">
        <v>69</v>
      </c>
      <c r="Y26" s="162" t="s">
        <v>69</v>
      </c>
      <c r="Z26" s="162" t="s">
        <v>69</v>
      </c>
      <c r="AA26" s="122">
        <v>0.3</v>
      </c>
      <c r="AB26" s="125">
        <v>0.28000000000000003</v>
      </c>
      <c r="AC26" s="108">
        <f>AB26/AA26</f>
        <v>0.93333333333333346</v>
      </c>
      <c r="AD26" s="126" t="s">
        <v>138</v>
      </c>
      <c r="AE26" s="126" t="s">
        <v>139</v>
      </c>
      <c r="AF26" s="108" t="s">
        <v>69</v>
      </c>
      <c r="AG26" s="108" t="s">
        <v>69</v>
      </c>
      <c r="AH26" s="108" t="s">
        <v>69</v>
      </c>
      <c r="AI26" s="108" t="s">
        <v>69</v>
      </c>
      <c r="AJ26" s="108" t="s">
        <v>69</v>
      </c>
      <c r="AK26" s="122">
        <v>0.3</v>
      </c>
      <c r="AL26" s="124">
        <v>0.65</v>
      </c>
      <c r="AM26" s="108">
        <v>1</v>
      </c>
      <c r="AN26" s="205" t="s">
        <v>140</v>
      </c>
      <c r="AO26" s="127" t="s">
        <v>141</v>
      </c>
      <c r="AP26" s="119" t="s">
        <v>133</v>
      </c>
      <c r="AQ26" s="206">
        <v>0.6</v>
      </c>
      <c r="AR26" s="124">
        <v>0.65</v>
      </c>
      <c r="AS26" s="108">
        <v>1</v>
      </c>
      <c r="AT26" s="205" t="s">
        <v>140</v>
      </c>
    </row>
    <row r="27" spans="1:46" s="114" customFormat="1" ht="75" customHeight="1">
      <c r="A27" s="97">
        <v>1</v>
      </c>
      <c r="B27" s="98" t="s">
        <v>130</v>
      </c>
      <c r="C27" s="98" t="s">
        <v>131</v>
      </c>
      <c r="D27" s="98" t="s">
        <v>142</v>
      </c>
      <c r="E27" s="100">
        <v>6.6666666666666666E-2</v>
      </c>
      <c r="F27" s="103" t="s">
        <v>102</v>
      </c>
      <c r="G27" s="119" t="s">
        <v>133</v>
      </c>
      <c r="H27" s="119" t="s">
        <v>143</v>
      </c>
      <c r="I27" s="120">
        <v>4363</v>
      </c>
      <c r="J27" s="121" t="s">
        <v>63</v>
      </c>
      <c r="K27" s="121" t="s">
        <v>135</v>
      </c>
      <c r="L27" s="122"/>
      <c r="M27" s="122">
        <v>0.3</v>
      </c>
      <c r="N27" s="122"/>
      <c r="O27" s="122">
        <v>0.3</v>
      </c>
      <c r="P27" s="123">
        <v>0.6</v>
      </c>
      <c r="Q27" s="106" t="s">
        <v>65</v>
      </c>
      <c r="R27" s="122" t="s">
        <v>136</v>
      </c>
      <c r="S27" s="106" t="s">
        <v>137</v>
      </c>
      <c r="T27" s="106" t="s">
        <v>144</v>
      </c>
      <c r="U27" s="106"/>
      <c r="V27" s="122">
        <v>0</v>
      </c>
      <c r="W27" s="126">
        <v>0</v>
      </c>
      <c r="X27" s="108" t="s">
        <v>69</v>
      </c>
      <c r="Y27" s="162" t="s">
        <v>69</v>
      </c>
      <c r="Z27" s="162" t="s">
        <v>69</v>
      </c>
      <c r="AA27" s="122">
        <v>0.3</v>
      </c>
      <c r="AB27" s="125">
        <v>0.44</v>
      </c>
      <c r="AC27" s="108">
        <v>1</v>
      </c>
      <c r="AD27" s="126" t="s">
        <v>145</v>
      </c>
      <c r="AE27" s="126" t="s">
        <v>139</v>
      </c>
      <c r="AF27" s="108" t="s">
        <v>69</v>
      </c>
      <c r="AG27" s="108" t="s">
        <v>69</v>
      </c>
      <c r="AH27" s="108" t="s">
        <v>69</v>
      </c>
      <c r="AI27" s="108" t="s">
        <v>69</v>
      </c>
      <c r="AJ27" s="108" t="s">
        <v>69</v>
      </c>
      <c r="AK27" s="122">
        <v>0.3</v>
      </c>
      <c r="AL27" s="124">
        <v>1.26</v>
      </c>
      <c r="AM27" s="108">
        <v>1</v>
      </c>
      <c r="AN27" s="205" t="s">
        <v>146</v>
      </c>
      <c r="AO27" s="127" t="s">
        <v>141</v>
      </c>
      <c r="AP27" s="119" t="s">
        <v>133</v>
      </c>
      <c r="AQ27" s="206">
        <v>0.6</v>
      </c>
      <c r="AR27" s="124">
        <v>1.26</v>
      </c>
      <c r="AS27" s="108">
        <v>1</v>
      </c>
      <c r="AT27" s="205" t="s">
        <v>146</v>
      </c>
    </row>
    <row r="28" spans="1:46" s="114" customFormat="1" ht="253.5" customHeight="1">
      <c r="A28" s="97">
        <v>1</v>
      </c>
      <c r="B28" s="98" t="s">
        <v>130</v>
      </c>
      <c r="C28" s="98" t="s">
        <v>131</v>
      </c>
      <c r="D28" s="130" t="s">
        <v>147</v>
      </c>
      <c r="E28" s="100">
        <v>6.6666666666666666E-2</v>
      </c>
      <c r="F28" s="121" t="s">
        <v>102</v>
      </c>
      <c r="G28" s="98" t="s">
        <v>148</v>
      </c>
      <c r="H28" s="98" t="s">
        <v>149</v>
      </c>
      <c r="I28" s="103">
        <v>97</v>
      </c>
      <c r="J28" s="121" t="s">
        <v>63</v>
      </c>
      <c r="K28" s="121" t="s">
        <v>150</v>
      </c>
      <c r="L28" s="131">
        <v>10</v>
      </c>
      <c r="M28" s="131">
        <v>10</v>
      </c>
      <c r="N28" s="131">
        <v>11</v>
      </c>
      <c r="O28" s="131">
        <v>11</v>
      </c>
      <c r="P28" s="132">
        <f>L28+M28+N28+O28</f>
        <v>42</v>
      </c>
      <c r="Q28" s="106" t="s">
        <v>65</v>
      </c>
      <c r="R28" s="106" t="s">
        <v>151</v>
      </c>
      <c r="S28" s="106" t="s">
        <v>137</v>
      </c>
      <c r="T28" s="121" t="s">
        <v>152</v>
      </c>
      <c r="U28" s="106"/>
      <c r="V28" s="131">
        <v>10</v>
      </c>
      <c r="W28" s="133">
        <v>10</v>
      </c>
      <c r="X28" s="108">
        <f t="shared" ref="X28:X33" si="3">W28/V28</f>
        <v>1</v>
      </c>
      <c r="Y28" s="134" t="s">
        <v>153</v>
      </c>
      <c r="Z28" s="134" t="s">
        <v>154</v>
      </c>
      <c r="AA28" s="131">
        <v>10</v>
      </c>
      <c r="AB28" s="135">
        <v>10</v>
      </c>
      <c r="AC28" s="108">
        <f>AB28/AA28</f>
        <v>1</v>
      </c>
      <c r="AD28" s="126" t="s">
        <v>155</v>
      </c>
      <c r="AE28" s="172" t="s">
        <v>152</v>
      </c>
      <c r="AF28" s="131">
        <v>11</v>
      </c>
      <c r="AG28" s="126">
        <v>11</v>
      </c>
      <c r="AH28" s="108">
        <f t="shared" ref="AH28:AH33" si="4">AG28/AF28</f>
        <v>1</v>
      </c>
      <c r="AI28" s="126" t="s">
        <v>156</v>
      </c>
      <c r="AJ28" s="126" t="s">
        <v>157</v>
      </c>
      <c r="AK28" s="131">
        <v>11</v>
      </c>
      <c r="AL28" s="207">
        <v>11</v>
      </c>
      <c r="AM28" s="108">
        <f t="shared" ref="AM21:AM35" si="5">AL28/AK28</f>
        <v>1</v>
      </c>
      <c r="AN28" s="126" t="s">
        <v>158</v>
      </c>
      <c r="AO28" s="127" t="s">
        <v>159</v>
      </c>
      <c r="AP28" s="98" t="s">
        <v>148</v>
      </c>
      <c r="AQ28" s="128">
        <v>42</v>
      </c>
      <c r="AR28" s="208">
        <f>SUM(AL28,AG28,AB28,W28)</f>
        <v>42</v>
      </c>
      <c r="AS28" s="108">
        <f t="shared" si="2"/>
        <v>1</v>
      </c>
      <c r="AT28" s="129" t="s">
        <v>160</v>
      </c>
    </row>
    <row r="29" spans="1:46" s="114" customFormat="1" ht="259.5" customHeight="1">
      <c r="A29" s="97">
        <v>1</v>
      </c>
      <c r="B29" s="98" t="s">
        <v>130</v>
      </c>
      <c r="C29" s="98" t="s">
        <v>131</v>
      </c>
      <c r="D29" s="130" t="s">
        <v>161</v>
      </c>
      <c r="E29" s="100">
        <v>6.6666666666666666E-2</v>
      </c>
      <c r="F29" s="121" t="s">
        <v>102</v>
      </c>
      <c r="G29" s="98" t="s">
        <v>162</v>
      </c>
      <c r="H29" s="98" t="s">
        <v>163</v>
      </c>
      <c r="I29" s="103">
        <v>33</v>
      </c>
      <c r="J29" s="106" t="s">
        <v>63</v>
      </c>
      <c r="K29" s="121" t="s">
        <v>164</v>
      </c>
      <c r="L29" s="131">
        <v>6</v>
      </c>
      <c r="M29" s="131">
        <v>6</v>
      </c>
      <c r="N29" s="131">
        <v>6</v>
      </c>
      <c r="O29" s="131">
        <v>6</v>
      </c>
      <c r="P29" s="132">
        <f>L29+M29+N29+O29</f>
        <v>24</v>
      </c>
      <c r="Q29" s="106" t="s">
        <v>65</v>
      </c>
      <c r="R29" s="106" t="s">
        <v>151</v>
      </c>
      <c r="S29" s="106" t="s">
        <v>137</v>
      </c>
      <c r="T29" s="121" t="s">
        <v>165</v>
      </c>
      <c r="U29" s="106"/>
      <c r="V29" s="131">
        <v>6</v>
      </c>
      <c r="W29" s="133">
        <v>6</v>
      </c>
      <c r="X29" s="108">
        <f t="shared" si="3"/>
        <v>1</v>
      </c>
      <c r="Y29" s="134" t="s">
        <v>166</v>
      </c>
      <c r="Z29" s="134" t="s">
        <v>154</v>
      </c>
      <c r="AA29" s="131">
        <v>6</v>
      </c>
      <c r="AB29" s="135">
        <v>6</v>
      </c>
      <c r="AC29" s="108">
        <f t="shared" si="1"/>
        <v>1</v>
      </c>
      <c r="AD29" s="126" t="s">
        <v>167</v>
      </c>
      <c r="AE29" s="172" t="s">
        <v>165</v>
      </c>
      <c r="AF29" s="131">
        <v>6</v>
      </c>
      <c r="AG29" s="126">
        <v>6</v>
      </c>
      <c r="AH29" s="108">
        <f t="shared" si="4"/>
        <v>1</v>
      </c>
      <c r="AI29" s="126" t="s">
        <v>168</v>
      </c>
      <c r="AJ29" s="126" t="s">
        <v>157</v>
      </c>
      <c r="AK29" s="131">
        <v>6</v>
      </c>
      <c r="AL29" s="207">
        <v>6</v>
      </c>
      <c r="AM29" s="108">
        <f t="shared" si="5"/>
        <v>1</v>
      </c>
      <c r="AN29" s="126" t="s">
        <v>169</v>
      </c>
      <c r="AO29" s="127" t="s">
        <v>159</v>
      </c>
      <c r="AP29" s="98" t="s">
        <v>162</v>
      </c>
      <c r="AQ29" s="128">
        <v>24</v>
      </c>
      <c r="AR29" s="208">
        <f t="shared" ref="AR29:AR34" si="6">SUM(AL29,AG29,AB29,W29)</f>
        <v>24</v>
      </c>
      <c r="AS29" s="108">
        <f t="shared" si="2"/>
        <v>1</v>
      </c>
      <c r="AT29" s="129" t="s">
        <v>170</v>
      </c>
    </row>
    <row r="30" spans="1:46" s="114" customFormat="1" ht="231.75" customHeight="1">
      <c r="A30" s="97">
        <v>1</v>
      </c>
      <c r="B30" s="98" t="s">
        <v>130</v>
      </c>
      <c r="C30" s="98" t="s">
        <v>131</v>
      </c>
      <c r="D30" s="130" t="s">
        <v>171</v>
      </c>
      <c r="E30" s="100">
        <v>6.6666666666666666E-2</v>
      </c>
      <c r="F30" s="121" t="s">
        <v>102</v>
      </c>
      <c r="G30" s="136" t="s">
        <v>172</v>
      </c>
      <c r="H30" s="98" t="s">
        <v>173</v>
      </c>
      <c r="I30" s="106">
        <v>168</v>
      </c>
      <c r="J30" s="106" t="s">
        <v>63</v>
      </c>
      <c r="K30" s="106" t="s">
        <v>174</v>
      </c>
      <c r="L30" s="131">
        <v>6</v>
      </c>
      <c r="M30" s="131">
        <v>6</v>
      </c>
      <c r="N30" s="131">
        <v>6</v>
      </c>
      <c r="O30" s="131">
        <v>6</v>
      </c>
      <c r="P30" s="132">
        <f>L30+M30+N30+O30</f>
        <v>24</v>
      </c>
      <c r="Q30" s="106" t="s">
        <v>65</v>
      </c>
      <c r="R30" s="106" t="s">
        <v>151</v>
      </c>
      <c r="S30" s="106" t="s">
        <v>137</v>
      </c>
      <c r="T30" s="121" t="s">
        <v>175</v>
      </c>
      <c r="U30" s="106"/>
      <c r="V30" s="131">
        <v>6</v>
      </c>
      <c r="W30" s="133">
        <v>6</v>
      </c>
      <c r="X30" s="108">
        <f t="shared" si="3"/>
        <v>1</v>
      </c>
      <c r="Y30" s="134" t="s">
        <v>176</v>
      </c>
      <c r="Z30" s="134" t="s">
        <v>154</v>
      </c>
      <c r="AA30" s="131">
        <v>6</v>
      </c>
      <c r="AB30" s="135">
        <v>6</v>
      </c>
      <c r="AC30" s="108">
        <f t="shared" si="1"/>
        <v>1</v>
      </c>
      <c r="AD30" s="126" t="s">
        <v>177</v>
      </c>
      <c r="AE30" s="172" t="s">
        <v>175</v>
      </c>
      <c r="AF30" s="131">
        <v>6</v>
      </c>
      <c r="AG30" s="126">
        <v>6</v>
      </c>
      <c r="AH30" s="108">
        <f t="shared" si="4"/>
        <v>1</v>
      </c>
      <c r="AI30" s="126" t="s">
        <v>178</v>
      </c>
      <c r="AJ30" s="126" t="s">
        <v>157</v>
      </c>
      <c r="AK30" s="131">
        <v>6</v>
      </c>
      <c r="AL30" s="207">
        <v>6</v>
      </c>
      <c r="AM30" s="108">
        <f t="shared" si="5"/>
        <v>1</v>
      </c>
      <c r="AN30" s="126" t="s">
        <v>179</v>
      </c>
      <c r="AO30" s="127" t="s">
        <v>159</v>
      </c>
      <c r="AP30" s="136" t="s">
        <v>172</v>
      </c>
      <c r="AQ30" s="128">
        <v>24</v>
      </c>
      <c r="AR30" s="208">
        <f t="shared" si="6"/>
        <v>24</v>
      </c>
      <c r="AS30" s="108">
        <f t="shared" si="2"/>
        <v>1</v>
      </c>
      <c r="AT30" s="129" t="s">
        <v>180</v>
      </c>
    </row>
    <row r="31" spans="1:46" s="171" customFormat="1" ht="121.5" customHeight="1">
      <c r="A31" s="97">
        <v>7</v>
      </c>
      <c r="B31" s="164" t="s">
        <v>181</v>
      </c>
      <c r="C31" s="164" t="s">
        <v>182</v>
      </c>
      <c r="D31" s="130" t="s">
        <v>183</v>
      </c>
      <c r="E31" s="100">
        <v>6.6666666666666666E-2</v>
      </c>
      <c r="F31" s="101" t="s">
        <v>102</v>
      </c>
      <c r="G31" s="130" t="s">
        <v>184</v>
      </c>
      <c r="H31" s="130" t="s">
        <v>185</v>
      </c>
      <c r="I31" s="100">
        <v>0.87</v>
      </c>
      <c r="J31" s="101" t="s">
        <v>186</v>
      </c>
      <c r="K31" s="101" t="s">
        <v>187</v>
      </c>
      <c r="L31" s="165">
        <v>1</v>
      </c>
      <c r="M31" s="165">
        <v>1</v>
      </c>
      <c r="N31" s="165">
        <v>1</v>
      </c>
      <c r="O31" s="100">
        <v>1</v>
      </c>
      <c r="P31" s="166">
        <v>1</v>
      </c>
      <c r="Q31" s="101" t="s">
        <v>65</v>
      </c>
      <c r="R31" s="101" t="s">
        <v>188</v>
      </c>
      <c r="S31" s="101" t="s">
        <v>137</v>
      </c>
      <c r="T31" s="101" t="s">
        <v>189</v>
      </c>
      <c r="U31" s="101"/>
      <c r="V31" s="100">
        <v>1</v>
      </c>
      <c r="W31" s="167">
        <v>0.95</v>
      </c>
      <c r="X31" s="108">
        <f t="shared" si="3"/>
        <v>0.95</v>
      </c>
      <c r="Y31" s="168" t="s">
        <v>190</v>
      </c>
      <c r="Z31" s="168" t="s">
        <v>191</v>
      </c>
      <c r="AA31" s="100">
        <v>1</v>
      </c>
      <c r="AB31" s="169">
        <v>0.95</v>
      </c>
      <c r="AC31" s="108">
        <f t="shared" si="1"/>
        <v>0.95</v>
      </c>
      <c r="AD31" s="170" t="s">
        <v>192</v>
      </c>
      <c r="AE31" s="170" t="s">
        <v>193</v>
      </c>
      <c r="AF31" s="165">
        <v>1</v>
      </c>
      <c r="AG31" s="167">
        <v>0.98</v>
      </c>
      <c r="AH31" s="108">
        <f t="shared" si="4"/>
        <v>0.98</v>
      </c>
      <c r="AI31" s="170" t="s">
        <v>194</v>
      </c>
      <c r="AJ31" s="170" t="s">
        <v>193</v>
      </c>
      <c r="AK31" s="100">
        <v>1</v>
      </c>
      <c r="AL31" s="167">
        <v>0.98</v>
      </c>
      <c r="AM31" s="108">
        <f t="shared" si="5"/>
        <v>0.98</v>
      </c>
      <c r="AN31" s="205" t="s">
        <v>194</v>
      </c>
      <c r="AO31" s="211" t="s">
        <v>193</v>
      </c>
      <c r="AP31" s="130" t="s">
        <v>184</v>
      </c>
      <c r="AQ31" s="209">
        <v>1</v>
      </c>
      <c r="AR31" s="210">
        <v>0.98</v>
      </c>
      <c r="AS31" s="108">
        <f t="shared" si="2"/>
        <v>0.98</v>
      </c>
      <c r="AT31" s="205" t="s">
        <v>194</v>
      </c>
    </row>
    <row r="32" spans="1:46" s="151" customFormat="1" ht="184.5" customHeight="1">
      <c r="A32" s="137">
        <v>6</v>
      </c>
      <c r="B32" s="138" t="s">
        <v>88</v>
      </c>
      <c r="C32" s="138" t="s">
        <v>195</v>
      </c>
      <c r="D32" s="139" t="s">
        <v>196</v>
      </c>
      <c r="E32" s="152">
        <v>0.04</v>
      </c>
      <c r="F32" s="141" t="s">
        <v>197</v>
      </c>
      <c r="G32" s="153" t="s">
        <v>198</v>
      </c>
      <c r="H32" s="153" t="s">
        <v>199</v>
      </c>
      <c r="I32" s="141">
        <v>1</v>
      </c>
      <c r="J32" s="141" t="s">
        <v>63</v>
      </c>
      <c r="K32" s="153" t="s">
        <v>200</v>
      </c>
      <c r="L32" s="141">
        <v>0</v>
      </c>
      <c r="M32" s="141">
        <v>0</v>
      </c>
      <c r="N32" s="141">
        <v>0</v>
      </c>
      <c r="O32" s="141">
        <v>1</v>
      </c>
      <c r="P32" s="137">
        <f>+SUM(L32:O32)</f>
        <v>1</v>
      </c>
      <c r="Q32" s="141" t="s">
        <v>65</v>
      </c>
      <c r="R32" s="141" t="s">
        <v>201</v>
      </c>
      <c r="S32" s="141" t="s">
        <v>202</v>
      </c>
      <c r="T32" s="154" t="s">
        <v>203</v>
      </c>
      <c r="U32" s="141"/>
      <c r="V32" s="141">
        <v>0</v>
      </c>
      <c r="W32" s="147">
        <v>0</v>
      </c>
      <c r="X32" s="144" t="s">
        <v>69</v>
      </c>
      <c r="Y32" s="163" t="s">
        <v>69</v>
      </c>
      <c r="Z32" s="163" t="s">
        <v>69</v>
      </c>
      <c r="AA32" s="144" t="s">
        <v>69</v>
      </c>
      <c r="AB32" s="144" t="s">
        <v>69</v>
      </c>
      <c r="AC32" s="144" t="s">
        <v>69</v>
      </c>
      <c r="AD32" s="147" t="s">
        <v>69</v>
      </c>
      <c r="AE32" s="147" t="s">
        <v>69</v>
      </c>
      <c r="AF32" s="155" t="s">
        <v>204</v>
      </c>
      <c r="AG32" s="155" t="s">
        <v>204</v>
      </c>
      <c r="AH32" s="155" t="s">
        <v>204</v>
      </c>
      <c r="AI32" s="147" t="s">
        <v>205</v>
      </c>
      <c r="AJ32" s="147" t="s">
        <v>206</v>
      </c>
      <c r="AK32" s="141">
        <v>1</v>
      </c>
      <c r="AL32" s="212">
        <v>1</v>
      </c>
      <c r="AM32" s="144">
        <v>1</v>
      </c>
      <c r="AN32" s="213" t="s">
        <v>207</v>
      </c>
      <c r="AO32" s="214" t="s">
        <v>206</v>
      </c>
      <c r="AP32" s="153" t="s">
        <v>198</v>
      </c>
      <c r="AQ32" s="149">
        <v>1</v>
      </c>
      <c r="AR32" s="208">
        <f t="shared" si="6"/>
        <v>1</v>
      </c>
      <c r="AS32" s="144">
        <f t="shared" si="2"/>
        <v>1</v>
      </c>
      <c r="AT32" s="150" t="s">
        <v>208</v>
      </c>
    </row>
    <row r="33" spans="1:46" s="151" customFormat="1" ht="75" customHeight="1">
      <c r="A33" s="137">
        <v>6</v>
      </c>
      <c r="B33" s="138" t="s">
        <v>88</v>
      </c>
      <c r="C33" s="138" t="s">
        <v>195</v>
      </c>
      <c r="D33" s="139" t="s">
        <v>209</v>
      </c>
      <c r="E33" s="152">
        <v>0.04</v>
      </c>
      <c r="F33" s="141" t="s">
        <v>197</v>
      </c>
      <c r="G33" s="153" t="s">
        <v>210</v>
      </c>
      <c r="H33" s="153" t="s">
        <v>211</v>
      </c>
      <c r="I33" s="141" t="s">
        <v>212</v>
      </c>
      <c r="J33" s="141" t="s">
        <v>186</v>
      </c>
      <c r="K33" s="153" t="s">
        <v>213</v>
      </c>
      <c r="L33" s="155">
        <v>1</v>
      </c>
      <c r="M33" s="155">
        <v>1</v>
      </c>
      <c r="N33" s="155">
        <v>1</v>
      </c>
      <c r="O33" s="155">
        <v>1</v>
      </c>
      <c r="P33" s="156">
        <v>1</v>
      </c>
      <c r="Q33" s="141" t="s">
        <v>65</v>
      </c>
      <c r="R33" s="141" t="s">
        <v>214</v>
      </c>
      <c r="S33" s="141" t="s">
        <v>202</v>
      </c>
      <c r="T33" s="141" t="s">
        <v>215</v>
      </c>
      <c r="U33" s="141"/>
      <c r="V33" s="155">
        <v>1</v>
      </c>
      <c r="W33" s="143">
        <v>0.33</v>
      </c>
      <c r="X33" s="144">
        <f t="shared" si="3"/>
        <v>0.33</v>
      </c>
      <c r="Y33" s="145" t="s">
        <v>216</v>
      </c>
      <c r="Z33" s="145" t="s">
        <v>217</v>
      </c>
      <c r="AA33" s="155">
        <v>1</v>
      </c>
      <c r="AB33" s="146">
        <v>0</v>
      </c>
      <c r="AC33" s="144">
        <f t="shared" si="1"/>
        <v>0</v>
      </c>
      <c r="AD33" s="147" t="s">
        <v>218</v>
      </c>
      <c r="AE33" s="173" t="s">
        <v>215</v>
      </c>
      <c r="AF33" s="155">
        <v>1</v>
      </c>
      <c r="AG33" s="143">
        <v>1</v>
      </c>
      <c r="AH33" s="144">
        <f t="shared" si="4"/>
        <v>1</v>
      </c>
      <c r="AI33" s="147" t="s">
        <v>219</v>
      </c>
      <c r="AJ33" s="147" t="s">
        <v>220</v>
      </c>
      <c r="AK33" s="155">
        <v>1</v>
      </c>
      <c r="AL33" s="143">
        <v>0.28999999999999998</v>
      </c>
      <c r="AM33" s="144">
        <f t="shared" si="5"/>
        <v>0.28999999999999998</v>
      </c>
      <c r="AN33" s="147" t="s">
        <v>221</v>
      </c>
      <c r="AO33" s="148"/>
      <c r="AP33" s="153" t="s">
        <v>210</v>
      </c>
      <c r="AQ33" s="215">
        <v>1</v>
      </c>
      <c r="AR33" s="216">
        <v>0.28999999999999998</v>
      </c>
      <c r="AS33" s="144">
        <f t="shared" si="2"/>
        <v>0.28999999999999998</v>
      </c>
      <c r="AT33" s="147" t="s">
        <v>221</v>
      </c>
    </row>
    <row r="34" spans="1:46" s="151" customFormat="1" ht="168.75" customHeight="1">
      <c r="A34" s="137">
        <v>6</v>
      </c>
      <c r="B34" s="138" t="s">
        <v>88</v>
      </c>
      <c r="C34" s="138" t="s">
        <v>195</v>
      </c>
      <c r="D34" s="139" t="s">
        <v>222</v>
      </c>
      <c r="E34" s="152">
        <v>0.04</v>
      </c>
      <c r="F34" s="141" t="s">
        <v>197</v>
      </c>
      <c r="G34" s="139" t="s">
        <v>223</v>
      </c>
      <c r="H34" s="139" t="s">
        <v>224</v>
      </c>
      <c r="I34" s="141">
        <v>351</v>
      </c>
      <c r="J34" s="141" t="s">
        <v>63</v>
      </c>
      <c r="K34" s="139" t="s">
        <v>225</v>
      </c>
      <c r="L34" s="155">
        <v>0</v>
      </c>
      <c r="M34" s="155">
        <v>0</v>
      </c>
      <c r="N34" s="155">
        <v>0</v>
      </c>
      <c r="O34" s="155">
        <v>1</v>
      </c>
      <c r="P34" s="157">
        <f>+L34+M34+N34+O34</f>
        <v>1</v>
      </c>
      <c r="Q34" s="141" t="s">
        <v>65</v>
      </c>
      <c r="R34" s="141" t="s">
        <v>226</v>
      </c>
      <c r="S34" s="141" t="s">
        <v>202</v>
      </c>
      <c r="T34" s="141" t="s">
        <v>227</v>
      </c>
      <c r="U34" s="141"/>
      <c r="V34" s="155" t="s">
        <v>69</v>
      </c>
      <c r="W34" s="155" t="s">
        <v>69</v>
      </c>
      <c r="X34" s="155" t="s">
        <v>69</v>
      </c>
      <c r="Y34" s="145" t="s">
        <v>228</v>
      </c>
      <c r="Z34" s="145" t="s">
        <v>229</v>
      </c>
      <c r="AA34" s="155" t="s">
        <v>69</v>
      </c>
      <c r="AB34" s="155" t="s">
        <v>69</v>
      </c>
      <c r="AC34" s="155" t="s">
        <v>69</v>
      </c>
      <c r="AD34" s="147" t="s">
        <v>230</v>
      </c>
      <c r="AE34" s="173" t="s">
        <v>231</v>
      </c>
      <c r="AF34" s="155" t="s">
        <v>204</v>
      </c>
      <c r="AG34" s="155" t="s">
        <v>204</v>
      </c>
      <c r="AH34" s="155" t="s">
        <v>204</v>
      </c>
      <c r="AI34" s="147" t="s">
        <v>232</v>
      </c>
      <c r="AJ34" s="147" t="s">
        <v>233</v>
      </c>
      <c r="AK34" s="155">
        <v>1</v>
      </c>
      <c r="AL34" s="143">
        <v>0.97419999999999995</v>
      </c>
      <c r="AM34" s="144">
        <f t="shared" si="5"/>
        <v>0.97419999999999995</v>
      </c>
      <c r="AN34" s="213" t="s">
        <v>234</v>
      </c>
      <c r="AO34" s="214" t="s">
        <v>233</v>
      </c>
      <c r="AP34" s="139" t="s">
        <v>223</v>
      </c>
      <c r="AQ34" s="215">
        <v>1</v>
      </c>
      <c r="AR34" s="210">
        <f t="shared" si="6"/>
        <v>0.97419999999999995</v>
      </c>
      <c r="AS34" s="144">
        <f t="shared" si="2"/>
        <v>0.97419999999999995</v>
      </c>
      <c r="AT34" s="150" t="s">
        <v>235</v>
      </c>
    </row>
    <row r="35" spans="1:46" s="151" customFormat="1" ht="258.75" customHeight="1">
      <c r="A35" s="137">
        <v>6</v>
      </c>
      <c r="B35" s="138" t="s">
        <v>88</v>
      </c>
      <c r="C35" s="138" t="s">
        <v>195</v>
      </c>
      <c r="D35" s="139" t="s">
        <v>236</v>
      </c>
      <c r="E35" s="152">
        <v>0.04</v>
      </c>
      <c r="F35" s="141" t="s">
        <v>197</v>
      </c>
      <c r="G35" s="153" t="s">
        <v>237</v>
      </c>
      <c r="H35" s="139" t="s">
        <v>238</v>
      </c>
      <c r="I35" s="141" t="s">
        <v>212</v>
      </c>
      <c r="J35" s="141" t="s">
        <v>186</v>
      </c>
      <c r="K35" s="141" t="s">
        <v>239</v>
      </c>
      <c r="L35" s="140"/>
      <c r="M35" s="140">
        <v>0.7</v>
      </c>
      <c r="N35" s="140"/>
      <c r="O35" s="140">
        <v>0.7</v>
      </c>
      <c r="P35" s="142">
        <v>0.7</v>
      </c>
      <c r="Q35" s="141" t="s">
        <v>65</v>
      </c>
      <c r="R35" s="141" t="s">
        <v>240</v>
      </c>
      <c r="S35" s="141" t="s">
        <v>202</v>
      </c>
      <c r="T35" s="141" t="s">
        <v>241</v>
      </c>
      <c r="U35" s="141"/>
      <c r="V35" s="140">
        <v>0</v>
      </c>
      <c r="W35" s="143">
        <v>0</v>
      </c>
      <c r="X35" s="144" t="s">
        <v>69</v>
      </c>
      <c r="Y35" s="163" t="s">
        <v>69</v>
      </c>
      <c r="Z35" s="163" t="s">
        <v>69</v>
      </c>
      <c r="AA35" s="140">
        <v>0.7</v>
      </c>
      <c r="AB35" s="146">
        <v>0.62</v>
      </c>
      <c r="AC35" s="144">
        <f t="shared" si="1"/>
        <v>0.88571428571428579</v>
      </c>
      <c r="AD35" s="147" t="s">
        <v>242</v>
      </c>
      <c r="AE35" s="173" t="s">
        <v>241</v>
      </c>
      <c r="AF35" s="144" t="s">
        <v>69</v>
      </c>
      <c r="AG35" s="144" t="s">
        <v>69</v>
      </c>
      <c r="AH35" s="144" t="s">
        <v>69</v>
      </c>
      <c r="AI35" s="144" t="s">
        <v>69</v>
      </c>
      <c r="AJ35" s="144" t="s">
        <v>69</v>
      </c>
      <c r="AK35" s="140">
        <v>0.7</v>
      </c>
      <c r="AL35" s="143">
        <v>0.79</v>
      </c>
      <c r="AM35" s="144">
        <f t="shared" si="5"/>
        <v>1.1285714285714288</v>
      </c>
      <c r="AN35" s="147" t="s">
        <v>243</v>
      </c>
      <c r="AO35" s="148" t="s">
        <v>244</v>
      </c>
      <c r="AP35" s="153" t="s">
        <v>237</v>
      </c>
      <c r="AQ35" s="215">
        <v>0.7</v>
      </c>
      <c r="AR35" s="146">
        <v>0.79</v>
      </c>
      <c r="AS35" s="144">
        <f t="shared" si="2"/>
        <v>1.1285714285714288</v>
      </c>
      <c r="AT35" s="150" t="s">
        <v>245</v>
      </c>
    </row>
    <row r="36" spans="1:46" s="151" customFormat="1" ht="75" customHeight="1">
      <c r="A36" s="137">
        <v>6</v>
      </c>
      <c r="B36" s="138" t="s">
        <v>88</v>
      </c>
      <c r="C36" s="138" t="s">
        <v>195</v>
      </c>
      <c r="D36" s="139" t="s">
        <v>246</v>
      </c>
      <c r="E36" s="152">
        <v>0.04</v>
      </c>
      <c r="F36" s="141" t="s">
        <v>197</v>
      </c>
      <c r="G36" s="141" t="s">
        <v>247</v>
      </c>
      <c r="H36" s="153" t="s">
        <v>248</v>
      </c>
      <c r="I36" s="141" t="s">
        <v>212</v>
      </c>
      <c r="J36" s="141" t="s">
        <v>186</v>
      </c>
      <c r="K36" s="141" t="s">
        <v>249</v>
      </c>
      <c r="L36" s="140">
        <v>0</v>
      </c>
      <c r="M36" s="140">
        <v>0</v>
      </c>
      <c r="N36" s="140">
        <v>0</v>
      </c>
      <c r="O36" s="140">
        <v>0.8</v>
      </c>
      <c r="P36" s="142">
        <v>0.8</v>
      </c>
      <c r="Q36" s="141" t="s">
        <v>65</v>
      </c>
      <c r="R36" s="141" t="s">
        <v>240</v>
      </c>
      <c r="S36" s="141" t="s">
        <v>202</v>
      </c>
      <c r="T36" s="141" t="s">
        <v>240</v>
      </c>
      <c r="U36" s="141"/>
      <c r="V36" s="140">
        <v>0</v>
      </c>
      <c r="W36" s="143">
        <v>0</v>
      </c>
      <c r="X36" s="144" t="s">
        <v>69</v>
      </c>
      <c r="Y36" s="163" t="s">
        <v>69</v>
      </c>
      <c r="Z36" s="163" t="s">
        <v>69</v>
      </c>
      <c r="AA36" s="144" t="s">
        <v>69</v>
      </c>
      <c r="AB36" s="144" t="s">
        <v>69</v>
      </c>
      <c r="AC36" s="144" t="s">
        <v>69</v>
      </c>
      <c r="AD36" s="147" t="s">
        <v>69</v>
      </c>
      <c r="AE36" s="147" t="s">
        <v>69</v>
      </c>
      <c r="AF36" s="163" t="s">
        <v>69</v>
      </c>
      <c r="AG36" s="144" t="s">
        <v>69</v>
      </c>
      <c r="AH36" s="144" t="s">
        <v>69</v>
      </c>
      <c r="AI36" s="144" t="s">
        <v>69</v>
      </c>
      <c r="AJ36" s="147" t="s">
        <v>69</v>
      </c>
      <c r="AK36" s="140">
        <v>0.8</v>
      </c>
      <c r="AL36" s="143">
        <v>0.43230000000000002</v>
      </c>
      <c r="AM36" s="144">
        <f>AL36/AK36</f>
        <v>0.54037499999999994</v>
      </c>
      <c r="AN36" s="217" t="s">
        <v>250</v>
      </c>
      <c r="AO36" s="218" t="s">
        <v>251</v>
      </c>
      <c r="AP36" s="141" t="s">
        <v>247</v>
      </c>
      <c r="AQ36" s="158">
        <v>0.8</v>
      </c>
      <c r="AR36" s="146">
        <f>AL36</f>
        <v>0.43230000000000002</v>
      </c>
      <c r="AS36" s="144">
        <f t="shared" si="2"/>
        <v>0.54037499999999994</v>
      </c>
      <c r="AT36" s="217" t="s">
        <v>250</v>
      </c>
    </row>
    <row r="37" spans="1:46" ht="55.5" customHeight="1" thickBot="1">
      <c r="A37" s="79"/>
      <c r="B37" s="259" t="s">
        <v>252</v>
      </c>
      <c r="C37" s="260"/>
      <c r="D37" s="260"/>
      <c r="E37" s="41">
        <f>SUM(E20:E36)</f>
        <v>1</v>
      </c>
      <c r="F37" s="39"/>
      <c r="G37" s="80"/>
      <c r="H37" s="40"/>
      <c r="I37" s="40"/>
      <c r="J37" s="40"/>
      <c r="K37" s="40"/>
      <c r="L37" s="40"/>
      <c r="M37" s="40"/>
      <c r="N37" s="40"/>
      <c r="O37" s="40"/>
      <c r="P37" s="81"/>
      <c r="Q37" s="40"/>
      <c r="R37" s="40"/>
      <c r="S37" s="40"/>
      <c r="T37" s="40"/>
      <c r="U37" s="40"/>
      <c r="V37" s="265" t="s">
        <v>253</v>
      </c>
      <c r="W37" s="265"/>
      <c r="X37" s="160">
        <f>AVERAGE(X20:X36)</f>
        <v>0.91999999999999993</v>
      </c>
      <c r="Y37" s="35"/>
      <c r="Z37" s="34"/>
      <c r="AA37" s="264" t="s">
        <v>254</v>
      </c>
      <c r="AB37" s="264"/>
      <c r="AC37" s="160">
        <f>AVERAGE(AC20:AC36)</f>
        <v>0.88338911564625844</v>
      </c>
      <c r="AD37" s="35"/>
      <c r="AE37" s="34"/>
      <c r="AF37" s="265" t="s">
        <v>255</v>
      </c>
      <c r="AG37" s="265"/>
      <c r="AH37" s="160">
        <f>AVERAGE(AH20:AH36)</f>
        <v>0.99555555555555564</v>
      </c>
      <c r="AI37" s="35"/>
      <c r="AJ37" s="36"/>
      <c r="AK37" s="229" t="s">
        <v>256</v>
      </c>
      <c r="AL37" s="229"/>
      <c r="AM37" s="35">
        <f>AVERAGE(AM20:AM36)</f>
        <v>0.93207165178571416</v>
      </c>
      <c r="AN37" s="35"/>
      <c r="AO37" s="230" t="s">
        <v>257</v>
      </c>
      <c r="AP37" s="231"/>
      <c r="AQ37" s="232"/>
      <c r="AR37" s="37">
        <f>AVERAGE(AS20:AS36)</f>
        <v>0.91204028765352285</v>
      </c>
      <c r="AS37" s="37"/>
      <c r="AT37" s="38"/>
    </row>
    <row r="38" spans="1:46" ht="15.75" customHeight="1">
      <c r="A38" s="55"/>
      <c r="B38" s="82"/>
      <c r="C38" s="82"/>
      <c r="D38" s="83"/>
      <c r="E38" s="82"/>
      <c r="F38" s="82"/>
      <c r="G38" s="82"/>
      <c r="H38" s="84"/>
      <c r="I38" s="84"/>
      <c r="J38" s="84"/>
      <c r="K38" s="84"/>
      <c r="L38" s="84"/>
      <c r="M38" s="84"/>
      <c r="N38" s="84"/>
      <c r="O38" s="84"/>
      <c r="P38" s="85"/>
      <c r="Q38" s="84"/>
      <c r="R38" s="84"/>
      <c r="S38" s="46"/>
      <c r="T38" s="46"/>
      <c r="U38" s="46"/>
      <c r="V38" s="236"/>
      <c r="W38" s="236"/>
      <c r="X38" s="86"/>
      <c r="Y38" s="87"/>
      <c r="Z38" s="87"/>
      <c r="AA38" s="236"/>
      <c r="AB38" s="236"/>
      <c r="AC38" s="86"/>
      <c r="AD38" s="87"/>
      <c r="AE38" s="87"/>
      <c r="AF38" s="236"/>
      <c r="AG38" s="236"/>
      <c r="AH38" s="86"/>
      <c r="AI38" s="87"/>
      <c r="AJ38" s="87"/>
      <c r="AK38" s="236"/>
      <c r="AL38" s="236"/>
      <c r="AM38" s="86"/>
      <c r="AN38" s="87"/>
      <c r="AO38" s="87"/>
      <c r="AP38" s="236"/>
      <c r="AQ38" s="236"/>
      <c r="AR38" s="236"/>
      <c r="AS38" s="86"/>
      <c r="AT38" s="87"/>
    </row>
    <row r="39" spans="1:46" ht="15.75" customHeight="1" thickBot="1">
      <c r="A39" s="55"/>
      <c r="B39" s="82"/>
      <c r="C39" s="82"/>
      <c r="D39" s="83"/>
      <c r="E39" s="82"/>
      <c r="F39" s="82"/>
      <c r="G39" s="82"/>
      <c r="H39" s="84"/>
      <c r="I39" s="84"/>
      <c r="J39" s="84"/>
      <c r="K39" s="84"/>
      <c r="L39" s="84"/>
      <c r="M39" s="84"/>
      <c r="N39" s="84"/>
      <c r="O39" s="84"/>
      <c r="P39" s="85"/>
      <c r="Q39" s="84"/>
      <c r="R39" s="84"/>
      <c r="S39" s="46"/>
      <c r="T39" s="46"/>
      <c r="U39" s="46"/>
      <c r="V39" s="236"/>
      <c r="W39" s="236"/>
      <c r="X39" s="88"/>
      <c r="Y39" s="87"/>
      <c r="Z39" s="87"/>
      <c r="AA39" s="236"/>
      <c r="AB39" s="236"/>
      <c r="AC39" s="89"/>
      <c r="AD39" s="87"/>
      <c r="AE39" s="87"/>
      <c r="AF39" s="236"/>
      <c r="AG39" s="236"/>
      <c r="AH39" s="89"/>
      <c r="AI39" s="87"/>
      <c r="AJ39" s="87"/>
      <c r="AK39" s="236"/>
      <c r="AL39" s="236"/>
      <c r="AM39" s="89"/>
      <c r="AN39" s="87"/>
      <c r="AO39" s="87"/>
      <c r="AP39" s="236"/>
      <c r="AQ39" s="236"/>
      <c r="AR39" s="236"/>
      <c r="AS39" s="89"/>
      <c r="AT39" s="87"/>
    </row>
    <row r="40" spans="1:46" ht="29.25" customHeight="1" thickBot="1">
      <c r="A40" s="55"/>
      <c r="B40" s="261" t="s">
        <v>258</v>
      </c>
      <c r="C40" s="262"/>
      <c r="D40" s="263"/>
      <c r="E40" s="90"/>
      <c r="F40" s="241" t="s">
        <v>259</v>
      </c>
      <c r="G40" s="242"/>
      <c r="H40" s="242"/>
      <c r="I40" s="243"/>
      <c r="J40" s="241" t="s">
        <v>260</v>
      </c>
      <c r="K40" s="242"/>
      <c r="L40" s="242"/>
      <c r="M40" s="242"/>
      <c r="N40" s="242"/>
      <c r="O40" s="242"/>
      <c r="P40" s="243"/>
      <c r="Q40" s="84"/>
      <c r="R40" s="84"/>
      <c r="S40" s="46"/>
      <c r="T40" s="46"/>
      <c r="U40" s="46"/>
      <c r="V40" s="236"/>
      <c r="W40" s="236"/>
      <c r="X40" s="88"/>
      <c r="Y40" s="87"/>
      <c r="Z40" s="87"/>
      <c r="AA40" s="236"/>
      <c r="AB40" s="236"/>
      <c r="AC40" s="89"/>
      <c r="AD40" s="87"/>
      <c r="AE40" s="87"/>
      <c r="AF40" s="236"/>
      <c r="AG40" s="236"/>
      <c r="AH40" s="89"/>
      <c r="AI40" s="87"/>
      <c r="AJ40" s="87"/>
      <c r="AK40" s="236"/>
      <c r="AL40" s="236"/>
      <c r="AM40" s="89"/>
      <c r="AN40" s="87"/>
      <c r="AO40" s="87"/>
      <c r="AP40" s="236"/>
      <c r="AQ40" s="236"/>
      <c r="AR40" s="236"/>
      <c r="AS40" s="89"/>
      <c r="AT40" s="87"/>
    </row>
    <row r="41" spans="1:46" ht="51" customHeight="1" thickBot="1">
      <c r="A41" s="55"/>
      <c r="B41" s="252" t="s">
        <v>261</v>
      </c>
      <c r="C41" s="253"/>
      <c r="D41" s="91"/>
      <c r="E41" s="190"/>
      <c r="F41" s="255" t="s">
        <v>261</v>
      </c>
      <c r="G41" s="256"/>
      <c r="H41" s="256"/>
      <c r="I41" s="257"/>
      <c r="J41" s="255" t="s">
        <v>261</v>
      </c>
      <c r="K41" s="256"/>
      <c r="L41" s="256"/>
      <c r="M41" s="256"/>
      <c r="N41" s="256"/>
      <c r="O41" s="256"/>
      <c r="P41" s="257"/>
      <c r="Q41" s="84"/>
      <c r="R41" s="84"/>
      <c r="S41" s="46"/>
      <c r="T41" s="46"/>
      <c r="U41" s="46"/>
      <c r="V41" s="254"/>
      <c r="W41" s="254"/>
      <c r="X41" s="86"/>
      <c r="Y41" s="87"/>
      <c r="Z41" s="87"/>
      <c r="AA41" s="254"/>
      <c r="AB41" s="254"/>
      <c r="AC41" s="86"/>
      <c r="AD41" s="87"/>
      <c r="AE41" s="87"/>
      <c r="AF41" s="254"/>
      <c r="AG41" s="254"/>
      <c r="AH41" s="182"/>
      <c r="AI41" s="87"/>
      <c r="AJ41" s="87"/>
      <c r="AK41" s="254"/>
      <c r="AL41" s="254"/>
      <c r="AM41" s="86"/>
      <c r="AN41" s="87"/>
      <c r="AO41" s="87"/>
      <c r="AP41" s="254"/>
      <c r="AQ41" s="254"/>
      <c r="AR41" s="254"/>
      <c r="AS41" s="86"/>
      <c r="AT41" s="87"/>
    </row>
    <row r="42" spans="1:46" ht="30" customHeight="1">
      <c r="A42" s="55"/>
      <c r="B42" s="239"/>
      <c r="C42" s="240"/>
      <c r="D42" s="91"/>
      <c r="E42" s="191"/>
      <c r="F42" s="241"/>
      <c r="G42" s="242"/>
      <c r="H42" s="241"/>
      <c r="I42" s="242"/>
      <c r="J42" s="241"/>
      <c r="K42" s="242"/>
      <c r="L42" s="242"/>
      <c r="M42" s="242"/>
      <c r="N42" s="242"/>
      <c r="O42" s="242"/>
      <c r="P42" s="243"/>
      <c r="Q42" s="84"/>
      <c r="R42" s="84"/>
      <c r="S42" s="46"/>
      <c r="T42" s="46"/>
      <c r="U42" s="46"/>
      <c r="V42" s="46"/>
      <c r="W42" s="46"/>
      <c r="X42" s="92"/>
      <c r="Y42" s="46"/>
      <c r="Z42" s="46"/>
      <c r="AA42" s="47"/>
      <c r="AB42" s="46"/>
      <c r="AC42" s="93"/>
      <c r="AD42" s="46"/>
      <c r="AE42" s="46"/>
      <c r="AF42" s="46"/>
      <c r="AG42" s="46"/>
      <c r="AH42" s="92"/>
      <c r="AI42" s="46"/>
      <c r="AJ42" s="46"/>
      <c r="AK42" s="46"/>
      <c r="AL42" s="46"/>
      <c r="AM42" s="92"/>
      <c r="AN42" s="46"/>
      <c r="AO42" s="46"/>
      <c r="AP42" s="46"/>
      <c r="AQ42" s="46"/>
      <c r="AR42" s="46"/>
      <c r="AS42" s="92"/>
      <c r="AT42" s="46"/>
    </row>
    <row r="43" spans="1:46">
      <c r="A43" s="55"/>
      <c r="B43" s="239"/>
      <c r="C43" s="240"/>
      <c r="D43" s="91"/>
      <c r="E43" s="191"/>
      <c r="F43" s="241"/>
      <c r="G43" s="242"/>
      <c r="H43" s="242"/>
      <c r="I43" s="243"/>
      <c r="J43" s="239"/>
      <c r="K43" s="240"/>
      <c r="L43" s="240"/>
      <c r="M43" s="240"/>
      <c r="N43" s="240"/>
      <c r="O43" s="240"/>
      <c r="P43" s="244"/>
      <c r="Q43" s="84"/>
      <c r="R43" s="84"/>
      <c r="S43" s="46"/>
      <c r="T43" s="46"/>
      <c r="U43" s="46"/>
      <c r="V43" s="46"/>
      <c r="W43" s="46"/>
      <c r="X43" s="92"/>
      <c r="Y43" s="46"/>
      <c r="Z43" s="46"/>
      <c r="AA43" s="47"/>
      <c r="AB43" s="46"/>
      <c r="AC43" s="93"/>
      <c r="AD43" s="46"/>
      <c r="AE43" s="46"/>
      <c r="AF43" s="46"/>
      <c r="AG43" s="46"/>
      <c r="AH43" s="92"/>
      <c r="AI43" s="46"/>
      <c r="AJ43" s="46"/>
      <c r="AK43" s="46"/>
      <c r="AL43" s="46"/>
      <c r="AM43" s="92"/>
      <c r="AN43" s="46"/>
      <c r="AO43" s="46"/>
      <c r="AP43" s="46"/>
      <c r="AQ43" s="46"/>
      <c r="AR43" s="46"/>
      <c r="AS43" s="92"/>
      <c r="AT43" s="46"/>
    </row>
    <row r="44" spans="1:46"/>
    <row r="45" spans="1:46" hidden="1"/>
    <row r="46" spans="1:46" hidden="1"/>
    <row r="47" spans="1:46" hidden="1"/>
    <row r="48" spans="1:4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sheetData>
  <mergeCells count="99">
    <mergeCell ref="E12:H12"/>
    <mergeCell ref="AF15:AJ15"/>
    <mergeCell ref="C3:H3"/>
    <mergeCell ref="E4:H4"/>
    <mergeCell ref="A1:H1"/>
    <mergeCell ref="A2:H2"/>
    <mergeCell ref="A15:B17"/>
    <mergeCell ref="AF16:AJ16"/>
    <mergeCell ref="AA16:AE16"/>
    <mergeCell ref="AJ17:AJ18"/>
    <mergeCell ref="D13:K13"/>
    <mergeCell ref="L13:O13"/>
    <mergeCell ref="AA15:AE15"/>
    <mergeCell ref="E5:H5"/>
    <mergeCell ref="E6:H6"/>
    <mergeCell ref="E7:H7"/>
    <mergeCell ref="E8:H8"/>
    <mergeCell ref="F40:I40"/>
    <mergeCell ref="J40:P40"/>
    <mergeCell ref="V40:W40"/>
    <mergeCell ref="V37:W37"/>
    <mergeCell ref="V16:Z16"/>
    <mergeCell ref="D15:U16"/>
    <mergeCell ref="V15:Z15"/>
    <mergeCell ref="AA38:AB38"/>
    <mergeCell ref="AA41:AB41"/>
    <mergeCell ref="AF41:AG41"/>
    <mergeCell ref="C18:C19"/>
    <mergeCell ref="B37:D37"/>
    <mergeCell ref="F41:I41"/>
    <mergeCell ref="V41:W41"/>
    <mergeCell ref="V39:W39"/>
    <mergeCell ref="B40:D40"/>
    <mergeCell ref="AA40:AB40"/>
    <mergeCell ref="AF40:AG40"/>
    <mergeCell ref="AA37:AB37"/>
    <mergeCell ref="AF37:AG37"/>
    <mergeCell ref="AC17:AC18"/>
    <mergeCell ref="AD17:AD18"/>
    <mergeCell ref="AE17:AE18"/>
    <mergeCell ref="AK38:AL38"/>
    <mergeCell ref="AP38:AR38"/>
    <mergeCell ref="J42:P42"/>
    <mergeCell ref="B41:C41"/>
    <mergeCell ref="F42:G42"/>
    <mergeCell ref="H42:I42"/>
    <mergeCell ref="B42:C42"/>
    <mergeCell ref="AK41:AL41"/>
    <mergeCell ref="AP40:AR40"/>
    <mergeCell ref="AP41:AR41"/>
    <mergeCell ref="AP39:AR39"/>
    <mergeCell ref="AK39:AL39"/>
    <mergeCell ref="J41:P41"/>
    <mergeCell ref="V38:W38"/>
    <mergeCell ref="AF39:AG39"/>
    <mergeCell ref="AA39:AB39"/>
    <mergeCell ref="AF38:AG38"/>
    <mergeCell ref="AF17:AG17"/>
    <mergeCell ref="AK15:AO15"/>
    <mergeCell ref="AP15:AT15"/>
    <mergeCell ref="B43:C43"/>
    <mergeCell ref="F43:I43"/>
    <mergeCell ref="J43:P43"/>
    <mergeCell ref="AK40:AL40"/>
    <mergeCell ref="V17:W17"/>
    <mergeCell ref="X17:X18"/>
    <mergeCell ref="Y17:Y18"/>
    <mergeCell ref="D17:S17"/>
    <mergeCell ref="Z17:Z18"/>
    <mergeCell ref="AA17:AB17"/>
    <mergeCell ref="AH17:AH18"/>
    <mergeCell ref="AI17:AI18"/>
    <mergeCell ref="AK37:AL37"/>
    <mergeCell ref="AK17:AL17"/>
    <mergeCell ref="AO37:AQ37"/>
    <mergeCell ref="AS17:AS18"/>
    <mergeCell ref="AT17:AT18"/>
    <mergeCell ref="AN17:AN18"/>
    <mergeCell ref="AK16:AO16"/>
    <mergeCell ref="AP16:AT16"/>
    <mergeCell ref="AP17:AR17"/>
    <mergeCell ref="AO17:AO18"/>
    <mergeCell ref="AM17:AM18"/>
    <mergeCell ref="E9:H9"/>
    <mergeCell ref="E10:H10"/>
    <mergeCell ref="AP7:AT7"/>
    <mergeCell ref="AK13:AL13"/>
    <mergeCell ref="V9:Z9"/>
    <mergeCell ref="AA9:AE9"/>
    <mergeCell ref="AF9:AJ9"/>
    <mergeCell ref="AK9:AO9"/>
    <mergeCell ref="V13:W13"/>
    <mergeCell ref="AP9:AT9"/>
    <mergeCell ref="AP13:AR13"/>
    <mergeCell ref="AF7:AJ7"/>
    <mergeCell ref="AK7:AO7"/>
    <mergeCell ref="AF13:AG13"/>
    <mergeCell ref="AA13:AB13"/>
    <mergeCell ref="E11:H11"/>
  </mergeCells>
  <conditionalFormatting sqref="AH40:AH41 AM40:AM41 AS40:AS41 AC40:AC41 X40:X41 X37:Y37 AC37:AD37 AH37:AI37 AM37:AN37 AR37:AT37 AM37:AM38 X20:Z20 X22:Z22 X26:Z27 X32:Z32 X35:Z36 X20:X38 AC20:AC33 AH20:AH31 AS20:AS25 AH37:AH38 AF20:AJ20 AF26:AJ27 AF35:AJ35 AC35:AC38 AH33:AH35 AS28:AS38">
    <cfRule type="containsText" dxfId="47" priority="314" operator="containsText" text="N/A">
      <formula>NOT(ISERROR(SEARCH("N/A",X20)))</formula>
    </cfRule>
    <cfRule type="cellIs" dxfId="46" priority="315" operator="between">
      <formula>#REF!</formula>
      <formula>#REF!</formula>
    </cfRule>
    <cfRule type="cellIs" dxfId="45" priority="316" operator="between">
      <formula>#REF!</formula>
      <formula>#REF!</formula>
    </cfRule>
    <cfRule type="cellIs" dxfId="44" priority="317" operator="between">
      <formula>#REF!</formula>
      <formula>#REF!</formula>
    </cfRule>
  </conditionalFormatting>
  <conditionalFormatting sqref="AH41 AH38 AM41 AM38 AS41 AS38 AC41 AC38 X41 X38">
    <cfRule type="containsText" dxfId="43" priority="378" operator="containsText" text="N/A">
      <formula>NOT(ISERROR(SEARCH("N/A",X38)))</formula>
    </cfRule>
    <cfRule type="cellIs" dxfId="42" priority="379" operator="between">
      <formula>$B$16</formula>
      <formula>#REF!</formula>
    </cfRule>
    <cfRule type="cellIs" dxfId="41" priority="380" operator="between">
      <formula>$B$14</formula>
      <formula>#REF!</formula>
    </cfRule>
    <cfRule type="cellIs" dxfId="40" priority="381" operator="between">
      <formula>#REF!</formula>
      <formula>#REF!</formula>
    </cfRule>
  </conditionalFormatting>
  <conditionalFormatting sqref="AS38 AH38 AH41 AM38 AM41 AS41 AC38 AC41 X38 X41">
    <cfRule type="containsText" dxfId="39" priority="418" operator="containsText" text="N/A">
      <formula>NOT(ISERROR(SEARCH("N/A",X38)))</formula>
    </cfRule>
    <cfRule type="cellIs" dxfId="38" priority="419" operator="between">
      <formula>#REF!</formula>
      <formula>#REF!</formula>
    </cfRule>
    <cfRule type="cellIs" dxfId="37" priority="420" operator="between">
      <formula>$B$14</formula>
      <formula>#REF!</formula>
    </cfRule>
    <cfRule type="cellIs" dxfId="36" priority="421" operator="between">
      <formula>#REF!</formula>
      <formula>#REF!</formula>
    </cfRule>
  </conditionalFormatting>
  <conditionalFormatting sqref="Y37">
    <cfRule type="colorScale" priority="93">
      <colorScale>
        <cfvo type="min"/>
        <cfvo type="percentile" val="50"/>
        <cfvo type="max"/>
        <color rgb="FFF8696B"/>
        <color rgb="FFFFEB84"/>
        <color rgb="FF63BE7B"/>
      </colorScale>
    </cfRule>
  </conditionalFormatting>
  <conditionalFormatting sqref="AD37">
    <cfRule type="colorScale" priority="92">
      <colorScale>
        <cfvo type="min"/>
        <cfvo type="percentile" val="50"/>
        <cfvo type="max"/>
        <color rgb="FFF8696B"/>
        <color rgb="FFFFEB84"/>
        <color rgb="FF63BE7B"/>
      </colorScale>
    </cfRule>
  </conditionalFormatting>
  <conditionalFormatting sqref="AI37">
    <cfRule type="colorScale" priority="91">
      <colorScale>
        <cfvo type="min"/>
        <cfvo type="percentile" val="50"/>
        <cfvo type="max"/>
        <color rgb="FFF8696B"/>
        <color rgb="FFFFEB84"/>
        <color rgb="FF63BE7B"/>
      </colorScale>
    </cfRule>
  </conditionalFormatting>
  <conditionalFormatting sqref="AN37">
    <cfRule type="colorScale" priority="90">
      <colorScale>
        <cfvo type="min"/>
        <cfvo type="percentile" val="50"/>
        <cfvo type="max"/>
        <color rgb="FFF8696B"/>
        <color rgb="FFFFEB84"/>
        <color rgb="FF63BE7B"/>
      </colorScale>
    </cfRule>
  </conditionalFormatting>
  <conditionalFormatting sqref="AS37">
    <cfRule type="colorScale" priority="89">
      <colorScale>
        <cfvo type="min"/>
        <cfvo type="percentile" val="50"/>
        <cfvo type="max"/>
        <color rgb="FFF8696B"/>
        <color rgb="FFFFEB84"/>
        <color rgb="FF63BE7B"/>
      </colorScale>
    </cfRule>
  </conditionalFormatting>
  <conditionalFormatting sqref="X37">
    <cfRule type="colorScale" priority="80">
      <colorScale>
        <cfvo type="min"/>
        <cfvo type="percentile" val="50"/>
        <cfvo type="max"/>
        <color rgb="FFF8696B"/>
        <color rgb="FFFFEB84"/>
        <color rgb="FF63BE7B"/>
      </colorScale>
    </cfRule>
  </conditionalFormatting>
  <conditionalFormatting sqref="AC37">
    <cfRule type="colorScale" priority="71">
      <colorScale>
        <cfvo type="min"/>
        <cfvo type="percentile" val="50"/>
        <cfvo type="max"/>
        <color rgb="FFF8696B"/>
        <color rgb="FFFFEB84"/>
        <color rgb="FF63BE7B"/>
      </colorScale>
    </cfRule>
  </conditionalFormatting>
  <conditionalFormatting sqref="AH37">
    <cfRule type="colorScale" priority="62">
      <colorScale>
        <cfvo type="min"/>
        <cfvo type="percentile" val="50"/>
        <cfvo type="max"/>
        <color rgb="FFF8696B"/>
        <color rgb="FFFFEB84"/>
        <color rgb="FF63BE7B"/>
      </colorScale>
    </cfRule>
  </conditionalFormatting>
  <conditionalFormatting sqref="AM37">
    <cfRule type="colorScale" priority="53">
      <colorScale>
        <cfvo type="min"/>
        <cfvo type="percentile" val="50"/>
        <cfvo type="max"/>
        <color rgb="FFF8696B"/>
        <color rgb="FFFFEB84"/>
        <color rgb="FF63BE7B"/>
      </colorScale>
    </cfRule>
  </conditionalFormatting>
  <conditionalFormatting sqref="AR37">
    <cfRule type="colorScale" priority="41">
      <colorScale>
        <cfvo type="min"/>
        <cfvo type="percentile" val="50"/>
        <cfvo type="max"/>
        <color rgb="FF63BE7B"/>
        <color rgb="FFFFEB84"/>
        <color rgb="FFF8696B"/>
      </colorScale>
    </cfRule>
  </conditionalFormatting>
  <conditionalFormatting sqref="AM37">
    <cfRule type="iconSet" priority="1462">
      <iconSet iconSet="4Arrows">
        <cfvo type="percent" val="0"/>
        <cfvo type="percent" val="25"/>
        <cfvo type="percent" val="50"/>
        <cfvo type="percent" val="75"/>
      </iconSet>
    </cfRule>
  </conditionalFormatting>
  <conditionalFormatting sqref="AR37">
    <cfRule type="colorScale" priority="1499">
      <colorScale>
        <cfvo type="num" val="0.45"/>
        <cfvo type="percent" val="0.65"/>
        <cfvo type="percent" val="100"/>
        <color rgb="FFF8696B"/>
        <color rgb="FFFFEB84"/>
        <color rgb="FF63BE7B"/>
      </colorScale>
    </cfRule>
  </conditionalFormatting>
  <conditionalFormatting sqref="AB32">
    <cfRule type="containsText" dxfId="35" priority="33" operator="containsText" text="N/A">
      <formula>NOT(ISERROR(SEARCH("N/A",AB32)))</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A32">
    <cfRule type="containsText" dxfId="31" priority="29" operator="containsText" text="N/A">
      <formula>NOT(ISERROR(SEARCH("N/A",AA32)))</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B36">
    <cfRule type="containsText" dxfId="27" priority="25" operator="containsText" text="N/A">
      <formula>NOT(ISERROR(SEARCH("N/A",AB36)))</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A36">
    <cfRule type="containsText" dxfId="23" priority="21" operator="containsText" text="N/A">
      <formula>NOT(ISERROR(SEARCH("N/A",AA36)))</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F36 AI36">
    <cfRule type="containsText" dxfId="19" priority="17" operator="containsText" text="N/A">
      <formula>NOT(ISERROR(SEARCH("N/A",AF36)))</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H36">
    <cfRule type="containsText" dxfId="15" priority="13" operator="containsText" text="N/A">
      <formula>NOT(ISERROR(SEARCH("N/A",AH36)))</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G36">
    <cfRule type="containsText" dxfId="11" priority="9" operator="containsText" text="N/A">
      <formula>NOT(ISERROR(SEARCH("N/A",AG36)))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C34">
    <cfRule type="containsText" dxfId="7" priority="5" operator="containsText" text="N/A">
      <formula>NOT(ISERROR(SEARCH("N/A",AC34)))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H32">
    <cfRule type="containsText" dxfId="3" priority="1" operator="containsText" text="N/A">
      <formula>NOT(ISERROR(SEARCH("N/A",AH32)))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$AT$7:$AT$13</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6 J23:J25 J30:J34" xr:uid="{00000000-0002-0000-0000-000003000000}">
      <formula1>PROGRAMACION</formula1>
    </dataValidation>
    <dataValidation type="list" allowBlank="1" showInputMessage="1" showErrorMessage="1" error="Escriba un texto " promptTitle="Cualquier contenido" sqref="F34:F36 F20:F25 F31:F32" xr:uid="{00000000-0002-0000-0000-000004000000}">
      <formula1>META2</formula1>
    </dataValidation>
    <dataValidation type="list" allowBlank="1" showInputMessage="1" showErrorMessage="1" sqref="Q20:Q36" xr:uid="{00000000-0002-0000-0000-000005000000}">
      <formula1>INDICADOR</formula1>
    </dataValidation>
    <dataValidation type="list" allowBlank="1" showInputMessage="1" showErrorMessage="1" sqref="U20:U36"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262</v>
      </c>
      <c r="B1" t="s">
        <v>263</v>
      </c>
      <c r="C1" t="s">
        <v>264</v>
      </c>
      <c r="D1" t="s">
        <v>265</v>
      </c>
      <c r="F1" t="s">
        <v>266</v>
      </c>
    </row>
    <row r="2" spans="1:8">
      <c r="A2" t="s">
        <v>267</v>
      </c>
      <c r="B2" t="s">
        <v>268</v>
      </c>
      <c r="C2" t="s">
        <v>59</v>
      </c>
      <c r="D2" t="s">
        <v>63</v>
      </c>
      <c r="F2" t="s">
        <v>95</v>
      </c>
    </row>
    <row r="3" spans="1:8">
      <c r="A3" t="s">
        <v>269</v>
      </c>
      <c r="B3" t="s">
        <v>270</v>
      </c>
      <c r="C3" t="s">
        <v>271</v>
      </c>
      <c r="D3" t="s">
        <v>186</v>
      </c>
      <c r="F3" t="s">
        <v>65</v>
      </c>
    </row>
    <row r="4" spans="1:8">
      <c r="A4" t="s">
        <v>272</v>
      </c>
      <c r="C4" t="s">
        <v>102</v>
      </c>
      <c r="D4" t="s">
        <v>273</v>
      </c>
      <c r="F4" t="s">
        <v>79</v>
      </c>
    </row>
    <row r="5" spans="1:8">
      <c r="A5" t="s">
        <v>274</v>
      </c>
      <c r="C5" t="s">
        <v>197</v>
      </c>
      <c r="D5" t="s">
        <v>275</v>
      </c>
    </row>
    <row r="6" spans="1:8">
      <c r="A6" t="s">
        <v>276</v>
      </c>
      <c r="E6" t="s">
        <v>277</v>
      </c>
      <c r="G6" t="s">
        <v>278</v>
      </c>
    </row>
    <row r="7" spans="1:8">
      <c r="A7" t="s">
        <v>279</v>
      </c>
      <c r="E7" t="s">
        <v>280</v>
      </c>
      <c r="G7" t="s">
        <v>281</v>
      </c>
    </row>
    <row r="8" spans="1:8">
      <c r="E8" t="s">
        <v>282</v>
      </c>
      <c r="G8" t="s">
        <v>283</v>
      </c>
    </row>
    <row r="9" spans="1:8">
      <c r="E9" t="s">
        <v>284</v>
      </c>
    </row>
    <row r="10" spans="1:8">
      <c r="E10" t="s">
        <v>285</v>
      </c>
    </row>
    <row r="12" spans="1:8" s="3" customFormat="1" ht="74.25" customHeight="1">
      <c r="A12" s="11"/>
      <c r="C12" s="12"/>
      <c r="D12" s="6"/>
      <c r="H12" s="3" t="s">
        <v>286</v>
      </c>
    </row>
    <row r="13" spans="1:8" s="3" customFormat="1" ht="74.25" customHeight="1">
      <c r="A13" s="11"/>
      <c r="C13" s="12"/>
      <c r="D13" s="6"/>
      <c r="H13" s="3" t="s">
        <v>287</v>
      </c>
    </row>
    <row r="14" spans="1:8" s="3" customFormat="1" ht="74.25" customHeight="1">
      <c r="A14" s="11"/>
      <c r="C14" s="12"/>
      <c r="D14" s="2"/>
      <c r="H14" s="3" t="s">
        <v>288</v>
      </c>
    </row>
    <row r="15" spans="1:8" s="3" customFormat="1" ht="74.25" customHeight="1">
      <c r="A15" s="11"/>
      <c r="C15" s="12"/>
      <c r="D15" s="2"/>
      <c r="H15" s="3" t="s">
        <v>289</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290</v>
      </c>
      <c r="C99" t="s">
        <v>291</v>
      </c>
    </row>
    <row r="100" spans="2:3">
      <c r="B100" s="10">
        <v>1167</v>
      </c>
      <c r="C100" s="3" t="s">
        <v>292</v>
      </c>
    </row>
    <row r="101" spans="2:3" ht="30">
      <c r="B101" s="10">
        <v>1131</v>
      </c>
      <c r="C101" s="3" t="s">
        <v>293</v>
      </c>
    </row>
    <row r="102" spans="2:3">
      <c r="B102" s="10">
        <v>1177</v>
      </c>
      <c r="C102" s="3" t="s">
        <v>294</v>
      </c>
    </row>
    <row r="103" spans="2:3" ht="30">
      <c r="B103" s="10">
        <v>1094</v>
      </c>
      <c r="C103" s="3" t="s">
        <v>295</v>
      </c>
    </row>
    <row r="104" spans="2:3">
      <c r="B104" s="10">
        <v>1128</v>
      </c>
      <c r="C104" s="3" t="s">
        <v>296</v>
      </c>
    </row>
    <row r="105" spans="2:3" ht="30">
      <c r="B105" s="10">
        <v>1095</v>
      </c>
      <c r="C105" s="3" t="s">
        <v>297</v>
      </c>
    </row>
    <row r="106" spans="2:3" ht="30">
      <c r="B106" s="10">
        <v>1129</v>
      </c>
      <c r="C106" s="3" t="s">
        <v>298</v>
      </c>
    </row>
    <row r="107" spans="2:3" ht="45">
      <c r="B107" s="10">
        <v>1120</v>
      </c>
      <c r="C107" s="3" t="s">
        <v>299</v>
      </c>
    </row>
    <row r="108" spans="2:3">
      <c r="B108" s="9"/>
    </row>
    <row r="109" spans="2:3">
      <c r="B109" s="9"/>
    </row>
    <row r="117" spans="2:3">
      <c r="B117" t="s">
        <v>300</v>
      </c>
    </row>
    <row r="118" spans="2:3">
      <c r="B118" t="s">
        <v>301</v>
      </c>
      <c r="C118" t="s">
        <v>302</v>
      </c>
    </row>
    <row r="119" spans="2:3">
      <c r="B119" t="s">
        <v>303</v>
      </c>
      <c r="C119" t="s">
        <v>304</v>
      </c>
    </row>
    <row r="120" spans="2:3">
      <c r="B120" t="s">
        <v>305</v>
      </c>
      <c r="C120" t="s">
        <v>306</v>
      </c>
    </row>
    <row r="121" spans="2:3">
      <c r="B121" t="s">
        <v>307</v>
      </c>
      <c r="C121" t="s">
        <v>308</v>
      </c>
    </row>
    <row r="122" spans="2:3">
      <c r="B122" t="s">
        <v>309</v>
      </c>
      <c r="C122" t="s">
        <v>310</v>
      </c>
    </row>
    <row r="123" spans="2:3">
      <c r="B123" t="s">
        <v>311</v>
      </c>
      <c r="C123" t="s">
        <v>312</v>
      </c>
    </row>
    <row r="124" spans="2:3">
      <c r="B124" t="s">
        <v>313</v>
      </c>
      <c r="C124" t="s">
        <v>314</v>
      </c>
    </row>
    <row r="125" spans="2:3">
      <c r="B125" t="s">
        <v>5</v>
      </c>
      <c r="C125" t="s">
        <v>315</v>
      </c>
    </row>
    <row r="126" spans="2:3">
      <c r="B126" t="s">
        <v>316</v>
      </c>
      <c r="C126" t="s">
        <v>317</v>
      </c>
    </row>
    <row r="127" spans="2:3">
      <c r="B127" t="s">
        <v>318</v>
      </c>
      <c r="C127" t="s">
        <v>319</v>
      </c>
    </row>
    <row r="128" spans="2:3">
      <c r="B128" t="s">
        <v>320</v>
      </c>
      <c r="C128" t="s">
        <v>321</v>
      </c>
    </row>
    <row r="129" spans="2:3">
      <c r="B129" t="s">
        <v>322</v>
      </c>
      <c r="C129" t="s">
        <v>323</v>
      </c>
    </row>
    <row r="130" spans="2:3">
      <c r="B130" t="s">
        <v>324</v>
      </c>
      <c r="C130" t="s">
        <v>325</v>
      </c>
    </row>
    <row r="131" spans="2:3">
      <c r="B131" t="s">
        <v>326</v>
      </c>
      <c r="C131" t="s">
        <v>327</v>
      </c>
    </row>
    <row r="132" spans="2:3">
      <c r="B132" t="s">
        <v>328</v>
      </c>
      <c r="C132" t="s">
        <v>329</v>
      </c>
    </row>
    <row r="133" spans="2:3">
      <c r="B133" t="s">
        <v>330</v>
      </c>
      <c r="C133" t="s">
        <v>331</v>
      </c>
    </row>
    <row r="134" spans="2:3">
      <c r="B134" t="s">
        <v>332</v>
      </c>
      <c r="C134" t="s">
        <v>333</v>
      </c>
    </row>
    <row r="135" spans="2:3">
      <c r="B135" t="s">
        <v>334</v>
      </c>
      <c r="C135" t="s">
        <v>335</v>
      </c>
    </row>
    <row r="136" spans="2:3">
      <c r="B136" t="s">
        <v>336</v>
      </c>
      <c r="C136" t="s">
        <v>337</v>
      </c>
    </row>
    <row r="137" spans="2:3">
      <c r="B137" t="s">
        <v>338</v>
      </c>
      <c r="C137" t="s">
        <v>339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2020-02-04T17:12:03Z</dcterms:modified>
  <cp:category/>
  <cp:contentStatus/>
</cp:coreProperties>
</file>