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1"/>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V_TRIMESTRE\ALCALDÍAS LOCALES\"/>
    </mc:Choice>
  </mc:AlternateContent>
  <xr:revisionPtr revIDLastSave="157" documentId="11_D10FBE58C8EAC52576A83B4F1AD1143BC77279A0" xr6:coauthVersionLast="45" xr6:coauthVersionMax="45" xr10:uidLastSave="{E8908876-98B8-4E08-935E-CA04BD341374}"/>
  <bookViews>
    <workbookView xWindow="7935" yWindow="7830" windowWidth="7500" windowHeight="4065" tabRatio="465"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PROCESO'!$A$16:$AT$38</definedName>
    <definedName name="_xlnm.Print_Area" localSheetId="0">'PLAN GESTION POR PROCESO'!$A$1:$AT$44</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8" i="1" l="1"/>
  <c r="AR38" i="1"/>
  <c r="AM37" i="1" l="1"/>
  <c r="AR31" i="1"/>
  <c r="AR30" i="1"/>
  <c r="AR26" i="1"/>
  <c r="AR25" i="1"/>
  <c r="AR24" i="1"/>
  <c r="AR23" i="1"/>
  <c r="AC28" i="1" l="1"/>
  <c r="AC27" i="1"/>
  <c r="AC26" i="1" l="1"/>
  <c r="AC23" i="1"/>
  <c r="AB29" i="1" l="1"/>
  <c r="AR29" i="1" s="1"/>
  <c r="X34" i="1" l="1"/>
  <c r="AS23" i="1" l="1"/>
  <c r="AS24" i="1"/>
  <c r="AS26" i="1"/>
  <c r="AS31" i="1"/>
  <c r="AS32" i="1"/>
  <c r="AS33" i="1"/>
  <c r="AS34" i="1"/>
  <c r="AS35" i="1"/>
  <c r="AS36" i="1"/>
  <c r="AS37" i="1"/>
  <c r="AM23" i="1"/>
  <c r="AM24" i="1"/>
  <c r="AM26" i="1"/>
  <c r="AM32" i="1"/>
  <c r="AM34" i="1"/>
  <c r="AM35" i="1"/>
  <c r="AM36" i="1"/>
  <c r="AH24" i="1"/>
  <c r="AH26" i="1"/>
  <c r="AH31" i="1"/>
  <c r="AH32" i="1"/>
  <c r="AH34" i="1"/>
  <c r="AC32" i="1"/>
  <c r="AC34" i="1"/>
  <c r="AC36" i="1"/>
  <c r="AH38" i="1" l="1"/>
  <c r="AC38" i="1"/>
  <c r="X26" i="1"/>
  <c r="X31" i="1"/>
  <c r="X32" i="1"/>
  <c r="X38" i="1" l="1"/>
  <c r="P21" i="1"/>
  <c r="P22" i="1"/>
  <c r="P26" i="1"/>
  <c r="P33" i="1"/>
  <c r="E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9"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<sst xmlns="http://schemas.openxmlformats.org/spreadsheetml/2006/main" count="643" uniqueCount="340">
  <si>
    <t>ALCALDÍA LOCAL DE CHAPINERO</t>
  </si>
  <si>
    <t>SECRETARIA DISTRITAL DE GOBIERNO</t>
  </si>
  <si>
    <t>VIGENCIA DE LA PLANEACIÓN</t>
  </si>
  <si>
    <t>CONTROL DE CAMBIOS</t>
  </si>
  <si>
    <t>ALCALDÍA LOCAL</t>
  </si>
  <si>
    <t>ALCALDIA LOCAL DE CHAPINERO</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</si>
  <si>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</si>
  <si>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</si>
  <si>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</si>
  <si>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</si>
  <si>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</si>
  <si>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</si>
  <si>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</si>
  <si>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60,78%.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</si>
  <si>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Se adiciona el avance de gestión de la Alcaldía Local realizado durante el Ii trimestre, obteniendo por resultado 73,30%</t>
    </r>
  </si>
  <si>
    <t>Se modifica la programación de la meta transversal "Obtener una calificación   igual o superior al 80  % en conocimientos de MIPG por proceso y/o Alcaldía Local"  para cuarto trimestre de vigencia.</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</si>
  <si>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85.26%</t>
  </si>
  <si>
    <t xml:space="preserve">Se adiciona el avance de gestión de la Alcaldía realizado durante el IV trimestre, obteniendo por resultado del 86%, obteniendo por resultado de gestión para la vigencia 2019 del 86%	</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</si>
  <si>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86%  y 86% con la gestión acumulada de la vigencia 2019.</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</si>
  <si>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</si>
  <si>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</si>
  <si>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</si>
  <si>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</si>
  <si>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</si>
  <si>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</si>
  <si>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</si>
  <si>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</si>
  <si>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</si>
  <si>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</si>
  <si>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</si>
  <si>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</si>
  <si>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</si>
  <si>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</si>
  <si>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</si>
  <si>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</si>
  <si>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</si>
  <si>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</si>
  <si>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</si>
  <si>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</si>
  <si>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</si>
  <si>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</si>
  <si>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</si>
  <si>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</si>
  <si>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</si>
  <si>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</si>
  <si>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</si>
  <si>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</si>
  <si>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</si>
  <si>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</si>
  <si>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</si>
  <si>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</si>
  <si>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</si>
  <si>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</si>
  <si>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</si>
  <si>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</si>
  <si>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</si>
  <si>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</si>
  <si>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</si>
  <si>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Arial"/>
        <family val="2"/>
      </rPr>
      <t>10%</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</si>
  <si>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</si>
  <si>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</si>
  <si>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</si>
  <si>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</si>
  <si>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</si>
  <si>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</si>
  <si>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</si>
  <si>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</si>
  <si>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</si>
  <si>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</si>
  <si>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</si>
  <si>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242 ciudadanos asistentes a la rendición de cuentas, para lo cual se incrementó la asistencia en un 11% con relación a la vigencia anterior.</t>
  </si>
  <si>
    <t>Informes RC y listado de asistencias.</t>
  </si>
  <si>
    <r>
      <t xml:space="preserve">Lograr el </t>
    </r>
    <r>
      <rPr>
        <b/>
        <sz val="12"/>
        <rFont val="Arial"/>
        <family val="2"/>
      </rPr>
      <t xml:space="preserve">65% </t>
    </r>
    <r>
      <rPr>
        <sz val="12"/>
        <rFont val="Arial"/>
        <family val="2"/>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</si>
  <si>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</si>
  <si>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</si>
  <si>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</si>
  <si>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</si>
  <si>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</si>
  <si>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</si>
  <si>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</si>
  <si>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41%</t>
  </si>
  <si>
    <t>MATRIZ MUSI</t>
  </si>
  <si>
    <t xml:space="preserve"> De acuerdo con el informe de avance PDL 2017-2020 remitido por la Secretaría Distrital de Planeación - SDP, el visor MUSI reporta para la Alcaldía Local un avance físico del 44,4%.</t>
  </si>
  <si>
    <t>Informe MUSI</t>
  </si>
  <si>
    <t xml:space="preserve"> De acuerdo con el informe de avance PDL 2017-2020 remitido por la Secretaría Distrital de Planeación - SDP, el visor MUSI reporta para la Alcaldía Local un avance físico del 68%.</t>
  </si>
  <si>
    <t>Visor MUSI</t>
  </si>
  <si>
    <t xml:space="preserve"> De acuerdo con el informe de avance PDL 2017-2020 remitido por la Secretaría Distrital de Planeación - SDP, el visor MUSI reporta para la Alcaldía Local un avance físico del 57%.</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</si>
  <si>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</si>
  <si>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</si>
  <si>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</si>
  <si>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</si>
  <si>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</si>
  <si>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</si>
  <si>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</si>
  <si>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</si>
  <si>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</si>
  <si>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(Valor de RP de inversión directa de la vigencia $ 4.042.561.347  / Valor total del presupuesto de inversión directa de la Vigencia $15.912.220.000)*100, equivalente a un 25,41%.</t>
  </si>
  <si>
    <t xml:space="preserve">Informe PREDIS Junio 2019 </t>
  </si>
  <si>
    <t>Nota: META NO PROGRAMADA PARA EL TRIMESTRE, se dejan las alertas tempranas al respecto. (Valor de RP de inversión directa de la vigencia $ 4,915,850,935  / Valor total del presupuesto de inversión directa de la Vigencia $17,877,220,000)*100, equivalente a un 27,50%.</t>
  </si>
  <si>
    <t xml:space="preserve">Informe PREDIS Septiembre 2019 </t>
  </si>
  <si>
    <t>Conforme a lo reportado en el informe PREDIS la Alcaldía Local ejecutó el 83% de los compromisos con el presupuesto de inversión directa.</t>
  </si>
  <si>
    <t xml:space="preserve">Informe PREDIS Diciembre 2019 </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</si>
  <si>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</si>
  <si>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</si>
  <si>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</si>
  <si>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</si>
  <si>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</si>
  <si>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</si>
  <si>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(Valor de los giros de inversión directa de la vigencia $1.670.858.275  / Valor total del presupuesto de inversión directa de la vigencia $15.912.220.000)*100, equivalente a un 10,5%.</t>
  </si>
  <si>
    <t>(Valor de los giros de inversión directa de la vigencia $3.067.365.922  / Valor total del presupuesto de inversión directa de la vigencia $17.877.220.000)*100, equivalente a un 17,16%.</t>
  </si>
  <si>
    <t>(Valor de los giros de inversión directa de la vigencia $5,413,523,748  / Valor total del presupuesto de inversión directa de la vigencia $17.877.220.000)*100, equivalente a un 30,28%.</t>
  </si>
  <si>
    <r>
      <t xml:space="preserve">Girar el </t>
    </r>
    <r>
      <rPr>
        <b/>
        <sz val="12"/>
        <rFont val="Arial"/>
        <family val="2"/>
      </rPr>
      <t>50%</t>
    </r>
    <r>
      <rPr>
        <sz val="12"/>
        <rFont val="Arial"/>
        <family val="2"/>
      </rPr>
      <t xml:space="preserve"> del presupuesto constituído como Obligaciones por Pagar de la vigencia 2017 y anteriores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</si>
  <si>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</si>
  <si>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</si>
  <si>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</si>
  <si>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 xml:space="preserve">Inversión: Obligaciones por pagar vigencias 2017 y anteriores.  (Total giros $106.882.321 / Total obligaciones x pagar $1.861.988.484)*100= 5,74%. </t>
  </si>
  <si>
    <t xml:space="preserve">Informe PREDIS Marzo 2019 </t>
  </si>
  <si>
    <t>(Valor de los giros de obligaciones por pagar de la vigencia 2017 y anteriores $525.431.325  / Valor total de las obligaciones por pagar de la vigencia 2017 y anteriores $1.861.988.484)*100, equivalente a un 28,22%.</t>
  </si>
  <si>
    <t>(Valor de los giros de obligaciones por pagar de la vigencia 2017 y anteriores $1,037,728,593  / Valor total de las obligaciones por pagar de la vigencia 2017 y anteriores $1.861.988.484)*100, equivalente a un 55,73%.</t>
  </si>
  <si>
    <t>(Valor de los giros de obligaciones por pagar de la vigencia 2017 y anteriores $1,425,024,180  / Valor total de las obligaciones por pagar de la vigencia 2017 y anteriores $1.861.988.484)*100, equivalente a un 76,53%.</t>
  </si>
  <si>
    <t>Según el informe PREDIS, la Alcaldía Local giro el 52% del presupuesto constituido de del presupuesto constituído de la vigencia 2017 y anteriores (Inversión).</t>
  </si>
  <si>
    <r>
      <t xml:space="preserve">Girar el </t>
    </r>
    <r>
      <rPr>
        <b/>
        <sz val="12"/>
        <rFont val="Arial"/>
        <family val="2"/>
      </rPr>
      <t>50%</t>
    </r>
    <r>
      <rPr>
        <sz val="12"/>
        <rFont val="Arial"/>
        <family val="2"/>
      </rPr>
      <t xml:space="preserve"> del presupuesto constituído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</si>
  <si>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</si>
  <si>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</si>
  <si>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</si>
  <si>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 xml:space="preserve">Inversión: Total ($28.347.710.490), Giros($346.687.297) equivalente al 1,22% .  (Total giros $346.687.297 / Total obligaciones x pagar $28.347.710.490)*100= 1,22%. </t>
  </si>
  <si>
    <t>(Valor de los giros de obligaciones por pagar de la vigencia 2018 $3.612.756.258 / Valor total de las obligaciones por pagar de la vigencia 2018 $28.347.710.490)*100, equivalente a un 12,74%.</t>
  </si>
  <si>
    <t>(Valor de los giros de obligaciones por pagar de la vigencia 2018 $8,089,753,723 / Valor total de las obligaciones por pagar de la vigencia 2018 $28.347.710.490)*100, equivalente a un 28,64%.</t>
  </si>
  <si>
    <t>(Valor de los giros de obligaciones por pagar de la vigencia 2018 $14,221,928,996 / Valor total de las obligaciones por pagar de la vigencia 2018 $28,347,710,490)*100, equivalente a un 50,17%.</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</si>
  <si>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</si>
  <si>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</si>
  <si>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</si>
  <si>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</si>
  <si>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</si>
  <si>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</si>
  <si>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</si>
  <si>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</si>
  <si>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9% de los comparendos programados para el trimestre</t>
  </si>
  <si>
    <t>Reporte DGP</t>
  </si>
  <si>
    <t>La Alcaldía Local dio impulso a 9,000 comparendos recibidos en las vigencias anteriores al año 2019.</t>
  </si>
  <si>
    <t>Informe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</si>
  <si>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</si>
  <si>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</si>
  <si>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</si>
  <si>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21% de las quejas programados para el trimestre</t>
  </si>
  <si>
    <t>La Alcaldía Local dio impulso a 3,061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</si>
  <si>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</si>
  <si>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</si>
  <si>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</si>
  <si>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</si>
  <si>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</si>
  <si>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</si>
  <si>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Se realizaron 44 acciones de control en materia de actividad económica en establecimientos de comercio donde se les aplicó las medidas correctivas correspondientes. En el archivo excel "Matriz 1er trimestre 2019 PG- Obras y urbanismo -IVC Chapinero enero 1 a mar31  2019"</t>
  </si>
  <si>
    <t>Matriz Operativos, Informes Operativos y Fotografías.</t>
  </si>
  <si>
    <t xml:space="preserve">Se realizaron 59 acciones de control en materia de actividad económica en establecimientos de comercio (Abril - Junio) donde se les aplicó las medidas correctivas correspondientes. </t>
  </si>
  <si>
    <t xml:space="preserve">Se realizaron 43 acciones de control u operativos en materia de actividad económica en establecimientos de comercio (Julio - Septiembre) donde se les aplicó las medidas correctivas correspondientes. </t>
  </si>
  <si>
    <t xml:space="preserve">Se realizaron 27 acciones de control u operativos en materia de actividad económica en establecimientos de comercio (Octubre - Diciembre) donde se les aplicó las medidas correctivas correspondientes. </t>
  </si>
  <si>
    <t>La Alcaldía Local realizó 173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</si>
  <si>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</si>
  <si>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realizados</t>
  </si>
  <si>
    <t>Número de Acciones de Control u Operativos en Materia de Urbanismo Relacionados con la Integridad urbanística realizados</t>
  </si>
  <si>
    <t>Operativos en materia de urbanismo</t>
  </si>
  <si>
    <t>GET-IVC-F032 Formato consolidación de la información de operativos
GET-IVC-F034 Formato técnico de visita y/o verificación- control urbanístico
GDI-GPD-F029 Evidencia de reunión</t>
  </si>
  <si>
    <t>En materia de Obras y Urbanismo  en el primer trimestre del año 2019 se realizaron Cinco (5) Operativos y Sesenta y Dos (62) Acciones de Control de la siguiente manera:                                                                                                                                                                                                                                                                                                                                                                                                    Tres (3) Operativos de control en Cerros Orientales - Sector Rural.
Dos (2) Operativos de Control de Antenas de Telecomunicaciones.
Dos (2) Acciones control de antenas en Espacio Publico.
(60) Acciones de Control  de Obras y Urbanismo (Verificación de legalidad de obras Sector Urbano de la Localidad).</t>
  </si>
  <si>
    <t>Actas Operativos, Matriz Acciones de Control u Operativos.</t>
  </si>
  <si>
    <t xml:space="preserve">En materia de Obras y Urbanismo  en el segundo trimestre del año 2019 se realizaron 211 Acciones de Control u Operativos.                                                                                                                                                                                                                                                                                                                                                                                            </t>
  </si>
  <si>
    <t xml:space="preserve">En materia de Obras y Urbanismo en el tercer trimestre del año 2019, se realizaron tres (3) Operativos de control de obras en cerros orientales y (23) operativos de control de obras en sector urbano.
</t>
  </si>
  <si>
    <t>se realizaron materia de Obras y Urbanismo en el cuarto trimestre del año 2019, seis (6) Operativos de control de obras en cerros orientales y diesiseis (16) operativos de control de obras en sector urbano.</t>
  </si>
  <si>
    <t>La Alcaldía Local realizó 326 acciones de control u operativos en materia de urbanismo en la vigencia</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</si>
  <si>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</si>
  <si>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</si>
  <si>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la Integridad del Espacio Público Realizados</t>
  </si>
  <si>
    <t>Operativos de Recuperación de espacio público</t>
  </si>
  <si>
    <t>GET-IVC-F037 Formato técnico de visita y/o verificación - espacio público.</t>
  </si>
  <si>
    <t>Se realizaron Opreativos de Recuperación de Espacio Público en las semanas comprendidas entre:
Operativo entre el 13 al 20 de marzo de 2019 Secretaria de Integración Social.
Operativo de habitante de calle y espacio publico entre el 24 al 30 de marzo de 2019 seguridad Alcaldía de Chapinero/ otras UAESP - Promoambiental, mediante acompañamiento de Policia Nacional.</t>
  </si>
  <si>
    <t>Actas Operativos y Fotográfias</t>
  </si>
  <si>
    <t xml:space="preserve">1.El Acta de Junio 2 corresponde a operativo en apoyo y  acompañamiento a la Secretaria de Integración, Policía de Chapinero,  y Promoambiental, ocupación de espacio publico en la Calle 39 con Avenida Caracas , se hace entrega de oferta institucional a 12 habitantes de Calle.
2.El Acta de junio 11 corresponde al operativo mediante el cual se retiro casetas de vigilancia por hechos notorios , en la carrera 14 No. 86 A 97 se anexa fotos.  No se tuvo acompañamiento del DADEP por cuanto para la fecha no se contaba con personal disponible. 
3.El Acta de Junio 12 corresponde a operativo en apoyo y  acompañamiento a la Secretaria de Integración,  ocupación de espacio publico en la Calle 49 con Avenida Caracas , se hace entrega de oferta institucional a 17 habitantes de Calle.
4.El Acta de junio 19 corresponde a operativo programado por la secretaria de gobierno, Policía Caí Virrey,  en el sector denominado Pulpo de la Calle 92.
5.El Acta de Junio 25 corresponde a operativo Mesa de Trabajo de la Coordinación de Seguridad,   restablecer espacio publico en los sectores de la Calle 97 con Carrera 15 hasta la Carrera 7 con Calle 94, Habitante de Calle con mas de 10 perros. 
6.El Acta de junio 26 corresponde al operativo mediante el cual se retiro sillas y cercas  por hechos notorios , en la calle 91 No. 19 C - 88, se anexa fotos del antes y después. No se tuvo acompañamiento del DADEP por cuanto para la fecha no se contaba con personal disponible. </t>
  </si>
  <si>
    <t>Se realizaron 7 acciones de control u operativos en materia de urbanismo relaciodana con el espacio público según el siguiente detalle:                                                                                                                                                                                                                                                                                                                                                                                                 1.El Acta del 7 de julio de 2019, corresponde a operativo realizado por esta Alcaldía Local para Restablecer el espacio público por bahías ilegales de parqueaderos en la Calle 93 entre las Carrera 15 y 14.
2.El Acta de julio 29 corresponde al operativo mediante el cual se restablece el espacio público en el polígono ubicado en la Calle 96 hasta la Calle 100, se retiran 5 vendedores Informales, y se les informar sobre las ofertas del IPES. 
3.El Acta del 1 de agosto corresponde a operativo Interlocal en apoyo el grupo Ángel del espacio público en la Calle 72 desde la Carrera 15 hasta la Carrera 7, haciendo el decomiso de 2 chozas de ventas Informarles.
4.El Acta del 21 de agosto corresponde a operativo programado para el restablecimiento de espacio publico en el sector ubicado en la Carrera 11 con Calle 72.
5.El Acta del 19 de septiembre corresponde al operativo de Inspección, Vigilancia y Control mediante el cual se realiza restablecimiento del espacio público en la Calle 85 con Carrera 11 y Carrera 15, se retira a los vendedores informales del sector.
6.El Acta del 21 de septiembre, corresponde al restablecimiento del espacio público entre las Calles 39 y 72, se retiró 14 habitantes de calle, y se entregó la oferta Interinstitucional del IPES.    
7.El Acta del 25 de septiembre corresponde al operativo de Inspección, Vigilancia y Control mediante el cual se realiza restablecimiento del espacio público en la Calle 72 con Caracas, se encuentran grupo de personas invadiendo el espacio público, se adelantan las medidas de la Ley 1801.</t>
  </si>
  <si>
    <t xml:space="preserve">Actas Operativos </t>
  </si>
  <si>
    <t>Se realizaron 7 acciones de control u operativos en materia de espacio público.</t>
  </si>
  <si>
    <t>Actas Operativos  e Informe Fotográfico</t>
  </si>
  <si>
    <t>La Alcaldía Local realizó 22 acciones de control de operativos en materia de urbanismo relacionados con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</si>
  <si>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</si>
  <si>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</si>
  <si>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</si>
  <si>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</si>
  <si>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</si>
  <si>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</si>
  <si>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</si>
  <si>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</si>
  <si>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</si>
  <si>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24%</t>
  </si>
  <si>
    <t>Reporte DTI</t>
  </si>
  <si>
    <t>De acuerdo al informe remitido por la DTI de los 6 lineamientos evaluados la alcaldía local cumple con el 59%</t>
  </si>
  <si>
    <t>De acuerdo al informe remitido por la DTI de los 6 lineamientos evaluados la alcaldía local cumple con el 42%</t>
  </si>
  <si>
    <t>De acuerdo al informe remitido por la DTI, la Alcaldía Local cumple con el 20% de los 6 lineamientos evaluados.</t>
  </si>
  <si>
    <t>Informe DTI</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</si>
  <si>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</si>
  <si>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</si>
  <si>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</si>
  <si>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</si>
  <si>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</si>
  <si>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</si>
  <si>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</si>
  <si>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</si>
  <si>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</si>
  <si>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 xml:space="preserve">Reprogramación </t>
  </si>
  <si>
    <t>La Alcaldía Local y/o proceso mantuvo en el trimestre el 64% de las acciones de mejora asignadas con relación a planes de mejoramiento interno documentadas y vigentes</t>
  </si>
  <si>
    <t>Reporte Buenas prácticas</t>
  </si>
  <si>
    <t xml:space="preserve">La Alcaldía Local realizó el registro de la buena práctica en el aplicativo AGORA. </t>
  </si>
  <si>
    <t>Informe buenas practicas</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</si>
  <si>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</si>
  <si>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</si>
  <si>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</si>
  <si>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N/A</t>
  </si>
  <si>
    <t>Planes de mejora</t>
  </si>
  <si>
    <t>MIMEC - SIG</t>
  </si>
  <si>
    <t>Reportes MIMEC - SIG remitidos por la OAP</t>
  </si>
  <si>
    <t>La Alcaldía Local actualmente presenta un nivel de cumplimiento del 10% de las acciones de mejora documentadas y vigentes.</t>
  </si>
  <si>
    <t>Reportes MIMEC - SIG</t>
  </si>
  <si>
    <t>De acuerdo con el reporte extraido de los aplicativos SIG y MIMEC, la Alcaldía Local  presenta una gestión del 49% en las acciones de los planes de mejora.</t>
  </si>
  <si>
    <t>Reporte SIG-MIMEC</t>
  </si>
  <si>
    <t>Reporte MIMEC y SIG</t>
  </si>
  <si>
    <t>La Alcaldía Local y/o proceso mantuvo en el trimestre el 88% de las acciones de mejora asignadas con relación a planes de mejoramiento interno documentadas y vigentes</t>
  </si>
  <si>
    <t>Informe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</si>
  <si>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</si>
  <si>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</si>
  <si>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</si>
  <si>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vencidos con respuesta</t>
  </si>
  <si>
    <t>Aplicativo Gestión Documental</t>
  </si>
  <si>
    <t>Seguimiento requerimientos ciudadanos</t>
  </si>
  <si>
    <t>La Alcaldía Local dio respuesta al 100% de los requerimientos ciudadanos con corte a 31 de diciembre de 2018 programados para el trimestre de la vigencia 2019.</t>
  </si>
  <si>
    <t>Reporte SAC</t>
  </si>
  <si>
    <t>La Alcaldía Local dio respuesta al 29,67% de los requerimientos ciudadanos con corte a 31 de diciembre de 2018 programados para el trimestre de la vigencia 2019.</t>
  </si>
  <si>
    <t>Reporte Requerimientos Ciudadanos</t>
  </si>
  <si>
    <t>La Alcaldía Local cuenta con 160 requerimientos ciudadabos vencidos</t>
  </si>
  <si>
    <t xml:space="preserve">La Alcaldía Local cuenta con 129 SDQS pendientes por tramitar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</si>
  <si>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</si>
  <si>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</si>
  <si>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</si>
  <si>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</si>
  <si>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</si>
  <si>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</si>
  <si>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Uso eficiente de energía: Durante las inspecciones realizadas por el profesional ambiental se determinó que el 70% de los equipos de la alcaldía local se encontraron apagados.
Gestión de Residuos: Se otorga una calificación de 5 teniendo en cuenta que se evidencia una mezcla parcial de los residuos en el punto ecológico.
Movilidad sostenible: Se realizó reporte - 80 bimodal, 8 bici, 60 transporte público, 12 caminando, 2 carro compartido, 3 taxi, 18 carro particular, 10 moto, 2 otro.
Participación actividades ambientales:Participación del 50%
Reporte consumo de papel: No realizó reporte.
Consumo de papel: No se puede realizar comparación por reporte atrasado.</t>
  </si>
  <si>
    <t>Informe Medición Desempeño Ambiental</t>
  </si>
  <si>
    <t>El proceso cumple con el 66% de los requisitos ambientales exigidos.</t>
  </si>
  <si>
    <t>Reporte criterios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</si>
  <si>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</si>
  <si>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</si>
  <si>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</si>
  <si>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</si>
  <si>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59% en el curso MIPG</t>
  </si>
  <si>
    <t>Reporte 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</si>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</sst>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 #,##0.00&quot;    &quot;;\-* #,##0.00&quot;    &quot;;* \-#&quot;    &quot;;@\ "/>
    <numFmt numFmtId="166" formatCode="0.0%"/>
  </numFmts>
  <fonts count="36">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20"/>
      <color theme="1"/>
      <name val="Arial"/>
      <family val="2"/>
    </font>
    <font>
      <b/>
      <sz val="11"/>
      <color theme="1"/>
      <name val="Arial"/>
      <family val="2"/>
    </font>
    <font>
      <b/>
      <sz val="18"/>
      <color theme="1"/>
      <name val="Calibri"/>
      <family val="2"/>
      <scheme val="minor"/>
    </font>
    <font>
      <b/>
      <sz val="26"/>
      <color theme="1"/>
      <name val="Arial"/>
      <family val="2"/>
    </font>
    <font>
      <b/>
      <sz val="14"/>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i/>
      <sz val="12"/>
      <name val="Arial"/>
      <family val="2"/>
    </font>
    <font>
      <b/>
      <sz val="16"/>
      <name val="Arial"/>
      <family val="2"/>
    </font>
    <font>
      <sz val="11"/>
      <color rgb="FF0070C0"/>
      <name val="Arial"/>
      <family val="2"/>
    </font>
    <font>
      <sz val="12"/>
      <color rgb="FF0070C0"/>
      <name val="Garamond"/>
      <family val="1"/>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164" fontId="13" fillId="0" borderId="0" applyFont="0" applyFill="0" applyBorder="0" applyAlignment="0" applyProtection="0"/>
  </cellStyleXfs>
  <cellXfs count="284">
    <xf numFmtId="0" fontId="0" fillId="0" borderId="0" xfId="0"/>
    <xf numFmtId="0" fontId="17" fillId="0" borderId="3"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0" fillId="0" borderId="0" xfId="0" applyAlignment="1">
      <alignment wrapText="1"/>
    </xf>
    <xf numFmtId="0" fontId="17" fillId="0" borderId="4"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8" fillId="0" borderId="0" xfId="0" applyFont="1" applyAlignment="1">
      <alignment horizontal="justify"/>
    </xf>
    <xf numFmtId="0" fontId="19" fillId="9" borderId="7" xfId="0" applyFont="1" applyFill="1" applyBorder="1" applyAlignment="1">
      <alignment horizontal="justify" vertical="center" wrapText="1"/>
    </xf>
    <xf numFmtId="0" fontId="19"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9" fillId="10" borderId="7" xfId="0"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9" fillId="13" borderId="10" xfId="0" applyFont="1" applyFill="1" applyBorder="1" applyAlignment="1">
      <alignment horizontal="justify" vertical="center" wrapText="1"/>
    </xf>
    <xf numFmtId="0" fontId="19"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9" fillId="14" borderId="9"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19" fillId="14" borderId="11" xfId="0" applyFont="1" applyFill="1" applyBorder="1" applyAlignment="1">
      <alignment horizontal="left" vertical="center" wrapText="1"/>
    </xf>
    <xf numFmtId="0" fontId="19"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5" fillId="6" borderId="15" xfId="0" applyFont="1" applyFill="1" applyBorder="1" applyAlignment="1" applyProtection="1">
      <alignment horizontal="center" vertical="center" wrapText="1"/>
      <protection locked="0"/>
    </xf>
    <xf numFmtId="0" fontId="0" fillId="0" borderId="0" xfId="0" applyProtection="1">
      <protection locked="0"/>
    </xf>
    <xf numFmtId="0" fontId="9" fillId="6" borderId="12" xfId="0" applyFont="1" applyFill="1" applyBorder="1" applyAlignment="1" applyProtection="1">
      <alignment horizontal="center" vertical="center" wrapText="1"/>
      <protection locked="0"/>
    </xf>
    <xf numFmtId="0" fontId="14" fillId="6" borderId="0" xfId="0" applyFont="1" applyFill="1" applyProtection="1">
      <protection locked="0"/>
    </xf>
    <xf numFmtId="0" fontId="9" fillId="5" borderId="24"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protection locked="0"/>
    </xf>
    <xf numFmtId="0" fontId="2" fillId="6" borderId="0" xfId="0" applyFont="1" applyFill="1" applyBorder="1" applyAlignment="1" applyProtection="1">
      <alignment horizontal="left" vertical="center" wrapText="1"/>
      <protection locked="0"/>
    </xf>
    <xf numFmtId="0" fontId="4" fillId="6" borderId="0" xfId="0" applyFont="1" applyFill="1" applyBorder="1" applyAlignment="1" applyProtection="1">
      <alignment vertical="center" wrapText="1"/>
      <protection locked="0"/>
    </xf>
    <xf numFmtId="0" fontId="16" fillId="6" borderId="0" xfId="0" applyFont="1" applyFill="1" applyBorder="1" applyAlignment="1" applyProtection="1">
      <alignment vertical="center"/>
      <protection locked="0"/>
    </xf>
    <xf numFmtId="0" fontId="14" fillId="6" borderId="0" xfId="0" applyFont="1" applyFill="1" applyAlignment="1" applyProtection="1">
      <alignment horizontal="center"/>
      <protection locked="0"/>
    </xf>
    <xf numFmtId="0" fontId="14" fillId="6" borderId="0" xfId="0" applyFont="1" applyFill="1" applyAlignment="1" applyProtection="1">
      <alignment horizontal="justify" vertical="center" wrapText="1"/>
      <protection locked="0"/>
    </xf>
    <xf numFmtId="0" fontId="1" fillId="20" borderId="20" xfId="0" applyFont="1" applyFill="1" applyBorder="1" applyAlignment="1" applyProtection="1">
      <alignment vertical="center" wrapText="1"/>
      <protection locked="0"/>
    </xf>
    <xf numFmtId="0" fontId="1" fillId="20" borderId="21" xfId="0" applyFont="1" applyFill="1" applyBorder="1" applyAlignment="1" applyProtection="1">
      <alignment vertical="center" wrapText="1"/>
      <protection locked="0"/>
    </xf>
    <xf numFmtId="0" fontId="1" fillId="18" borderId="18" xfId="0" applyFont="1" applyFill="1" applyBorder="1" applyAlignment="1" applyProtection="1">
      <alignment horizontal="center" vertical="center" wrapText="1"/>
      <protection locked="0"/>
    </xf>
    <xf numFmtId="0" fontId="1" fillId="18" borderId="6"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7" borderId="22"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18" borderId="17" xfId="0" applyFont="1" applyFill="1" applyBorder="1" applyAlignment="1" applyProtection="1">
      <alignment horizontal="center" vertical="center" wrapText="1"/>
      <protection locked="0"/>
    </xf>
    <xf numFmtId="0" fontId="1" fillId="18" borderId="17" xfId="0" applyFont="1" applyFill="1" applyBorder="1" applyAlignment="1" applyProtection="1">
      <alignment vertical="center" wrapText="1"/>
      <protection locked="0"/>
    </xf>
    <xf numFmtId="0" fontId="1" fillId="7" borderId="25" xfId="0" applyFont="1"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6" fillId="7" borderId="2" xfId="0" applyFont="1" applyFill="1" applyBorder="1" applyProtection="1">
      <protection locked="0"/>
    </xf>
    <xf numFmtId="0" fontId="1" fillId="16" borderId="2" xfId="0" applyFont="1" applyFill="1" applyBorder="1" applyAlignment="1" applyProtection="1">
      <alignment horizontal="center" vertical="center" wrapText="1"/>
      <protection locked="0"/>
    </xf>
    <xf numFmtId="0" fontId="1" fillId="17"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15" borderId="16" xfId="0" applyFont="1" applyFill="1" applyBorder="1" applyAlignment="1" applyProtection="1">
      <alignment horizontal="center" vertical="center" wrapText="1"/>
      <protection locked="0"/>
    </xf>
    <xf numFmtId="0" fontId="1" fillId="19" borderId="19" xfId="0" applyFont="1" applyFill="1" applyBorder="1" applyAlignment="1" applyProtection="1">
      <alignment vertical="center" wrapText="1"/>
      <protection locked="0"/>
    </xf>
    <xf numFmtId="9" fontId="23" fillId="6" borderId="29" xfId="4" applyFont="1" applyFill="1" applyBorder="1" applyAlignment="1" applyProtection="1">
      <alignment horizontal="center" vertical="center" wrapText="1"/>
      <protection locked="0"/>
    </xf>
    <xf numFmtId="9" fontId="22" fillId="6" borderId="26" xfId="4" applyFont="1" applyFill="1" applyBorder="1" applyAlignment="1" applyProtection="1">
      <alignment horizontal="center" vertical="center" wrapText="1"/>
      <protection locked="0"/>
    </xf>
    <xf numFmtId="0" fontId="0" fillId="0" borderId="15" xfId="0" applyBorder="1" applyProtection="1">
      <protection locked="0"/>
    </xf>
    <xf numFmtId="0" fontId="15" fillId="6" borderId="15" xfId="0" applyFont="1" applyFill="1" applyBorder="1" applyAlignment="1" applyProtection="1">
      <alignment vertical="center" wrapText="1"/>
      <protection locked="0"/>
    </xf>
    <xf numFmtId="0" fontId="15" fillId="6" borderId="0" xfId="0" applyFont="1" applyFill="1" applyBorder="1" applyAlignment="1" applyProtection="1">
      <alignment vertical="center" wrapText="1"/>
      <protection locked="0"/>
    </xf>
    <xf numFmtId="0" fontId="15" fillId="6" borderId="0" xfId="0" applyFont="1" applyFill="1" applyBorder="1" applyAlignment="1" applyProtection="1">
      <alignment horizontal="justify" vertical="center" wrapText="1"/>
      <protection locked="0"/>
    </xf>
    <xf numFmtId="0" fontId="15" fillId="6" borderId="0" xfId="0" applyFont="1" applyFill="1" applyProtection="1">
      <protection locked="0"/>
    </xf>
    <xf numFmtId="9" fontId="2" fillId="6" borderId="0" xfId="4" applyFont="1" applyFill="1" applyBorder="1" applyAlignment="1" applyProtection="1">
      <alignment horizontal="center" vertical="center" wrapText="1"/>
      <protection locked="0"/>
    </xf>
    <xf numFmtId="0" fontId="14" fillId="6" borderId="0" xfId="0" applyFont="1" applyFill="1" applyBorder="1" applyProtection="1">
      <protection locked="0"/>
    </xf>
    <xf numFmtId="0" fontId="16" fillId="6" borderId="0" xfId="0" applyFont="1" applyFill="1" applyBorder="1" applyAlignment="1" applyProtection="1">
      <alignment vertical="top" wrapText="1"/>
      <protection locked="0"/>
    </xf>
    <xf numFmtId="0" fontId="16" fillId="6" borderId="0" xfId="0" applyFont="1" applyFill="1" applyBorder="1" applyAlignment="1" applyProtection="1">
      <alignment horizontal="center" vertical="center" wrapText="1"/>
      <protection locked="0"/>
    </xf>
    <xf numFmtId="0" fontId="21" fillId="6" borderId="14" xfId="0" applyFont="1" applyFill="1" applyBorder="1" applyAlignment="1" applyProtection="1">
      <alignment horizontal="center" vertical="center" wrapText="1"/>
      <protection locked="0"/>
    </xf>
    <xf numFmtId="0" fontId="15" fillId="6" borderId="7" xfId="0" applyFont="1" applyFill="1" applyBorder="1" applyAlignment="1" applyProtection="1">
      <alignment horizontal="justify" vertical="center" wrapText="1"/>
      <protection locked="0"/>
    </xf>
    <xf numFmtId="0" fontId="14" fillId="6" borderId="0" xfId="0" applyFont="1" applyFill="1" applyAlignment="1" applyProtection="1">
      <alignment vertical="top" wrapText="1"/>
      <protection locked="0"/>
    </xf>
    <xf numFmtId="0" fontId="0" fillId="0" borderId="0" xfId="0" applyAlignment="1" applyProtection="1">
      <alignment horizontal="justify" vertical="center" wrapText="1"/>
      <protection locked="0"/>
    </xf>
    <xf numFmtId="0" fontId="0" fillId="0" borderId="0" xfId="0" applyBorder="1" applyProtection="1">
      <protection locked="0"/>
    </xf>
    <xf numFmtId="9" fontId="2" fillId="6" borderId="15" xfId="4" applyFont="1" applyFill="1" applyBorder="1" applyAlignment="1" applyProtection="1">
      <alignment horizontal="center" vertical="center" wrapText="1"/>
      <protection locked="0"/>
    </xf>
    <xf numFmtId="9" fontId="10" fillId="6" borderId="15" xfId="4" applyFont="1" applyFill="1" applyBorder="1" applyAlignment="1" applyProtection="1">
      <alignment horizontal="center" vertical="center" wrapText="1"/>
      <protection locked="0"/>
    </xf>
    <xf numFmtId="9" fontId="2" fillId="6" borderId="40" xfId="4" applyFont="1" applyFill="1" applyBorder="1" applyAlignment="1" applyProtection="1">
      <alignment vertical="center" wrapText="1"/>
      <protection locked="0"/>
    </xf>
    <xf numFmtId="0" fontId="8" fillId="6" borderId="24" xfId="0" applyFont="1" applyFill="1" applyBorder="1" applyAlignment="1" applyProtection="1">
      <alignment vertical="center" wrapText="1"/>
      <protection locked="0"/>
    </xf>
    <xf numFmtId="14" fontId="9" fillId="5"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18" fillId="0" borderId="1"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9" fontId="12"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9" fontId="18" fillId="0" borderId="1" xfId="0" applyNumberFormat="1" applyFont="1" applyFill="1" applyBorder="1" applyAlignment="1" applyProtection="1">
      <alignment horizontal="center" vertical="center"/>
    </xf>
    <xf numFmtId="9" fontId="28" fillId="0" borderId="1" xfId="0" applyNumberFormat="1" applyFont="1" applyFill="1" applyBorder="1" applyAlignment="1" applyProtection="1">
      <alignment horizontal="center" vertical="center"/>
    </xf>
    <xf numFmtId="0" fontId="12" fillId="0" borderId="12"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9" fontId="12" fillId="0" borderId="1" xfId="4"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9" fontId="18" fillId="0" borderId="1" xfId="4"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9" fontId="18" fillId="0" borderId="1" xfId="4" applyNumberFormat="1" applyFont="1" applyFill="1" applyBorder="1" applyAlignment="1" applyProtection="1">
      <alignment horizontal="center" vertical="center" wrapText="1"/>
      <protection locked="0"/>
    </xf>
    <xf numFmtId="0" fontId="18" fillId="0" borderId="1" xfId="0" applyFont="1" applyFill="1" applyBorder="1" applyProtection="1">
      <protection locked="0"/>
    </xf>
    <xf numFmtId="166" fontId="12" fillId="0" borderId="1" xfId="0"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left" vertical="center" wrapText="1"/>
    </xf>
    <xf numFmtId="9" fontId="9" fillId="0" borderId="1" xfId="0" applyNumberFormat="1" applyFont="1" applyFill="1" applyBorder="1" applyAlignment="1" applyProtection="1">
      <alignment horizontal="center" vertical="center"/>
    </xf>
    <xf numFmtId="0" fontId="18" fillId="0" borderId="12" xfId="0" applyFont="1" applyFill="1" applyBorder="1" applyAlignment="1" applyProtection="1">
      <alignment vertical="center" wrapText="1"/>
    </xf>
    <xf numFmtId="0" fontId="9" fillId="6" borderId="1" xfId="0" applyFont="1" applyFill="1" applyBorder="1" applyAlignment="1" applyProtection="1">
      <alignment horizontal="center" vertical="center" wrapText="1"/>
    </xf>
    <xf numFmtId="0" fontId="18" fillId="6" borderId="1" xfId="0" applyFont="1" applyFill="1" applyBorder="1" applyAlignment="1" applyProtection="1">
      <alignment vertical="center" wrapText="1"/>
    </xf>
    <xf numFmtId="0" fontId="12" fillId="6" borderId="1" xfId="0" applyFont="1" applyFill="1" applyBorder="1" applyAlignment="1" applyProtection="1">
      <alignment horizontal="left" vertical="center" wrapText="1"/>
    </xf>
    <xf numFmtId="9" fontId="12" fillId="6" borderId="1" xfId="0" applyNumberFormat="1" applyFont="1" applyFill="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9" fontId="12" fillId="6" borderId="1" xfId="0" applyNumberFormat="1" applyFont="1" applyFill="1" applyBorder="1" applyAlignment="1" applyProtection="1">
      <alignment horizontal="left" vertical="center" wrapText="1"/>
    </xf>
    <xf numFmtId="9" fontId="18" fillId="6" borderId="1" xfId="0" applyNumberFormat="1" applyFont="1" applyFill="1" applyBorder="1" applyAlignment="1" applyProtection="1">
      <alignment horizontal="center" vertical="center"/>
    </xf>
    <xf numFmtId="9" fontId="28" fillId="6" borderId="1" xfId="0" applyNumberFormat="1" applyFont="1" applyFill="1" applyBorder="1" applyAlignment="1" applyProtection="1">
      <alignment horizontal="center" vertical="center"/>
    </xf>
    <xf numFmtId="0" fontId="18" fillId="6" borderId="1" xfId="0" applyFont="1" applyFill="1" applyBorder="1" applyAlignment="1" applyProtection="1">
      <alignment horizontal="center" vertical="center"/>
    </xf>
    <xf numFmtId="0" fontId="18" fillId="6" borderId="12" xfId="0" applyFont="1" applyFill="1" applyBorder="1" applyAlignment="1" applyProtection="1">
      <alignment vertical="center" wrapText="1"/>
    </xf>
    <xf numFmtId="10" fontId="18" fillId="6" borderId="1" xfId="0" applyNumberFormat="1" applyFont="1" applyFill="1" applyBorder="1" applyAlignment="1" applyProtection="1">
      <alignment horizontal="center" vertical="center" wrapText="1"/>
      <protection locked="0"/>
    </xf>
    <xf numFmtId="9" fontId="12" fillId="6" borderId="1" xfId="4" applyFont="1" applyFill="1" applyBorder="1" applyAlignment="1" applyProtection="1">
      <alignment horizontal="center" vertical="center" wrapText="1"/>
    </xf>
    <xf numFmtId="0" fontId="18" fillId="6" borderId="1" xfId="0" applyFont="1" applyFill="1" applyBorder="1" applyAlignment="1" applyProtection="1">
      <alignment horizontal="justify" vertical="center" wrapText="1"/>
      <protection locked="0"/>
    </xf>
    <xf numFmtId="9" fontId="18" fillId="6" borderId="1" xfId="4" applyFont="1" applyFill="1" applyBorder="1" applyAlignment="1" applyProtection="1">
      <alignment horizontal="center" vertical="center" wrapText="1"/>
      <protection locked="0"/>
    </xf>
    <xf numFmtId="0" fontId="18" fillId="6" borderId="1" xfId="0" applyFont="1" applyFill="1" applyBorder="1" applyProtection="1">
      <protection locked="0"/>
    </xf>
    <xf numFmtId="0" fontId="29" fillId="0" borderId="1" xfId="0" applyFont="1" applyFill="1" applyBorder="1" applyAlignment="1" applyProtection="1">
      <alignment vertical="center" wrapText="1"/>
    </xf>
    <xf numFmtId="3" fontId="18" fillId="0" borderId="1" xfId="0" applyNumberFormat="1" applyFont="1" applyFill="1" applyBorder="1" applyAlignment="1" applyProtection="1">
      <alignment horizontal="center" vertical="center"/>
    </xf>
    <xf numFmtId="0" fontId="29" fillId="0" borderId="1" xfId="0" applyFont="1" applyFill="1" applyBorder="1" applyAlignment="1" applyProtection="1">
      <alignment horizontal="center" vertical="center" wrapText="1"/>
    </xf>
    <xf numFmtId="9" fontId="18" fillId="0" borderId="1" xfId="0" applyNumberFormat="1" applyFont="1" applyFill="1" applyBorder="1" applyAlignment="1" applyProtection="1">
      <alignment horizontal="center" vertical="center" wrapText="1"/>
    </xf>
    <xf numFmtId="9" fontId="18" fillId="0" borderId="12"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8" fillId="0" borderId="1" xfId="0" applyNumberFormat="1"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1" fontId="18"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1" fillId="0" borderId="1" xfId="0" applyFont="1" applyFill="1" applyBorder="1" applyAlignment="1" applyProtection="1">
      <alignment vertical="center" wrapText="1"/>
    </xf>
    <xf numFmtId="0" fontId="31" fillId="0" borderId="1" xfId="0" applyFont="1" applyFill="1" applyBorder="1" applyAlignment="1" applyProtection="1">
      <alignment horizontal="justify" vertical="center" wrapText="1"/>
    </xf>
    <xf numFmtId="9" fontId="31" fillId="0" borderId="1" xfId="0" applyNumberFormat="1"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9" fontId="31" fillId="0" borderId="1" xfId="4"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9" fontId="31" fillId="0" borderId="1" xfId="4" applyFont="1" applyFill="1" applyBorder="1" applyAlignment="1" applyProtection="1">
      <alignment horizontal="center" vertical="center" wrapText="1"/>
      <protection locked="0"/>
    </xf>
    <xf numFmtId="0" fontId="31" fillId="0" borderId="1" xfId="0" applyFont="1" applyFill="1" applyBorder="1" applyAlignment="1" applyProtection="1">
      <alignment horizontal="justify" vertical="center" wrapText="1"/>
      <protection locked="0"/>
    </xf>
    <xf numFmtId="0" fontId="31" fillId="0" borderId="1" xfId="0" applyFont="1" applyFill="1" applyBorder="1" applyAlignment="1" applyProtection="1">
      <alignment horizontal="center" vertical="center" wrapText="1"/>
      <protection locked="0"/>
    </xf>
    <xf numFmtId="9"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0" fontId="31" fillId="0" borderId="1" xfId="0" applyFont="1" applyFill="1" applyBorder="1" applyProtection="1">
      <protection locked="0"/>
    </xf>
    <xf numFmtId="166" fontId="31" fillId="0" borderId="1" xfId="4" applyNumberFormat="1"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xf>
    <xf numFmtId="0" fontId="31" fillId="0" borderId="1" xfId="0" applyFont="1" applyFill="1" applyBorder="1" applyAlignment="1" applyProtection="1">
      <alignment horizontal="center" vertical="center"/>
    </xf>
    <xf numFmtId="9" fontId="31" fillId="0" borderId="1" xfId="4" applyFont="1" applyFill="1" applyBorder="1" applyAlignment="1" applyProtection="1">
      <alignment horizontal="center" vertical="center"/>
    </xf>
    <xf numFmtId="10" fontId="27" fillId="6" borderId="15" xfId="4" applyNumberFormat="1" applyFont="1" applyFill="1" applyBorder="1" applyAlignment="1" applyProtection="1">
      <alignment horizontal="center" vertical="center" wrapText="1"/>
      <protection locked="0"/>
    </xf>
    <xf numFmtId="9" fontId="31" fillId="0" borderId="1" xfId="4"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9" fontId="31" fillId="0" borderId="1" xfId="4" applyNumberFormat="1" applyFont="1" applyBorder="1" applyAlignment="1">
      <alignment horizontal="center" vertical="center" wrapText="1"/>
    </xf>
    <xf numFmtId="9" fontId="31" fillId="0" borderId="1" xfId="0" applyNumberFormat="1" applyFont="1" applyBorder="1" applyAlignment="1">
      <alignment horizontal="center" vertical="center" wrapText="1"/>
    </xf>
    <xf numFmtId="0" fontId="18" fillId="0" borderId="1" xfId="0" applyNumberFormat="1" applyFont="1" applyFill="1" applyBorder="1" applyAlignment="1" applyProtection="1">
      <alignment horizontal="center" vertical="center" wrapText="1"/>
      <protection locked="0"/>
    </xf>
    <xf numFmtId="0" fontId="11" fillId="21" borderId="42" xfId="0" applyFont="1" applyFill="1" applyBorder="1" applyAlignment="1" applyProtection="1">
      <alignment horizontal="center" vertical="center" wrapText="1"/>
      <protection locked="0"/>
    </xf>
    <xf numFmtId="0" fontId="9" fillId="5" borderId="30" xfId="0" applyFont="1" applyFill="1" applyBorder="1" applyAlignment="1" applyProtection="1">
      <alignment horizontal="center" vertical="center" wrapText="1"/>
      <protection locked="0"/>
    </xf>
    <xf numFmtId="10" fontId="18" fillId="0" borderId="1" xfId="4" applyNumberFormat="1" applyFont="1" applyFill="1" applyBorder="1" applyAlignment="1" applyProtection="1">
      <alignment horizontal="center" vertical="center" wrapText="1"/>
      <protection locked="0"/>
    </xf>
    <xf numFmtId="10" fontId="18" fillId="6" borderId="1" xfId="4" applyNumberFormat="1" applyFont="1" applyFill="1" applyBorder="1" applyAlignment="1" applyProtection="1">
      <alignment horizontal="center" vertical="center" wrapText="1"/>
      <protection locked="0"/>
    </xf>
    <xf numFmtId="10" fontId="33" fillId="6" borderId="15" xfId="4" applyNumberFormat="1" applyFont="1" applyFill="1" applyBorder="1" applyAlignment="1" applyProtection="1">
      <alignment horizontal="center" vertical="center" wrapText="1"/>
      <protection locked="0"/>
    </xf>
    <xf numFmtId="0" fontId="8" fillId="6" borderId="42" xfId="0" applyFont="1" applyFill="1" applyBorder="1" applyAlignment="1" applyProtection="1">
      <alignment vertical="center" wrapText="1"/>
      <protection locked="0"/>
    </xf>
    <xf numFmtId="0" fontId="9" fillId="6" borderId="43" xfId="0" applyFont="1" applyFill="1" applyBorder="1" applyAlignment="1" applyProtection="1">
      <alignment horizontal="center" vertical="center" wrapText="1"/>
      <protection locked="0"/>
    </xf>
    <xf numFmtId="0" fontId="9" fillId="5" borderId="42" xfId="0" applyFont="1" applyFill="1" applyBorder="1" applyAlignment="1" applyProtection="1">
      <alignment horizontal="center" vertical="center" wrapText="1"/>
      <protection locked="0"/>
    </xf>
    <xf numFmtId="14" fontId="9" fillId="5" borderId="2" xfId="0" applyNumberFormat="1" applyFont="1" applyFill="1" applyBorder="1" applyAlignment="1" applyProtection="1">
      <alignment horizontal="center" vertical="center" wrapText="1"/>
      <protection locked="0"/>
    </xf>
    <xf numFmtId="0" fontId="8"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protection locked="0"/>
    </xf>
    <xf numFmtId="10" fontId="18"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justify" vertical="center" wrapText="1"/>
      <protection locked="0"/>
    </xf>
    <xf numFmtId="0" fontId="17" fillId="6" borderId="1" xfId="0" applyFont="1" applyFill="1" applyBorder="1" applyAlignment="1" applyProtection="1">
      <alignment horizontal="justify" vertical="center" wrapText="1"/>
      <protection locked="0"/>
    </xf>
    <xf numFmtId="9" fontId="34" fillId="0" borderId="1" xfId="4" applyFont="1" applyFill="1" applyBorder="1" applyAlignment="1" applyProtection="1">
      <alignment horizontal="justify" vertical="center" wrapText="1"/>
    </xf>
    <xf numFmtId="10" fontId="9" fillId="6" borderId="15" xfId="4" applyNumberFormat="1" applyFont="1" applyFill="1" applyBorder="1" applyAlignment="1" applyProtection="1">
      <alignment horizontal="center" vertical="center" wrapText="1"/>
      <protection locked="0"/>
    </xf>
    <xf numFmtId="0" fontId="34" fillId="6" borderId="1" xfId="0" applyFont="1" applyFill="1" applyBorder="1" applyAlignment="1" applyProtection="1">
      <alignment horizontal="justify" vertical="center" wrapText="1"/>
      <protection locked="0"/>
    </xf>
    <xf numFmtId="0" fontId="18" fillId="6" borderId="15" xfId="0" applyFont="1" applyFill="1" applyBorder="1" applyAlignment="1" applyProtection="1">
      <alignment vertical="center" wrapText="1"/>
      <protection locked="0"/>
    </xf>
    <xf numFmtId="10" fontId="16" fillId="6" borderId="0" xfId="0" applyNumberFormat="1" applyFont="1" applyFill="1" applyBorder="1" applyAlignment="1" applyProtection="1">
      <alignment horizontal="center" vertical="center" wrapText="1"/>
      <protection locked="0"/>
    </xf>
    <xf numFmtId="9" fontId="9" fillId="0" borderId="1" xfId="4" applyFont="1" applyFill="1" applyBorder="1" applyAlignment="1" applyProtection="1">
      <alignment horizontal="center" vertical="center" wrapText="1"/>
    </xf>
    <xf numFmtId="9" fontId="9" fillId="6" borderId="1" xfId="4" applyFont="1" applyFill="1" applyBorder="1" applyAlignment="1" applyProtection="1">
      <alignment horizontal="center" vertical="center" wrapText="1"/>
    </xf>
    <xf numFmtId="9" fontId="30" fillId="0" borderId="1" xfId="4" applyFont="1" applyFill="1" applyBorder="1" applyAlignment="1" applyProtection="1">
      <alignment horizontal="center" vertical="center" wrapText="1"/>
    </xf>
    <xf numFmtId="0" fontId="4" fillId="6" borderId="0" xfId="0" applyFont="1" applyFill="1" applyAlignment="1" applyProtection="1">
      <alignment vertical="center" wrapText="1"/>
      <protection locked="0"/>
    </xf>
    <xf numFmtId="0" fontId="18" fillId="0" borderId="44" xfId="0" applyFont="1" applyBorder="1" applyAlignment="1" applyProtection="1">
      <alignment horizontal="left" vertical="center" wrapText="1"/>
      <protection locked="0"/>
    </xf>
    <xf numFmtId="164" fontId="18" fillId="0" borderId="1" xfId="9" applyFont="1" applyFill="1" applyBorder="1" applyAlignment="1" applyProtection="1">
      <alignment horizontal="center" vertical="center" wrapText="1"/>
      <protection locked="0"/>
    </xf>
    <xf numFmtId="0" fontId="31" fillId="0" borderId="45" xfId="0" applyFont="1" applyBorder="1" applyAlignment="1" applyProtection="1">
      <alignment horizontal="left" vertical="center" wrapText="1"/>
      <protection locked="0"/>
    </xf>
    <xf numFmtId="0" fontId="35" fillId="0" borderId="45" xfId="0" applyFont="1" applyBorder="1" applyAlignment="1" applyProtection="1">
      <alignment horizontal="left" vertical="center" wrapText="1"/>
      <protection locked="0"/>
    </xf>
    <xf numFmtId="0" fontId="31" fillId="0" borderId="45" xfId="0" applyFont="1" applyBorder="1" applyAlignment="1" applyProtection="1">
      <alignment horizontal="center" vertical="center" wrapText="1"/>
      <protection locked="0"/>
    </xf>
    <xf numFmtId="9" fontId="33" fillId="6" borderId="15" xfId="4"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wrapText="1"/>
      <protection locked="0"/>
    </xf>
    <xf numFmtId="0" fontId="11" fillId="21" borderId="2"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0" borderId="21"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top" wrapText="1"/>
      <protection locked="0"/>
    </xf>
    <xf numFmtId="0" fontId="1" fillId="7" borderId="9" xfId="0" applyFont="1" applyFill="1" applyBorder="1" applyAlignment="1" applyProtection="1">
      <alignment horizontal="center" vertical="center" wrapText="1"/>
      <protection locked="0"/>
    </xf>
    <xf numFmtId="0" fontId="1" fillId="7" borderId="32" xfId="0" applyFont="1" applyFill="1" applyBorder="1" applyAlignment="1" applyProtection="1">
      <alignment horizontal="center" vertical="center" wrapText="1"/>
      <protection locked="0"/>
    </xf>
    <xf numFmtId="0" fontId="1" fillId="7" borderId="28"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16" borderId="4"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right" vertical="center" wrapText="1"/>
      <protection locked="0"/>
    </xf>
    <xf numFmtId="0" fontId="21" fillId="6" borderId="12" xfId="0"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center" wrapText="1"/>
      <protection locked="0"/>
    </xf>
    <xf numFmtId="0" fontId="21" fillId="6" borderId="7"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23" fillId="17" borderId="39" xfId="0" applyFont="1" applyFill="1" applyBorder="1" applyAlignment="1" applyProtection="1">
      <alignment horizontal="center" vertical="center" wrapText="1"/>
      <protection locked="0"/>
    </xf>
    <xf numFmtId="0" fontId="23" fillId="17" borderId="37" xfId="0" applyFont="1" applyFill="1" applyBorder="1" applyAlignment="1" applyProtection="1">
      <alignment horizontal="center" vertical="center" wrapText="1"/>
      <protection locked="0"/>
    </xf>
    <xf numFmtId="0" fontId="23" fillId="17" borderId="26" xfId="0" applyFont="1" applyFill="1" applyBorder="1" applyAlignment="1" applyProtection="1">
      <alignment horizontal="center" vertical="center" wrapText="1"/>
      <protection locked="0"/>
    </xf>
    <xf numFmtId="0" fontId="24" fillId="11" borderId="15" xfId="0" applyFont="1" applyFill="1" applyBorder="1" applyAlignment="1" applyProtection="1">
      <alignment horizontal="center" vertical="center" wrapText="1"/>
      <protection locked="0"/>
    </xf>
    <xf numFmtId="0" fontId="24" fillId="17" borderId="15" xfId="0" applyFont="1" applyFill="1" applyBorder="1" applyAlignment="1" applyProtection="1">
      <alignment horizontal="center" vertical="center" wrapText="1"/>
      <protection locked="0"/>
    </xf>
    <xf numFmtId="0" fontId="1" fillId="17" borderId="4" xfId="0" applyFont="1" applyFill="1" applyBorder="1" applyAlignment="1" applyProtection="1">
      <alignment horizontal="center" vertical="center" wrapText="1"/>
      <protection locked="0"/>
    </xf>
    <xf numFmtId="0" fontId="1" fillId="17" borderId="1" xfId="0" applyFont="1" applyFill="1" applyBorder="1" applyAlignment="1" applyProtection="1">
      <alignment horizontal="center" vertical="center" wrapText="1"/>
      <protection locked="0"/>
    </xf>
    <xf numFmtId="0" fontId="15" fillId="6" borderId="12" xfId="0" applyFont="1" applyFill="1" applyBorder="1" applyAlignment="1" applyProtection="1">
      <alignment horizontal="center" vertical="top" wrapText="1"/>
      <protection locked="0"/>
    </xf>
    <xf numFmtId="0" fontId="15" fillId="6" borderId="13" xfId="0" applyFont="1" applyFill="1" applyBorder="1" applyAlignment="1" applyProtection="1">
      <alignment horizontal="center" vertical="top" wrapText="1"/>
      <protection locked="0"/>
    </xf>
    <xf numFmtId="0" fontId="16" fillId="6" borderId="0" xfId="0" applyFont="1" applyFill="1" applyBorder="1" applyAlignment="1" applyProtection="1">
      <alignment horizontal="justify" vertical="center" wrapText="1"/>
      <protection locked="0"/>
    </xf>
    <xf numFmtId="0" fontId="21" fillId="6" borderId="38" xfId="0" applyFont="1" applyFill="1" applyBorder="1" applyAlignment="1" applyProtection="1">
      <alignment horizontal="center" vertical="center" wrapText="1"/>
      <protection locked="0"/>
    </xf>
    <xf numFmtId="0" fontId="21" fillId="6" borderId="32" xfId="0" applyFont="1" applyFill="1" applyBorder="1" applyAlignment="1" applyProtection="1">
      <alignment horizontal="center" vertical="center" wrapText="1"/>
      <protection locked="0"/>
    </xf>
    <xf numFmtId="0" fontId="21" fillId="6" borderId="9" xfId="0" applyFont="1" applyFill="1" applyBorder="1" applyAlignment="1" applyProtection="1">
      <alignment horizontal="center" vertical="center" wrapText="1"/>
      <protection locked="0"/>
    </xf>
    <xf numFmtId="0" fontId="15" fillId="6" borderId="12"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center" wrapText="1"/>
      <protection locked="0"/>
    </xf>
    <xf numFmtId="0" fontId="15" fillId="6" borderId="7" xfId="0" applyFont="1" applyFill="1" applyBorder="1" applyAlignment="1" applyProtection="1">
      <alignment horizontal="center" vertical="center" wrapText="1"/>
      <protection locked="0"/>
    </xf>
    <xf numFmtId="0" fontId="24" fillId="22" borderId="15" xfId="0" applyFont="1" applyFill="1" applyBorder="1" applyAlignment="1" applyProtection="1">
      <alignment horizontal="center" vertical="center" wrapText="1"/>
      <protection locked="0"/>
    </xf>
    <xf numFmtId="0" fontId="21" fillId="6" borderId="12" xfId="0" applyFont="1" applyFill="1" applyBorder="1" applyAlignment="1" applyProtection="1">
      <alignment horizontal="center" vertical="top" wrapText="1"/>
      <protection locked="0"/>
    </xf>
    <xf numFmtId="0" fontId="21" fillId="6" borderId="13" xfId="0" applyFont="1" applyFill="1" applyBorder="1" applyAlignment="1" applyProtection="1">
      <alignment horizontal="center" vertical="top" wrapText="1"/>
      <protection locked="0"/>
    </xf>
    <xf numFmtId="0" fontId="21" fillId="6" borderId="7" xfId="0" applyFont="1" applyFill="1" applyBorder="1" applyAlignment="1" applyProtection="1">
      <alignment horizontal="center" vertical="top" wrapText="1"/>
      <protection locked="0"/>
    </xf>
    <xf numFmtId="0" fontId="1" fillId="20" borderId="21" xfId="0" applyFont="1" applyFill="1" applyBorder="1" applyAlignment="1" applyProtection="1">
      <alignment horizontal="center" vertical="center" wrapText="1"/>
      <protection locked="0"/>
    </xf>
    <xf numFmtId="0" fontId="26" fillId="19" borderId="36" xfId="0" applyFont="1" applyFill="1" applyBorder="1" applyAlignment="1" applyProtection="1">
      <alignment horizontal="center" vertical="center" wrapText="1"/>
      <protection locked="0"/>
    </xf>
    <xf numFmtId="0" fontId="0" fillId="0" borderId="37" xfId="0" applyBorder="1" applyAlignment="1" applyProtection="1">
      <protection locked="0"/>
    </xf>
    <xf numFmtId="0" fontId="4" fillId="18" borderId="33" xfId="0" applyFont="1" applyFill="1" applyBorder="1" applyAlignment="1" applyProtection="1">
      <alignment horizontal="center" vertical="center" wrapText="1"/>
      <protection locked="0"/>
    </xf>
    <xf numFmtId="0" fontId="4" fillId="18" borderId="28" xfId="0" applyFont="1" applyFill="1" applyBorder="1" applyAlignment="1" applyProtection="1">
      <alignment horizontal="center" vertical="center" wrapText="1"/>
      <protection locked="0"/>
    </xf>
    <xf numFmtId="0" fontId="4" fillId="18" borderId="34" xfId="0" applyFont="1" applyFill="1" applyBorder="1" applyAlignment="1" applyProtection="1">
      <alignment horizontal="center" vertical="center" wrapText="1"/>
      <protection locked="0"/>
    </xf>
    <xf numFmtId="0" fontId="4" fillId="18" borderId="0" xfId="0" applyFont="1" applyFill="1" applyBorder="1" applyAlignment="1" applyProtection="1">
      <alignment horizontal="center" vertical="center" wrapText="1"/>
      <protection locked="0"/>
    </xf>
    <xf numFmtId="0" fontId="4" fillId="18" borderId="35" xfId="0" applyFont="1" applyFill="1" applyBorder="1" applyAlignment="1" applyProtection="1">
      <alignment horizontal="center" vertical="center" wrapText="1"/>
      <protection locked="0"/>
    </xf>
    <xf numFmtId="0" fontId="4" fillId="18" borderId="14"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1" fillId="15" borderId="4" xfId="0" applyFont="1" applyFill="1" applyBorder="1" applyAlignment="1" applyProtection="1">
      <alignment horizontal="center" vertical="center" wrapText="1"/>
      <protection locked="0"/>
    </xf>
    <xf numFmtId="0" fontId="1" fillId="11" borderId="4"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27" xfId="0" applyFont="1" applyFill="1" applyBorder="1" applyAlignment="1" applyProtection="1">
      <alignment horizontal="center" vertical="center" wrapText="1"/>
      <protection locked="0"/>
    </xf>
    <xf numFmtId="0" fontId="1" fillId="15" borderId="31" xfId="0" applyFont="1" applyFill="1" applyBorder="1" applyAlignment="1" applyProtection="1">
      <alignment horizontal="center" vertical="center" wrapText="1"/>
      <protection locked="0"/>
    </xf>
    <xf numFmtId="0" fontId="4" fillId="16" borderId="2" xfId="0" applyFont="1" applyFill="1" applyBorder="1" applyAlignment="1" applyProtection="1">
      <alignment horizontal="center" vertical="center" wrapText="1"/>
      <protection locked="0"/>
    </xf>
    <xf numFmtId="0" fontId="4" fillId="11" borderId="2" xfId="0"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protection locked="0"/>
    </xf>
    <xf numFmtId="0" fontId="4" fillId="15" borderId="1"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4" fillId="16" borderId="1" xfId="0" applyFont="1" applyFill="1" applyBorder="1" applyAlignment="1" applyProtection="1">
      <alignment horizontal="center" vertical="center" wrapText="1"/>
      <protection locked="0"/>
    </xf>
    <xf numFmtId="0" fontId="11" fillId="21" borderId="30" xfId="0" applyFont="1" applyFill="1" applyBorder="1" applyAlignment="1" applyProtection="1">
      <alignment horizontal="center" vertical="center" wrapText="1"/>
      <protection locked="0"/>
    </xf>
    <xf numFmtId="0" fontId="11" fillId="21" borderId="4" xfId="0" applyFont="1" applyFill="1" applyBorder="1" applyAlignment="1" applyProtection="1">
      <alignment horizontal="center" vertical="center" wrapText="1"/>
      <protection locked="0"/>
    </xf>
    <xf numFmtId="0" fontId="11" fillId="21" borderId="27" xfId="0" applyFont="1" applyFill="1" applyBorder="1" applyAlignment="1" applyProtection="1">
      <alignment horizontal="center" vertical="center" wrapText="1"/>
      <protection locked="0"/>
    </xf>
    <xf numFmtId="0" fontId="11" fillId="21" borderId="2" xfId="0" applyFont="1" applyFill="1" applyBorder="1" applyAlignment="1" applyProtection="1">
      <alignment horizontal="center" vertical="center" wrapText="1"/>
      <protection locked="0"/>
    </xf>
    <xf numFmtId="0" fontId="11" fillId="21" borderId="16"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31"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4" fillId="7" borderId="11"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25" fillId="10" borderId="41" xfId="0" applyFont="1" applyFill="1" applyBorder="1" applyAlignment="1" applyProtection="1">
      <alignment horizontal="center" vertical="center"/>
      <protection locked="0"/>
    </xf>
    <xf numFmtId="0" fontId="25" fillId="10" borderId="25" xfId="0" applyFont="1" applyFill="1" applyBorder="1" applyAlignment="1" applyProtection="1">
      <alignment horizontal="center" vertical="center"/>
      <protection locked="0"/>
    </xf>
    <xf numFmtId="0" fontId="25" fillId="10" borderId="11" xfId="0" applyFont="1" applyFill="1" applyBorder="1" applyAlignment="1" applyProtection="1">
      <alignment horizontal="center" vertical="center"/>
      <protection locked="0"/>
    </xf>
    <xf numFmtId="22" fontId="25" fillId="23" borderId="38" xfId="0" applyNumberFormat="1" applyFont="1" applyFill="1" applyBorder="1" applyAlignment="1" applyProtection="1">
      <alignment horizontal="center" vertical="center"/>
      <protection locked="0"/>
    </xf>
    <xf numFmtId="22" fontId="25" fillId="23" borderId="32" xfId="0" applyNumberFormat="1" applyFont="1" applyFill="1" applyBorder="1" applyAlignment="1" applyProtection="1">
      <alignment horizontal="center" vertical="center"/>
      <protection locked="0"/>
    </xf>
    <xf numFmtId="22" fontId="25" fillId="23" borderId="9" xfId="0" applyNumberFormat="1" applyFont="1" applyFill="1" applyBorder="1" applyAlignment="1" applyProtection="1">
      <alignment horizontal="center" vertical="center"/>
      <protection locked="0"/>
    </xf>
    <xf numFmtId="0" fontId="14" fillId="6" borderId="0" xfId="0" applyFont="1" applyFill="1" applyBorder="1" applyAlignment="1" applyProtection="1">
      <alignment horizontal="center"/>
      <protection locked="0"/>
    </xf>
    <xf numFmtId="0" fontId="16" fillId="6" borderId="0" xfId="0" applyFont="1" applyFill="1" applyBorder="1" applyAlignment="1" applyProtection="1">
      <alignment horizontal="center" vertical="center"/>
      <protection locked="0"/>
    </xf>
    <xf numFmtId="0" fontId="9" fillId="5" borderId="46" xfId="0" applyFont="1" applyFill="1" applyBorder="1" applyAlignment="1" applyProtection="1">
      <alignment horizontal="center" vertical="center" wrapText="1"/>
      <protection locked="0"/>
    </xf>
    <xf numFmtId="14" fontId="9" fillId="5" borderId="46" xfId="0" applyNumberFormat="1" applyFont="1" applyFill="1" applyBorder="1" applyAlignment="1" applyProtection="1">
      <alignment horizontal="center" vertical="center" wrapText="1"/>
      <protection locked="0"/>
    </xf>
    <xf numFmtId="0" fontId="12" fillId="5" borderId="46" xfId="0" applyFont="1" applyFill="1" applyBorder="1" applyAlignment="1" applyProtection="1">
      <alignment horizontal="center" vertical="center" wrapText="1"/>
      <protection locked="0"/>
    </xf>
  </cellXfs>
  <cellStyles count="10">
    <cellStyle name="Amarillo" xfId="1" xr:uid="{00000000-0005-0000-0000-000000000000}"/>
    <cellStyle name="Millares [0]" xfId="9" builtinId="6"/>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6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2536" name="AutoShape 38" descr="Resultado de imagen para boton agregar icono">
          <a:extLst>
            <a:ext uri="{FF2B5EF4-FFF2-40B4-BE49-F238E27FC236}">
              <a16:creationId xmlns:a16="http://schemas.microsoft.com/office/drawing/2014/main" id="{E2A2A68A-38F3-443F-8D10-9FB7602B76FD}"/>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2537" name="AutoShape 39" descr="Resultado de imagen para boton agregar icono">
          <a:extLst>
            <a:ext uri="{FF2B5EF4-FFF2-40B4-BE49-F238E27FC236}">
              <a16:creationId xmlns:a16="http://schemas.microsoft.com/office/drawing/2014/main" id="{29201230-BBE5-4423-980E-1A04ABD1E7F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2538" name="AutoShape 40" descr="Resultado de imagen para boton agregar icono">
          <a:extLst>
            <a:ext uri="{FF2B5EF4-FFF2-40B4-BE49-F238E27FC236}">
              <a16:creationId xmlns:a16="http://schemas.microsoft.com/office/drawing/2014/main" id="{D9AB8D5F-C94A-41AA-AD76-7A6DB0912E66}"/>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2539" name="AutoShape 42" descr="Z">
          <a:extLst>
            <a:ext uri="{FF2B5EF4-FFF2-40B4-BE49-F238E27FC236}">
              <a16:creationId xmlns:a16="http://schemas.microsoft.com/office/drawing/2014/main" id="{6471363A-FC43-4A03-9323-6FE65EE9A98A}"/>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8F2FCABC-F6B3-4555-81C9-9AC2C8AFAA63}"/>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U86"/>
  <sheetViews>
    <sheetView showGridLines="0" tabSelected="1" topLeftCell="AI35" zoomScale="55" zoomScaleNormal="55" workbookViewId="0">
      <selection activeCell="AM39" sqref="AM39"/>
    </sheetView>
  </sheetViews>
  <sheetFormatPr defaultColWidth="0" defaultRowHeight="15" zeroHeight="1"/>
  <cols>
    <col min="1" max="1" width="38.7109375" style="35" customWidth="1"/>
    <col min="2" max="2" width="69" style="35" customWidth="1"/>
    <col min="3" max="3" width="36.42578125" style="35" customWidth="1"/>
    <col min="4" max="4" width="69.28515625" style="81" customWidth="1"/>
    <col min="5" max="5" width="18.28515625" style="35" customWidth="1"/>
    <col min="6" max="6" width="24.28515625" style="35" customWidth="1"/>
    <col min="7" max="7" width="50.7109375" style="35" customWidth="1"/>
    <col min="8" max="8" width="87.42578125" style="35" customWidth="1"/>
    <col min="9" max="9" width="33.85546875" style="35" customWidth="1"/>
    <col min="10" max="10" width="28" style="35" customWidth="1"/>
    <col min="11" max="11" width="35" style="35" customWidth="1"/>
    <col min="12" max="12" width="8.140625" style="35" customWidth="1"/>
    <col min="13" max="13" width="8.7109375" style="35" customWidth="1"/>
    <col min="14" max="14" width="9.42578125" style="35" customWidth="1"/>
    <col min="15" max="15" width="8.140625" style="35" customWidth="1"/>
    <col min="16" max="16" width="20.85546875" style="35" customWidth="1"/>
    <col min="17" max="17" width="14.42578125" style="35" customWidth="1"/>
    <col min="18" max="18" width="18.140625" style="35" customWidth="1"/>
    <col min="19" max="19" width="14.7109375" style="35" customWidth="1"/>
    <col min="20" max="20" width="45.7109375" style="35" customWidth="1"/>
    <col min="21" max="21" width="11.42578125" style="35" customWidth="1"/>
    <col min="22" max="22" width="18.85546875" style="35" customWidth="1"/>
    <col min="23" max="23" width="14.140625" style="35" customWidth="1"/>
    <col min="24" max="24" width="21.28515625" style="35" customWidth="1"/>
    <col min="25" max="25" width="74" style="35" customWidth="1"/>
    <col min="26" max="26" width="17.7109375" style="35" customWidth="1"/>
    <col min="27" max="27" width="19.7109375" style="35" customWidth="1"/>
    <col min="28" max="29" width="16.42578125" style="35" customWidth="1"/>
    <col min="30" max="30" width="43" style="35" customWidth="1"/>
    <col min="31" max="31" width="17.85546875" style="35" customWidth="1"/>
    <col min="32" max="34" width="11.42578125" style="35" customWidth="1"/>
    <col min="35" max="35" width="53.7109375" style="35" customWidth="1"/>
    <col min="36" max="36" width="21" style="35" customWidth="1"/>
    <col min="37" max="38" width="11.42578125" style="35" customWidth="1"/>
    <col min="39" max="39" width="14.85546875" style="35" customWidth="1"/>
    <col min="40" max="40" width="53.42578125" style="35" customWidth="1"/>
    <col min="41" max="41" width="24.42578125" style="35" customWidth="1"/>
    <col min="42" max="42" width="32.85546875" style="35" customWidth="1"/>
    <col min="43" max="43" width="19.140625" style="35" customWidth="1"/>
    <col min="44" max="44" width="20.28515625" style="35" customWidth="1"/>
    <col min="45" max="45" width="21.85546875" style="35" customWidth="1"/>
    <col min="46" max="46" width="69.5703125" style="35" customWidth="1"/>
    <col min="47" max="47" width="11.42578125" style="35" customWidth="1"/>
    <col min="48" max="16384" width="11.42578125" style="35" hidden="1"/>
  </cols>
  <sheetData>
    <row r="1" spans="1:46" ht="40.5" customHeight="1">
      <c r="A1" s="276" t="s">
        <v>0</v>
      </c>
      <c r="B1" s="277"/>
      <c r="C1" s="277"/>
      <c r="D1" s="277"/>
      <c r="E1" s="277"/>
      <c r="F1" s="277"/>
      <c r="G1" s="277"/>
      <c r="H1" s="278"/>
      <c r="I1" s="183"/>
      <c r="J1" s="183"/>
      <c r="K1" s="183"/>
      <c r="L1" s="183"/>
      <c r="M1" s="183"/>
      <c r="N1" s="183"/>
      <c r="O1" s="183"/>
      <c r="P1" s="183"/>
      <c r="Q1" s="183"/>
      <c r="R1" s="183"/>
      <c r="S1" s="183"/>
      <c r="T1" s="183"/>
      <c r="U1" s="183"/>
      <c r="V1" s="183"/>
    </row>
    <row r="2" spans="1:46" ht="40.5" customHeight="1" thickBot="1">
      <c r="A2" s="273" t="s">
        <v>1</v>
      </c>
      <c r="B2" s="274"/>
      <c r="C2" s="274"/>
      <c r="D2" s="274"/>
      <c r="E2" s="274"/>
      <c r="F2" s="274"/>
      <c r="G2" s="274"/>
      <c r="H2" s="275"/>
      <c r="I2" s="183"/>
      <c r="J2" s="183"/>
      <c r="K2" s="183"/>
      <c r="L2" s="183"/>
      <c r="M2" s="183"/>
      <c r="N2" s="183"/>
      <c r="O2" s="183"/>
      <c r="P2" s="183"/>
      <c r="Q2" s="183"/>
      <c r="R2" s="183"/>
      <c r="S2" s="183"/>
      <c r="T2" s="183"/>
      <c r="U2" s="183"/>
      <c r="V2" s="183"/>
    </row>
    <row r="3" spans="1:46" ht="36.75" customHeight="1">
      <c r="A3" s="86" t="s">
        <v>2</v>
      </c>
      <c r="B3" s="36">
        <v>2019</v>
      </c>
      <c r="C3" s="258" t="s">
        <v>3</v>
      </c>
      <c r="D3" s="259"/>
      <c r="E3" s="259"/>
      <c r="F3" s="259"/>
      <c r="G3" s="259"/>
      <c r="H3" s="260"/>
      <c r="I3" s="183"/>
      <c r="J3" s="183"/>
      <c r="K3" s="183"/>
      <c r="L3" s="183"/>
      <c r="M3" s="183"/>
      <c r="N3" s="183"/>
      <c r="O3" s="183"/>
      <c r="P3" s="183"/>
      <c r="Q3" s="183"/>
      <c r="R3" s="183"/>
      <c r="S3" s="183"/>
      <c r="T3" s="183"/>
      <c r="U3" s="183"/>
      <c r="V3" s="183"/>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ht="36.75" customHeight="1" thickBot="1">
      <c r="A4" s="86" t="s">
        <v>4</v>
      </c>
      <c r="B4" s="36" t="s">
        <v>5</v>
      </c>
      <c r="C4" s="158" t="s">
        <v>6</v>
      </c>
      <c r="D4" s="193" t="s">
        <v>7</v>
      </c>
      <c r="E4" s="261" t="s">
        <v>8</v>
      </c>
      <c r="F4" s="261"/>
      <c r="G4" s="261"/>
      <c r="H4" s="262"/>
      <c r="I4" s="183"/>
      <c r="J4" s="183"/>
      <c r="K4" s="183"/>
      <c r="L4" s="183"/>
      <c r="M4" s="183"/>
      <c r="N4" s="183"/>
      <c r="O4" s="183"/>
      <c r="P4" s="183"/>
      <c r="Q4" s="183"/>
      <c r="R4" s="183"/>
      <c r="S4" s="183"/>
      <c r="T4" s="183"/>
      <c r="U4" s="183"/>
      <c r="V4" s="183"/>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69" customHeight="1">
      <c r="A5" s="86" t="s">
        <v>9</v>
      </c>
      <c r="B5" s="36" t="s">
        <v>10</v>
      </c>
      <c r="C5" s="159">
        <v>1</v>
      </c>
      <c r="D5" s="194"/>
      <c r="E5" s="263" t="s">
        <v>11</v>
      </c>
      <c r="F5" s="263"/>
      <c r="G5" s="263"/>
      <c r="H5" s="264"/>
      <c r="I5" s="183"/>
      <c r="J5" s="183"/>
      <c r="K5" s="183"/>
      <c r="L5" s="183"/>
      <c r="M5" s="183"/>
      <c r="N5" s="183"/>
      <c r="O5" s="183"/>
      <c r="P5" s="183"/>
      <c r="Q5" s="183"/>
      <c r="R5" s="183"/>
      <c r="S5" s="183"/>
      <c r="T5" s="183"/>
      <c r="U5" s="183"/>
      <c r="V5" s="183"/>
      <c r="W5" s="37"/>
      <c r="X5" s="37"/>
      <c r="Y5" s="37"/>
      <c r="Z5" s="37"/>
      <c r="AA5" s="37"/>
      <c r="AB5" s="37"/>
      <c r="AC5" s="37"/>
      <c r="AD5" s="37"/>
      <c r="AE5" s="37"/>
      <c r="AF5" s="37"/>
      <c r="AG5" s="37"/>
      <c r="AH5" s="37"/>
      <c r="AI5" s="37"/>
      <c r="AJ5" s="37"/>
      <c r="AK5" s="37"/>
      <c r="AL5" s="37"/>
      <c r="AM5" s="37"/>
      <c r="AN5" s="37"/>
      <c r="AO5" s="37"/>
      <c r="AP5" s="37"/>
      <c r="AQ5" s="37"/>
      <c r="AR5" s="37"/>
      <c r="AS5" s="37"/>
      <c r="AT5" s="37"/>
    </row>
    <row r="6" spans="1:46" ht="108" customHeight="1">
      <c r="A6" s="86"/>
      <c r="B6" s="36"/>
      <c r="C6" s="38">
        <v>2</v>
      </c>
      <c r="D6" s="87">
        <v>43550</v>
      </c>
      <c r="E6" s="265" t="s">
        <v>12</v>
      </c>
      <c r="F6" s="265"/>
      <c r="G6" s="265"/>
      <c r="H6" s="266"/>
      <c r="I6" s="183"/>
      <c r="J6" s="183"/>
      <c r="K6" s="183"/>
      <c r="L6" s="183"/>
      <c r="M6" s="183"/>
      <c r="N6" s="183"/>
      <c r="O6" s="183"/>
      <c r="P6" s="183"/>
      <c r="Q6" s="183"/>
      <c r="R6" s="183"/>
      <c r="S6" s="183"/>
      <c r="T6" s="183"/>
      <c r="U6" s="183"/>
      <c r="V6" s="183"/>
      <c r="W6" s="39"/>
      <c r="X6" s="39"/>
      <c r="Y6" s="39"/>
      <c r="Z6" s="39"/>
      <c r="AA6" s="39"/>
      <c r="AB6" s="39"/>
      <c r="AC6" s="39"/>
      <c r="AD6" s="39"/>
      <c r="AE6" s="39"/>
      <c r="AF6" s="39"/>
      <c r="AG6" s="39"/>
      <c r="AH6" s="39"/>
      <c r="AI6" s="39"/>
      <c r="AJ6" s="39"/>
      <c r="AK6" s="39"/>
      <c r="AL6" s="39"/>
      <c r="AM6" s="39"/>
      <c r="AN6" s="39"/>
      <c r="AO6" s="39"/>
      <c r="AP6" s="40"/>
      <c r="AQ6" s="39"/>
      <c r="AR6" s="39"/>
      <c r="AS6" s="39"/>
      <c r="AT6" s="39"/>
    </row>
    <row r="7" spans="1:46" ht="72.75" customHeight="1">
      <c r="A7" s="163"/>
      <c r="B7" s="164"/>
      <c r="C7" s="165">
        <v>3</v>
      </c>
      <c r="D7" s="166">
        <v>43578</v>
      </c>
      <c r="E7" s="267" t="s">
        <v>13</v>
      </c>
      <c r="F7" s="267"/>
      <c r="G7" s="267"/>
      <c r="H7" s="268"/>
      <c r="I7" s="183"/>
      <c r="J7" s="183"/>
      <c r="K7" s="183"/>
      <c r="L7" s="183"/>
      <c r="M7" s="183"/>
      <c r="N7" s="183"/>
      <c r="O7" s="183"/>
      <c r="P7" s="183"/>
      <c r="Q7" s="183"/>
      <c r="R7" s="183"/>
      <c r="S7" s="183"/>
      <c r="T7" s="183"/>
      <c r="U7" s="183"/>
      <c r="V7" s="41"/>
      <c r="W7" s="41"/>
      <c r="X7" s="41"/>
      <c r="Y7" s="41"/>
      <c r="Z7" s="41"/>
      <c r="AA7" s="41"/>
      <c r="AB7" s="41"/>
      <c r="AC7" s="41"/>
      <c r="AD7" s="41"/>
      <c r="AE7" s="41"/>
      <c r="AF7" s="244"/>
      <c r="AG7" s="244"/>
      <c r="AH7" s="244"/>
      <c r="AI7" s="244"/>
      <c r="AJ7" s="244"/>
      <c r="AK7" s="244"/>
      <c r="AL7" s="244"/>
      <c r="AM7" s="244"/>
      <c r="AN7" s="244"/>
      <c r="AO7" s="244"/>
      <c r="AP7" s="244"/>
      <c r="AQ7" s="244"/>
      <c r="AR7" s="244"/>
      <c r="AS7" s="244"/>
      <c r="AT7" s="244"/>
    </row>
    <row r="8" spans="1:46" ht="72.75" customHeight="1">
      <c r="A8" s="167"/>
      <c r="B8" s="168"/>
      <c r="C8" s="169">
        <v>4</v>
      </c>
      <c r="D8" s="87">
        <v>43675</v>
      </c>
      <c r="E8" s="265" t="s">
        <v>14</v>
      </c>
      <c r="F8" s="265"/>
      <c r="G8" s="265"/>
      <c r="H8" s="265"/>
      <c r="I8" s="183"/>
      <c r="J8" s="183"/>
      <c r="K8" s="183"/>
      <c r="L8" s="183"/>
      <c r="M8" s="183"/>
      <c r="N8" s="183"/>
      <c r="O8" s="183"/>
      <c r="P8" s="183"/>
      <c r="Q8" s="183"/>
      <c r="R8" s="183"/>
      <c r="S8" s="183"/>
      <c r="T8" s="183"/>
      <c r="U8" s="183"/>
      <c r="V8" s="41"/>
      <c r="W8" s="41"/>
      <c r="X8" s="41"/>
      <c r="Y8" s="41"/>
      <c r="Z8" s="41"/>
      <c r="AA8" s="41"/>
      <c r="AB8" s="41"/>
      <c r="AC8" s="41"/>
      <c r="AD8" s="41"/>
      <c r="AE8" s="41"/>
      <c r="AF8" s="195"/>
      <c r="AG8" s="195"/>
      <c r="AH8" s="195"/>
      <c r="AI8" s="195"/>
      <c r="AJ8" s="195"/>
      <c r="AK8" s="195"/>
      <c r="AL8" s="195"/>
      <c r="AM8" s="195"/>
      <c r="AN8" s="195"/>
      <c r="AO8" s="195"/>
      <c r="AP8" s="195"/>
      <c r="AQ8" s="195"/>
      <c r="AR8" s="195"/>
      <c r="AS8" s="195"/>
      <c r="AT8" s="195"/>
    </row>
    <row r="9" spans="1:46" ht="42" customHeight="1">
      <c r="A9" s="170"/>
      <c r="B9" s="170"/>
      <c r="C9" s="169">
        <v>5</v>
      </c>
      <c r="D9" s="87">
        <v>43717</v>
      </c>
      <c r="E9" s="265" t="s">
        <v>15</v>
      </c>
      <c r="F9" s="265"/>
      <c r="G9" s="265"/>
      <c r="H9" s="265"/>
      <c r="I9" s="40"/>
      <c r="J9" s="40"/>
      <c r="K9" s="40"/>
      <c r="L9" s="40"/>
      <c r="M9" s="40"/>
      <c r="N9" s="40"/>
      <c r="O9" s="40"/>
      <c r="P9" s="40"/>
      <c r="Q9" s="37"/>
      <c r="R9" s="37"/>
      <c r="S9" s="37"/>
      <c r="T9" s="37"/>
      <c r="U9" s="37"/>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row>
    <row r="10" spans="1:46" ht="69" customHeight="1">
      <c r="A10" s="40"/>
      <c r="B10" s="40"/>
      <c r="C10" s="190">
        <v>6</v>
      </c>
      <c r="D10" s="166">
        <v>43782</v>
      </c>
      <c r="E10" s="267" t="s">
        <v>16</v>
      </c>
      <c r="F10" s="267"/>
      <c r="G10" s="267"/>
      <c r="H10" s="267"/>
      <c r="I10" s="40"/>
      <c r="J10" s="40"/>
      <c r="K10" s="40"/>
      <c r="L10" s="40"/>
      <c r="M10" s="40"/>
      <c r="N10" s="40"/>
      <c r="O10" s="40"/>
      <c r="P10" s="40"/>
      <c r="Q10" s="37"/>
      <c r="R10" s="37"/>
      <c r="S10" s="37"/>
      <c r="T10" s="37"/>
      <c r="U10" s="37"/>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row>
    <row r="11" spans="1:46" ht="42" customHeight="1">
      <c r="A11" s="170"/>
      <c r="B11" s="170"/>
      <c r="C11" s="190">
        <v>7</v>
      </c>
      <c r="D11" s="166">
        <v>43853</v>
      </c>
      <c r="E11" s="267" t="s">
        <v>17</v>
      </c>
      <c r="F11" s="267"/>
      <c r="G11" s="267"/>
      <c r="H11" s="267"/>
      <c r="I11" s="40"/>
      <c r="J11" s="40"/>
      <c r="K11" s="40"/>
      <c r="L11" s="40"/>
      <c r="M11" s="40"/>
      <c r="N11" s="40"/>
      <c r="O11" s="40"/>
      <c r="P11" s="40"/>
      <c r="Q11" s="37"/>
      <c r="R11" s="37"/>
      <c r="S11" s="37"/>
      <c r="T11" s="37"/>
      <c r="U11" s="37"/>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row>
    <row r="12" spans="1:46" ht="42" customHeight="1">
      <c r="A12" s="40"/>
      <c r="B12" s="40"/>
      <c r="C12" s="281">
        <v>8</v>
      </c>
      <c r="D12" s="282">
        <v>43865</v>
      </c>
      <c r="E12" s="283" t="s">
        <v>18</v>
      </c>
      <c r="F12" s="283"/>
      <c r="G12" s="283"/>
      <c r="H12" s="283"/>
      <c r="I12" s="40"/>
      <c r="J12" s="40"/>
      <c r="K12" s="40"/>
      <c r="L12" s="40"/>
      <c r="M12" s="40"/>
      <c r="N12" s="40"/>
      <c r="O12" s="40"/>
      <c r="P12" s="40"/>
      <c r="Q12" s="37"/>
      <c r="R12" s="37"/>
      <c r="S12" s="37"/>
      <c r="T12" s="37"/>
      <c r="U12" s="37"/>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row>
    <row r="13" spans="1:46">
      <c r="A13" s="40"/>
      <c r="B13" s="40"/>
      <c r="C13" s="40"/>
      <c r="D13" s="280"/>
      <c r="E13" s="280"/>
      <c r="F13" s="280"/>
      <c r="G13" s="280"/>
      <c r="H13" s="280"/>
      <c r="I13" s="280"/>
      <c r="J13" s="280"/>
      <c r="K13" s="280"/>
      <c r="L13" s="280"/>
      <c r="M13" s="280"/>
      <c r="N13" s="280"/>
      <c r="O13" s="280"/>
      <c r="P13" s="280"/>
      <c r="Q13" s="280"/>
      <c r="R13" s="280"/>
      <c r="S13" s="280"/>
      <c r="T13" s="191"/>
      <c r="U13" s="42"/>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row>
    <row r="14" spans="1:46">
      <c r="A14" s="43"/>
      <c r="B14" s="37"/>
      <c r="C14" s="37"/>
      <c r="D14" s="279"/>
      <c r="E14" s="279"/>
      <c r="F14" s="279"/>
      <c r="G14" s="279"/>
      <c r="H14" s="279"/>
      <c r="I14" s="279"/>
      <c r="J14" s="279"/>
      <c r="K14" s="279"/>
      <c r="L14" s="248"/>
      <c r="M14" s="248"/>
      <c r="N14" s="248"/>
      <c r="O14" s="248"/>
      <c r="P14" s="195"/>
      <c r="Q14" s="195"/>
      <c r="R14" s="195"/>
      <c r="S14" s="195"/>
      <c r="T14" s="195"/>
      <c r="U14" s="195"/>
      <c r="V14" s="248"/>
      <c r="W14" s="248"/>
      <c r="X14" s="192"/>
      <c r="Y14" s="192"/>
      <c r="Z14" s="192"/>
      <c r="AA14" s="248"/>
      <c r="AB14" s="248"/>
      <c r="AC14" s="192"/>
      <c r="AD14" s="192"/>
      <c r="AE14" s="192"/>
      <c r="AF14" s="248"/>
      <c r="AG14" s="248"/>
      <c r="AH14" s="192"/>
      <c r="AI14" s="192"/>
      <c r="AJ14" s="192"/>
      <c r="AK14" s="248"/>
      <c r="AL14" s="248"/>
      <c r="AM14" s="192"/>
      <c r="AN14" s="192"/>
      <c r="AO14" s="192"/>
      <c r="AP14" s="248"/>
      <c r="AQ14" s="248"/>
      <c r="AR14" s="248"/>
      <c r="AS14" s="192"/>
      <c r="AT14" s="192"/>
    </row>
    <row r="15" spans="1:46" ht="15.75" thickBot="1">
      <c r="A15" s="37"/>
      <c r="B15" s="37"/>
      <c r="C15" s="37"/>
      <c r="D15" s="44"/>
      <c r="E15" s="37"/>
      <c r="F15" s="37"/>
      <c r="G15" s="37"/>
      <c r="H15" s="37"/>
      <c r="I15" s="37"/>
      <c r="J15" s="37"/>
      <c r="K15" s="37"/>
      <c r="L15" s="37"/>
      <c r="M15" s="37"/>
      <c r="N15" s="37"/>
      <c r="O15" s="37"/>
      <c r="P15" s="37"/>
      <c r="Q15" s="37"/>
      <c r="R15" s="37"/>
      <c r="S15" s="37"/>
      <c r="T15" s="37"/>
      <c r="U15" s="37"/>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row>
    <row r="16" spans="1:46" ht="15" customHeight="1">
      <c r="A16" s="238" t="s">
        <v>19</v>
      </c>
      <c r="B16" s="239"/>
      <c r="C16" s="45"/>
      <c r="D16" s="269"/>
      <c r="E16" s="270"/>
      <c r="F16" s="270"/>
      <c r="G16" s="270"/>
      <c r="H16" s="270"/>
      <c r="I16" s="270"/>
      <c r="J16" s="270"/>
      <c r="K16" s="270"/>
      <c r="L16" s="270"/>
      <c r="M16" s="270"/>
      <c r="N16" s="270"/>
      <c r="O16" s="270"/>
      <c r="P16" s="270"/>
      <c r="Q16" s="270"/>
      <c r="R16" s="270"/>
      <c r="S16" s="270"/>
      <c r="T16" s="270"/>
      <c r="U16" s="270"/>
      <c r="V16" s="257" t="s">
        <v>20</v>
      </c>
      <c r="W16" s="257"/>
      <c r="X16" s="257"/>
      <c r="Y16" s="257"/>
      <c r="Z16" s="257"/>
      <c r="AA16" s="256" t="s">
        <v>20</v>
      </c>
      <c r="AB16" s="256"/>
      <c r="AC16" s="256"/>
      <c r="AD16" s="256"/>
      <c r="AE16" s="256"/>
      <c r="AF16" s="257" t="s">
        <v>20</v>
      </c>
      <c r="AG16" s="257"/>
      <c r="AH16" s="257"/>
      <c r="AI16" s="257"/>
      <c r="AJ16" s="257"/>
      <c r="AK16" s="253" t="s">
        <v>20</v>
      </c>
      <c r="AL16" s="253"/>
      <c r="AM16" s="253"/>
      <c r="AN16" s="253"/>
      <c r="AO16" s="253"/>
      <c r="AP16" s="255" t="s">
        <v>20</v>
      </c>
      <c r="AQ16" s="255"/>
      <c r="AR16" s="255"/>
      <c r="AS16" s="255"/>
      <c r="AT16" s="255"/>
    </row>
    <row r="17" spans="1:46" ht="15.75" customHeight="1" thickBot="1">
      <c r="A17" s="240"/>
      <c r="B17" s="241"/>
      <c r="C17" s="46"/>
      <c r="D17" s="271"/>
      <c r="E17" s="272"/>
      <c r="F17" s="272"/>
      <c r="G17" s="272"/>
      <c r="H17" s="272"/>
      <c r="I17" s="272"/>
      <c r="J17" s="272"/>
      <c r="K17" s="272"/>
      <c r="L17" s="272"/>
      <c r="M17" s="272"/>
      <c r="N17" s="272"/>
      <c r="O17" s="272"/>
      <c r="P17" s="272"/>
      <c r="Q17" s="272"/>
      <c r="R17" s="272"/>
      <c r="S17" s="272"/>
      <c r="T17" s="272"/>
      <c r="U17" s="272"/>
      <c r="V17" s="252" t="s">
        <v>21</v>
      </c>
      <c r="W17" s="252"/>
      <c r="X17" s="252"/>
      <c r="Y17" s="252"/>
      <c r="Z17" s="252"/>
      <c r="AA17" s="256" t="s">
        <v>22</v>
      </c>
      <c r="AB17" s="256"/>
      <c r="AC17" s="256"/>
      <c r="AD17" s="256"/>
      <c r="AE17" s="256"/>
      <c r="AF17" s="252" t="s">
        <v>23</v>
      </c>
      <c r="AG17" s="252"/>
      <c r="AH17" s="252"/>
      <c r="AI17" s="252"/>
      <c r="AJ17" s="252"/>
      <c r="AK17" s="253" t="s">
        <v>24</v>
      </c>
      <c r="AL17" s="253"/>
      <c r="AM17" s="253"/>
      <c r="AN17" s="253"/>
      <c r="AO17" s="253"/>
      <c r="AP17" s="254" t="s">
        <v>25</v>
      </c>
      <c r="AQ17" s="254"/>
      <c r="AR17" s="254"/>
      <c r="AS17" s="254"/>
      <c r="AT17" s="254"/>
    </row>
    <row r="18" spans="1:46" ht="15" customHeight="1" thickBot="1">
      <c r="A18" s="242"/>
      <c r="B18" s="243"/>
      <c r="C18" s="201"/>
      <c r="D18" s="204" t="s">
        <v>26</v>
      </c>
      <c r="E18" s="205"/>
      <c r="F18" s="204"/>
      <c r="G18" s="204"/>
      <c r="H18" s="204"/>
      <c r="I18" s="204"/>
      <c r="J18" s="204"/>
      <c r="K18" s="204"/>
      <c r="L18" s="204"/>
      <c r="M18" s="204"/>
      <c r="N18" s="204"/>
      <c r="O18" s="204"/>
      <c r="P18" s="204"/>
      <c r="Q18" s="204"/>
      <c r="R18" s="204"/>
      <c r="S18" s="206"/>
      <c r="T18" s="203"/>
      <c r="U18" s="203"/>
      <c r="V18" s="207"/>
      <c r="W18" s="207"/>
      <c r="X18" s="220" t="s">
        <v>27</v>
      </c>
      <c r="Y18" s="207" t="s">
        <v>28</v>
      </c>
      <c r="Z18" s="207" t="s">
        <v>29</v>
      </c>
      <c r="AA18" s="213"/>
      <c r="AB18" s="213"/>
      <c r="AC18" s="213" t="s">
        <v>27</v>
      </c>
      <c r="AD18" s="213" t="s">
        <v>28</v>
      </c>
      <c r="AE18" s="213" t="s">
        <v>29</v>
      </c>
      <c r="AF18" s="207"/>
      <c r="AG18" s="207"/>
      <c r="AH18" s="207" t="s">
        <v>27</v>
      </c>
      <c r="AI18" s="207" t="s">
        <v>28</v>
      </c>
      <c r="AJ18" s="207" t="s">
        <v>29</v>
      </c>
      <c r="AK18" s="246"/>
      <c r="AL18" s="246"/>
      <c r="AM18" s="246" t="s">
        <v>27</v>
      </c>
      <c r="AN18" s="246" t="s">
        <v>28</v>
      </c>
      <c r="AO18" s="246" t="s">
        <v>29</v>
      </c>
      <c r="AP18" s="245" t="s">
        <v>30</v>
      </c>
      <c r="AQ18" s="245"/>
      <c r="AR18" s="245"/>
      <c r="AS18" s="245" t="s">
        <v>27</v>
      </c>
      <c r="AT18" s="250" t="s">
        <v>31</v>
      </c>
    </row>
    <row r="19" spans="1:46" ht="43.5" customHeight="1" thickBot="1">
      <c r="A19" s="47" t="s">
        <v>32</v>
      </c>
      <c r="B19" s="48" t="s">
        <v>33</v>
      </c>
      <c r="C19" s="235" t="s">
        <v>34</v>
      </c>
      <c r="D19" s="49" t="s">
        <v>35</v>
      </c>
      <c r="E19" s="50" t="s">
        <v>36</v>
      </c>
      <c r="F19" s="51" t="s">
        <v>37</v>
      </c>
      <c r="G19" s="52" t="s">
        <v>38</v>
      </c>
      <c r="H19" s="52" t="s">
        <v>39</v>
      </c>
      <c r="I19" s="52" t="s">
        <v>40</v>
      </c>
      <c r="J19" s="52" t="s">
        <v>41</v>
      </c>
      <c r="K19" s="52" t="s">
        <v>42</v>
      </c>
      <c r="L19" s="52" t="s">
        <v>43</v>
      </c>
      <c r="M19" s="52" t="s">
        <v>44</v>
      </c>
      <c r="N19" s="52" t="s">
        <v>45</v>
      </c>
      <c r="O19" s="52" t="s">
        <v>46</v>
      </c>
      <c r="P19" s="52" t="s">
        <v>47</v>
      </c>
      <c r="Q19" s="52" t="s">
        <v>48</v>
      </c>
      <c r="R19" s="52" t="s">
        <v>49</v>
      </c>
      <c r="S19" s="52" t="s">
        <v>50</v>
      </c>
      <c r="T19" s="52" t="s">
        <v>51</v>
      </c>
      <c r="U19" s="52" t="s">
        <v>52</v>
      </c>
      <c r="V19" s="197" t="s">
        <v>53</v>
      </c>
      <c r="W19" s="197" t="s">
        <v>54</v>
      </c>
      <c r="X19" s="221"/>
      <c r="Y19" s="208"/>
      <c r="Z19" s="208"/>
      <c r="AA19" s="200" t="s">
        <v>53</v>
      </c>
      <c r="AB19" s="200" t="s">
        <v>54</v>
      </c>
      <c r="AC19" s="214"/>
      <c r="AD19" s="214"/>
      <c r="AE19" s="214"/>
      <c r="AF19" s="197" t="s">
        <v>53</v>
      </c>
      <c r="AG19" s="197" t="s">
        <v>54</v>
      </c>
      <c r="AH19" s="208"/>
      <c r="AI19" s="208"/>
      <c r="AJ19" s="208"/>
      <c r="AK19" s="196" t="s">
        <v>53</v>
      </c>
      <c r="AL19" s="196" t="s">
        <v>54</v>
      </c>
      <c r="AM19" s="247"/>
      <c r="AN19" s="247"/>
      <c r="AO19" s="247"/>
      <c r="AP19" s="198" t="s">
        <v>38</v>
      </c>
      <c r="AQ19" s="198" t="s">
        <v>53</v>
      </c>
      <c r="AR19" s="198" t="s">
        <v>54</v>
      </c>
      <c r="AS19" s="249"/>
      <c r="AT19" s="251"/>
    </row>
    <row r="20" spans="1:46">
      <c r="A20" s="53"/>
      <c r="B20" s="54"/>
      <c r="C20" s="235"/>
      <c r="D20" s="55" t="s">
        <v>55</v>
      </c>
      <c r="E20" s="56"/>
      <c r="F20" s="57" t="s">
        <v>55</v>
      </c>
      <c r="G20" s="58" t="s">
        <v>55</v>
      </c>
      <c r="H20" s="58" t="s">
        <v>55</v>
      </c>
      <c r="I20" s="58" t="s">
        <v>55</v>
      </c>
      <c r="J20" s="58" t="s">
        <v>55</v>
      </c>
      <c r="K20" s="58" t="s">
        <v>55</v>
      </c>
      <c r="L20" s="59" t="s">
        <v>55</v>
      </c>
      <c r="M20" s="59" t="s">
        <v>55</v>
      </c>
      <c r="N20" s="59" t="s">
        <v>55</v>
      </c>
      <c r="O20" s="59" t="s">
        <v>55</v>
      </c>
      <c r="P20" s="58" t="s">
        <v>55</v>
      </c>
      <c r="Q20" s="58" t="s">
        <v>55</v>
      </c>
      <c r="R20" s="58" t="s">
        <v>55</v>
      </c>
      <c r="S20" s="58" t="s">
        <v>55</v>
      </c>
      <c r="T20" s="58"/>
      <c r="U20" s="58"/>
      <c r="V20" s="60" t="s">
        <v>55</v>
      </c>
      <c r="W20" s="60"/>
      <c r="X20" s="61" t="s">
        <v>55</v>
      </c>
      <c r="Y20" s="60" t="s">
        <v>55</v>
      </c>
      <c r="Z20" s="60" t="s">
        <v>55</v>
      </c>
      <c r="AA20" s="62" t="s">
        <v>55</v>
      </c>
      <c r="AB20" s="62" t="s">
        <v>55</v>
      </c>
      <c r="AC20" s="62" t="s">
        <v>55</v>
      </c>
      <c r="AD20" s="62" t="s">
        <v>55</v>
      </c>
      <c r="AE20" s="62" t="s">
        <v>55</v>
      </c>
      <c r="AF20" s="60" t="s">
        <v>55</v>
      </c>
      <c r="AG20" s="60" t="s">
        <v>55</v>
      </c>
      <c r="AH20" s="60"/>
      <c r="AI20" s="60" t="s">
        <v>55</v>
      </c>
      <c r="AJ20" s="60" t="s">
        <v>55</v>
      </c>
      <c r="AK20" s="63" t="s">
        <v>55</v>
      </c>
      <c r="AL20" s="63" t="s">
        <v>55</v>
      </c>
      <c r="AM20" s="63" t="s">
        <v>55</v>
      </c>
      <c r="AN20" s="63" t="s">
        <v>55</v>
      </c>
      <c r="AO20" s="63" t="s">
        <v>55</v>
      </c>
      <c r="AP20" s="64" t="s">
        <v>55</v>
      </c>
      <c r="AQ20" s="64"/>
      <c r="AR20" s="64" t="s">
        <v>55</v>
      </c>
      <c r="AS20" s="64" t="s">
        <v>55</v>
      </c>
      <c r="AT20" s="65" t="s">
        <v>55</v>
      </c>
    </row>
    <row r="21" spans="1:46" s="105" customFormat="1" ht="93" customHeight="1">
      <c r="A21" s="88">
        <v>1</v>
      </c>
      <c r="B21" s="89" t="s">
        <v>56</v>
      </c>
      <c r="C21" s="89" t="s">
        <v>57</v>
      </c>
      <c r="D21" s="90" t="s">
        <v>58</v>
      </c>
      <c r="E21" s="91">
        <v>0.1</v>
      </c>
      <c r="F21" s="92" t="s">
        <v>59</v>
      </c>
      <c r="G21" s="90" t="s">
        <v>60</v>
      </c>
      <c r="H21" s="90" t="s">
        <v>61</v>
      </c>
      <c r="I21" s="91" t="s">
        <v>62</v>
      </c>
      <c r="J21" s="92" t="s">
        <v>63</v>
      </c>
      <c r="K21" s="92" t="s">
        <v>64</v>
      </c>
      <c r="L21" s="93">
        <v>0</v>
      </c>
      <c r="M21" s="94">
        <v>0.1</v>
      </c>
      <c r="N21" s="93">
        <v>0</v>
      </c>
      <c r="O21" s="93">
        <v>0</v>
      </c>
      <c r="P21" s="95">
        <f>SUM(L21:O21)</f>
        <v>0.1</v>
      </c>
      <c r="Q21" s="93" t="s">
        <v>65</v>
      </c>
      <c r="R21" s="96" t="s">
        <v>66</v>
      </c>
      <c r="S21" s="90" t="s">
        <v>67</v>
      </c>
      <c r="T21" s="97" t="s">
        <v>68</v>
      </c>
      <c r="U21" s="97"/>
      <c r="V21" s="93">
        <v>0</v>
      </c>
      <c r="W21" s="154">
        <v>0</v>
      </c>
      <c r="X21" s="98" t="s">
        <v>69</v>
      </c>
      <c r="Y21" s="99" t="s">
        <v>69</v>
      </c>
      <c r="Z21" s="99" t="s">
        <v>69</v>
      </c>
      <c r="AA21" s="94">
        <v>0.1</v>
      </c>
      <c r="AB21" s="100">
        <v>0.11</v>
      </c>
      <c r="AC21" s="98">
        <v>1</v>
      </c>
      <c r="AD21" s="172" t="s">
        <v>70</v>
      </c>
      <c r="AE21" s="172" t="s">
        <v>71</v>
      </c>
      <c r="AF21" s="98" t="s">
        <v>69</v>
      </c>
      <c r="AG21" s="98" t="s">
        <v>69</v>
      </c>
      <c r="AH21" s="180" t="s">
        <v>69</v>
      </c>
      <c r="AI21" s="98" t="s">
        <v>69</v>
      </c>
      <c r="AJ21" s="98" t="s">
        <v>69</v>
      </c>
      <c r="AK21" s="98" t="s">
        <v>69</v>
      </c>
      <c r="AL21" s="98" t="s">
        <v>69</v>
      </c>
      <c r="AM21" s="98" t="s">
        <v>69</v>
      </c>
      <c r="AN21" s="98" t="s">
        <v>69</v>
      </c>
      <c r="AO21" s="98" t="s">
        <v>69</v>
      </c>
      <c r="AP21" s="90" t="s">
        <v>60</v>
      </c>
      <c r="AQ21" s="95">
        <v>0.1</v>
      </c>
      <c r="AR21" s="104">
        <v>0.11</v>
      </c>
      <c r="AS21" s="98">
        <v>1</v>
      </c>
      <c r="AT21" s="172" t="s">
        <v>70</v>
      </c>
    </row>
    <row r="22" spans="1:46" s="105" customFormat="1" ht="93" customHeight="1">
      <c r="A22" s="88">
        <v>1</v>
      </c>
      <c r="B22" s="89" t="s">
        <v>56</v>
      </c>
      <c r="C22" s="89" t="s">
        <v>57</v>
      </c>
      <c r="D22" s="90" t="s">
        <v>72</v>
      </c>
      <c r="E22" s="91">
        <v>0.05</v>
      </c>
      <c r="F22" s="92" t="s">
        <v>59</v>
      </c>
      <c r="G22" s="90" t="s">
        <v>73</v>
      </c>
      <c r="H22" s="90" t="s">
        <v>74</v>
      </c>
      <c r="I22" s="106">
        <v>0.36899999999999999</v>
      </c>
      <c r="J22" s="97" t="s">
        <v>75</v>
      </c>
      <c r="K22" s="92" t="s">
        <v>76</v>
      </c>
      <c r="L22" s="93">
        <v>0</v>
      </c>
      <c r="M22" s="94">
        <v>0.4</v>
      </c>
      <c r="N22" s="94">
        <v>0.55000000000000004</v>
      </c>
      <c r="O22" s="94">
        <v>0.65</v>
      </c>
      <c r="P22" s="95">
        <f>+O22</f>
        <v>0.65</v>
      </c>
      <c r="Q22" s="93" t="s">
        <v>77</v>
      </c>
      <c r="R22" s="96" t="s">
        <v>78</v>
      </c>
      <c r="S22" s="90" t="s">
        <v>67</v>
      </c>
      <c r="T22" s="97" t="s">
        <v>79</v>
      </c>
      <c r="U22" s="97"/>
      <c r="V22" s="94">
        <v>0</v>
      </c>
      <c r="W22" s="102">
        <v>0.41</v>
      </c>
      <c r="X22" s="98" t="s">
        <v>69</v>
      </c>
      <c r="Y22" s="99" t="s">
        <v>80</v>
      </c>
      <c r="Z22" s="99" t="s">
        <v>81</v>
      </c>
      <c r="AA22" s="116">
        <v>0.4</v>
      </c>
      <c r="AB22" s="161">
        <v>0.44400000000000001</v>
      </c>
      <c r="AC22" s="121">
        <v>1</v>
      </c>
      <c r="AD22" s="174" t="s">
        <v>82</v>
      </c>
      <c r="AE22" s="172" t="s">
        <v>83</v>
      </c>
      <c r="AF22" s="94">
        <v>0.55000000000000004</v>
      </c>
      <c r="AG22" s="102">
        <v>0.68</v>
      </c>
      <c r="AH22" s="180">
        <v>1</v>
      </c>
      <c r="AI22" s="174" t="s">
        <v>84</v>
      </c>
      <c r="AJ22" s="172" t="s">
        <v>85</v>
      </c>
      <c r="AK22" s="94">
        <v>0.65</v>
      </c>
      <c r="AL22" s="102">
        <v>0.57199999999999995</v>
      </c>
      <c r="AM22" s="98">
        <v>0.88</v>
      </c>
      <c r="AN22" s="174" t="s">
        <v>86</v>
      </c>
      <c r="AO22" s="172" t="s">
        <v>85</v>
      </c>
      <c r="AP22" s="90" t="s">
        <v>73</v>
      </c>
      <c r="AQ22" s="94">
        <v>0.65</v>
      </c>
      <c r="AR22" s="102">
        <v>0.57199999999999995</v>
      </c>
      <c r="AS22" s="98">
        <v>0.88</v>
      </c>
      <c r="AT22" s="174" t="s">
        <v>86</v>
      </c>
    </row>
    <row r="23" spans="1:46" s="105" customFormat="1" ht="92.25" customHeight="1">
      <c r="A23" s="88">
        <v>6</v>
      </c>
      <c r="B23" s="89" t="s">
        <v>87</v>
      </c>
      <c r="C23" s="89" t="s">
        <v>88</v>
      </c>
      <c r="D23" s="90" t="s">
        <v>89</v>
      </c>
      <c r="E23" s="91">
        <v>0.05</v>
      </c>
      <c r="F23" s="97" t="s">
        <v>59</v>
      </c>
      <c r="G23" s="89" t="s">
        <v>90</v>
      </c>
      <c r="H23" s="89" t="s">
        <v>91</v>
      </c>
      <c r="I23" s="107" t="s">
        <v>92</v>
      </c>
      <c r="J23" s="97" t="s">
        <v>75</v>
      </c>
      <c r="K23" s="97" t="s">
        <v>93</v>
      </c>
      <c r="L23" s="93">
        <v>0</v>
      </c>
      <c r="M23" s="94">
        <v>0.5</v>
      </c>
      <c r="N23" s="94">
        <v>0</v>
      </c>
      <c r="O23" s="94">
        <v>0.95</v>
      </c>
      <c r="P23" s="108">
        <v>0.95</v>
      </c>
      <c r="Q23" s="93" t="s">
        <v>94</v>
      </c>
      <c r="R23" s="109" t="s">
        <v>95</v>
      </c>
      <c r="S23" s="90" t="s">
        <v>67</v>
      </c>
      <c r="T23" s="97" t="s">
        <v>95</v>
      </c>
      <c r="U23" s="97"/>
      <c r="V23" s="93">
        <v>0</v>
      </c>
      <c r="W23" s="154">
        <v>0</v>
      </c>
      <c r="X23" s="98" t="s">
        <v>69</v>
      </c>
      <c r="Y23" s="99" t="s">
        <v>69</v>
      </c>
      <c r="Z23" s="99" t="s">
        <v>69</v>
      </c>
      <c r="AA23" s="94">
        <v>0.5</v>
      </c>
      <c r="AB23" s="160">
        <v>0.25409999999999999</v>
      </c>
      <c r="AC23" s="98">
        <f>AB23/AA23</f>
        <v>0.50819999999999999</v>
      </c>
      <c r="AD23" s="172" t="s">
        <v>96</v>
      </c>
      <c r="AE23" s="172" t="s">
        <v>97</v>
      </c>
      <c r="AF23" s="98" t="s">
        <v>69</v>
      </c>
      <c r="AG23" s="98" t="s">
        <v>69</v>
      </c>
      <c r="AH23" s="180" t="s">
        <v>69</v>
      </c>
      <c r="AI23" s="174" t="s">
        <v>98</v>
      </c>
      <c r="AJ23" s="174" t="s">
        <v>99</v>
      </c>
      <c r="AK23" s="94">
        <v>0.95</v>
      </c>
      <c r="AL23" s="102">
        <v>0.83450000000000002</v>
      </c>
      <c r="AM23" s="98">
        <f t="shared" ref="AM23:AM36" si="0">AL23/AK23</f>
        <v>0.87842105263157899</v>
      </c>
      <c r="AN23" s="174" t="s">
        <v>100</v>
      </c>
      <c r="AO23" s="174" t="s">
        <v>101</v>
      </c>
      <c r="AP23" s="89" t="s">
        <v>90</v>
      </c>
      <c r="AQ23" s="108">
        <v>0.95</v>
      </c>
      <c r="AR23" s="104">
        <f>AL23</f>
        <v>0.83450000000000002</v>
      </c>
      <c r="AS23" s="98">
        <f t="shared" ref="AS23:AS37" si="1">AR23/AQ23</f>
        <v>0.87842105263157899</v>
      </c>
      <c r="AT23" s="174" t="s">
        <v>100</v>
      </c>
    </row>
    <row r="24" spans="1:46" s="105" customFormat="1" ht="99" customHeight="1">
      <c r="A24" s="88">
        <v>6</v>
      </c>
      <c r="B24" s="89" t="s">
        <v>87</v>
      </c>
      <c r="C24" s="89" t="s">
        <v>88</v>
      </c>
      <c r="D24" s="90" t="s">
        <v>102</v>
      </c>
      <c r="E24" s="91">
        <v>0.05</v>
      </c>
      <c r="F24" s="97" t="s">
        <v>103</v>
      </c>
      <c r="G24" s="89" t="s">
        <v>104</v>
      </c>
      <c r="H24" s="89" t="s">
        <v>105</v>
      </c>
      <c r="I24" s="107" t="s">
        <v>106</v>
      </c>
      <c r="J24" s="97" t="s">
        <v>75</v>
      </c>
      <c r="K24" s="97" t="s">
        <v>107</v>
      </c>
      <c r="L24" s="93">
        <v>0</v>
      </c>
      <c r="M24" s="94">
        <v>0.05</v>
      </c>
      <c r="N24" s="94">
        <v>0.2</v>
      </c>
      <c r="O24" s="94">
        <v>0.4</v>
      </c>
      <c r="P24" s="95">
        <v>0.4</v>
      </c>
      <c r="Q24" s="93" t="s">
        <v>94</v>
      </c>
      <c r="R24" s="109" t="s">
        <v>95</v>
      </c>
      <c r="S24" s="90" t="s">
        <v>67</v>
      </c>
      <c r="T24" s="97" t="s">
        <v>95</v>
      </c>
      <c r="U24" s="97"/>
      <c r="V24" s="93">
        <v>0</v>
      </c>
      <c r="W24" s="101">
        <v>0</v>
      </c>
      <c r="X24" s="98" t="s">
        <v>69</v>
      </c>
      <c r="Y24" s="99" t="s">
        <v>69</v>
      </c>
      <c r="Z24" s="99" t="s">
        <v>69</v>
      </c>
      <c r="AA24" s="94">
        <v>0.05</v>
      </c>
      <c r="AB24" s="100">
        <v>0.105</v>
      </c>
      <c r="AC24" s="98">
        <v>1</v>
      </c>
      <c r="AD24" s="172" t="s">
        <v>108</v>
      </c>
      <c r="AE24" s="172" t="s">
        <v>97</v>
      </c>
      <c r="AF24" s="94">
        <v>0.2</v>
      </c>
      <c r="AG24" s="171">
        <v>0.1716</v>
      </c>
      <c r="AH24" s="180">
        <f t="shared" ref="AH24:AH34" si="2">AG24/AF24</f>
        <v>0.85799999999999998</v>
      </c>
      <c r="AI24" s="174" t="s">
        <v>109</v>
      </c>
      <c r="AJ24" s="174" t="s">
        <v>99</v>
      </c>
      <c r="AK24" s="94">
        <v>0.4</v>
      </c>
      <c r="AL24" s="171">
        <v>0.30280000000000001</v>
      </c>
      <c r="AM24" s="98">
        <f t="shared" si="0"/>
        <v>0.75700000000000001</v>
      </c>
      <c r="AN24" s="174" t="s">
        <v>110</v>
      </c>
      <c r="AO24" s="174" t="s">
        <v>101</v>
      </c>
      <c r="AP24" s="89" t="s">
        <v>104</v>
      </c>
      <c r="AQ24" s="95">
        <v>0.4</v>
      </c>
      <c r="AR24" s="160">
        <f>AL24</f>
        <v>0.30280000000000001</v>
      </c>
      <c r="AS24" s="98">
        <f t="shared" si="1"/>
        <v>0.75700000000000001</v>
      </c>
      <c r="AT24" s="174" t="s">
        <v>110</v>
      </c>
    </row>
    <row r="25" spans="1:46" s="105" customFormat="1" ht="84.75" customHeight="1">
      <c r="A25" s="88">
        <v>6</v>
      </c>
      <c r="B25" s="89" t="s">
        <v>87</v>
      </c>
      <c r="C25" s="89" t="s">
        <v>88</v>
      </c>
      <c r="D25" s="90" t="s">
        <v>111</v>
      </c>
      <c r="E25" s="91">
        <v>0.05</v>
      </c>
      <c r="F25" s="97" t="s">
        <v>103</v>
      </c>
      <c r="G25" s="89" t="s">
        <v>112</v>
      </c>
      <c r="H25" s="89" t="s">
        <v>113</v>
      </c>
      <c r="I25" s="107" t="s">
        <v>114</v>
      </c>
      <c r="J25" s="97" t="s">
        <v>75</v>
      </c>
      <c r="K25" s="97" t="s">
        <v>107</v>
      </c>
      <c r="L25" s="94">
        <v>0.05</v>
      </c>
      <c r="M25" s="94">
        <v>0.2</v>
      </c>
      <c r="N25" s="94">
        <v>0.4</v>
      </c>
      <c r="O25" s="94">
        <v>0.5</v>
      </c>
      <c r="P25" s="95">
        <v>0.5</v>
      </c>
      <c r="Q25" s="93" t="s">
        <v>94</v>
      </c>
      <c r="R25" s="109" t="s">
        <v>95</v>
      </c>
      <c r="S25" s="90" t="s">
        <v>67</v>
      </c>
      <c r="T25" s="97" t="s">
        <v>95</v>
      </c>
      <c r="U25" s="97"/>
      <c r="V25" s="94">
        <v>0.05</v>
      </c>
      <c r="W25" s="102">
        <v>5.74E-2</v>
      </c>
      <c r="X25" s="98">
        <v>1</v>
      </c>
      <c r="Y25" s="99" t="s">
        <v>115</v>
      </c>
      <c r="Z25" s="99" t="s">
        <v>116</v>
      </c>
      <c r="AA25" s="94">
        <v>0.2</v>
      </c>
      <c r="AB25" s="160">
        <v>0.28220000000000001</v>
      </c>
      <c r="AC25" s="98">
        <v>1</v>
      </c>
      <c r="AD25" s="172" t="s">
        <v>117</v>
      </c>
      <c r="AE25" s="172" t="s">
        <v>97</v>
      </c>
      <c r="AF25" s="94">
        <v>0.4</v>
      </c>
      <c r="AG25" s="171">
        <v>0.55730000000000002</v>
      </c>
      <c r="AH25" s="180">
        <v>1</v>
      </c>
      <c r="AI25" s="174" t="s">
        <v>118</v>
      </c>
      <c r="AJ25" s="174" t="s">
        <v>99</v>
      </c>
      <c r="AK25" s="94">
        <v>0.5</v>
      </c>
      <c r="AL25" s="102">
        <v>0.51790000000000003</v>
      </c>
      <c r="AM25" s="98">
        <v>1</v>
      </c>
      <c r="AN25" s="174" t="s">
        <v>119</v>
      </c>
      <c r="AO25" s="174" t="s">
        <v>101</v>
      </c>
      <c r="AP25" s="89" t="s">
        <v>112</v>
      </c>
      <c r="AQ25" s="95">
        <v>0.5</v>
      </c>
      <c r="AR25" s="100">
        <f>AL25</f>
        <v>0.51790000000000003</v>
      </c>
      <c r="AS25" s="98">
        <v>1</v>
      </c>
      <c r="AT25" s="174" t="s">
        <v>120</v>
      </c>
    </row>
    <row r="26" spans="1:46" s="124" customFormat="1" ht="75" customHeight="1">
      <c r="A26" s="110">
        <v>6</v>
      </c>
      <c r="B26" s="111" t="s">
        <v>87</v>
      </c>
      <c r="C26" s="111" t="s">
        <v>88</v>
      </c>
      <c r="D26" s="112" t="s">
        <v>121</v>
      </c>
      <c r="E26" s="113">
        <v>0.05</v>
      </c>
      <c r="F26" s="114" t="s">
        <v>103</v>
      </c>
      <c r="G26" s="111" t="s">
        <v>122</v>
      </c>
      <c r="H26" s="111" t="s">
        <v>123</v>
      </c>
      <c r="I26" s="115" t="s">
        <v>124</v>
      </c>
      <c r="J26" s="114" t="s">
        <v>75</v>
      </c>
      <c r="K26" s="114" t="s">
        <v>107</v>
      </c>
      <c r="L26" s="116">
        <v>0.1</v>
      </c>
      <c r="M26" s="116">
        <v>0.2</v>
      </c>
      <c r="N26" s="116">
        <v>0.4</v>
      </c>
      <c r="O26" s="116">
        <v>0.5</v>
      </c>
      <c r="P26" s="117">
        <f>+O26</f>
        <v>0.5</v>
      </c>
      <c r="Q26" s="118" t="s">
        <v>94</v>
      </c>
      <c r="R26" s="119" t="s">
        <v>95</v>
      </c>
      <c r="S26" s="112" t="s">
        <v>67</v>
      </c>
      <c r="T26" s="114" t="s">
        <v>95</v>
      </c>
      <c r="U26" s="114"/>
      <c r="V26" s="116">
        <v>0.1</v>
      </c>
      <c r="W26" s="120">
        <v>1.2200000000000001E-2</v>
      </c>
      <c r="X26" s="121">
        <f t="shared" ref="X26:X32" si="3">W26/V26</f>
        <v>0.122</v>
      </c>
      <c r="Y26" s="122" t="s">
        <v>125</v>
      </c>
      <c r="Z26" s="122" t="s">
        <v>116</v>
      </c>
      <c r="AA26" s="116">
        <v>0.2</v>
      </c>
      <c r="AB26" s="161">
        <v>0.12740000000000001</v>
      </c>
      <c r="AC26" s="121">
        <f>AB26/AA26</f>
        <v>0.63700000000000001</v>
      </c>
      <c r="AD26" s="174" t="s">
        <v>126</v>
      </c>
      <c r="AE26" s="172" t="s">
        <v>97</v>
      </c>
      <c r="AF26" s="116">
        <v>0.4</v>
      </c>
      <c r="AG26" s="120">
        <v>0.30209999999999998</v>
      </c>
      <c r="AH26" s="181">
        <f t="shared" si="2"/>
        <v>0.75524999999999987</v>
      </c>
      <c r="AI26" s="174" t="s">
        <v>127</v>
      </c>
      <c r="AJ26" s="174" t="s">
        <v>99</v>
      </c>
      <c r="AK26" s="116">
        <v>0.5</v>
      </c>
      <c r="AL26" s="120">
        <v>0.50170000000000003</v>
      </c>
      <c r="AM26" s="121">
        <f t="shared" si="0"/>
        <v>1.0034000000000001</v>
      </c>
      <c r="AN26" s="174" t="s">
        <v>128</v>
      </c>
      <c r="AO26" s="174" t="s">
        <v>101</v>
      </c>
      <c r="AP26" s="111" t="s">
        <v>122</v>
      </c>
      <c r="AQ26" s="117">
        <v>0.5</v>
      </c>
      <c r="AR26" s="123">
        <f>AL26</f>
        <v>0.50170000000000003</v>
      </c>
      <c r="AS26" s="121">
        <f t="shared" si="1"/>
        <v>1.0034000000000001</v>
      </c>
      <c r="AT26" s="174" t="s">
        <v>128</v>
      </c>
    </row>
    <row r="27" spans="1:46" s="105" customFormat="1" ht="75" customHeight="1">
      <c r="A27" s="88">
        <v>1</v>
      </c>
      <c r="B27" s="89" t="s">
        <v>129</v>
      </c>
      <c r="C27" s="89" t="s">
        <v>130</v>
      </c>
      <c r="D27" s="89" t="s">
        <v>131</v>
      </c>
      <c r="E27" s="91">
        <v>0.05</v>
      </c>
      <c r="F27" s="93" t="s">
        <v>103</v>
      </c>
      <c r="G27" s="125" t="s">
        <v>132</v>
      </c>
      <c r="H27" s="125" t="s">
        <v>133</v>
      </c>
      <c r="I27" s="126">
        <v>12106</v>
      </c>
      <c r="J27" s="97" t="s">
        <v>63</v>
      </c>
      <c r="K27" s="127" t="s">
        <v>134</v>
      </c>
      <c r="L27" s="128">
        <v>0</v>
      </c>
      <c r="M27" s="128">
        <v>0.3</v>
      </c>
      <c r="N27" s="128">
        <v>0</v>
      </c>
      <c r="O27" s="128">
        <v>0.3</v>
      </c>
      <c r="P27" s="128">
        <v>0.6</v>
      </c>
      <c r="Q27" s="97" t="s">
        <v>65</v>
      </c>
      <c r="R27" s="129" t="s">
        <v>135</v>
      </c>
      <c r="S27" s="97" t="s">
        <v>136</v>
      </c>
      <c r="T27" s="97" t="s">
        <v>135</v>
      </c>
      <c r="U27" s="97"/>
      <c r="V27" s="128">
        <v>0</v>
      </c>
      <c r="W27" s="102">
        <v>0</v>
      </c>
      <c r="X27" s="98" t="s">
        <v>69</v>
      </c>
      <c r="Y27" s="99" t="s">
        <v>69</v>
      </c>
      <c r="Z27" s="99" t="s">
        <v>69</v>
      </c>
      <c r="AA27" s="128">
        <v>0.3</v>
      </c>
      <c r="AB27" s="100">
        <v>0.09</v>
      </c>
      <c r="AC27" s="98">
        <f>AB27/AA27</f>
        <v>0.3</v>
      </c>
      <c r="AD27" s="174" t="s">
        <v>137</v>
      </c>
      <c r="AE27" s="172" t="s">
        <v>138</v>
      </c>
      <c r="AF27" s="98" t="s">
        <v>69</v>
      </c>
      <c r="AG27" s="98" t="s">
        <v>69</v>
      </c>
      <c r="AH27" s="180" t="s">
        <v>69</v>
      </c>
      <c r="AI27" s="98" t="s">
        <v>69</v>
      </c>
      <c r="AJ27" s="98" t="s">
        <v>69</v>
      </c>
      <c r="AK27" s="128">
        <v>0.3</v>
      </c>
      <c r="AL27" s="102">
        <v>0.74</v>
      </c>
      <c r="AM27" s="98">
        <v>1</v>
      </c>
      <c r="AN27" s="103" t="s">
        <v>139</v>
      </c>
      <c r="AO27" s="101" t="s">
        <v>140</v>
      </c>
      <c r="AP27" s="125" t="s">
        <v>132</v>
      </c>
      <c r="AQ27" s="128">
        <v>0.6</v>
      </c>
      <c r="AR27" s="100">
        <v>0.74</v>
      </c>
      <c r="AS27" s="98">
        <v>1</v>
      </c>
      <c r="AT27" s="103" t="s">
        <v>139</v>
      </c>
    </row>
    <row r="28" spans="1:46" s="105" customFormat="1" ht="75" customHeight="1" thickBot="1">
      <c r="A28" s="88">
        <v>1</v>
      </c>
      <c r="B28" s="89" t="s">
        <v>129</v>
      </c>
      <c r="C28" s="89" t="s">
        <v>130</v>
      </c>
      <c r="D28" s="89" t="s">
        <v>141</v>
      </c>
      <c r="E28" s="91">
        <v>0.05</v>
      </c>
      <c r="F28" s="93" t="s">
        <v>103</v>
      </c>
      <c r="G28" s="125" t="s">
        <v>132</v>
      </c>
      <c r="H28" s="125" t="s">
        <v>142</v>
      </c>
      <c r="I28" s="126">
        <v>3091</v>
      </c>
      <c r="J28" s="97" t="s">
        <v>63</v>
      </c>
      <c r="K28" s="127" t="s">
        <v>134</v>
      </c>
      <c r="L28" s="128">
        <v>0</v>
      </c>
      <c r="M28" s="128">
        <v>0.3</v>
      </c>
      <c r="N28" s="128">
        <v>0</v>
      </c>
      <c r="O28" s="128">
        <v>0.3</v>
      </c>
      <c r="P28" s="128">
        <v>0.6</v>
      </c>
      <c r="Q28" s="97" t="s">
        <v>65</v>
      </c>
      <c r="R28" s="129" t="s">
        <v>135</v>
      </c>
      <c r="S28" s="97" t="s">
        <v>136</v>
      </c>
      <c r="T28" s="97" t="s">
        <v>143</v>
      </c>
      <c r="U28" s="97"/>
      <c r="V28" s="128">
        <v>0</v>
      </c>
      <c r="W28" s="102">
        <v>0</v>
      </c>
      <c r="X28" s="98" t="s">
        <v>69</v>
      </c>
      <c r="Y28" s="99" t="s">
        <v>69</v>
      </c>
      <c r="Z28" s="99" t="s">
        <v>69</v>
      </c>
      <c r="AA28" s="128">
        <v>0.3</v>
      </c>
      <c r="AB28" s="100">
        <v>0.21</v>
      </c>
      <c r="AC28" s="98">
        <f>AB28/AA28</f>
        <v>0.7</v>
      </c>
      <c r="AD28" s="172" t="s">
        <v>144</v>
      </c>
      <c r="AE28" s="172" t="s">
        <v>138</v>
      </c>
      <c r="AF28" s="98" t="s">
        <v>69</v>
      </c>
      <c r="AG28" s="98" t="s">
        <v>69</v>
      </c>
      <c r="AH28" s="180" t="s">
        <v>69</v>
      </c>
      <c r="AI28" s="98" t="s">
        <v>69</v>
      </c>
      <c r="AJ28" s="98" t="s">
        <v>69</v>
      </c>
      <c r="AK28" s="128">
        <v>0.3</v>
      </c>
      <c r="AL28" s="102">
        <v>0.99</v>
      </c>
      <c r="AM28" s="98">
        <v>1</v>
      </c>
      <c r="AN28" s="103" t="s">
        <v>145</v>
      </c>
      <c r="AO28" s="101" t="s">
        <v>140</v>
      </c>
      <c r="AP28" s="125" t="s">
        <v>132</v>
      </c>
      <c r="AQ28" s="128">
        <v>0.6</v>
      </c>
      <c r="AR28" s="100">
        <v>0.99</v>
      </c>
      <c r="AS28" s="98">
        <v>1</v>
      </c>
      <c r="AT28" s="103" t="s">
        <v>145</v>
      </c>
    </row>
    <row r="29" spans="1:46" s="105" customFormat="1" ht="114.75" customHeight="1">
      <c r="A29" s="88">
        <v>1</v>
      </c>
      <c r="B29" s="89" t="s">
        <v>129</v>
      </c>
      <c r="C29" s="89" t="s">
        <v>130</v>
      </c>
      <c r="D29" s="130" t="s">
        <v>146</v>
      </c>
      <c r="E29" s="91">
        <v>0.1</v>
      </c>
      <c r="F29" s="127" t="s">
        <v>103</v>
      </c>
      <c r="G29" s="89" t="s">
        <v>147</v>
      </c>
      <c r="H29" s="89" t="s">
        <v>148</v>
      </c>
      <c r="I29" s="93">
        <v>116</v>
      </c>
      <c r="J29" s="97" t="s">
        <v>63</v>
      </c>
      <c r="K29" s="127" t="s">
        <v>149</v>
      </c>
      <c r="L29" s="131">
        <v>8</v>
      </c>
      <c r="M29" s="131">
        <v>12</v>
      </c>
      <c r="N29" s="131">
        <v>12</v>
      </c>
      <c r="O29" s="131">
        <v>10</v>
      </c>
      <c r="P29" s="131">
        <v>42</v>
      </c>
      <c r="Q29" s="97" t="s">
        <v>65</v>
      </c>
      <c r="R29" s="132" t="s">
        <v>150</v>
      </c>
      <c r="S29" s="97" t="s">
        <v>136</v>
      </c>
      <c r="T29" s="127" t="s">
        <v>151</v>
      </c>
      <c r="U29" s="97"/>
      <c r="V29" s="131">
        <v>8</v>
      </c>
      <c r="W29" s="133">
        <v>44</v>
      </c>
      <c r="X29" s="98">
        <v>1</v>
      </c>
      <c r="Y29" s="99" t="s">
        <v>152</v>
      </c>
      <c r="Z29" s="99" t="s">
        <v>153</v>
      </c>
      <c r="AA29" s="131">
        <v>12</v>
      </c>
      <c r="AB29" s="157">
        <f>53+6</f>
        <v>59</v>
      </c>
      <c r="AC29" s="98">
        <v>1</v>
      </c>
      <c r="AD29" s="172" t="s">
        <v>154</v>
      </c>
      <c r="AE29" s="172" t="s">
        <v>153</v>
      </c>
      <c r="AF29" s="131">
        <v>12</v>
      </c>
      <c r="AG29" s="101">
        <v>43</v>
      </c>
      <c r="AH29" s="180">
        <v>1</v>
      </c>
      <c r="AI29" s="174" t="s">
        <v>155</v>
      </c>
      <c r="AJ29" s="174" t="s">
        <v>153</v>
      </c>
      <c r="AK29" s="131">
        <v>10</v>
      </c>
      <c r="AL29" s="157">
        <v>27</v>
      </c>
      <c r="AM29" s="98">
        <v>1</v>
      </c>
      <c r="AN29" s="174" t="s">
        <v>156</v>
      </c>
      <c r="AO29" s="174" t="s">
        <v>153</v>
      </c>
      <c r="AP29" s="89" t="s">
        <v>147</v>
      </c>
      <c r="AQ29" s="131">
        <v>42</v>
      </c>
      <c r="AR29" s="185">
        <f>SUM(AL29+AG29+AB29+W29)</f>
        <v>173</v>
      </c>
      <c r="AS29" s="98">
        <v>1</v>
      </c>
      <c r="AT29" s="184" t="s">
        <v>157</v>
      </c>
    </row>
    <row r="30" spans="1:46" s="105" customFormat="1" ht="290.25" customHeight="1">
      <c r="A30" s="88">
        <v>1</v>
      </c>
      <c r="B30" s="89" t="s">
        <v>129</v>
      </c>
      <c r="C30" s="89" t="s">
        <v>130</v>
      </c>
      <c r="D30" s="130" t="s">
        <v>158</v>
      </c>
      <c r="E30" s="91">
        <v>0.1</v>
      </c>
      <c r="F30" s="127" t="s">
        <v>103</v>
      </c>
      <c r="G30" s="89" t="s">
        <v>159</v>
      </c>
      <c r="H30" s="89" t="s">
        <v>160</v>
      </c>
      <c r="I30" s="93">
        <v>39</v>
      </c>
      <c r="J30" s="97" t="s">
        <v>63</v>
      </c>
      <c r="K30" s="127" t="s">
        <v>161</v>
      </c>
      <c r="L30" s="134">
        <v>5</v>
      </c>
      <c r="M30" s="134">
        <v>7</v>
      </c>
      <c r="N30" s="134">
        <v>7</v>
      </c>
      <c r="O30" s="134">
        <v>5</v>
      </c>
      <c r="P30" s="134">
        <v>24</v>
      </c>
      <c r="Q30" s="97" t="s">
        <v>65</v>
      </c>
      <c r="R30" s="132" t="s">
        <v>150</v>
      </c>
      <c r="S30" s="97" t="s">
        <v>136</v>
      </c>
      <c r="T30" s="127" t="s">
        <v>162</v>
      </c>
      <c r="U30" s="97"/>
      <c r="V30" s="134">
        <v>5</v>
      </c>
      <c r="W30" s="133">
        <v>67</v>
      </c>
      <c r="X30" s="98">
        <v>1</v>
      </c>
      <c r="Y30" s="99" t="s">
        <v>163</v>
      </c>
      <c r="Z30" s="99" t="s">
        <v>164</v>
      </c>
      <c r="AA30" s="134">
        <v>7</v>
      </c>
      <c r="AB30" s="157">
        <v>211</v>
      </c>
      <c r="AC30" s="98">
        <v>1</v>
      </c>
      <c r="AD30" s="172" t="s">
        <v>165</v>
      </c>
      <c r="AE30" s="172" t="s">
        <v>164</v>
      </c>
      <c r="AF30" s="134">
        <v>7</v>
      </c>
      <c r="AG30" s="101">
        <v>26</v>
      </c>
      <c r="AH30" s="180">
        <v>1</v>
      </c>
      <c r="AI30" s="174" t="s">
        <v>166</v>
      </c>
      <c r="AJ30" s="174" t="s">
        <v>164</v>
      </c>
      <c r="AK30" s="134">
        <v>5</v>
      </c>
      <c r="AL30" s="133">
        <v>22</v>
      </c>
      <c r="AM30" s="98">
        <v>1</v>
      </c>
      <c r="AN30" s="174" t="s">
        <v>167</v>
      </c>
      <c r="AO30" s="174" t="s">
        <v>164</v>
      </c>
      <c r="AP30" s="89" t="s">
        <v>159</v>
      </c>
      <c r="AQ30" s="134">
        <v>24</v>
      </c>
      <c r="AR30" s="185">
        <f>SUM(AL30+AG30+AB30+W30)</f>
        <v>326</v>
      </c>
      <c r="AS30" s="98">
        <v>1</v>
      </c>
      <c r="AT30" s="89" t="s">
        <v>168</v>
      </c>
    </row>
    <row r="31" spans="1:46" s="105" customFormat="1" ht="180.75" customHeight="1">
      <c r="A31" s="88">
        <v>1</v>
      </c>
      <c r="B31" s="89" t="s">
        <v>129</v>
      </c>
      <c r="C31" s="89" t="s">
        <v>130</v>
      </c>
      <c r="D31" s="130" t="s">
        <v>169</v>
      </c>
      <c r="E31" s="91">
        <v>0.1</v>
      </c>
      <c r="F31" s="127" t="s">
        <v>103</v>
      </c>
      <c r="G31" s="111" t="s">
        <v>170</v>
      </c>
      <c r="H31" s="89" t="s">
        <v>171</v>
      </c>
      <c r="I31" s="97">
        <v>51</v>
      </c>
      <c r="J31" s="97" t="s">
        <v>63</v>
      </c>
      <c r="K31" s="97" t="s">
        <v>172</v>
      </c>
      <c r="L31" s="134">
        <v>5</v>
      </c>
      <c r="M31" s="134">
        <v>7</v>
      </c>
      <c r="N31" s="134">
        <v>7</v>
      </c>
      <c r="O31" s="134">
        <v>5</v>
      </c>
      <c r="P31" s="134">
        <v>24</v>
      </c>
      <c r="Q31" s="97" t="s">
        <v>65</v>
      </c>
      <c r="R31" s="132" t="s">
        <v>150</v>
      </c>
      <c r="S31" s="97" t="s">
        <v>136</v>
      </c>
      <c r="T31" s="127" t="s">
        <v>173</v>
      </c>
      <c r="U31" s="97"/>
      <c r="V31" s="134">
        <v>5</v>
      </c>
      <c r="W31" s="133">
        <v>2</v>
      </c>
      <c r="X31" s="98">
        <f t="shared" si="3"/>
        <v>0.4</v>
      </c>
      <c r="Y31" s="99" t="s">
        <v>174</v>
      </c>
      <c r="Z31" s="99" t="s">
        <v>175</v>
      </c>
      <c r="AA31" s="134">
        <v>7</v>
      </c>
      <c r="AB31" s="157">
        <v>6</v>
      </c>
      <c r="AC31" s="98">
        <v>1</v>
      </c>
      <c r="AD31" s="172" t="s">
        <v>176</v>
      </c>
      <c r="AE31" s="172" t="s">
        <v>175</v>
      </c>
      <c r="AF31" s="134">
        <v>7</v>
      </c>
      <c r="AG31" s="101">
        <v>7</v>
      </c>
      <c r="AH31" s="180">
        <f t="shared" si="2"/>
        <v>1</v>
      </c>
      <c r="AI31" s="174" t="s">
        <v>177</v>
      </c>
      <c r="AJ31" s="174" t="s">
        <v>178</v>
      </c>
      <c r="AK31" s="134">
        <v>5</v>
      </c>
      <c r="AL31" s="133">
        <v>7</v>
      </c>
      <c r="AM31" s="98">
        <v>1</v>
      </c>
      <c r="AN31" s="103" t="s">
        <v>179</v>
      </c>
      <c r="AO31" s="174" t="s">
        <v>180</v>
      </c>
      <c r="AP31" s="111" t="s">
        <v>170</v>
      </c>
      <c r="AQ31" s="134">
        <v>24</v>
      </c>
      <c r="AR31" s="185">
        <f>AL31+AG31+AB31+W31</f>
        <v>22</v>
      </c>
      <c r="AS31" s="98">
        <f t="shared" si="1"/>
        <v>0.91666666666666663</v>
      </c>
      <c r="AT31" s="111" t="s">
        <v>181</v>
      </c>
    </row>
    <row r="32" spans="1:46" s="147" customFormat="1" ht="121.5" customHeight="1" thickBot="1">
      <c r="A32" s="135">
        <v>7</v>
      </c>
      <c r="B32" s="136" t="s">
        <v>182</v>
      </c>
      <c r="C32" s="136" t="s">
        <v>183</v>
      </c>
      <c r="D32" s="137" t="s">
        <v>184</v>
      </c>
      <c r="E32" s="138">
        <v>0.05</v>
      </c>
      <c r="F32" s="139" t="s">
        <v>103</v>
      </c>
      <c r="G32" s="137" t="s">
        <v>185</v>
      </c>
      <c r="H32" s="137" t="s">
        <v>186</v>
      </c>
      <c r="I32" s="138">
        <v>0.37</v>
      </c>
      <c r="J32" s="139" t="s">
        <v>187</v>
      </c>
      <c r="K32" s="139" t="s">
        <v>188</v>
      </c>
      <c r="L32" s="140">
        <v>1</v>
      </c>
      <c r="M32" s="140">
        <v>1</v>
      </c>
      <c r="N32" s="140">
        <v>1</v>
      </c>
      <c r="O32" s="140">
        <v>1</v>
      </c>
      <c r="P32" s="140">
        <v>1</v>
      </c>
      <c r="Q32" s="139" t="s">
        <v>65</v>
      </c>
      <c r="R32" s="141" t="s">
        <v>189</v>
      </c>
      <c r="S32" s="139" t="s">
        <v>136</v>
      </c>
      <c r="T32" s="139" t="s">
        <v>190</v>
      </c>
      <c r="U32" s="139"/>
      <c r="V32" s="140">
        <v>1</v>
      </c>
      <c r="W32" s="153">
        <v>0.24</v>
      </c>
      <c r="X32" s="140">
        <f t="shared" si="3"/>
        <v>0.24</v>
      </c>
      <c r="Y32" s="143" t="s">
        <v>191</v>
      </c>
      <c r="Z32" s="143" t="s">
        <v>192</v>
      </c>
      <c r="AA32" s="140">
        <v>1</v>
      </c>
      <c r="AB32" s="142">
        <v>0.59</v>
      </c>
      <c r="AC32" s="140">
        <f t="shared" ref="AC32:AC36" si="4">AB32/AA32</f>
        <v>0.59</v>
      </c>
      <c r="AD32" s="173" t="s">
        <v>193</v>
      </c>
      <c r="AE32" s="173" t="s">
        <v>192</v>
      </c>
      <c r="AF32" s="140">
        <v>1</v>
      </c>
      <c r="AG32" s="145">
        <v>0.42</v>
      </c>
      <c r="AH32" s="182">
        <f t="shared" si="2"/>
        <v>0.42</v>
      </c>
      <c r="AI32" s="177" t="s">
        <v>194</v>
      </c>
      <c r="AJ32" s="177" t="s">
        <v>192</v>
      </c>
      <c r="AK32" s="140">
        <v>1</v>
      </c>
      <c r="AL32" s="145">
        <v>0.2</v>
      </c>
      <c r="AM32" s="140">
        <f t="shared" si="0"/>
        <v>0.2</v>
      </c>
      <c r="AN32" s="146" t="s">
        <v>195</v>
      </c>
      <c r="AO32" s="144" t="s">
        <v>196</v>
      </c>
      <c r="AP32" s="137" t="s">
        <v>185</v>
      </c>
      <c r="AQ32" s="140">
        <v>1</v>
      </c>
      <c r="AR32" s="142">
        <v>0.2</v>
      </c>
      <c r="AS32" s="140">
        <f t="shared" si="1"/>
        <v>0.2</v>
      </c>
      <c r="AT32" s="146" t="s">
        <v>195</v>
      </c>
    </row>
    <row r="33" spans="1:46" s="147" customFormat="1" ht="90.75" thickBot="1">
      <c r="A33" s="135">
        <v>6</v>
      </c>
      <c r="B33" s="136" t="s">
        <v>87</v>
      </c>
      <c r="C33" s="136" t="s">
        <v>197</v>
      </c>
      <c r="D33" s="137" t="s">
        <v>198</v>
      </c>
      <c r="E33" s="148">
        <v>0.04</v>
      </c>
      <c r="F33" s="139" t="s">
        <v>199</v>
      </c>
      <c r="G33" s="149" t="s">
        <v>200</v>
      </c>
      <c r="H33" s="149" t="s">
        <v>201</v>
      </c>
      <c r="I33" s="139">
        <v>1</v>
      </c>
      <c r="J33" s="139" t="s">
        <v>63</v>
      </c>
      <c r="K33" s="149" t="s">
        <v>202</v>
      </c>
      <c r="L33" s="139">
        <v>0</v>
      </c>
      <c r="M33" s="139">
        <v>0</v>
      </c>
      <c r="N33" s="139">
        <v>0</v>
      </c>
      <c r="O33" s="139">
        <v>1</v>
      </c>
      <c r="P33" s="139">
        <f>+SUM(L33:O33)</f>
        <v>1</v>
      </c>
      <c r="Q33" s="139" t="s">
        <v>65</v>
      </c>
      <c r="R33" s="141" t="s">
        <v>203</v>
      </c>
      <c r="S33" s="139" t="s">
        <v>204</v>
      </c>
      <c r="T33" s="150" t="s">
        <v>205</v>
      </c>
      <c r="U33" s="139"/>
      <c r="V33" s="139">
        <v>0</v>
      </c>
      <c r="W33" s="144">
        <v>0</v>
      </c>
      <c r="X33" s="140" t="s">
        <v>69</v>
      </c>
      <c r="Y33" s="155" t="s">
        <v>69</v>
      </c>
      <c r="Z33" s="155" t="s">
        <v>69</v>
      </c>
      <c r="AA33" s="140" t="s">
        <v>69</v>
      </c>
      <c r="AB33" s="140" t="s">
        <v>69</v>
      </c>
      <c r="AC33" s="140" t="s">
        <v>69</v>
      </c>
      <c r="AD33" s="140" t="s">
        <v>69</v>
      </c>
      <c r="AE33" s="140" t="s">
        <v>69</v>
      </c>
      <c r="AF33" s="139" t="s">
        <v>206</v>
      </c>
      <c r="AG33" s="139" t="s">
        <v>206</v>
      </c>
      <c r="AH33" s="139" t="s">
        <v>206</v>
      </c>
      <c r="AI33" s="177" t="s">
        <v>207</v>
      </c>
      <c r="AJ33" s="177" t="s">
        <v>208</v>
      </c>
      <c r="AK33" s="139">
        <v>1</v>
      </c>
      <c r="AL33" s="145">
        <v>0.01</v>
      </c>
      <c r="AM33" s="140">
        <v>1</v>
      </c>
      <c r="AN33" s="186" t="s">
        <v>209</v>
      </c>
      <c r="AO33" s="144" t="s">
        <v>210</v>
      </c>
      <c r="AP33" s="149" t="s">
        <v>200</v>
      </c>
      <c r="AQ33" s="139">
        <v>1</v>
      </c>
      <c r="AR33" s="139">
        <v>1</v>
      </c>
      <c r="AS33" s="140">
        <f t="shared" si="1"/>
        <v>1</v>
      </c>
      <c r="AT33" s="186" t="s">
        <v>209</v>
      </c>
    </row>
    <row r="34" spans="1:46" s="147" customFormat="1" ht="75" customHeight="1">
      <c r="A34" s="135">
        <v>6</v>
      </c>
      <c r="B34" s="136" t="s">
        <v>87</v>
      </c>
      <c r="C34" s="136" t="s">
        <v>197</v>
      </c>
      <c r="D34" s="137" t="s">
        <v>211</v>
      </c>
      <c r="E34" s="148">
        <v>0.04</v>
      </c>
      <c r="F34" s="139" t="s">
        <v>199</v>
      </c>
      <c r="G34" s="149" t="s">
        <v>212</v>
      </c>
      <c r="H34" s="149" t="s">
        <v>213</v>
      </c>
      <c r="I34" s="139" t="s">
        <v>214</v>
      </c>
      <c r="J34" s="139" t="s">
        <v>187</v>
      </c>
      <c r="K34" s="149" t="s">
        <v>215</v>
      </c>
      <c r="L34" s="140">
        <v>1</v>
      </c>
      <c r="M34" s="140">
        <v>1</v>
      </c>
      <c r="N34" s="140">
        <v>1</v>
      </c>
      <c r="O34" s="140">
        <v>1</v>
      </c>
      <c r="P34" s="140">
        <v>1</v>
      </c>
      <c r="Q34" s="139" t="s">
        <v>65</v>
      </c>
      <c r="R34" s="141" t="s">
        <v>216</v>
      </c>
      <c r="S34" s="139" t="s">
        <v>204</v>
      </c>
      <c r="T34" s="139" t="s">
        <v>217</v>
      </c>
      <c r="U34" s="139"/>
      <c r="V34" s="140">
        <v>1</v>
      </c>
      <c r="W34" s="153">
        <v>0.1</v>
      </c>
      <c r="X34" s="140">
        <f>W34/V34</f>
        <v>0.1</v>
      </c>
      <c r="Y34" s="143" t="s">
        <v>218</v>
      </c>
      <c r="Z34" s="143" t="s">
        <v>219</v>
      </c>
      <c r="AA34" s="140">
        <v>1</v>
      </c>
      <c r="AB34" s="142">
        <v>0.49</v>
      </c>
      <c r="AC34" s="140">
        <f t="shared" si="4"/>
        <v>0.49</v>
      </c>
      <c r="AD34" s="173" t="s">
        <v>220</v>
      </c>
      <c r="AE34" s="173" t="s">
        <v>221</v>
      </c>
      <c r="AF34" s="140">
        <v>1</v>
      </c>
      <c r="AG34" s="145">
        <v>0.64</v>
      </c>
      <c r="AH34" s="182">
        <f t="shared" si="2"/>
        <v>0.64</v>
      </c>
      <c r="AI34" s="177" t="s">
        <v>207</v>
      </c>
      <c r="AJ34" s="177" t="s">
        <v>222</v>
      </c>
      <c r="AK34" s="140">
        <v>1</v>
      </c>
      <c r="AL34" s="145">
        <v>0.88</v>
      </c>
      <c r="AM34" s="140">
        <f t="shared" si="0"/>
        <v>0.88</v>
      </c>
      <c r="AN34" s="188" t="s">
        <v>223</v>
      </c>
      <c r="AO34" s="144" t="s">
        <v>224</v>
      </c>
      <c r="AP34" s="149" t="s">
        <v>212</v>
      </c>
      <c r="AQ34" s="140">
        <v>1</v>
      </c>
      <c r="AR34" s="142">
        <v>0.88</v>
      </c>
      <c r="AS34" s="140">
        <f t="shared" si="1"/>
        <v>0.88</v>
      </c>
      <c r="AT34" s="188" t="s">
        <v>223</v>
      </c>
    </row>
    <row r="35" spans="1:46" s="147" customFormat="1" ht="168.75" customHeight="1" thickBot="1">
      <c r="A35" s="135">
        <v>6</v>
      </c>
      <c r="B35" s="136" t="s">
        <v>87</v>
      </c>
      <c r="C35" s="136" t="s">
        <v>197</v>
      </c>
      <c r="D35" s="137" t="s">
        <v>225</v>
      </c>
      <c r="E35" s="148">
        <v>0.04</v>
      </c>
      <c r="F35" s="139" t="s">
        <v>199</v>
      </c>
      <c r="G35" s="137" t="s">
        <v>226</v>
      </c>
      <c r="H35" s="137" t="s">
        <v>227</v>
      </c>
      <c r="I35" s="139">
        <v>300</v>
      </c>
      <c r="J35" s="139" t="s">
        <v>75</v>
      </c>
      <c r="K35" s="137" t="s">
        <v>228</v>
      </c>
      <c r="L35" s="140">
        <v>0</v>
      </c>
      <c r="M35" s="140">
        <v>0</v>
      </c>
      <c r="N35" s="140">
        <v>0</v>
      </c>
      <c r="O35" s="140">
        <v>1</v>
      </c>
      <c r="P35" s="151">
        <v>1</v>
      </c>
      <c r="Q35" s="139" t="s">
        <v>65</v>
      </c>
      <c r="R35" s="141" t="s">
        <v>229</v>
      </c>
      <c r="S35" s="139" t="s">
        <v>204</v>
      </c>
      <c r="T35" s="139" t="s">
        <v>230</v>
      </c>
      <c r="U35" s="139"/>
      <c r="V35" s="140" t="s">
        <v>69</v>
      </c>
      <c r="W35" s="140" t="s">
        <v>69</v>
      </c>
      <c r="X35" s="140" t="s">
        <v>69</v>
      </c>
      <c r="Y35" s="143" t="s">
        <v>231</v>
      </c>
      <c r="Z35" s="143" t="s">
        <v>232</v>
      </c>
      <c r="AA35" s="140" t="s">
        <v>69</v>
      </c>
      <c r="AB35" s="140" t="s">
        <v>69</v>
      </c>
      <c r="AC35" s="140" t="s">
        <v>69</v>
      </c>
      <c r="AD35" s="173" t="s">
        <v>233</v>
      </c>
      <c r="AE35" s="173" t="s">
        <v>234</v>
      </c>
      <c r="AF35" s="140" t="s">
        <v>69</v>
      </c>
      <c r="AG35" s="140" t="s">
        <v>69</v>
      </c>
      <c r="AH35" s="140" t="s">
        <v>69</v>
      </c>
      <c r="AI35" s="173" t="s">
        <v>235</v>
      </c>
      <c r="AJ35" s="173" t="s">
        <v>232</v>
      </c>
      <c r="AK35" s="140">
        <v>1</v>
      </c>
      <c r="AL35" s="145">
        <v>0.90469999999999995</v>
      </c>
      <c r="AM35" s="140">
        <f t="shared" si="0"/>
        <v>0.90469999999999995</v>
      </c>
      <c r="AN35" s="146" t="s">
        <v>236</v>
      </c>
      <c r="AO35" s="144" t="s">
        <v>232</v>
      </c>
      <c r="AP35" s="137" t="s">
        <v>226</v>
      </c>
      <c r="AQ35" s="151">
        <v>1</v>
      </c>
      <c r="AR35" s="142">
        <v>0.90469999999999995</v>
      </c>
      <c r="AS35" s="140">
        <f t="shared" si="1"/>
        <v>0.90469999999999995</v>
      </c>
      <c r="AT35" s="146" t="s">
        <v>236</v>
      </c>
    </row>
    <row r="36" spans="1:46" s="147" customFormat="1" ht="75" customHeight="1">
      <c r="A36" s="135">
        <v>6</v>
      </c>
      <c r="B36" s="136" t="s">
        <v>87</v>
      </c>
      <c r="C36" s="136" t="s">
        <v>197</v>
      </c>
      <c r="D36" s="137" t="s">
        <v>237</v>
      </c>
      <c r="E36" s="148">
        <v>0.04</v>
      </c>
      <c r="F36" s="139" t="s">
        <v>199</v>
      </c>
      <c r="G36" s="149" t="s">
        <v>238</v>
      </c>
      <c r="H36" s="137" t="s">
        <v>239</v>
      </c>
      <c r="I36" s="139"/>
      <c r="J36" s="139" t="s">
        <v>63</v>
      </c>
      <c r="K36" s="139" t="s">
        <v>240</v>
      </c>
      <c r="L36" s="138"/>
      <c r="M36" s="138">
        <v>0.7</v>
      </c>
      <c r="N36" s="138"/>
      <c r="O36" s="138">
        <v>0.7</v>
      </c>
      <c r="P36" s="138">
        <v>0.7</v>
      </c>
      <c r="Q36" s="139" t="s">
        <v>65</v>
      </c>
      <c r="R36" s="141" t="s">
        <v>241</v>
      </c>
      <c r="S36" s="139" t="s">
        <v>204</v>
      </c>
      <c r="T36" s="139" t="s">
        <v>242</v>
      </c>
      <c r="U36" s="139"/>
      <c r="V36" s="138">
        <v>0</v>
      </c>
      <c r="W36" s="145">
        <v>0</v>
      </c>
      <c r="X36" s="140" t="s">
        <v>69</v>
      </c>
      <c r="Y36" s="155" t="s">
        <v>69</v>
      </c>
      <c r="Z36" s="155" t="s">
        <v>69</v>
      </c>
      <c r="AA36" s="138">
        <v>0.7</v>
      </c>
      <c r="AB36" s="142">
        <v>0.45</v>
      </c>
      <c r="AC36" s="140">
        <f t="shared" si="4"/>
        <v>0.6428571428571429</v>
      </c>
      <c r="AD36" s="173" t="s">
        <v>243</v>
      </c>
      <c r="AE36" s="173" t="s">
        <v>244</v>
      </c>
      <c r="AF36" s="140" t="s">
        <v>69</v>
      </c>
      <c r="AG36" s="140" t="s">
        <v>69</v>
      </c>
      <c r="AH36" s="182" t="s">
        <v>69</v>
      </c>
      <c r="AI36" s="140" t="s">
        <v>69</v>
      </c>
      <c r="AJ36" s="140" t="s">
        <v>69</v>
      </c>
      <c r="AK36" s="138">
        <v>0.7</v>
      </c>
      <c r="AL36" s="145">
        <v>0.46</v>
      </c>
      <c r="AM36" s="140">
        <f t="shared" si="0"/>
        <v>0.65714285714285725</v>
      </c>
      <c r="AN36" s="187" t="s">
        <v>245</v>
      </c>
      <c r="AO36" s="144" t="s">
        <v>246</v>
      </c>
      <c r="AP36" s="149" t="s">
        <v>238</v>
      </c>
      <c r="AQ36" s="138">
        <v>0.7</v>
      </c>
      <c r="AR36" s="142">
        <v>0.46</v>
      </c>
      <c r="AS36" s="140">
        <f t="shared" si="1"/>
        <v>0.65714285714285725</v>
      </c>
      <c r="AT36" s="187" t="s">
        <v>245</v>
      </c>
    </row>
    <row r="37" spans="1:46" s="147" customFormat="1" ht="75" customHeight="1">
      <c r="A37" s="135">
        <v>6</v>
      </c>
      <c r="B37" s="136" t="s">
        <v>87</v>
      </c>
      <c r="C37" s="136" t="s">
        <v>197</v>
      </c>
      <c r="D37" s="137" t="s">
        <v>247</v>
      </c>
      <c r="E37" s="148">
        <v>0.04</v>
      </c>
      <c r="F37" s="139" t="s">
        <v>199</v>
      </c>
      <c r="G37" s="139" t="s">
        <v>248</v>
      </c>
      <c r="H37" s="149" t="s">
        <v>249</v>
      </c>
      <c r="I37" s="139" t="s">
        <v>214</v>
      </c>
      <c r="J37" s="139" t="s">
        <v>187</v>
      </c>
      <c r="K37" s="139" t="s">
        <v>250</v>
      </c>
      <c r="L37" s="138">
        <v>0</v>
      </c>
      <c r="M37" s="138">
        <v>0</v>
      </c>
      <c r="N37" s="138">
        <v>0</v>
      </c>
      <c r="O37" s="138">
        <v>0.8</v>
      </c>
      <c r="P37" s="138">
        <v>0.8</v>
      </c>
      <c r="Q37" s="139" t="s">
        <v>65</v>
      </c>
      <c r="R37" s="141" t="s">
        <v>241</v>
      </c>
      <c r="S37" s="139" t="s">
        <v>204</v>
      </c>
      <c r="T37" s="139" t="s">
        <v>241</v>
      </c>
      <c r="U37" s="139"/>
      <c r="V37" s="138">
        <v>0</v>
      </c>
      <c r="W37" s="156">
        <v>0</v>
      </c>
      <c r="X37" s="140" t="s">
        <v>69</v>
      </c>
      <c r="Y37" s="155" t="s">
        <v>69</v>
      </c>
      <c r="Z37" s="155" t="s">
        <v>69</v>
      </c>
      <c r="AA37" s="140" t="s">
        <v>69</v>
      </c>
      <c r="AB37" s="140" t="s">
        <v>69</v>
      </c>
      <c r="AC37" s="140" t="s">
        <v>69</v>
      </c>
      <c r="AD37" s="175" t="s">
        <v>69</v>
      </c>
      <c r="AE37" s="175" t="s">
        <v>69</v>
      </c>
      <c r="AF37" s="140" t="s">
        <v>69</v>
      </c>
      <c r="AG37" s="140" t="s">
        <v>69</v>
      </c>
      <c r="AH37" s="182" t="s">
        <v>69</v>
      </c>
      <c r="AI37" s="140" t="s">
        <v>69</v>
      </c>
      <c r="AJ37" s="140" t="s">
        <v>69</v>
      </c>
      <c r="AK37" s="138">
        <v>0.8</v>
      </c>
      <c r="AL37" s="145">
        <v>0.4733</v>
      </c>
      <c r="AM37" s="140">
        <f>AL37/AK37</f>
        <v>0.59162499999999996</v>
      </c>
      <c r="AN37" s="146" t="s">
        <v>251</v>
      </c>
      <c r="AO37" s="144" t="s">
        <v>252</v>
      </c>
      <c r="AP37" s="139" t="s">
        <v>248</v>
      </c>
      <c r="AQ37" s="138">
        <v>0.8</v>
      </c>
      <c r="AR37" s="142">
        <v>0.47</v>
      </c>
      <c r="AS37" s="140">
        <f t="shared" si="1"/>
        <v>0.58749999999999991</v>
      </c>
      <c r="AT37" s="146" t="s">
        <v>251</v>
      </c>
    </row>
    <row r="38" spans="1:46" ht="55.5" customHeight="1" thickBot="1">
      <c r="A38" s="66"/>
      <c r="B38" s="236" t="s">
        <v>253</v>
      </c>
      <c r="C38" s="237"/>
      <c r="D38" s="237"/>
      <c r="E38" s="67">
        <f>+SUM(E21:E37)</f>
        <v>1</v>
      </c>
      <c r="F38" s="68"/>
      <c r="G38" s="69"/>
      <c r="H38" s="70"/>
      <c r="I38" s="70"/>
      <c r="J38" s="70"/>
      <c r="K38" s="70"/>
      <c r="L38" s="70"/>
      <c r="M38" s="70"/>
      <c r="N38" s="70"/>
      <c r="O38" s="70"/>
      <c r="P38" s="34"/>
      <c r="Q38" s="70"/>
      <c r="R38" s="70"/>
      <c r="S38" s="70"/>
      <c r="T38" s="70"/>
      <c r="U38" s="70"/>
      <c r="V38" s="219" t="s">
        <v>254</v>
      </c>
      <c r="W38" s="219"/>
      <c r="X38" s="152">
        <f>AVERAGE(X21:X37)</f>
        <v>0.55171428571428571</v>
      </c>
      <c r="Y38" s="83"/>
      <c r="Z38" s="70"/>
      <c r="AA38" s="231" t="s">
        <v>255</v>
      </c>
      <c r="AB38" s="231"/>
      <c r="AC38" s="162">
        <f>AVERAGE(AC21:AC37)</f>
        <v>0.77628979591836733</v>
      </c>
      <c r="AD38" s="83"/>
      <c r="AE38" s="70"/>
      <c r="AF38" s="219" t="s">
        <v>256</v>
      </c>
      <c r="AG38" s="219"/>
      <c r="AH38" s="176">
        <f>AVERAGE(AH21:AH37)</f>
        <v>0.85258333333333325</v>
      </c>
      <c r="AI38" s="83"/>
      <c r="AJ38" s="178"/>
      <c r="AK38" s="218" t="s">
        <v>257</v>
      </c>
      <c r="AL38" s="218"/>
      <c r="AM38" s="189">
        <f>AVERAGE(AM21:AM37)</f>
        <v>0.85951805686090232</v>
      </c>
      <c r="AN38" s="83"/>
      <c r="AO38" s="215" t="s">
        <v>258</v>
      </c>
      <c r="AP38" s="216"/>
      <c r="AQ38" s="217"/>
      <c r="AR38" s="84">
        <f>AVERAGE(AS21:AS37)</f>
        <v>0.86263709273182965</v>
      </c>
      <c r="AS38" s="84"/>
      <c r="AT38" s="85"/>
    </row>
    <row r="39" spans="1:46" ht="15.75" customHeight="1">
      <c r="A39" s="43"/>
      <c r="B39" s="71"/>
      <c r="C39" s="71"/>
      <c r="D39" s="72"/>
      <c r="E39" s="71"/>
      <c r="F39" s="71"/>
      <c r="G39" s="71"/>
      <c r="H39" s="73"/>
      <c r="I39" s="73"/>
      <c r="J39" s="73"/>
      <c r="K39" s="73"/>
      <c r="L39" s="73"/>
      <c r="M39" s="73"/>
      <c r="N39" s="73"/>
      <c r="O39" s="73"/>
      <c r="P39" s="73"/>
      <c r="Q39" s="73"/>
      <c r="R39" s="73"/>
      <c r="S39" s="37"/>
      <c r="T39" s="37"/>
      <c r="U39" s="37"/>
      <c r="V39" s="209"/>
      <c r="W39" s="209"/>
      <c r="X39" s="74"/>
      <c r="Y39" s="75"/>
      <c r="Z39" s="75"/>
      <c r="AA39" s="209"/>
      <c r="AB39" s="209"/>
      <c r="AC39" s="74"/>
      <c r="AD39" s="75"/>
      <c r="AE39" s="75"/>
      <c r="AF39" s="209"/>
      <c r="AG39" s="209"/>
      <c r="AH39" s="74"/>
      <c r="AI39" s="75"/>
      <c r="AJ39" s="75"/>
      <c r="AK39" s="209"/>
      <c r="AL39" s="209"/>
      <c r="AM39" s="74"/>
      <c r="AN39" s="75"/>
      <c r="AO39" s="75"/>
      <c r="AP39" s="209"/>
      <c r="AQ39" s="209"/>
      <c r="AR39" s="209"/>
      <c r="AS39" s="74"/>
      <c r="AT39" s="75"/>
    </row>
    <row r="40" spans="1:46" ht="15.75" customHeight="1" thickBot="1">
      <c r="A40" s="43"/>
      <c r="B40" s="71"/>
      <c r="C40" s="71"/>
      <c r="D40" s="72"/>
      <c r="E40" s="71"/>
      <c r="F40" s="71"/>
      <c r="G40" s="71"/>
      <c r="H40" s="73"/>
      <c r="I40" s="73"/>
      <c r="J40" s="73"/>
      <c r="K40" s="73"/>
      <c r="L40" s="73"/>
      <c r="M40" s="73"/>
      <c r="N40" s="73"/>
      <c r="O40" s="73"/>
      <c r="P40" s="73"/>
      <c r="Q40" s="73"/>
      <c r="R40" s="73"/>
      <c r="S40" s="37"/>
      <c r="T40" s="37"/>
      <c r="U40" s="37"/>
      <c r="V40" s="209"/>
      <c r="W40" s="209"/>
      <c r="X40" s="76"/>
      <c r="Y40" s="75"/>
      <c r="Z40" s="75"/>
      <c r="AA40" s="209"/>
      <c r="AB40" s="209"/>
      <c r="AC40" s="76"/>
      <c r="AD40" s="75"/>
      <c r="AE40" s="75"/>
      <c r="AF40" s="209"/>
      <c r="AG40" s="209"/>
      <c r="AH40" s="77"/>
      <c r="AI40" s="75"/>
      <c r="AJ40" s="75"/>
      <c r="AK40" s="209"/>
      <c r="AL40" s="209"/>
      <c r="AM40" s="77"/>
      <c r="AN40" s="75"/>
      <c r="AO40" s="75"/>
      <c r="AP40" s="209"/>
      <c r="AQ40" s="209"/>
      <c r="AR40" s="209"/>
      <c r="AS40" s="77"/>
      <c r="AT40" s="75"/>
    </row>
    <row r="41" spans="1:46" ht="29.25" customHeight="1">
      <c r="A41" s="43"/>
      <c r="B41" s="225" t="s">
        <v>259</v>
      </c>
      <c r="C41" s="226"/>
      <c r="D41" s="227"/>
      <c r="E41" s="78"/>
      <c r="F41" s="210" t="s">
        <v>260</v>
      </c>
      <c r="G41" s="211"/>
      <c r="H41" s="211"/>
      <c r="I41" s="212"/>
      <c r="J41" s="210" t="s">
        <v>261</v>
      </c>
      <c r="K41" s="211"/>
      <c r="L41" s="211"/>
      <c r="M41" s="211"/>
      <c r="N41" s="211"/>
      <c r="O41" s="211"/>
      <c r="P41" s="212"/>
      <c r="Q41" s="73"/>
      <c r="R41" s="73"/>
      <c r="S41" s="37"/>
      <c r="T41" s="37"/>
      <c r="U41" s="37"/>
      <c r="V41" s="209"/>
      <c r="W41" s="209"/>
      <c r="X41" s="76"/>
      <c r="Y41" s="75"/>
      <c r="Z41" s="75"/>
      <c r="AA41" s="209"/>
      <c r="AB41" s="209"/>
      <c r="AC41" s="76"/>
      <c r="AD41" s="75"/>
      <c r="AE41" s="75"/>
      <c r="AF41" s="209"/>
      <c r="AG41" s="209"/>
      <c r="AH41" s="179"/>
      <c r="AI41" s="75"/>
      <c r="AJ41" s="75"/>
      <c r="AK41" s="209"/>
      <c r="AL41" s="209"/>
      <c r="AM41" s="77"/>
      <c r="AN41" s="75"/>
      <c r="AO41" s="75"/>
      <c r="AP41" s="209"/>
      <c r="AQ41" s="209"/>
      <c r="AR41" s="209"/>
      <c r="AS41" s="77"/>
      <c r="AT41" s="75"/>
    </row>
    <row r="42" spans="1:46" ht="51" customHeight="1">
      <c r="A42" s="43"/>
      <c r="B42" s="222" t="s">
        <v>262</v>
      </c>
      <c r="C42" s="223"/>
      <c r="D42" s="79"/>
      <c r="E42" s="202"/>
      <c r="F42" s="232" t="s">
        <v>262</v>
      </c>
      <c r="G42" s="233"/>
      <c r="H42" s="233"/>
      <c r="I42" s="234"/>
      <c r="J42" s="232" t="s">
        <v>262</v>
      </c>
      <c r="K42" s="233"/>
      <c r="L42" s="233"/>
      <c r="M42" s="233"/>
      <c r="N42" s="233"/>
      <c r="O42" s="233"/>
      <c r="P42" s="234"/>
      <c r="Q42" s="73"/>
      <c r="R42" s="73"/>
      <c r="S42" s="37"/>
      <c r="T42" s="37"/>
      <c r="U42" s="37"/>
      <c r="V42" s="224"/>
      <c r="W42" s="224"/>
      <c r="X42" s="74"/>
      <c r="Y42" s="75"/>
      <c r="Z42" s="75"/>
      <c r="AA42" s="224"/>
      <c r="AB42" s="224"/>
      <c r="AC42" s="74"/>
      <c r="AD42" s="75"/>
      <c r="AE42" s="75"/>
      <c r="AF42" s="224"/>
      <c r="AG42" s="224"/>
      <c r="AH42" s="74"/>
      <c r="AI42" s="75"/>
      <c r="AJ42" s="75"/>
      <c r="AK42" s="224"/>
      <c r="AL42" s="224"/>
      <c r="AM42" s="74"/>
      <c r="AN42" s="75"/>
      <c r="AO42" s="75"/>
      <c r="AP42" s="224"/>
      <c r="AQ42" s="224"/>
      <c r="AR42" s="224"/>
      <c r="AS42" s="74"/>
      <c r="AT42" s="75"/>
    </row>
    <row r="43" spans="1:46" ht="30" customHeight="1">
      <c r="A43" s="43"/>
      <c r="B43" s="228"/>
      <c r="C43" s="229"/>
      <c r="D43" s="79"/>
      <c r="E43" s="199"/>
      <c r="F43" s="210"/>
      <c r="G43" s="211"/>
      <c r="H43" s="210"/>
      <c r="I43" s="211"/>
      <c r="J43" s="210"/>
      <c r="K43" s="211"/>
      <c r="L43" s="211"/>
      <c r="M43" s="211"/>
      <c r="N43" s="211"/>
      <c r="O43" s="211"/>
      <c r="P43" s="212"/>
      <c r="Q43" s="73"/>
      <c r="R43" s="73"/>
      <c r="S43" s="37"/>
      <c r="T43" s="37"/>
      <c r="U43" s="37"/>
      <c r="V43" s="37"/>
      <c r="W43" s="37"/>
      <c r="X43" s="80"/>
      <c r="Y43" s="37"/>
      <c r="Z43" s="37"/>
      <c r="AA43" s="37"/>
      <c r="AB43" s="37"/>
      <c r="AC43" s="80"/>
      <c r="AD43" s="37"/>
      <c r="AE43" s="37"/>
      <c r="AF43" s="37"/>
      <c r="AG43" s="37"/>
      <c r="AH43" s="80"/>
      <c r="AI43" s="37"/>
      <c r="AJ43" s="37"/>
      <c r="AK43" s="37"/>
      <c r="AL43" s="37"/>
      <c r="AM43" s="80"/>
      <c r="AN43" s="37"/>
      <c r="AO43" s="37"/>
      <c r="AP43" s="37"/>
      <c r="AQ43" s="37"/>
      <c r="AR43" s="37"/>
      <c r="AS43" s="80"/>
      <c r="AT43" s="37"/>
    </row>
    <row r="44" spans="1:46">
      <c r="A44" s="43"/>
      <c r="B44" s="228"/>
      <c r="C44" s="229"/>
      <c r="D44" s="79"/>
      <c r="E44" s="199"/>
      <c r="F44" s="210"/>
      <c r="G44" s="211"/>
      <c r="H44" s="211"/>
      <c r="I44" s="212"/>
      <c r="J44" s="228"/>
      <c r="K44" s="229"/>
      <c r="L44" s="229"/>
      <c r="M44" s="229"/>
      <c r="N44" s="229"/>
      <c r="O44" s="229"/>
      <c r="P44" s="230"/>
      <c r="Q44" s="73"/>
      <c r="R44" s="73"/>
      <c r="S44" s="37"/>
      <c r="T44" s="37"/>
      <c r="U44" s="37"/>
      <c r="V44" s="37"/>
      <c r="W44" s="37"/>
      <c r="X44" s="80"/>
      <c r="Y44" s="37"/>
      <c r="Z44" s="37"/>
      <c r="AA44" s="37"/>
      <c r="AB44" s="37"/>
      <c r="AC44" s="80"/>
      <c r="AD44" s="37"/>
      <c r="AE44" s="37"/>
      <c r="AF44" s="37"/>
      <c r="AG44" s="37"/>
      <c r="AH44" s="80"/>
      <c r="AI44" s="37"/>
      <c r="AJ44" s="37"/>
      <c r="AK44" s="37"/>
      <c r="AL44" s="37"/>
      <c r="AM44" s="80"/>
      <c r="AN44" s="37"/>
      <c r="AO44" s="37"/>
      <c r="AP44" s="37"/>
      <c r="AQ44" s="37"/>
      <c r="AR44" s="37"/>
      <c r="AS44" s="80"/>
      <c r="AT44" s="37"/>
    </row>
    <row r="45" spans="1:46"/>
    <row r="46" spans="1:46"/>
    <row r="47" spans="1:46"/>
    <row r="48" spans="1:46"/>
    <row r="49" spans="1:1" ht="48.75" customHeight="1">
      <c r="A49" s="82"/>
    </row>
    <row r="50" spans="1:1"/>
    <row r="51" spans="1:1"/>
    <row r="52" spans="1:1" hidden="1"/>
    <row r="53" spans="1:1" hidden="1"/>
    <row r="54" spans="1:1" hidden="1"/>
    <row r="55" spans="1:1" hidden="1"/>
    <row r="56" spans="1:1" hidden="1"/>
    <row r="57" spans="1:1" hidden="1"/>
    <row r="58" spans="1:1" hidden="1"/>
    <row r="59" spans="1:1" hidden="1"/>
    <row r="60" spans="1:1" hidden="1"/>
    <row r="61" spans="1:1" hidden="1"/>
    <row r="62" spans="1:1" hidden="1"/>
    <row r="63" spans="1:1" hidden="1"/>
    <row r="64" spans="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sheetData>
  <sheetProtection formatColumns="0"/>
  <mergeCells count="100">
    <mergeCell ref="A2:H2"/>
    <mergeCell ref="A1:H1"/>
    <mergeCell ref="D14:K14"/>
    <mergeCell ref="D13:S13"/>
    <mergeCell ref="L14:O14"/>
    <mergeCell ref="E10:H10"/>
    <mergeCell ref="E11:H11"/>
    <mergeCell ref="E12:H12"/>
    <mergeCell ref="AA14:AB14"/>
    <mergeCell ref="V16:Z16"/>
    <mergeCell ref="AA16:AE16"/>
    <mergeCell ref="C3:H3"/>
    <mergeCell ref="E4:H4"/>
    <mergeCell ref="E5:H5"/>
    <mergeCell ref="E6:H6"/>
    <mergeCell ref="E7:H7"/>
    <mergeCell ref="D16:U17"/>
    <mergeCell ref="E8:H8"/>
    <mergeCell ref="E9:H9"/>
    <mergeCell ref="AF7:AJ7"/>
    <mergeCell ref="AF17:AJ17"/>
    <mergeCell ref="AK17:AO17"/>
    <mergeCell ref="AP17:AT17"/>
    <mergeCell ref="V14:W14"/>
    <mergeCell ref="AK16:AO16"/>
    <mergeCell ref="AP16:AT16"/>
    <mergeCell ref="V17:Z17"/>
    <mergeCell ref="AA17:AE17"/>
    <mergeCell ref="AF16:AJ16"/>
    <mergeCell ref="AK7:AO7"/>
    <mergeCell ref="AF14:AG14"/>
    <mergeCell ref="AP7:AT7"/>
    <mergeCell ref="AK14:AL14"/>
    <mergeCell ref="V9:Z9"/>
    <mergeCell ref="AA9:AE9"/>
    <mergeCell ref="AF9:AJ9"/>
    <mergeCell ref="AK9:AO9"/>
    <mergeCell ref="AP18:AR18"/>
    <mergeCell ref="AO18:AO19"/>
    <mergeCell ref="AH18:AH19"/>
    <mergeCell ref="AI18:AI19"/>
    <mergeCell ref="AJ18:AJ19"/>
    <mergeCell ref="AP9:AT9"/>
    <mergeCell ref="AP14:AR14"/>
    <mergeCell ref="AS18:AS19"/>
    <mergeCell ref="AT18:AT19"/>
    <mergeCell ref="AN18:AN19"/>
    <mergeCell ref="AM18:AM19"/>
    <mergeCell ref="AK18:AL18"/>
    <mergeCell ref="B44:C44"/>
    <mergeCell ref="F44:I44"/>
    <mergeCell ref="J44:P44"/>
    <mergeCell ref="AA38:AB38"/>
    <mergeCell ref="AC18:AC19"/>
    <mergeCell ref="AA42:AB42"/>
    <mergeCell ref="J42:P42"/>
    <mergeCell ref="F42:I42"/>
    <mergeCell ref="V42:W42"/>
    <mergeCell ref="C19:C20"/>
    <mergeCell ref="B38:D38"/>
    <mergeCell ref="B43:C43"/>
    <mergeCell ref="F43:G43"/>
    <mergeCell ref="H43:I43"/>
    <mergeCell ref="J43:P43"/>
    <mergeCell ref="A16:B18"/>
    <mergeCell ref="B42:C42"/>
    <mergeCell ref="AP42:AR42"/>
    <mergeCell ref="AP40:AR40"/>
    <mergeCell ref="AK40:AL40"/>
    <mergeCell ref="AK42:AL42"/>
    <mergeCell ref="V40:W40"/>
    <mergeCell ref="B41:D41"/>
    <mergeCell ref="AP41:AR41"/>
    <mergeCell ref="AF40:AG40"/>
    <mergeCell ref="AK41:AL41"/>
    <mergeCell ref="AF41:AG41"/>
    <mergeCell ref="AF42:AG42"/>
    <mergeCell ref="AD18:AD19"/>
    <mergeCell ref="AE18:AE19"/>
    <mergeCell ref="AO38:AQ38"/>
    <mergeCell ref="V39:W39"/>
    <mergeCell ref="V18:W18"/>
    <mergeCell ref="AK38:AL38"/>
    <mergeCell ref="V38:W38"/>
    <mergeCell ref="AF38:AG38"/>
    <mergeCell ref="X18:X19"/>
    <mergeCell ref="Y18:Y19"/>
    <mergeCell ref="AF18:AG18"/>
    <mergeCell ref="AA18:AB18"/>
    <mergeCell ref="AA39:AB39"/>
    <mergeCell ref="AF39:AG39"/>
    <mergeCell ref="AK39:AL39"/>
    <mergeCell ref="AP39:AR39"/>
    <mergeCell ref="D18:S18"/>
    <mergeCell ref="Z18:Z19"/>
    <mergeCell ref="AA40:AB40"/>
    <mergeCell ref="F41:I41"/>
    <mergeCell ref="J41:P41"/>
    <mergeCell ref="V41:W41"/>
    <mergeCell ref="AA41:AB41"/>
  </mergeCells>
  <conditionalFormatting sqref="AH41:AH42 AM41:AM42 AS41:AS42 AC41:AC42 X41:X42 X38:Y38 AC38:AD38 AH38:AI38 AM38:AN38 AR38:AT38 X21:X34 AC21:AC34 AH21:AH32 AM38:AM39 AS21 X33:Z33 X36:Z37 AH38:AH39 AF21:AJ21 AF23:AH23 AF27:AJ28 AH34 AF36:AJ37 AC36:AC39 X36:X39 AS23:AS39">
    <cfRule type="containsText" dxfId="63" priority="330" operator="containsText" text="N/A">
      <formula>NOT(ISERROR(SEARCH("N/A",X21)))</formula>
    </cfRule>
    <cfRule type="cellIs" dxfId="62" priority="331" operator="between">
      <formula>#REF!</formula>
      <formula>#REF!</formula>
    </cfRule>
    <cfRule type="cellIs" dxfId="61" priority="332" operator="between">
      <formula>#REF!</formula>
      <formula>#REF!</formula>
    </cfRule>
    <cfRule type="cellIs" dxfId="60" priority="333" operator="between">
      <formula>#REF!</formula>
      <formula>#REF!</formula>
    </cfRule>
  </conditionalFormatting>
  <conditionalFormatting sqref="AH42 AH39 AM42 AM39 AS42 AS39 AC42 AC39 X42 X39">
    <cfRule type="containsText" dxfId="59" priority="394" operator="containsText" text="N/A">
      <formula>NOT(ISERROR(SEARCH("N/A",X39)))</formula>
    </cfRule>
    <cfRule type="cellIs" dxfId="58" priority="395" operator="between">
      <formula>$B$17</formula>
      <formula>#REF!</formula>
    </cfRule>
    <cfRule type="cellIs" dxfId="57" priority="396" operator="between">
      <formula>$B$15</formula>
      <formula>#REF!</formula>
    </cfRule>
    <cfRule type="cellIs" dxfId="56" priority="397" operator="between">
      <formula>#REF!</formula>
      <formula>#REF!</formula>
    </cfRule>
  </conditionalFormatting>
  <conditionalFormatting sqref="AS39 AH39 AH42 AM39 AM42 AS42 AC39 AC42 X39 X42">
    <cfRule type="containsText" dxfId="55" priority="434" operator="containsText" text="N/A">
      <formula>NOT(ISERROR(SEARCH("N/A",X39)))</formula>
    </cfRule>
    <cfRule type="cellIs" dxfId="54" priority="435" operator="between">
      <formula>#REF!</formula>
      <formula>#REF!</formula>
    </cfRule>
    <cfRule type="cellIs" dxfId="53" priority="436" operator="between">
      <formula>$B$15</formula>
      <formula>#REF!</formula>
    </cfRule>
    <cfRule type="cellIs" dxfId="52" priority="437" operator="between">
      <formula>#REF!</formula>
      <formula>#REF!</formula>
    </cfRule>
  </conditionalFormatting>
  <conditionalFormatting sqref="Y38">
    <cfRule type="colorScale" priority="109">
      <colorScale>
        <cfvo type="min"/>
        <cfvo type="percentile" val="50"/>
        <cfvo type="max"/>
        <color rgb="FFF8696B"/>
        <color rgb="FFFFEB84"/>
        <color rgb="FF63BE7B"/>
      </colorScale>
    </cfRule>
  </conditionalFormatting>
  <conditionalFormatting sqref="AD38">
    <cfRule type="colorScale" priority="108">
      <colorScale>
        <cfvo type="min"/>
        <cfvo type="percentile" val="50"/>
        <cfvo type="max"/>
        <color rgb="FFF8696B"/>
        <color rgb="FFFFEB84"/>
        <color rgb="FF63BE7B"/>
      </colorScale>
    </cfRule>
  </conditionalFormatting>
  <conditionalFormatting sqref="AI38">
    <cfRule type="colorScale" priority="107">
      <colorScale>
        <cfvo type="min"/>
        <cfvo type="percentile" val="50"/>
        <cfvo type="max"/>
        <color rgb="FFF8696B"/>
        <color rgb="FFFFEB84"/>
        <color rgb="FF63BE7B"/>
      </colorScale>
    </cfRule>
  </conditionalFormatting>
  <conditionalFormatting sqref="AN38">
    <cfRule type="colorScale" priority="106">
      <colorScale>
        <cfvo type="min"/>
        <cfvo type="percentile" val="50"/>
        <cfvo type="max"/>
        <color rgb="FFF8696B"/>
        <color rgb="FFFFEB84"/>
        <color rgb="FF63BE7B"/>
      </colorScale>
    </cfRule>
  </conditionalFormatting>
  <conditionalFormatting sqref="AS38">
    <cfRule type="colorScale" priority="105">
      <colorScale>
        <cfvo type="min"/>
        <cfvo type="percentile" val="50"/>
        <cfvo type="max"/>
        <color rgb="FFF8696B"/>
        <color rgb="FFFFEB84"/>
        <color rgb="FF63BE7B"/>
      </colorScale>
    </cfRule>
  </conditionalFormatting>
  <conditionalFormatting sqref="X38">
    <cfRule type="colorScale" priority="96">
      <colorScale>
        <cfvo type="min"/>
        <cfvo type="percentile" val="50"/>
        <cfvo type="max"/>
        <color rgb="FFF8696B"/>
        <color rgb="FFFFEB84"/>
        <color rgb="FF63BE7B"/>
      </colorScale>
    </cfRule>
  </conditionalFormatting>
  <conditionalFormatting sqref="AC38">
    <cfRule type="colorScale" priority="87">
      <colorScale>
        <cfvo type="min"/>
        <cfvo type="percentile" val="50"/>
        <cfvo type="max"/>
        <color rgb="FFF8696B"/>
        <color rgb="FFFFEB84"/>
        <color rgb="FF63BE7B"/>
      </colorScale>
    </cfRule>
  </conditionalFormatting>
  <conditionalFormatting sqref="AH38">
    <cfRule type="colorScale" priority="78">
      <colorScale>
        <cfvo type="min"/>
        <cfvo type="percentile" val="50"/>
        <cfvo type="max"/>
        <color rgb="FFF8696B"/>
        <color rgb="FFFFEB84"/>
        <color rgb="FF63BE7B"/>
      </colorScale>
    </cfRule>
  </conditionalFormatting>
  <conditionalFormatting sqref="AM38">
    <cfRule type="colorScale" priority="69">
      <colorScale>
        <cfvo type="min"/>
        <cfvo type="percentile" val="50"/>
        <cfvo type="max"/>
        <color rgb="FFF8696B"/>
        <color rgb="FFFFEB84"/>
        <color rgb="FF63BE7B"/>
      </colorScale>
    </cfRule>
  </conditionalFormatting>
  <conditionalFormatting sqref="AR38">
    <cfRule type="colorScale" priority="57">
      <colorScale>
        <cfvo type="min"/>
        <cfvo type="percentile" val="50"/>
        <cfvo type="max"/>
        <color rgb="FF63BE7B"/>
        <color rgb="FFFFEB84"/>
        <color rgb="FFF8696B"/>
      </colorScale>
    </cfRule>
  </conditionalFormatting>
  <conditionalFormatting sqref="AM38">
    <cfRule type="iconSet" priority="1478">
      <iconSet iconSet="4Arrows">
        <cfvo type="percent" val="0"/>
        <cfvo type="percent" val="25"/>
        <cfvo type="percent" val="50"/>
        <cfvo type="percent" val="75"/>
      </iconSet>
    </cfRule>
  </conditionalFormatting>
  <conditionalFormatting sqref="AR38">
    <cfRule type="colorScale" priority="1480">
      <colorScale>
        <cfvo type="num" val="0.45"/>
        <cfvo type="percent" val="0.65"/>
        <cfvo type="percent" val="100"/>
        <color rgb="FFF8696B"/>
        <color rgb="FFFFEB84"/>
        <color rgb="FF63BE7B"/>
      </colorScale>
    </cfRule>
  </conditionalFormatting>
  <conditionalFormatting sqref="AB33">
    <cfRule type="containsText" dxfId="51" priority="49" operator="containsText" text="N/A">
      <formula>NOT(ISERROR(SEARCH("N/A",AB33)))</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A33">
    <cfRule type="containsText" dxfId="47" priority="45" operator="containsText" text="N/A">
      <formula>NOT(ISERROR(SEARCH("N/A",AA33)))</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B37">
    <cfRule type="containsText" dxfId="43" priority="41" operator="containsText" text="N/A">
      <formula>NOT(ISERROR(SEARCH("N/A",AB37)))</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A37">
    <cfRule type="containsText" dxfId="39" priority="37" operator="containsText" text="N/A">
      <formula>NOT(ISERROR(SEARCH("N/A",AA37)))</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D37">
    <cfRule type="containsText" dxfId="35" priority="33" operator="containsText" text="N/A">
      <formula>NOT(ISERROR(SEARCH("N/A",AD37)))</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E37">
    <cfRule type="containsText" dxfId="31" priority="29" operator="containsText" text="N/A">
      <formula>NOT(ISERROR(SEARCH("N/A",AE37)))</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H37">
    <cfRule type="containsText" dxfId="27" priority="25" operator="containsText" text="N/A">
      <formula>NOT(ISERROR(SEARCH("N/A",AH37)))</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G37">
    <cfRule type="containsText" dxfId="23" priority="21" operator="containsText" text="N/A">
      <formula>NOT(ISERROR(SEARCH("N/A",AG37)))</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F37">
    <cfRule type="containsText" dxfId="19" priority="17" operator="containsText" text="N/A">
      <formula>NOT(ISERROR(SEARCH("N/A",AF37)))</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I37">
    <cfRule type="containsText" dxfId="15" priority="13" operator="containsText" text="N/A">
      <formula>NOT(ISERROR(SEARCH("N/A",AI37)))</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J37">
    <cfRule type="containsText" dxfId="11" priority="9" operator="containsText" text="N/A">
      <formula>NOT(ISERROR(SEARCH("N/A",AJ37)))</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D33">
    <cfRule type="containsText" dxfId="7" priority="5" operator="containsText" text="N/A">
      <formula>NOT(ISERROR(SEARCH("N/A",AD33)))</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E33">
    <cfRule type="containsText" dxfId="3" priority="1" operator="containsText" text="N/A">
      <formula>NOT(ISERROR(SEARCH("N/A",AE33)))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$AT$7:$AT$14</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7 J24:J35" xr:uid="{00000000-0002-0000-0000-000003000000}">
      <formula1>PROGRAMACION</formula1>
    </dataValidation>
    <dataValidation type="list" allowBlank="1" showInputMessage="1" showErrorMessage="1" sqref="Q21:Q37" xr:uid="{00000000-0002-0000-0000-000004000000}">
      <formula1>INDICADOR</formula1>
    </dataValidation>
    <dataValidation type="list" allowBlank="1" showInputMessage="1" showErrorMessage="1" error="Escriba un texto " promptTitle="Cualquier contenido" sqref="F35:F37 F21:F26 F32:F33" xr:uid="{00000000-0002-0000-0000-000005000000}">
      <formula1>META2</formula1>
    </dataValidation>
    <dataValidation type="list" allowBlank="1" showInputMessage="1" showErrorMessage="1" sqref="U21:U37"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263</v>
      </c>
      <c r="B1" t="s">
        <v>264</v>
      </c>
      <c r="C1" t="s">
        <v>265</v>
      </c>
      <c r="D1" t="s">
        <v>266</v>
      </c>
      <c r="F1" t="s">
        <v>267</v>
      </c>
    </row>
    <row r="2" spans="1:8">
      <c r="A2" t="s">
        <v>268</v>
      </c>
      <c r="B2" t="s">
        <v>269</v>
      </c>
      <c r="C2" t="s">
        <v>59</v>
      </c>
      <c r="D2" t="s">
        <v>63</v>
      </c>
      <c r="F2" t="s">
        <v>94</v>
      </c>
    </row>
    <row r="3" spans="1:8">
      <c r="A3" t="s">
        <v>270</v>
      </c>
      <c r="B3" t="s">
        <v>271</v>
      </c>
      <c r="C3" t="s">
        <v>272</v>
      </c>
      <c r="D3" t="s">
        <v>187</v>
      </c>
      <c r="F3" t="s">
        <v>65</v>
      </c>
    </row>
    <row r="4" spans="1:8">
      <c r="A4" t="s">
        <v>273</v>
      </c>
      <c r="C4" t="s">
        <v>103</v>
      </c>
      <c r="D4" t="s">
        <v>75</v>
      </c>
      <c r="F4" t="s">
        <v>77</v>
      </c>
    </row>
    <row r="5" spans="1:8">
      <c r="A5" t="s">
        <v>274</v>
      </c>
      <c r="C5" t="s">
        <v>199</v>
      </c>
      <c r="D5" t="s">
        <v>275</v>
      </c>
    </row>
    <row r="6" spans="1:8">
      <c r="A6" t="s">
        <v>276</v>
      </c>
      <c r="E6" t="s">
        <v>277</v>
      </c>
      <c r="G6" t="s">
        <v>278</v>
      </c>
    </row>
    <row r="7" spans="1:8">
      <c r="A7" t="s">
        <v>279</v>
      </c>
      <c r="E7" t="s">
        <v>280</v>
      </c>
      <c r="G7" t="s">
        <v>281</v>
      </c>
    </row>
    <row r="8" spans="1:8">
      <c r="E8" t="s">
        <v>282</v>
      </c>
      <c r="G8" t="s">
        <v>283</v>
      </c>
    </row>
    <row r="9" spans="1:8">
      <c r="E9" t="s">
        <v>284</v>
      </c>
    </row>
    <row r="10" spans="1:8">
      <c r="E10" t="s">
        <v>285</v>
      </c>
    </row>
    <row r="12" spans="1:8" s="3" customFormat="1" ht="74.25" customHeight="1">
      <c r="A12" s="11"/>
      <c r="C12" s="12"/>
      <c r="D12" s="6"/>
      <c r="H12" s="3" t="s">
        <v>286</v>
      </c>
    </row>
    <row r="13" spans="1:8" s="3" customFormat="1" ht="74.25" customHeight="1">
      <c r="A13" s="11"/>
      <c r="C13" s="12"/>
      <c r="D13" s="6"/>
      <c r="H13" s="3" t="s">
        <v>287</v>
      </c>
    </row>
    <row r="14" spans="1:8" s="3" customFormat="1" ht="74.25" customHeight="1">
      <c r="A14" s="11"/>
      <c r="C14" s="12"/>
      <c r="D14" s="2"/>
      <c r="H14" s="3" t="s">
        <v>288</v>
      </c>
    </row>
    <row r="15" spans="1:8" s="3" customFormat="1" ht="74.25" customHeight="1">
      <c r="A15" s="11"/>
      <c r="C15" s="12"/>
      <c r="D15" s="2"/>
      <c r="H15" s="3" t="s">
        <v>289</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290</v>
      </c>
      <c r="C99" t="s">
        <v>291</v>
      </c>
    </row>
    <row r="100" spans="2:3">
      <c r="B100" s="10">
        <v>1167</v>
      </c>
      <c r="C100" s="3" t="s">
        <v>292</v>
      </c>
    </row>
    <row r="101" spans="2:3" ht="30">
      <c r="B101" s="10">
        <v>1131</v>
      </c>
      <c r="C101" s="3" t="s">
        <v>293</v>
      </c>
    </row>
    <row r="102" spans="2:3">
      <c r="B102" s="10">
        <v>1177</v>
      </c>
      <c r="C102" s="3" t="s">
        <v>294</v>
      </c>
    </row>
    <row r="103" spans="2:3" ht="30">
      <c r="B103" s="10">
        <v>1094</v>
      </c>
      <c r="C103" s="3" t="s">
        <v>295</v>
      </c>
    </row>
    <row r="104" spans="2:3">
      <c r="B104" s="10">
        <v>1128</v>
      </c>
      <c r="C104" s="3" t="s">
        <v>296</v>
      </c>
    </row>
    <row r="105" spans="2:3" ht="30">
      <c r="B105" s="10">
        <v>1095</v>
      </c>
      <c r="C105" s="3" t="s">
        <v>297</v>
      </c>
    </row>
    <row r="106" spans="2:3" ht="30">
      <c r="B106" s="10">
        <v>1129</v>
      </c>
      <c r="C106" s="3" t="s">
        <v>298</v>
      </c>
    </row>
    <row r="107" spans="2:3" ht="45">
      <c r="B107" s="10">
        <v>1120</v>
      </c>
      <c r="C107" s="3" t="s">
        <v>299</v>
      </c>
    </row>
    <row r="108" spans="2:3">
      <c r="B108" s="9"/>
    </row>
    <row r="109" spans="2:3">
      <c r="B109" s="9"/>
    </row>
    <row r="117" spans="2:3">
      <c r="B117" t="s">
        <v>300</v>
      </c>
    </row>
    <row r="118" spans="2:3">
      <c r="B118" t="s">
        <v>301</v>
      </c>
      <c r="C118" t="s">
        <v>302</v>
      </c>
    </row>
    <row r="119" spans="2:3">
      <c r="B119" t="s">
        <v>5</v>
      </c>
      <c r="C119" t="s">
        <v>303</v>
      </c>
    </row>
    <row r="120" spans="2:3">
      <c r="B120" t="s">
        <v>304</v>
      </c>
      <c r="C120" t="s">
        <v>305</v>
      </c>
    </row>
    <row r="121" spans="2:3">
      <c r="B121" t="s">
        <v>306</v>
      </c>
      <c r="C121" t="s">
        <v>307</v>
      </c>
    </row>
    <row r="122" spans="2:3">
      <c r="B122" t="s">
        <v>308</v>
      </c>
      <c r="C122" t="s">
        <v>309</v>
      </c>
    </row>
    <row r="123" spans="2:3">
      <c r="B123" t="s">
        <v>310</v>
      </c>
      <c r="C123" t="s">
        <v>311</v>
      </c>
    </row>
    <row r="124" spans="2:3">
      <c r="B124" t="s">
        <v>312</v>
      </c>
      <c r="C124" t="s">
        <v>313</v>
      </c>
    </row>
    <row r="125" spans="2:3">
      <c r="B125" t="s">
        <v>314</v>
      </c>
      <c r="C125" t="s">
        <v>315</v>
      </c>
    </row>
    <row r="126" spans="2:3">
      <c r="B126" t="s">
        <v>316</v>
      </c>
      <c r="C126" t="s">
        <v>317</v>
      </c>
    </row>
    <row r="127" spans="2:3">
      <c r="B127" t="s">
        <v>318</v>
      </c>
      <c r="C127" t="s">
        <v>319</v>
      </c>
    </row>
    <row r="128" spans="2:3">
      <c r="B128" t="s">
        <v>320</v>
      </c>
      <c r="C128" t="s">
        <v>321</v>
      </c>
    </row>
    <row r="129" spans="2:3">
      <c r="B129" t="s">
        <v>322</v>
      </c>
      <c r="C129" t="s">
        <v>323</v>
      </c>
    </row>
    <row r="130" spans="2:3">
      <c r="B130" t="s">
        <v>324</v>
      </c>
      <c r="C130" t="s">
        <v>325</v>
      </c>
    </row>
    <row r="131" spans="2:3">
      <c r="B131" t="s">
        <v>326</v>
      </c>
      <c r="C131" t="s">
        <v>327</v>
      </c>
    </row>
    <row r="132" spans="2:3">
      <c r="B132" t="s">
        <v>328</v>
      </c>
      <c r="C132" t="s">
        <v>329</v>
      </c>
    </row>
    <row r="133" spans="2:3">
      <c r="B133" t="s">
        <v>330</v>
      </c>
      <c r="C133" t="s">
        <v>331</v>
      </c>
    </row>
    <row r="134" spans="2:3">
      <c r="B134" t="s">
        <v>332</v>
      </c>
      <c r="C134" t="s">
        <v>333</v>
      </c>
    </row>
    <row r="135" spans="2:3">
      <c r="B135" t="s">
        <v>334</v>
      </c>
      <c r="C135" t="s">
        <v>335</v>
      </c>
    </row>
    <row r="136" spans="2:3">
      <c r="B136" t="s">
        <v>336</v>
      </c>
      <c r="C136" t="s">
        <v>337</v>
      </c>
    </row>
    <row r="137" spans="2:3">
      <c r="B137" t="s">
        <v>338</v>
      </c>
      <c r="C137" t="s">
        <v>339</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2020-02-04T16:48:41Z</dcterms:modified>
  <cp:category/>
  <cp:contentStatus/>
</cp:coreProperties>
</file>