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C:\Users\jeraldyn.tautiva\OneDrive - Secretaria Distrital de Gobierno\2_PLANES DE ACCIÓN\PLAN DE ACCIÒN 2019\2_SEGUIMIENTO PG_2019\1_SEGUIMIENTO\1_REPORTES TRIMESTRALES\IV_TRIMESTRE\ALCALDÍAS LOCALES\"/>
    </mc:Choice>
  </mc:AlternateContent>
  <xr:revisionPtr revIDLastSave="116" documentId="11_80A97B8CBAC34D401969475434CF5947E3C0CF22" xr6:coauthVersionLast="44" xr6:coauthVersionMax="45" xr10:uidLastSave="{70A9582C-F671-4FF8-BBC2-E48D370397A3}"/>
  <bookViews>
    <workbookView xWindow="-120" yWindow="-120" windowWidth="29040" windowHeight="15840" tabRatio="682" xr2:uid="{00000000-000D-0000-FFFF-FFFF00000000}"/>
  </bookViews>
  <sheets>
    <sheet name="PLAN GESTION POR PROCESO" sheetId="1" r:id="rId1"/>
    <sheet name="Hoja2" sheetId="2" state="hidden" r:id="rId2"/>
    <sheet name="Hoja4" sheetId="5" state="hidden" r:id="rId3"/>
  </sheets>
  <externalReferences>
    <externalReference r:id="rId4"/>
  </externalReferences>
  <definedNames>
    <definedName name="_xlnm._FilterDatabase" localSheetId="0" hidden="1">'PLAN GESTION POR PROCESO'!$A$15:$AT$37</definedName>
    <definedName name="_xlnm.Print_Area" localSheetId="0">'PLAN GESTION POR PROCESO'!$A$15:$U$44</definedName>
    <definedName name="BIEN">#REF!</definedName>
    <definedName name="CANTIDAD">#REF!</definedName>
    <definedName name="CODIGO">Hoja2!$B$100:$B$107</definedName>
    <definedName name="CONTRALORIA">Hoja2!$G$7:$G$8</definedName>
    <definedName name="DEPENDENCIA">Hoja2!$B$118:$B$137</definedName>
    <definedName name="FUENTE">Hoja2!$B$2:$B$3</definedName>
    <definedName name="INDICADOR">Hoja2!$F$2:$F$4</definedName>
    <definedName name="LIDERPROCESO">Hoja2!$C$118:$C$137</definedName>
    <definedName name="MEDICION">Hoja2!$E$2:$E$3</definedName>
    <definedName name="MEDICIONFINAL">Hoja2!$E$7:$E$10</definedName>
    <definedName name="META">Hoja2!$C$12:$C$45</definedName>
    <definedName name="META02">#REF!</definedName>
    <definedName name="META2">Hoja2!$C$2:$C$5</definedName>
    <definedName name="OBJETIVOS">Hoja2!$A$12:$A$21</definedName>
    <definedName name="PMRFINAL">Hoja2!$H$12:$H$15</definedName>
    <definedName name="PRODUCTO">Hoja2!$D$12:$D$47</definedName>
    <definedName name="PROGRAMACION">Hoja2!$D$2:$D$5</definedName>
    <definedName name="proyectos">Hoja2!$C$100:$C$107</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S21" i="1" l="1"/>
  <c r="AM21" i="1"/>
  <c r="AM37" i="1" l="1"/>
  <c r="AR37" i="1"/>
  <c r="AS34" i="1"/>
  <c r="AM34" i="1"/>
  <c r="AR29" i="1"/>
  <c r="AR30" i="1"/>
  <c r="AR28" i="1"/>
  <c r="AR20" i="1"/>
  <c r="AA26" i="1" l="1"/>
  <c r="AQ24" i="1" l="1"/>
  <c r="AQ33" i="1"/>
  <c r="AS33" i="1" s="1"/>
  <c r="P34" i="1"/>
  <c r="AQ34" i="1" s="1"/>
  <c r="P21" i="1"/>
  <c r="AQ21" i="1" s="1"/>
  <c r="AQ35" i="1"/>
  <c r="AQ36" i="1"/>
  <c r="AQ22" i="1"/>
  <c r="AQ23" i="1"/>
  <c r="AQ26" i="1"/>
  <c r="AQ27" i="1"/>
  <c r="AQ31" i="1"/>
  <c r="AS31" i="1"/>
  <c r="AP21" i="1"/>
  <c r="AP22" i="1"/>
  <c r="AP23" i="1"/>
  <c r="AP24" i="1"/>
  <c r="AP25" i="1"/>
  <c r="AP26" i="1"/>
  <c r="AP27" i="1"/>
  <c r="AP28" i="1"/>
  <c r="AP29" i="1"/>
  <c r="AP30" i="1"/>
  <c r="AP31" i="1"/>
  <c r="AP32" i="1"/>
  <c r="AP33" i="1"/>
  <c r="AP34" i="1"/>
  <c r="AP35" i="1"/>
  <c r="AP36" i="1"/>
  <c r="AP20" i="1"/>
  <c r="AK21" i="1"/>
  <c r="AK22" i="1"/>
  <c r="AK23" i="1"/>
  <c r="AK24" i="1"/>
  <c r="AK25" i="1"/>
  <c r="AK26" i="1"/>
  <c r="AK27" i="1"/>
  <c r="AK28" i="1"/>
  <c r="AM28" i="1" s="1"/>
  <c r="AK29" i="1"/>
  <c r="AK30" i="1"/>
  <c r="AK31" i="1"/>
  <c r="AM31" i="1" s="1"/>
  <c r="AK32" i="1"/>
  <c r="AK33" i="1"/>
  <c r="AM33" i="1"/>
  <c r="AK34" i="1"/>
  <c r="AK35" i="1"/>
  <c r="AK36" i="1"/>
  <c r="AF30" i="1"/>
  <c r="AF21" i="1"/>
  <c r="AH21" i="1" s="1"/>
  <c r="AF23" i="1"/>
  <c r="AH23" i="1" s="1"/>
  <c r="AF24" i="1"/>
  <c r="AF25" i="1"/>
  <c r="AF28" i="1"/>
  <c r="AF29" i="1"/>
  <c r="AF31" i="1"/>
  <c r="AH31" i="1" s="1"/>
  <c r="AF33" i="1"/>
  <c r="AH33" i="1"/>
  <c r="AA20" i="1"/>
  <c r="AA21" i="1"/>
  <c r="AA22" i="1"/>
  <c r="AC22" i="1" s="1"/>
  <c r="AA23" i="1"/>
  <c r="AA24" i="1"/>
  <c r="AA25" i="1"/>
  <c r="AA28" i="1"/>
  <c r="AA29" i="1"/>
  <c r="AA30" i="1"/>
  <c r="AA31" i="1"/>
  <c r="AC31" i="1"/>
  <c r="AA33" i="1"/>
  <c r="AC33" i="1" s="1"/>
  <c r="AA35" i="1"/>
  <c r="AC35" i="1" s="1"/>
  <c r="V33" i="1"/>
  <c r="X33" i="1" s="1"/>
  <c r="AA27" i="1"/>
  <c r="V22" i="1"/>
  <c r="V23" i="1"/>
  <c r="V24" i="1"/>
  <c r="X24" i="1" s="1"/>
  <c r="V25" i="1"/>
  <c r="X25" i="1" s="1"/>
  <c r="V26" i="1"/>
  <c r="V27" i="1"/>
  <c r="V28" i="1"/>
  <c r="X28" i="1" s="1"/>
  <c r="V29" i="1"/>
  <c r="V30" i="1"/>
  <c r="V31" i="1"/>
  <c r="X31" i="1" s="1"/>
  <c r="V32" i="1"/>
  <c r="V35" i="1"/>
  <c r="V36" i="1"/>
  <c r="V20" i="1"/>
  <c r="E37" i="1"/>
  <c r="P30" i="1"/>
  <c r="AQ30" i="1" s="1"/>
  <c r="P29" i="1"/>
  <c r="AQ29" i="1" s="1"/>
  <c r="P28" i="1"/>
  <c r="AQ28" i="1" s="1"/>
  <c r="P20" i="1"/>
  <c r="AQ20" i="1" s="1"/>
  <c r="P32" i="1"/>
  <c r="AQ32" i="1" s="1"/>
  <c r="AS32" i="1" s="1"/>
  <c r="P25" i="1"/>
  <c r="AQ25" i="1" s="1"/>
  <c r="AH37" i="1" l="1"/>
  <c r="AC37" i="1"/>
  <c r="X3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J18" authorId="0" shapeId="0" xr:uid="{00000000-0006-0000-0000-000001000000}">
      <text>
        <r>
          <rPr>
            <b/>
            <sz val="8"/>
            <color indexed="81"/>
            <rFont val="Tahoma"/>
            <family val="2"/>
          </rPr>
          <t>juan.jimenez:</t>
        </r>
        <r>
          <rPr>
            <sz val="8"/>
            <color indexed="81"/>
            <rFont val="Tahoma"/>
            <family val="2"/>
          </rPr>
          <t xml:space="preserve">
Establecer el tipo programación:
- Suma
-Constante
-Creciente
-Decreciente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1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<sst xmlns="http://schemas.openxmlformats.org/spreadsheetml/2006/main" count="618" uniqueCount="336">
  <si>
    <t>ALCALDÍA LOCAL DE LOS MÁRTIRES</t>
  </si>
  <si>
    <t>SECRETARIA DISTRITAL DE GOBIERNO</t>
  </si>
  <si>
    <t>VIGENCIA DE LA PLANEACIÓN</t>
  </si>
  <si>
    <t>CONTROL DE CAMBIOS</t>
  </si>
  <si>
    <t>ALCALDÍA LOCAL</t>
  </si>
  <si>
    <t>ALCALDIA LOCAL DE LOS MARTIRES</t>
  </si>
  <si>
    <t>VERSIÓN</t>
  </si>
  <si>
    <t>FECHA</t>
  </si>
  <si>
    <t>DESCRIPCIÓN DE LA MODIFICACIÓN</t>
  </si>
  <si>
    <t>PROCESOS ASOCIADOS</t>
  </si>
  <si>
    <t>GESTIÓN PÚBLICA TERRITORIAL LOCAL 
GESTIÓN CORPORATIVA LOCAL
INSPECCIÓN VIGILANCIA Y CONTROL
GERENCIA DE TIC</t>
  </si>
  <si>
    <t>Se hace la oficialización del Plan de Gestión con relación a las metas programadas en la vigencia anterior.</t>
  </si>
  <si>
    <t>Se  incorporan las líneas base de la metas: (i) "Porcentaje de avance acumulado en el cumplimiento físico entregado del Plan de Desarrollo Local que arroja la MUSI"; (ii) "Dar respuesta al 100% de los requerimientos ciudadanos asignados a la Alcaldía Local con corte a 31 de diciembre de 2018, según la información de seguimiento presentada por el proceso de Servicio a la Ciudadanía", con relación a esta última meta se modifica el tipo de  programación y la programación  conforme a la información remitid por el Alcalde Local.</t>
  </si>
  <si>
    <t>Se adiciona el avance de gestión de la Alcaldía Local realizado durante el I trimestre, obteniendo por resultado 83,07%. Se modifican las metas 5 y 6 definiendo las obligaciones por pagar del rubro de Inversión y finalmente, se cambia la programación de la meta "Obtener una calificación igual o superior al 80  % en conocimientos de MIPG por proceso y/o Alcaldía Local" para tercer trimestre de 2019. Se modificó el  medio de verificación de las metas asociadas a los operativos de actividad económica, obras y urbanismo y espacio público.</t>
  </si>
  <si>
    <r>
      <t>En atención al correo remitido el día 25 de julio de 2019 por partede la Directora para la Gestión Policiva se modifica la linea base de las metas</t>
    </r>
    <r>
      <rPr>
        <i/>
        <sz val="12"/>
        <rFont val="Arial"/>
        <family val="2"/>
      </rPr>
      <t xml:space="preserve"> "Dar impulso procesal  ( Avocar, rechazar, enviar al competente, fallar) al 60% de los comparendos recibidos en las vigencias anteriores al año 2019." y "Dar impulso procesal  ( Avocar, rechazar, enviar al competente, fallar) al 60% de las quejas recibidos en las vigencias anteriores al año 2019"</t>
    </r>
    <r>
      <rPr>
        <sz val="12"/>
        <rFont val="Arial"/>
        <family val="2"/>
      </rPr>
      <t xml:space="preserve">  . Se adiciona el avance de gestión de la Alcaldía Local realizado durante el II trimestre, obteniendo por resultado </t>
    </r>
    <r>
      <rPr>
        <b/>
        <sz val="12"/>
        <rFont val="Arial"/>
        <family val="2"/>
      </rPr>
      <t>92,29%</t>
    </r>
  </si>
  <si>
    <t>Se modifica la programación de la meta transversal "Obtener una calificación   igual o superior al 80  % en conocimientos de MIPG por proceso y/o Alcaldía Local"  para cuarto trimestre de vigencia.</t>
  </si>
  <si>
    <r>
      <t xml:space="preserve">Se modifica la programación de la metas: i) Dar respuesta al 100% de los requerimientos ciudadanos asignados a la Alcaldía Local con corte a 31 de diciembre de 2018, según la información de seguimiento presentada por el proceso de Servicio a la Ciudadanía para el cuarto trimestre. Se adiciona el avance de gestión del proceso realizado durante el III trimestre, obteniendo por resultado del </t>
    </r>
    <r>
      <rPr>
        <b/>
        <sz val="12"/>
        <rFont val="Arial"/>
        <family val="2"/>
      </rPr>
      <t>93,93%</t>
    </r>
    <r>
      <rPr>
        <sz val="12"/>
        <rFont val="Arial"/>
        <family val="2"/>
      </rPr>
      <t xml:space="preserve"> </t>
    </r>
  </si>
  <si>
    <t xml:space="preserve">"Se adiciona el avance de gestión de la Alcaldía realizado durante el IV trimestre, obteniendo por resultado del 97%, obteniendo por resultado de gestión para la vigencia 2019 del 98%			</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</si>
  <si>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</si>
  <si>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</si>
  <si>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</si>
  <si>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</si>
  <si>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</si>
  <si>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</si>
  <si>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</si>
  <si>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</si>
  <si>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</si>
  <si>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</si>
  <si>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</si>
  <si>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</si>
  <si>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</si>
  <si>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</si>
  <si>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</si>
  <si>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PROCESO</t>
  </si>
  <si>
    <t>META PLAN DE GESTIÓN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</si>
  <si>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</si>
  <si>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</si>
  <si>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</si>
  <si>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</si>
  <si>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</si>
  <si>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</si>
  <si>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</si>
  <si>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</si>
  <si>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</si>
  <si>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</si>
  <si>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</si>
  <si>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</si>
  <si>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</si>
  <si>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</si>
  <si>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</si>
  <si>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</si>
  <si>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</si>
  <si>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</si>
  <si>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</si>
  <si>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</si>
  <si>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 xml:space="preserve">Fortalecer la capacidad institucional y para el ejercicio de la función  policiva por parte de las autoridades </t>
  </si>
  <si>
    <t>Gestión Pública Territorial Local</t>
  </si>
  <si>
    <r>
      <t xml:space="preserve">Incrementar en un </t>
    </r>
    <r>
      <rPr>
        <b/>
        <sz val="12"/>
        <rFont val="Garamond"/>
        <family val="1"/>
      </rPr>
      <t>10%</t>
    </r>
    <r>
      <rPr>
        <sz val="12"/>
        <rFont val="Garamond"/>
        <family val="1"/>
      </rPr>
      <t xml:space="preserve"> la participación de los ciudadanos en la audiencia de rendición de cuentas.</t>
    </r>
  </si>
  <si>
    <t>RETADORA (MEJORA)</t>
  </si>
  <si>
    <t>Porcentaje de incremento de la participación de los Ciudadanos en la Audiencia de Rendición de Cuentas</t>
  </si>
  <si>
    <t>((No. ciudadanos participantes en la audiencia de Rendición de Cuentas vigencia 2019 - No. ciudadanos participantes en la audiencia de Rendición de Cuentas Vigencia 2018) /  No. ciudadanos participantes en la audiencia de Rendición de Cuentas Vigencia 2018)*100</t>
  </si>
  <si>
    <t>Diligenciar de acuerdo con el informe de veeduría distrital</t>
  </si>
  <si>
    <t>SUMA</t>
  </si>
  <si>
    <t>Ciudadanos</t>
  </si>
  <si>
    <t>EFICACIA</t>
  </si>
  <si>
    <t>Registros de asistencia a la audiencia pública de rendición de cuentas 2018 y  2019</t>
  </si>
  <si>
    <t>Alcaldía Local</t>
  </si>
  <si>
    <t>Informe de Veeduría Distrital</t>
  </si>
  <si>
    <t>META NO PROGRAMADA</t>
  </si>
  <si>
    <t xml:space="preserve">En la audiencia de rendición de cuentas realizada el 27 de abril de 2019 se conto con la participación fisica de 198 asistentes, adicionalmnte se realizó la transmisión en vivo alcanzando las 243 reproducciones para un total de 441 asistentes, la audiencia de 2018 conto con 313 asistentes. </t>
  </si>
  <si>
    <t xml:space="preserve">Formato unico de inscripción de participantes, evidencia transmisión y reproducciones facebook live, registros fotograficos. </t>
  </si>
  <si>
    <r>
      <t xml:space="preserve">Lograr el </t>
    </r>
    <r>
      <rPr>
        <b/>
        <sz val="12"/>
        <rFont val="Garamond"/>
        <family val="1"/>
      </rPr>
      <t xml:space="preserve">65% </t>
    </r>
    <r>
      <rPr>
        <sz val="12"/>
        <rFont val="Garamond"/>
        <family val="1"/>
      </rPr>
      <t>de avance en el cumplimiento físico del Plan de Desarrollo Local</t>
    </r>
  </si>
  <si>
    <t>Porcentaje de Avance en el Cumplimiento Físico del Plan de Desarrollo Local</t>
  </si>
  <si>
    <t>Porcentaje de avance acumulado en el cumplimiento físico entregado del Plan de Desarrollo Local que arroja la MUSI.</t>
  </si>
  <si>
    <t>CRECIENTE</t>
  </si>
  <si>
    <t>Porcentaje</t>
  </si>
  <si>
    <t>EFECTIVIDAD</t>
  </si>
  <si>
    <t>MUSI</t>
  </si>
  <si>
    <t>Matriz MUSI</t>
  </si>
  <si>
    <t>Según el visor MUSI reportado por la Secretaría Distrital de Planeación, el avance físico del plan de desarrollo local para el trimestre fue del 34,9%</t>
  </si>
  <si>
    <t>MATRIZ MUSI</t>
  </si>
  <si>
    <t xml:space="preserve">Para el segundo trimestre de 2019 se dio cumplimiento a la meta establecida por cuanto se cuenta con un 40,8% de avance total de cada plan de desarrollo local según los bienes y servicios entregados. </t>
  </si>
  <si>
    <t>Informe Avance PDL 2017-2020 reporte generado a traves de la matriz MUSI.</t>
  </si>
  <si>
    <t>Según el visor MUSI reportado por la Secretaría Distrital de Planeación, el avance físico del plan de desarrollo local para el trimestre fue del 41,2%</t>
  </si>
  <si>
    <t>Reporte MUSI</t>
  </si>
  <si>
    <t>El reporte se genera en el mes de enero a la fecha no se encuentra actualizada esta información</t>
  </si>
  <si>
    <t>Integrar las herramientas de planeación, gestión y control, con enfoque de innovación, mejoramiento continuo, responsabilidad social, desarrollo integral del talento humano y transparencia</t>
  </si>
  <si>
    <t xml:space="preserve">Gestión Corporativa Local </t>
  </si>
  <si>
    <r>
      <t xml:space="preserve">Comprometer al 30 de julio del 2019 el </t>
    </r>
    <r>
      <rPr>
        <b/>
        <sz val="12"/>
        <rFont val="Garamond"/>
        <family val="1"/>
      </rPr>
      <t>50%</t>
    </r>
    <r>
      <rPr>
        <sz val="12"/>
        <rFont val="Garamond"/>
        <family val="1"/>
      </rPr>
      <t xml:space="preserve"> del presupuesto de inversión directa disponible a la vigencia para el FDL y el </t>
    </r>
    <r>
      <rPr>
        <b/>
        <sz val="12"/>
        <rFont val="Garamond"/>
        <family val="1"/>
      </rPr>
      <t>95%</t>
    </r>
    <r>
      <rPr>
        <sz val="12"/>
        <rFont val="Garamond"/>
        <family val="1"/>
      </rPr>
      <t xml:space="preserve"> al 31 de diciembre de 2019.</t>
    </r>
  </si>
  <si>
    <t>Porcentaje de Compromisos de la vigencia 2019</t>
  </si>
  <si>
    <t>(Valor de RP de inversión directa de la vigencia  / Valor total del presupuesto de inversión directa de la Vigencia)*100</t>
  </si>
  <si>
    <t>Porcentaje de compromisos de la vigencia a 30 de junio y a 31 de diciembre de 2018</t>
  </si>
  <si>
    <t>Compromisos</t>
  </si>
  <si>
    <t>EFICIENCIA</t>
  </si>
  <si>
    <t>PREDIS</t>
  </si>
  <si>
    <t xml:space="preserve">A 30 de junio de 2019 se ha comprometido el 36,54 % del presupuesto de inversión directa del Fondo de Desarrollo Local de los Martires. </t>
  </si>
  <si>
    <t xml:space="preserve">Se anexa PREDIS con corte a 30 de Junio de 2019 </t>
  </si>
  <si>
    <t xml:space="preserve">Se ha comprometido el 99,16% del presupuesto de inversión directa. </t>
  </si>
  <si>
    <t xml:space="preserve">Se anexa PREDIS con corte a 20 de diciembre de 2019 </t>
  </si>
  <si>
    <r>
      <t>Girar mínimo el 4</t>
    </r>
    <r>
      <rPr>
        <b/>
        <sz val="12"/>
        <rFont val="Garamond"/>
        <family val="1"/>
      </rPr>
      <t>0%</t>
    </r>
    <r>
      <rPr>
        <sz val="12"/>
        <rFont val="Garamond"/>
        <family val="1"/>
      </rPr>
      <t xml:space="preserve"> del presupuesto de inversión directa comprometido en la vigencia 2019</t>
    </r>
  </si>
  <si>
    <t>GESTIÓN</t>
  </si>
  <si>
    <t>Porcentaje de Giros de la Vigencia 2019</t>
  </si>
  <si>
    <t>(Valor de los giros de inversión directa de la vigencia  / Valor total del presupuesto de inversión directa de la vigencia)*100</t>
  </si>
  <si>
    <t>Porcentaje de giros  de la vigencia a 31 de diciembre de 2018</t>
  </si>
  <si>
    <t>Giros</t>
  </si>
  <si>
    <t xml:space="preserve"> Durante el segundo trimestre se  giro el 12,59 % de inversión directa disponible.</t>
  </si>
  <si>
    <t>Durante el tercer trimestre se giro el 17%  de inversión directa disponible.</t>
  </si>
  <si>
    <t>Reporte PREDIS con corte a 30 de septiembre de 2019</t>
  </si>
  <si>
    <t xml:space="preserve">Al 20 de diciembre se ha girado el 54,15% del presupuesto de inversión directa. </t>
  </si>
  <si>
    <t>Girar el 50% del presupuesto constituido como Obligaciones por Pagar de la vigencia 2017 y anteriores (Inversión)</t>
  </si>
  <si>
    <t>Porcentaje de Giros de Obligaciones por Pagar 2017 y anteriores</t>
  </si>
  <si>
    <t>(Valor de los giros de obligaciones por pagar de la vigencia 2017 y anteriores  / Valor total de las obligaciones por pagar de la vigencia 2017 y anteriores)*100</t>
  </si>
  <si>
    <t>Porcentaje de giros de las obligaciones por pagar  de la vigencia 2016 y anteriores, con corte a 31 de diciembre de 2018</t>
  </si>
  <si>
    <t>SE REALIZO 48,93% DE GIRO A CORTE 30 DE MARZO 2019 DE LAS OBLIGACIONES  POR PAGAR VIGENCIAS 2017 Y ANTERIORES</t>
  </si>
  <si>
    <t>SE ANEXA PREDIS CON CORTE 30 DE MARZO DE 2019</t>
  </si>
  <si>
    <t xml:space="preserve">Se giró el 63,57% de las obligaciones por pagar de las vigencias 2017 y anteriores. </t>
  </si>
  <si>
    <t xml:space="preserve">Durante el tercer trimestre se giro el 75% de las obligaciones por pagar de las vigencias 2017 y anteriores. </t>
  </si>
  <si>
    <t>Al 20 de diciembre se ha girado el 98,57% de obligaciones por pagar de las vigencias 2017 y anteriores</t>
  </si>
  <si>
    <t>Girar el 50% del presupuesto constituido como Obligaciones por Pagar de la vigencia 2018 (Inversión)</t>
  </si>
  <si>
    <t>Porcentaje de Giros de Obligaciones por Pagar 2018</t>
  </si>
  <si>
    <t>(Valor de los giros de obligaciones por pagar de la vigencia 2018 / Valor total de las obligaciones por pagar de la vigencia 2018)*100</t>
  </si>
  <si>
    <t>Porcentaje de giros de las obligaciones por pagar  de la vigencia 2017, con corte a 31 de diciembre de 2018</t>
  </si>
  <si>
    <t>SE REALIZO 48,93% DE GIRO A CORTE 30 DE MARZO 2019</t>
  </si>
  <si>
    <t xml:space="preserve">Se giró el 30,02% de las obligaciones por pagar de la Vigencia 2018. </t>
  </si>
  <si>
    <t>Durante el tercer trimestre se giro el 52% de las obligaciones por pagar vigencia 2018.</t>
  </si>
  <si>
    <t>Al 20 de diciembre se ha girado el 89,03% de obligaciones por pagar de las vigencias 2018.</t>
  </si>
  <si>
    <t>Fortalecer la capacidad institucional y para el ejercicio de la función  policiva por parte de las autoridades locales a cargo de la SDG.</t>
  </si>
  <si>
    <t>Inspección Vigilancia y Control</t>
  </si>
  <si>
    <t>Dar impulso procesal  ( Avocar, rechazar, enviar al competente, fallar) al 60% de los comparendos recibidos en las vigencias anteriores al año 2019.</t>
  </si>
  <si>
    <t>Porcentaje de impulsos procesales por los inspectores en las Localidades</t>
  </si>
  <si>
    <t>(Número de impulsos procesales resueltos en la localidad/Número de comparendos anteriores a la vigencia 2019 en la Localidad )*100</t>
  </si>
  <si>
    <t xml:space="preserve">Impulsos Procesales </t>
  </si>
  <si>
    <t>Siactua</t>
  </si>
  <si>
    <t>Alcalde Local</t>
  </si>
  <si>
    <t>De acuerdo al reporte remitido por la Dirección para la Gestión Policiva  se dio respuesta al 36% de los comparendos programados para el trimestre</t>
  </si>
  <si>
    <t>Reporte DGP</t>
  </si>
  <si>
    <t>La Alcaldía Local dio impulso a 2.953 comparendos recibidos en las vigencias anteriores al año 2019.</t>
  </si>
  <si>
    <t>Dar impulso procesal  ( Avocar, rechazar, enviar al competente, fallar, ) al 60% de las quejas recibidas en las vigencias anteriores al año 2019 .</t>
  </si>
  <si>
    <t>(Número de impulsos procesales resueltos en la localidad/Número de quejas recibidas en la Localidad anteriores a la vigencia 2019)*100</t>
  </si>
  <si>
    <t xml:space="preserve">Siactua </t>
  </si>
  <si>
    <t>De acuerdo al reporte remitido por la Dirección para la Gestión Policiva  se dio respuesta al 36% de las quejas programados para el trimestre</t>
  </si>
  <si>
    <t>La Alcaldía Local dio impulso a 977 quejas recibidos en las vigencias anteriores al año 2019.</t>
  </si>
  <si>
    <t>Realizar 42 acciones de control u operativos en materia de actividad económica</t>
  </si>
  <si>
    <t>Cantidad de acciones de control u operativos en materia de económica realizados</t>
  </si>
  <si>
    <t>Número de Acciones de Control u Operativos en materia de actividad económica</t>
  </si>
  <si>
    <t>Operativos en materia de actividad económica</t>
  </si>
  <si>
    <t>Informe de operativo
Actas</t>
  </si>
  <si>
    <t>GET-IVC-F035 Acta de visita
GET-IVC-F032 Formato consolidación de la información de operativos
GDI-GPD-F029 Evidencia de reunión</t>
  </si>
  <si>
    <t>SE REALIZAN 8 OPERATIVOS EN MATERIA DE ACTIVIDAD ECONNOMICA</t>
  </si>
  <si>
    <t>SE ANEXA MATRIZ IVC Y ACTAS DE OPERATIVOS</t>
  </si>
  <si>
    <t>se realizaron 13 operativos en materia de actividad económica.</t>
  </si>
  <si>
    <t>Se Anexa Matriz IVC y Actas de Operativos</t>
  </si>
  <si>
    <t xml:space="preserve">Durant el tercer trimestre se realizaron 14 operativos en materia de actividad economica. </t>
  </si>
  <si>
    <t xml:space="preserve">Matriz IVC y actas de operativos </t>
  </si>
  <si>
    <t xml:space="preserve">Durant el cuarto trimestre se realizaron 9 operativos en materia de actividad economica. </t>
  </si>
  <si>
    <t>La Alcaldía Local realizó 44 acciones de control u operativos en materia de económica realizados durante la vigencia 2019</t>
  </si>
  <si>
    <t>Realizar 24 acciones de control u operativos en materia de obras y urbanismo relacionados con la integridad urbanística.</t>
  </si>
  <si>
    <t>Cantidad de acciones de control u operativos en materia de urbanismo relacionados con la integridad urbanística</t>
  </si>
  <si>
    <t>Número de Acciones de Control u Operativos en Materia de Urbanismo Relacionados con la Integridad urbanística.</t>
  </si>
  <si>
    <t>Operativos en materia de urbanismo</t>
  </si>
  <si>
    <t>GET-IVC-F032 Formato consolidación de la información de operativos
GET-IVC-F034 Formato técnico de visita y/o verificación- control urbanístico
GDI-GPD-F029 Evidencia de reunión</t>
  </si>
  <si>
    <t>SE REALIZAN 10 OPERATIVOS EN MATERIA DE URBANISMO</t>
  </si>
  <si>
    <t>se realizan 10 operativos en materia de urbanismo</t>
  </si>
  <si>
    <t>Durante el tercer trimestre se realizaron 10 operativos de urbanismo</t>
  </si>
  <si>
    <t>se realizan 24 operativos en materia de urbanismo</t>
  </si>
  <si>
    <t>La Alcaldía Local realizó 54 acciones de control u operativos en materia de urbanismos realizados durante la vigencia 2019</t>
  </si>
  <si>
    <t>Realizar  24  acciones de control u operativos en materia de urbanismo relacionados con la integridad del Espacio Público.</t>
  </si>
  <si>
    <t>Cantidad de acciones de control de operativos en materia de urbanismo relacionados con espacio público</t>
  </si>
  <si>
    <t>Número de Acciones de Control u Operativos en Materia de Urbanismo Relacionados con espacio público.</t>
  </si>
  <si>
    <t>Operativos de Recuperación de espacio público</t>
  </si>
  <si>
    <t>GET-IVC-F037 Formato técnico de visita y/o verificación - espacio público.</t>
  </si>
  <si>
    <t>SE REALIZAN 11 OPERATIVOS Y O ACCIONES EN MATERIA DE ESPACIO PUBLICO</t>
  </si>
  <si>
    <t>se realizan 9 operativos y o acciones en materia de espacio publico</t>
  </si>
  <si>
    <t>Durante el tercer trimestre se realizaron 18 operativos en materia de espacio publico.</t>
  </si>
  <si>
    <t>se realizan 10 operativos y o acciones en materia de espacio publico</t>
  </si>
  <si>
    <t>La Alcaldía Local realizó 48 acciones de control u operativos en materia de espacio público realizados durante la vigencia 2019</t>
  </si>
  <si>
    <t>Asegurar el acceso de la ciudadanía a la información y oferta institucional</t>
  </si>
  <si>
    <t>Gerencia de TIC</t>
  </si>
  <si>
    <t>Cumplir el 100% de los lineamientos de gestión de las TIC impartidas por la DTI del nivel central para la vigencia 2019</t>
  </si>
  <si>
    <t>Porcentaje del lineamientos de gestión de TIC Impartidas por la DTI del nivel central Cumplidas</t>
  </si>
  <si>
    <t>(# de lineamientos de gestión de TIC cumplidos por la alcaldía local en la vigencia 2018 /Total de lineamientos de gestión de TIC impartidos por la DTI de Nivel Central) *100</t>
  </si>
  <si>
    <t>CONSTANTE</t>
  </si>
  <si>
    <t>Lineamientos de Gestión de TIC Impartidos por la DTI Cumplidas</t>
  </si>
  <si>
    <t>Sistema de Gestión Documental
Aplicativo Hola
Archivo área de Sistemas</t>
  </si>
  <si>
    <t>Seguimiento al Porcentaje de Políticas de Gestión TIC</t>
  </si>
  <si>
    <t>De acuerdo al informe remitido por la DTI de los 6 lineamientos evaluados la alcaldía local cumple con el 80%</t>
  </si>
  <si>
    <t>radicado 20194400192783</t>
  </si>
  <si>
    <t xml:space="preserve">
De acuerdo al informe remitido por la DTI de los 6 lineamientos evaluados la Alcaldía local cumple con el 83%</t>
  </si>
  <si>
    <t>Reporte enviado por la DTI</t>
  </si>
  <si>
    <t xml:space="preserve">
De acuerdo al informe remitido por la DTI de los 6 lineamientos evaluados la Alcaldía local cumple con el 90%</t>
  </si>
  <si>
    <t>Reporte enviado por la DTI con corte a noviembre de 2019 donde se evidencia un avance del 73%.</t>
  </si>
  <si>
    <t>Reporte enviado por la DTI con corte a noviembre de 2019.</t>
  </si>
  <si>
    <t>Implementación del Modelo Integrado de Planeación y Gestión</t>
  </si>
  <si>
    <t>Presentar una (1) propuesta de buena práctica de gestión encaminada al fortalecimiento de la integridad en el servicio público y/o lucha contra la corrupción en la entidad.</t>
  </si>
  <si>
    <t>SOTENIBILIDAD DEL SISTEMA DE GESTIÓN</t>
  </si>
  <si>
    <t>Propuesta de buena práctica de gestión registrada  por proceso o Alcaldía Local en la herramienta de gestión del conocimiento (AGORA).</t>
  </si>
  <si>
    <t>Numero de propuestas de buenas practicas de gestión  registradas</t>
  </si>
  <si>
    <t>Buenas prácticas de gestión registradas en la herramienta AGORA</t>
  </si>
  <si>
    <t>Agora</t>
  </si>
  <si>
    <t>Líder del Proceso y/o Alcaldía Local  o a quien delegue.</t>
  </si>
  <si>
    <t>Seguimiento Agora</t>
  </si>
  <si>
    <t>C</t>
  </si>
  <si>
    <t>Se califica como buena práctica, sin embargo, se sugiere ajustar la casilla de depósito de la buena práctica, indicando en donde se encuentra ubicada toda la infomación fisicamente. Adicionalmente se sugiere realizar procesos de evaluación de esta buena práctica tales como encuestas, de tal manera que permita ver la efectividad que ha tenido y promover la implementación de la misma, en las otras alcaldías locales.</t>
  </si>
  <si>
    <t>Reporte ágora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</si>
  <si>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</si>
  <si>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</si>
  <si>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rgb="FF0070C0"/>
        <rFont val="Garamond"/>
        <family val="1"/>
      </rPr>
      <t>/</t>
    </r>
    <r>
      <rPr>
        <sz val="12"/>
        <color rgb="FF0070C0"/>
        <rFont val="Garamond"/>
        <family val="1"/>
      </rPr>
      <t xml:space="preserve"> N°  de acciones a gestionar bajo responsabilidad del proceso)*100</t>
    </r>
  </si>
  <si>
    <t>N/A</t>
  </si>
  <si>
    <t>Planes de mejora</t>
  </si>
  <si>
    <t>MIMEC - SIG</t>
  </si>
  <si>
    <t>Reportes MIMEC - SIG remitidos por la OAP</t>
  </si>
  <si>
    <t>La Alcaldía Local actualmente presenta un nivel de cumplimiento del 52% de las acciones de mejora documentadas y vigentes.</t>
  </si>
  <si>
    <t>PANTALLAZOS CIERRE MIMEC- MATRIZ PLAN DE MEJORAMIENTO CONTRALORÍA</t>
  </si>
  <si>
    <t xml:space="preserve">El proceso presente una gestión del 64% en las acciones de los planes de mejora. Actualmente tiene </t>
  </si>
  <si>
    <t>Reportes MIMEC y SIG</t>
  </si>
  <si>
    <t>La Alcaldía Local y/o proceso mantuvo en el trimestre el 90% de las acciones de mejora asignadas con relación a planes de mejoramiento interno documentadas y vigentes</t>
  </si>
  <si>
    <t xml:space="preserve">Reporte aplicativo MIMEC </t>
  </si>
  <si>
    <t xml:space="preserve">Se dio cumplimiento a las actividades contempladas en los planes de acción en las fechas establecidas. </t>
  </si>
  <si>
    <t>Dar respuesta al 100% de los requerimientos ciudadanos asignados a la Alcaldía Local con corte a 31 de diciembre de 2018, según la información de seguimiento presentada por el proceso de Servicio a la Ciudadanía</t>
  </si>
  <si>
    <t xml:space="preserve">Porcentaje de requerimientos ciudadanos con respuesta de fondo con corte a 31 de diciembre de 2018, según verificación efectuada por el proceso de Servicio a la Ciudadanía </t>
  </si>
  <si>
    <t xml:space="preserve"> ((Número de requerimientos ciudadanos con respuesta de fondo asignados a la Alcaldía Local con corte a 31 de diciembre de 2018/Número de requerimientos ciudadanos asignados a la Alcaldía Local  con corte a 31 de diciembre de 2018)*100%)</t>
  </si>
  <si>
    <t>Requerimientos ciudadanos con respuesta</t>
  </si>
  <si>
    <t>Aplicativo Gestión Documental</t>
  </si>
  <si>
    <t>Seguimiento requerimientos ciudadanos</t>
  </si>
  <si>
    <t>La Alcaldía Local dio respuesta al 38% de los requerimientos ciudadanos con corte a 31 de diciembre de 2018 programados para el I  trimestre de la vigencia 2019.</t>
  </si>
  <si>
    <t>Reportes SAC</t>
  </si>
  <si>
    <t>La Alcaldía Local dio respuesta al 54,30% de los requerimientos ciudadanos.</t>
  </si>
  <si>
    <t>Reporte SAC</t>
  </si>
  <si>
    <t>META REPROGRAMADA 4TO TRIMESTRE</t>
  </si>
  <si>
    <t>La Alcaldía Local tiene 14 requerimientos ciudadanos pendientes.</t>
  </si>
  <si>
    <t xml:space="preserve">La Alcaldía Local cuenta con 133 SDQS pendientes por tramitar </t>
  </si>
  <si>
    <t xml:space="preserve">La Alcaldía Local dió respuesta total a 1.379SDQS </t>
  </si>
  <si>
    <t>Obtener una calificación semestral  igual o superior al 70 % en la medición desempeño ambiental de la dependencia, empleando como mecanismo de medición la herramienta establecida por la Oficina Asesora de Planeación.</t>
  </si>
  <si>
    <t>Cumplimiento de criterios ambientales</t>
  </si>
  <si>
    <t xml:space="preserve">Porcentaje de cumplimiento de criterios ambientales </t>
  </si>
  <si>
    <t>Porcentaje de buenas prácticas ambientales implementadas</t>
  </si>
  <si>
    <t>Herramienta Oficina Asesora de Planeación</t>
  </si>
  <si>
    <t>Listas de chequeo al cumplimiento de criterios ambientales remitidos por la OAP</t>
  </si>
  <si>
    <t xml:space="preserve">Se realizan las siguientes observaciones a la Alcaldía Local con relación al cumplimiento de la meta:
Uso eficiente de energía: De acuerdo a la inspección ambiental realizada por el profesional ambiental de la Alcaldía, reporta que se apagan los monitores parcialmente.
Gestión Integral de Residuos: Según la inspección se evidencia mezcla de residuos en los puntos ecológicos.
Movilidad Sostenible: Realiza reporte. 60 personas usan transporte bimodal, 4 bicicleta, 56 transporte público, 2 caminando, 10 carro compartido, 20 Taxi o App, 30 carro,  7 moto
Participación en actividades ambientales: Según inspección se cuenta con una participación parcial de los servidores públicos en actividades ambientales.
Reporte Consumo de papel: No realiza reporte en la herramienta establecida SharePoint. 
Consumo de papel: No se puede hacer comparación, no se cuenta con los reportes.. </t>
  </si>
  <si>
    <t>Reporte criterios ambientales</t>
  </si>
  <si>
    <t>El proceso cumple con el 71% de los requisitos ambientales exigidos.</t>
  </si>
  <si>
    <t>Obtener una calificación igual o superior al 80  % en conocimientos de MIPG por proceso y/o Alcaldía Local</t>
  </si>
  <si>
    <t>Nivel de conocimientos de MIPG</t>
  </si>
  <si>
    <t>(Sumatoria de calificaciones obtenidas por proceso y/o Alcaldía Local / Número de personas evaluadas)*100</t>
  </si>
  <si>
    <t>Promedio de calificación en conocimientos de MIPG</t>
  </si>
  <si>
    <t>El proceso alcanzó un desempeño del 82,17% en el curso MIPG</t>
  </si>
  <si>
    <t>Reporte Curso- concurso MIPG</t>
  </si>
  <si>
    <t>TOTAL PLAN DE GESTIÓN 2019</t>
  </si>
  <si>
    <t>PRIMER TRIMESTRE</t>
  </si>
  <si>
    <t>SEGUNDO TRIMESTRE</t>
  </si>
  <si>
    <t>TERCER TRIMESTRE</t>
  </si>
  <si>
    <t>CUARTO TRIMESTRE</t>
  </si>
  <si>
    <t>Porcentaje de Cumplimiento PLAN DE GESTIÓN 2019</t>
  </si>
  <si>
    <t>ELABORÓ:  CELIA LÓPEZ ANGEL</t>
  </si>
  <si>
    <t>REVISÓ: RAUL HERNANDO ESTEBÁN GARCIA</t>
  </si>
  <si>
    <t>APROBÓ: RAUL HERNANDO ESTEBAN GARCIA</t>
  </si>
  <si>
    <t>Firma:</t>
  </si>
  <si>
    <t>RUBROSFUNCIONAMIENTO</t>
  </si>
  <si>
    <t>FUENTE</t>
  </si>
  <si>
    <t>SIG</t>
  </si>
  <si>
    <t>PROGRAMACION</t>
  </si>
  <si>
    <t>INDICADOR</t>
  </si>
  <si>
    <t>ADQUISICION DE BIENES</t>
  </si>
  <si>
    <t>GASTOS DE FUNCIONAMIENTO</t>
  </si>
  <si>
    <t>ADQUISICION DE SERVICIOS</t>
  </si>
  <si>
    <t>GASTOS DE INVERSION</t>
  </si>
  <si>
    <t>RUTINARIA</t>
  </si>
  <si>
    <t>SERVICIOS PUBLICOS</t>
  </si>
  <si>
    <t>GASTOS GENERALES</t>
  </si>
  <si>
    <t>DECRECIENTE</t>
  </si>
  <si>
    <t>SERVICIOS PERSONALES</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</si>
  <si>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</si>
  <si>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</si>
  <si>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</si>
  <si>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</si>
  <si>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</si>
  <si>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</si>
  <si>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</si>
  <si>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</si>
  <si>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</si>
  <si>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</si>
  <si>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</si>
  <si>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</si>
  <si>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</si>
  <si>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CODIGO</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</si>
  <si>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</si>
  <si>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</si>
  <si>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</si>
  <si>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</si>
  <si>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</si>
  <si>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</si>
  <si>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</si>
  <si>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</si>
  <si>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</si>
  <si>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DEPENDENCIA</t>
  </si>
  <si>
    <t>ALCALDIA LOCAL DE USAQUEN</t>
  </si>
  <si>
    <t>ALCALDE/SA LOCAL DE USAQUEN</t>
  </si>
  <si>
    <t>ALCALDIA LOCAL DE CHAPINERO</t>
  </si>
  <si>
    <t>ALCALDE/SA LOCAL DE CHAPINERO</t>
  </si>
  <si>
    <t>ALCALDIA LOCAL DE SANTAFE</t>
  </si>
  <si>
    <t>ALCALDE/SA LOCAL DE SANTAFE</t>
  </si>
  <si>
    <t>ALCALDIA LOCAL DE SAN CRISTOBAL</t>
  </si>
  <si>
    <t>ALCALDE/SA LOCAL DE SAN CRISTOBAL</t>
  </si>
  <si>
    <t>ALCALDIA LOCAL DE USME</t>
  </si>
  <si>
    <t>ALCALDE/SA LOCAL DE USME</t>
  </si>
  <si>
    <t>ALCALDIA LOCAL DE TUNJUELITO</t>
  </si>
  <si>
    <t>ALCALDE/SA LOCAL DE TUNJUELITO</t>
  </si>
  <si>
    <t>ALCALDIA LOCAL DE BOSA</t>
  </si>
  <si>
    <t>ALCALDE/SA LOCAL DE BOSA</t>
  </si>
  <si>
    <t>ALCALDIA LOCAL DE KENNEDY</t>
  </si>
  <si>
    <t>ALCALDE/SA LOCAL DE KENNEDY</t>
  </si>
  <si>
    <t>ALCALDIA LOCAL DE FONTIBON</t>
  </si>
  <si>
    <t>ALCALDE/SA LOCAL DE FONTIBON</t>
  </si>
  <si>
    <t>ALCALDIA LOCAL DE ENGATIVA</t>
  </si>
  <si>
    <t>ALCALDE/SA LOCAL DE ENGATIVA</t>
  </si>
  <si>
    <t>ALCALDIA LOCAL DE SUBA</t>
  </si>
  <si>
    <t>ALCALDE/SA LOCAL DE SUBA</t>
  </si>
  <si>
    <t>ALCALDIA LOCAL DE BARRIOS UNIDOS</t>
  </si>
  <si>
    <t>ALCALDE/SA LOCAL DE BARRIOS UNIDOS</t>
  </si>
  <si>
    <t>ALCALDIA LOCAL DE TEUSAQUILLO</t>
  </si>
  <si>
    <t>ALCALDE/SA LOCAL DE TEUSAQUILLO</t>
  </si>
  <si>
    <t>ALCALDE/SA LOCAL DE LOS MARTIRES</t>
  </si>
  <si>
    <t>ALCALDIA LOCAL DE ANTONIO NARIÑO</t>
  </si>
  <si>
    <t>ALCALDE/SA LOCAL DE ANTONIO NARIÑO</t>
  </si>
  <si>
    <t xml:space="preserve">ALCALDIA LOCAL DE PUENTE ARANDA </t>
  </si>
  <si>
    <t xml:space="preserve">ALCALDE/SA LOCAL DE PUENTE ARANDA </t>
  </si>
  <si>
    <t>ALCALDIA LOCAL DE LA CANDELARIA</t>
  </si>
  <si>
    <t>ALCALDE/SA LOCAL DE LA CANDELARIA</t>
  </si>
  <si>
    <t>ALCALDIA LOCAL DE RAFAEL URIBE URIBE</t>
  </si>
  <si>
    <t>ALCALDE/SA LOCAL DE RAFAEL URIBE URIBE</t>
  </si>
  <si>
    <t>ALCALDIA LOCAL DE CIUDAD BOLIVAR</t>
  </si>
  <si>
    <t>ALCALDE/SA LOCAL DE CIUDAD BOLIVAR</t>
  </si>
  <si>
    <t>ALCALDIA LOCAL DE SUMAPAZ</t>
  </si>
  <si>
    <t>ALCALDE/SA LOCAL DE SUMAPAZ</t>
  </si>
  <si>
    <t>Según la matriz del visor MUSI reportada por la Secretaría Distrital de Planeación, la Alcaldía Local logró un avance físico durante la vigencia del 45%</t>
  </si>
  <si>
    <t>Se incorporan los resultados de la meta "Lograr el 65% de avance en el cumplimiento físico del Plan de Desarrollo Local" toda vez que la Secretaría Distrital de Planeación remitió el soporte del cumplimiento de la metas hasta el día 03 de febrero, así las cosas la Alcalía Local obtuvo por resultado de gestión para: IV trimestre 96%  y 96% con la gestión acumulada de la vigencia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</si>
</sst>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 #,##0.00&quot;    &quot;;\-* #,##0.00&quot;    &quot;;* \-#&quot;    &quot;;@\ "/>
    <numFmt numFmtId="165" formatCode="0.0%"/>
  </numFmts>
  <fonts count="41" x14ac:knownFonts="1">
    <font>
      <sz val="11"/>
      <color theme="1"/>
      <name val="Calibri"/>
      <family val="2"/>
      <scheme val="minor"/>
    </font>
    <font>
      <b/>
      <sz val="10"/>
      <name val="Arial"/>
      <family val="2"/>
    </font>
    <font>
      <sz val="10"/>
      <name val="Arial"/>
      <family val="2"/>
    </font>
    <font>
      <sz val="10"/>
      <color indexed="8"/>
      <name val="Arial"/>
      <family val="2"/>
    </font>
    <font>
      <b/>
      <sz val="10"/>
      <color indexed="8"/>
      <name val="Arial"/>
      <family val="2"/>
    </font>
    <font>
      <sz val="8"/>
      <color indexed="81"/>
      <name val="Tahoma"/>
      <family val="2"/>
    </font>
    <font>
      <b/>
      <sz val="8"/>
      <color indexed="81"/>
      <name val="Tahoma"/>
      <family val="2"/>
    </font>
    <font>
      <sz val="14"/>
      <name val="Arial Narrow"/>
      <family val="2"/>
    </font>
    <font>
      <b/>
      <sz val="11"/>
      <name val="Arial"/>
      <family val="2"/>
    </font>
    <font>
      <b/>
      <sz val="12"/>
      <name val="Arial"/>
      <family val="2"/>
    </font>
    <font>
      <b/>
      <sz val="22"/>
      <name val="Arial"/>
      <family val="2"/>
    </font>
    <font>
      <b/>
      <sz val="11"/>
      <color indexed="16"/>
      <name val="Arial"/>
      <family val="2"/>
    </font>
    <font>
      <sz val="12"/>
      <name val="Arial"/>
      <family val="2"/>
    </font>
    <font>
      <b/>
      <sz val="12"/>
      <name val="Garamond"/>
      <family val="1"/>
    </font>
    <font>
      <sz val="12"/>
      <name val="Garamond"/>
      <family val="1"/>
    </font>
    <font>
      <sz val="12"/>
      <name val="Arial Rounded MT Bold"/>
      <family val="2"/>
    </font>
    <font>
      <sz val="11"/>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sz val="10"/>
      <color theme="1"/>
      <name val="Arial"/>
      <family val="2"/>
    </font>
    <font>
      <b/>
      <sz val="28"/>
      <color theme="1"/>
      <name val="Arial"/>
      <family val="2"/>
    </font>
    <font>
      <sz val="12"/>
      <color theme="1"/>
      <name val="Garamond"/>
      <family val="1"/>
    </font>
    <font>
      <b/>
      <sz val="20"/>
      <color theme="1"/>
      <name val="Arial"/>
      <family val="2"/>
    </font>
    <font>
      <sz val="10"/>
      <color theme="1"/>
      <name val="Calibri"/>
      <family val="2"/>
      <scheme val="minor"/>
    </font>
    <font>
      <b/>
      <sz val="10"/>
      <color theme="1"/>
      <name val="Calibri"/>
      <family val="2"/>
      <scheme val="minor"/>
    </font>
    <font>
      <b/>
      <sz val="12"/>
      <color theme="1"/>
      <name val="Garamond"/>
      <family val="1"/>
    </font>
    <font>
      <sz val="12"/>
      <color rgb="FF000000"/>
      <name val="Garamond"/>
      <family val="1"/>
    </font>
    <font>
      <b/>
      <sz val="10"/>
      <color theme="1"/>
      <name val="Arial"/>
      <family val="2"/>
    </font>
    <font>
      <b/>
      <sz val="11"/>
      <color theme="1"/>
      <name val="Arial"/>
      <family val="2"/>
    </font>
    <font>
      <b/>
      <sz val="18"/>
      <color theme="1"/>
      <name val="Calibri"/>
      <family val="2"/>
      <scheme val="minor"/>
    </font>
    <font>
      <b/>
      <sz val="26"/>
      <color theme="1"/>
      <name val="Arial"/>
      <family val="2"/>
    </font>
    <font>
      <b/>
      <sz val="12"/>
      <color rgb="FF0070C0"/>
      <name val="Garamond"/>
      <family val="1"/>
    </font>
    <font>
      <sz val="12"/>
      <color rgb="FF0070C0"/>
      <name val="Garamond"/>
      <family val="1"/>
    </font>
    <font>
      <sz val="12"/>
      <color rgb="FF0070C0"/>
      <name val="Arial Rounded MT Bold"/>
      <family val="2"/>
    </font>
    <font>
      <b/>
      <sz val="16"/>
      <name val="Arial"/>
      <family val="2"/>
    </font>
    <font>
      <i/>
      <sz val="12"/>
      <name val="Arial"/>
      <family val="2"/>
    </font>
    <font>
      <b/>
      <sz val="14"/>
      <name val="Arial"/>
      <family val="2"/>
    </font>
    <font>
      <b/>
      <sz val="14"/>
      <color theme="1"/>
      <name val="Calibri"/>
      <family val="2"/>
      <scheme val="minor"/>
    </font>
    <font>
      <b/>
      <sz val="18"/>
      <name val="Arial"/>
      <family val="2"/>
    </font>
  </fonts>
  <fills count="24">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6"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bgColor indexed="64"/>
      </patternFill>
    </fill>
    <fill>
      <patternFill patternType="solid">
        <fgColor theme="8" tint="-0.249977111117893"/>
        <bgColor indexed="64"/>
      </patternFill>
    </fill>
    <fill>
      <patternFill patternType="solid">
        <fgColor rgb="FF0070C0"/>
        <bgColor indexed="64"/>
      </patternFill>
    </fill>
    <fill>
      <patternFill patternType="solid">
        <fgColor rgb="FF00B050"/>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6"/>
        <bgColor indexed="64"/>
      </patternFill>
    </fill>
    <fill>
      <patternFill patternType="solid">
        <fgColor theme="0" tint="-0.249977111117893"/>
        <bgColor indexed="64"/>
      </patternFill>
    </fill>
    <fill>
      <patternFill patternType="solid">
        <fgColor theme="9"/>
        <bgColor indexed="64"/>
      </patternFill>
    </fill>
    <fill>
      <patternFill patternType="solid">
        <fgColor theme="4" tint="0.39997558519241921"/>
        <bgColor indexed="64"/>
      </patternFill>
    </fill>
  </fills>
  <borders count="51">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medium">
        <color indexed="64"/>
      </top>
      <bottom/>
      <diagonal/>
    </border>
    <border>
      <left style="thin">
        <color rgb="FF000000"/>
      </left>
      <right style="thin">
        <color rgb="FF000000"/>
      </right>
      <top style="thin">
        <color rgb="FF000000"/>
      </top>
      <bottom/>
      <diagonal/>
    </border>
  </borders>
  <cellStyleXfs count="10">
    <xf numFmtId="0" fontId="0" fillId="0" borderId="0"/>
    <xf numFmtId="0" fontId="2" fillId="2" borderId="0" applyNumberFormat="0" applyBorder="0" applyAlignment="0" applyProtection="0"/>
    <xf numFmtId="164" fontId="2" fillId="0" borderId="0" applyFill="0" applyBorder="0" applyAlignment="0" applyProtection="0"/>
    <xf numFmtId="0" fontId="2" fillId="0" borderId="0"/>
    <xf numFmtId="9" fontId="16"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xf numFmtId="41" fontId="16" fillId="0" borderId="0" applyFont="0" applyFill="0" applyBorder="0" applyAlignment="0" applyProtection="0"/>
  </cellStyleXfs>
  <cellXfs count="295">
    <xf numFmtId="0" fontId="0" fillId="0" borderId="0" xfId="0"/>
    <xf numFmtId="0" fontId="17" fillId="0" borderId="1" xfId="0" applyFont="1" applyFill="1" applyBorder="1" applyAlignment="1">
      <alignment horizontal="justify" vertical="center" wrapText="1"/>
    </xf>
    <xf numFmtId="0" fontId="17" fillId="0" borderId="2" xfId="0" applyFont="1" applyFill="1" applyBorder="1" applyAlignment="1">
      <alignment horizontal="center" vertical="center" wrapText="1"/>
    </xf>
    <xf numFmtId="0" fontId="0" fillId="0" borderId="0" xfId="0" applyAlignment="1">
      <alignment wrapText="1"/>
    </xf>
    <xf numFmtId="0" fontId="17" fillId="0" borderId="3" xfId="0" applyFont="1" applyFill="1" applyBorder="1" applyAlignment="1">
      <alignment horizontal="justify" vertical="center" wrapText="1"/>
    </xf>
    <xf numFmtId="0" fontId="17" fillId="0" borderId="2" xfId="0" applyFont="1" applyFill="1" applyBorder="1" applyAlignment="1">
      <alignment horizontal="justify" vertical="center" wrapText="1"/>
    </xf>
    <xf numFmtId="0" fontId="17" fillId="0" borderId="4" xfId="0" applyFont="1" applyFill="1" applyBorder="1" applyAlignment="1">
      <alignment horizontal="justify" vertical="center" wrapText="1"/>
    </xf>
    <xf numFmtId="0" fontId="17" fillId="0" borderId="5" xfId="0" applyFont="1" applyFill="1" applyBorder="1" applyAlignment="1">
      <alignment horizontal="justify" vertical="center" wrapText="1"/>
    </xf>
    <xf numFmtId="0" fontId="17" fillId="0" borderId="6"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18" fillId="0" borderId="0" xfId="0" applyFont="1" applyAlignment="1">
      <alignment horizontal="justify"/>
    </xf>
    <xf numFmtId="0" fontId="19" fillId="6" borderId="7" xfId="0" applyFont="1" applyFill="1" applyBorder="1" applyAlignment="1">
      <alignment horizontal="justify" vertical="center" wrapText="1"/>
    </xf>
    <xf numFmtId="0" fontId="19" fillId="7" borderId="7" xfId="0" applyFont="1" applyFill="1" applyBorder="1" applyAlignment="1">
      <alignment horizontal="justify" vertical="center" wrapText="1"/>
    </xf>
    <xf numFmtId="0" fontId="7" fillId="8" borderId="2" xfId="0" applyFont="1" applyFill="1" applyBorder="1" applyAlignment="1">
      <alignment horizontal="center" vertical="center" wrapText="1"/>
    </xf>
    <xf numFmtId="0" fontId="7" fillId="8" borderId="2" xfId="0" applyFont="1" applyFill="1" applyBorder="1" applyAlignment="1">
      <alignment horizontal="justify" vertical="center" wrapText="1"/>
    </xf>
    <xf numFmtId="0" fontId="19" fillId="8" borderId="7" xfId="0" applyFont="1" applyFill="1" applyBorder="1" applyAlignment="1">
      <alignment horizontal="justify" vertical="center" wrapText="1"/>
    </xf>
    <xf numFmtId="0" fontId="19" fillId="8" borderId="8" xfId="0" applyFont="1" applyFill="1" applyBorder="1" applyAlignment="1">
      <alignment horizontal="justify" vertical="center" wrapText="1"/>
    </xf>
    <xf numFmtId="0" fontId="7" fillId="9" borderId="9" xfId="0" applyFont="1" applyFill="1" applyBorder="1" applyAlignment="1">
      <alignment horizontal="justify" vertical="center" wrapText="1"/>
    </xf>
    <xf numFmtId="0" fontId="7" fillId="9" borderId="7" xfId="0" applyFont="1" applyFill="1" applyBorder="1" applyAlignment="1">
      <alignment horizontal="justify" vertical="center" wrapText="1"/>
    </xf>
    <xf numFmtId="0" fontId="7" fillId="10" borderId="2" xfId="0" applyFont="1" applyFill="1" applyBorder="1" applyAlignment="1">
      <alignment horizontal="justify" vertical="center" wrapText="1"/>
    </xf>
    <xf numFmtId="0" fontId="7" fillId="10" borderId="7" xfId="0" applyFont="1" applyFill="1" applyBorder="1" applyAlignment="1">
      <alignment horizontal="justify" vertical="center" wrapText="1"/>
    </xf>
    <xf numFmtId="0" fontId="7" fillId="11" borderId="7" xfId="0" applyFont="1" applyFill="1" applyBorder="1" applyAlignment="1">
      <alignment horizontal="justify" vertical="center" wrapText="1"/>
    </xf>
    <xf numFmtId="0" fontId="19" fillId="11" borderId="10" xfId="0" applyFont="1" applyFill="1" applyBorder="1" applyAlignment="1">
      <alignment horizontal="justify" vertical="center" wrapText="1"/>
    </xf>
    <xf numFmtId="0" fontId="19" fillId="11" borderId="7" xfId="0" applyFont="1" applyFill="1" applyBorder="1" applyAlignment="1">
      <alignment horizontal="justify" vertical="center" wrapText="1"/>
    </xf>
    <xf numFmtId="0" fontId="7" fillId="11" borderId="2" xfId="0" applyFont="1" applyFill="1" applyBorder="1" applyAlignment="1">
      <alignment vertical="center" wrapText="1"/>
    </xf>
    <xf numFmtId="0" fontId="19" fillId="12" borderId="9" xfId="0" applyFont="1" applyFill="1" applyBorder="1" applyAlignment="1">
      <alignment horizontal="justify" vertical="center" wrapText="1"/>
    </xf>
    <xf numFmtId="0" fontId="19" fillId="12" borderId="7" xfId="0" applyFont="1" applyFill="1" applyBorder="1" applyAlignment="1">
      <alignment horizontal="justify" vertical="center" wrapText="1"/>
    </xf>
    <xf numFmtId="0" fontId="7" fillId="12" borderId="7" xfId="0" applyFont="1" applyFill="1" applyBorder="1" applyAlignment="1">
      <alignment horizontal="justify" vertical="center" wrapText="1"/>
    </xf>
    <xf numFmtId="0" fontId="20" fillId="12" borderId="7" xfId="0" applyFont="1" applyFill="1" applyBorder="1" applyAlignment="1">
      <alignment horizontal="justify" vertical="center" wrapText="1"/>
    </xf>
    <xf numFmtId="0" fontId="19" fillId="12" borderId="11" xfId="0" applyFont="1" applyFill="1" applyBorder="1" applyAlignment="1">
      <alignment horizontal="left" vertical="center" wrapText="1"/>
    </xf>
    <xf numFmtId="0" fontId="19" fillId="12" borderId="8" xfId="0" applyFont="1" applyFill="1" applyBorder="1" applyAlignment="1">
      <alignment horizontal="justify" vertical="center" wrapText="1"/>
    </xf>
    <xf numFmtId="0" fontId="7" fillId="12" borderId="9" xfId="0" applyFont="1" applyFill="1" applyBorder="1" applyAlignment="1">
      <alignment horizontal="justify" vertical="center" wrapText="1"/>
    </xf>
    <xf numFmtId="0" fontId="7" fillId="12" borderId="8" xfId="0" applyFont="1" applyFill="1" applyBorder="1" applyAlignment="1">
      <alignment horizontal="justify" vertical="center" wrapText="1"/>
    </xf>
    <xf numFmtId="0" fontId="21" fillId="7" borderId="12" xfId="0" applyFont="1" applyFill="1" applyBorder="1" applyAlignment="1" applyProtection="1">
      <alignment vertical="center" wrapText="1"/>
    </xf>
    <xf numFmtId="9" fontId="2" fillId="7" borderId="12" xfId="4" applyFont="1" applyFill="1" applyBorder="1" applyAlignment="1" applyProtection="1">
      <alignment horizontal="center" vertical="center" wrapText="1"/>
    </xf>
    <xf numFmtId="0" fontId="18" fillId="7" borderId="12" xfId="0" applyFont="1" applyFill="1" applyBorder="1" applyAlignment="1" applyProtection="1">
      <alignment vertical="center" wrapText="1"/>
    </xf>
    <xf numFmtId="9" fontId="10" fillId="7" borderId="12" xfId="4" applyFont="1" applyFill="1" applyBorder="1" applyAlignment="1" applyProtection="1">
      <alignment horizontal="center" vertical="center" wrapText="1"/>
    </xf>
    <xf numFmtId="9" fontId="2" fillId="7" borderId="13" xfId="4" applyFont="1" applyFill="1" applyBorder="1" applyAlignment="1" applyProtection="1">
      <alignment vertical="center" wrapText="1"/>
    </xf>
    <xf numFmtId="9" fontId="22" fillId="7" borderId="15" xfId="4" applyFont="1" applyFill="1" applyBorder="1" applyAlignment="1" applyProtection="1">
      <alignment horizontal="center" vertical="center" wrapText="1"/>
    </xf>
    <xf numFmtId="0" fontId="23" fillId="0" borderId="3" xfId="0" applyFont="1" applyFill="1" applyBorder="1" applyAlignment="1" applyProtection="1">
      <alignment horizontal="left" vertical="center" wrapText="1"/>
      <protection locked="0"/>
    </xf>
    <xf numFmtId="0" fontId="23" fillId="0" borderId="17" xfId="0" applyFont="1" applyFill="1" applyBorder="1" applyAlignment="1" applyProtection="1">
      <alignment horizontal="left" vertical="center" wrapText="1"/>
      <protection locked="0"/>
    </xf>
    <xf numFmtId="0" fontId="23" fillId="0" borderId="3" xfId="0" applyFont="1" applyFill="1" applyBorder="1" applyAlignment="1" applyProtection="1">
      <alignment horizontal="center" vertical="center" wrapText="1"/>
      <protection locked="0"/>
    </xf>
    <xf numFmtId="9" fontId="23" fillId="0" borderId="3" xfId="0" applyNumberFormat="1" applyFont="1" applyFill="1" applyBorder="1" applyAlignment="1" applyProtection="1">
      <alignment horizontal="center" vertical="center" wrapText="1"/>
      <protection locked="0"/>
    </xf>
    <xf numFmtId="0" fontId="23" fillId="0" borderId="3" xfId="0" applyFont="1" applyFill="1" applyBorder="1" applyAlignment="1" applyProtection="1">
      <alignment horizontal="justify" vertical="center" wrapText="1"/>
      <protection locked="0"/>
    </xf>
    <xf numFmtId="9" fontId="23" fillId="0" borderId="3" xfId="4" applyFont="1" applyFill="1" applyBorder="1" applyAlignment="1" applyProtection="1">
      <alignment horizontal="center" vertical="center" wrapText="1"/>
      <protection locked="0"/>
    </xf>
    <xf numFmtId="1" fontId="23" fillId="0" borderId="3" xfId="4" applyNumberFormat="1" applyFont="1" applyFill="1" applyBorder="1" applyAlignment="1" applyProtection="1">
      <alignment horizontal="center" vertical="center" wrapText="1"/>
      <protection locked="0"/>
    </xf>
    <xf numFmtId="10" fontId="23" fillId="0" borderId="3" xfId="0" applyNumberFormat="1" applyFont="1" applyFill="1" applyBorder="1" applyAlignment="1" applyProtection="1">
      <alignment horizontal="center" vertical="center" wrapText="1"/>
      <protection locked="0"/>
    </xf>
    <xf numFmtId="9" fontId="23" fillId="0" borderId="3" xfId="4" applyNumberFormat="1" applyFont="1" applyFill="1" applyBorder="1" applyAlignment="1" applyProtection="1">
      <alignment horizontal="center" vertical="center" wrapText="1"/>
      <protection locked="0"/>
    </xf>
    <xf numFmtId="0" fontId="23" fillId="0" borderId="17" xfId="0" applyFont="1" applyFill="1" applyBorder="1" applyAlignment="1" applyProtection="1">
      <alignment horizontal="center" vertical="center" wrapText="1"/>
      <protection locked="0"/>
    </xf>
    <xf numFmtId="0" fontId="23" fillId="0" borderId="17" xfId="0" applyFont="1" applyFill="1" applyBorder="1" applyAlignment="1" applyProtection="1">
      <alignment horizontal="justify" vertical="center" wrapText="1"/>
      <protection locked="0"/>
    </xf>
    <xf numFmtId="9" fontId="23" fillId="0" borderId="17" xfId="4" applyFont="1" applyFill="1" applyBorder="1" applyAlignment="1" applyProtection="1">
      <alignment horizontal="center" vertical="center" wrapText="1"/>
      <protection locked="0"/>
    </xf>
    <xf numFmtId="9" fontId="23" fillId="0" borderId="17" xfId="0" applyNumberFormat="1" applyFont="1" applyFill="1" applyBorder="1" applyAlignment="1" applyProtection="1">
      <alignment horizontal="center" vertical="center" wrapText="1"/>
      <protection locked="0"/>
    </xf>
    <xf numFmtId="0" fontId="21" fillId="7" borderId="19" xfId="0" applyFont="1" applyFill="1" applyBorder="1" applyAlignment="1" applyProtection="1">
      <alignment vertical="center" wrapText="1"/>
    </xf>
    <xf numFmtId="9" fontId="24" fillId="7" borderId="20" xfId="4" applyFont="1" applyFill="1" applyBorder="1" applyAlignment="1" applyProtection="1">
      <alignment horizontal="center" vertical="center" wrapText="1"/>
    </xf>
    <xf numFmtId="0" fontId="12" fillId="5" borderId="21" xfId="0" applyFont="1" applyFill="1" applyBorder="1" applyAlignment="1" applyProtection="1">
      <alignment horizontal="center" vertical="center" wrapText="1"/>
    </xf>
    <xf numFmtId="0" fontId="0" fillId="0" borderId="22" xfId="0" applyBorder="1" applyProtection="1"/>
    <xf numFmtId="0" fontId="0" fillId="0" borderId="23" xfId="0" applyBorder="1" applyProtection="1"/>
    <xf numFmtId="0" fontId="0" fillId="0" borderId="0" xfId="0" applyProtection="1"/>
    <xf numFmtId="0" fontId="0" fillId="0" borderId="0" xfId="0" applyBorder="1" applyProtection="1"/>
    <xf numFmtId="0" fontId="0" fillId="0" borderId="24" xfId="0" applyBorder="1" applyProtection="1"/>
    <xf numFmtId="0" fontId="8" fillId="7" borderId="21" xfId="0" applyFont="1" applyFill="1" applyBorder="1" applyAlignment="1" applyProtection="1">
      <alignment vertical="center" wrapText="1"/>
    </xf>
    <xf numFmtId="0" fontId="9" fillId="7" borderId="25" xfId="0" applyFont="1" applyFill="1" applyBorder="1" applyAlignment="1" applyProtection="1">
      <alignment horizontal="center" vertical="center" wrapText="1"/>
    </xf>
    <xf numFmtId="0" fontId="25" fillId="7" borderId="0" xfId="0" applyFont="1" applyFill="1" applyBorder="1" applyProtection="1"/>
    <xf numFmtId="0" fontId="25" fillId="7" borderId="24" xfId="0" applyFont="1" applyFill="1" applyBorder="1" applyProtection="1"/>
    <xf numFmtId="0" fontId="11" fillId="13" borderId="21" xfId="0" applyFont="1" applyFill="1" applyBorder="1" applyAlignment="1" applyProtection="1">
      <alignment horizontal="center" vertical="center" wrapText="1"/>
    </xf>
    <xf numFmtId="0" fontId="3" fillId="7" borderId="0" xfId="0" applyFont="1" applyFill="1" applyBorder="1" applyAlignment="1" applyProtection="1">
      <alignment horizontal="center"/>
    </xf>
    <xf numFmtId="0" fontId="2" fillId="7" borderId="0" xfId="0" applyFont="1" applyFill="1" applyBorder="1" applyAlignment="1" applyProtection="1">
      <alignment horizontal="left" vertical="center" wrapText="1"/>
    </xf>
    <xf numFmtId="0" fontId="3" fillId="7" borderId="24" xfId="0" applyFont="1" applyFill="1" applyBorder="1" applyAlignment="1" applyProtection="1">
      <alignment horizontal="center"/>
    </xf>
    <xf numFmtId="0" fontId="4" fillId="7" borderId="0" xfId="0" applyFont="1" applyFill="1" applyBorder="1" applyAlignment="1" applyProtection="1">
      <alignment vertical="center" wrapText="1"/>
    </xf>
    <xf numFmtId="0" fontId="26" fillId="7" borderId="0" xfId="0" applyFont="1" applyFill="1" applyBorder="1" applyAlignment="1" applyProtection="1">
      <alignment vertical="center"/>
    </xf>
    <xf numFmtId="0" fontId="25" fillId="7" borderId="27" xfId="0" applyFont="1" applyFill="1" applyBorder="1" applyAlignment="1" applyProtection="1">
      <alignment horizontal="center"/>
    </xf>
    <xf numFmtId="0" fontId="1" fillId="7" borderId="24" xfId="0" applyFont="1" applyFill="1" applyBorder="1" applyAlignment="1" applyProtection="1">
      <alignment horizontal="center" vertical="center" wrapText="1"/>
    </xf>
    <xf numFmtId="0" fontId="25" fillId="7" borderId="27" xfId="0" applyFont="1" applyFill="1" applyBorder="1" applyProtection="1"/>
    <xf numFmtId="0" fontId="25" fillId="7" borderId="0" xfId="0" applyFont="1" applyFill="1" applyBorder="1" applyAlignment="1" applyProtection="1">
      <alignment horizontal="justify" vertical="center" wrapText="1"/>
    </xf>
    <xf numFmtId="0" fontId="1" fillId="14" borderId="28" xfId="0" applyFont="1" applyFill="1" applyBorder="1" applyAlignment="1" applyProtection="1">
      <alignment vertical="center" wrapText="1"/>
    </xf>
    <xf numFmtId="0" fontId="1" fillId="14" borderId="29" xfId="0" applyFont="1" applyFill="1" applyBorder="1" applyAlignment="1" applyProtection="1">
      <alignment vertical="center" wrapText="1"/>
    </xf>
    <xf numFmtId="0" fontId="1" fillId="16" borderId="14" xfId="0" applyFont="1" applyFill="1" applyBorder="1" applyAlignment="1" applyProtection="1">
      <alignment horizontal="center" vertical="center" wrapText="1"/>
    </xf>
    <xf numFmtId="0" fontId="1" fillId="16" borderId="5" xfId="0" applyFont="1" applyFill="1" applyBorder="1" applyAlignment="1" applyProtection="1">
      <alignment horizontal="center" vertical="center" wrapText="1"/>
    </xf>
    <xf numFmtId="0" fontId="1" fillId="15" borderId="26" xfId="0" applyFont="1" applyFill="1" applyBorder="1" applyAlignment="1" applyProtection="1">
      <alignment horizontal="center" vertical="center" wrapText="1"/>
    </xf>
    <xf numFmtId="0" fontId="1" fillId="15" borderId="30" xfId="0" applyFont="1" applyFill="1" applyBorder="1" applyAlignment="1" applyProtection="1">
      <alignment horizontal="center" vertical="center" wrapText="1"/>
    </xf>
    <xf numFmtId="0" fontId="1" fillId="15" borderId="7" xfId="0" applyFont="1" applyFill="1" applyBorder="1" applyAlignment="1" applyProtection="1">
      <alignment horizontal="center" vertical="center" wrapText="1"/>
    </xf>
    <xf numFmtId="0" fontId="1" fillId="15" borderId="2" xfId="0" applyFont="1" applyFill="1" applyBorder="1" applyAlignment="1" applyProtection="1">
      <alignment horizontal="center" vertical="center" wrapText="1"/>
    </xf>
    <xf numFmtId="0" fontId="1" fillId="16" borderId="31" xfId="0" applyFont="1" applyFill="1" applyBorder="1" applyAlignment="1" applyProtection="1">
      <alignment horizontal="center" vertical="center" wrapText="1"/>
    </xf>
    <xf numFmtId="0" fontId="1" fillId="16" borderId="32" xfId="0" applyFont="1" applyFill="1" applyBorder="1" applyAlignment="1" applyProtection="1">
      <alignment vertical="center" wrapText="1"/>
    </xf>
    <xf numFmtId="0" fontId="1" fillId="15" borderId="33" xfId="0" applyFont="1" applyFill="1" applyBorder="1" applyAlignment="1" applyProtection="1">
      <alignment horizontal="center" vertical="center" wrapText="1"/>
    </xf>
    <xf numFmtId="0" fontId="1" fillId="15" borderId="34" xfId="0" applyFont="1" applyFill="1" applyBorder="1" applyAlignment="1" applyProtection="1">
      <alignment horizontal="center" vertical="center" wrapText="1"/>
    </xf>
    <xf numFmtId="0" fontId="1" fillId="15" borderId="11" xfId="0" applyFont="1" applyFill="1" applyBorder="1" applyAlignment="1" applyProtection="1">
      <alignment horizontal="center" vertical="center" wrapText="1"/>
    </xf>
    <xf numFmtId="0" fontId="1" fillId="15" borderId="6" xfId="0" applyFont="1" applyFill="1" applyBorder="1" applyAlignment="1" applyProtection="1">
      <alignment horizontal="center" vertical="center" wrapText="1"/>
    </xf>
    <xf numFmtId="0" fontId="26" fillId="15" borderId="6" xfId="0" applyFont="1" applyFill="1" applyBorder="1" applyProtection="1"/>
    <xf numFmtId="0" fontId="1" fillId="17" borderId="6" xfId="0" applyFont="1" applyFill="1" applyBorder="1" applyAlignment="1" applyProtection="1">
      <alignment horizontal="center" vertical="center" wrapText="1"/>
    </xf>
    <xf numFmtId="0" fontId="1" fillId="20" borderId="6" xfId="0" applyFont="1" applyFill="1" applyBorder="1" applyAlignment="1" applyProtection="1">
      <alignment horizontal="center" vertical="center" wrapText="1"/>
    </xf>
    <xf numFmtId="0" fontId="1" fillId="18" borderId="6" xfId="0" applyFont="1" applyFill="1" applyBorder="1" applyAlignment="1" applyProtection="1">
      <alignment horizontal="center" vertical="center" wrapText="1"/>
    </xf>
    <xf numFmtId="0" fontId="1" fillId="9" borderId="6" xfId="0" applyFont="1" applyFill="1" applyBorder="1" applyAlignment="1" applyProtection="1">
      <alignment horizontal="center" vertical="center" wrapText="1"/>
    </xf>
    <xf numFmtId="0" fontId="1" fillId="19" borderId="6" xfId="0" applyFont="1" applyFill="1" applyBorder="1" applyAlignment="1" applyProtection="1">
      <alignment horizontal="center" vertical="center" wrapText="1"/>
    </xf>
    <xf numFmtId="0" fontId="1" fillId="19" borderId="35" xfId="0" applyFont="1" applyFill="1" applyBorder="1" applyAlignment="1" applyProtection="1">
      <alignment horizontal="center" vertical="center" wrapText="1"/>
    </xf>
    <xf numFmtId="0" fontId="13" fillId="0" borderId="21" xfId="0" applyFont="1" applyFill="1" applyBorder="1" applyAlignment="1" applyProtection="1">
      <alignment horizontal="center" vertical="center" wrapText="1"/>
    </xf>
    <xf numFmtId="0" fontId="23" fillId="0" borderId="2" xfId="0" applyFont="1" applyFill="1" applyBorder="1" applyAlignment="1" applyProtection="1">
      <alignment vertical="center" wrapText="1"/>
    </xf>
    <xf numFmtId="0" fontId="14" fillId="0" borderId="2" xfId="0" applyFont="1" applyFill="1" applyBorder="1" applyAlignment="1" applyProtection="1">
      <alignment horizontal="left" vertical="center" wrapText="1"/>
    </xf>
    <xf numFmtId="9" fontId="14" fillId="0" borderId="2" xfId="0" applyNumberFormat="1"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wrapText="1"/>
    </xf>
    <xf numFmtId="0" fontId="23" fillId="0" borderId="2" xfId="0" applyFont="1" applyFill="1" applyBorder="1" applyAlignment="1" applyProtection="1">
      <alignment horizontal="center" vertical="center"/>
    </xf>
    <xf numFmtId="9" fontId="23" fillId="0" borderId="2" xfId="0" applyNumberFormat="1" applyFont="1" applyFill="1" applyBorder="1" applyAlignment="1" applyProtection="1">
      <alignment horizontal="center" vertical="center"/>
    </xf>
    <xf numFmtId="9" fontId="27" fillId="0" borderId="2" xfId="0" applyNumberFormat="1" applyFont="1" applyFill="1" applyBorder="1" applyAlignment="1" applyProtection="1">
      <alignment horizontal="center" vertical="center"/>
    </xf>
    <xf numFmtId="0" fontId="23" fillId="0" borderId="2" xfId="0" applyFont="1" applyFill="1" applyBorder="1" applyAlignment="1" applyProtection="1">
      <alignment horizontal="center" vertical="center" wrapText="1"/>
    </xf>
    <xf numFmtId="0" fontId="23" fillId="0" borderId="3" xfId="0" applyNumberFormat="1" applyFont="1" applyFill="1" applyBorder="1" applyAlignment="1" applyProtection="1">
      <alignment horizontal="center" vertical="center" wrapText="1"/>
    </xf>
    <xf numFmtId="9" fontId="23" fillId="0" borderId="3" xfId="0" applyNumberFormat="1" applyFont="1" applyFill="1" applyBorder="1" applyAlignment="1" applyProtection="1">
      <alignment horizontal="center" vertical="center" wrapText="1"/>
    </xf>
    <xf numFmtId="9" fontId="15" fillId="7" borderId="3" xfId="4" applyFont="1" applyFill="1" applyBorder="1" applyAlignment="1" applyProtection="1">
      <alignment horizontal="center" vertical="center" wrapText="1"/>
    </xf>
    <xf numFmtId="0" fontId="23" fillId="0" borderId="3" xfId="0" applyFont="1" applyFill="1" applyBorder="1" applyAlignment="1" applyProtection="1">
      <alignment horizontal="justify" vertical="center" wrapText="1"/>
    </xf>
    <xf numFmtId="9" fontId="23" fillId="0" borderId="3" xfId="4" applyFont="1" applyFill="1" applyBorder="1" applyAlignment="1" applyProtection="1">
      <alignment horizontal="center" vertical="center" wrapText="1"/>
    </xf>
    <xf numFmtId="1" fontId="23" fillId="0" borderId="3" xfId="0" applyNumberFormat="1" applyFont="1" applyFill="1" applyBorder="1" applyAlignment="1" applyProtection="1">
      <alignment horizontal="center" vertical="center" wrapText="1"/>
    </xf>
    <xf numFmtId="9" fontId="23" fillId="0" borderId="3" xfId="4" applyNumberFormat="1" applyFont="1" applyFill="1" applyBorder="1" applyAlignment="1" applyProtection="1">
      <alignment horizontal="center" vertical="center" wrapText="1"/>
    </xf>
    <xf numFmtId="0" fontId="23" fillId="0" borderId="0" xfId="0" applyFont="1" applyFill="1" applyProtection="1"/>
    <xf numFmtId="165" fontId="14" fillId="0" borderId="2" xfId="0" applyNumberFormat="1" applyFont="1" applyFill="1" applyBorder="1" applyAlignment="1" applyProtection="1">
      <alignment horizontal="center" vertical="center" wrapText="1"/>
    </xf>
    <xf numFmtId="9" fontId="14" fillId="0" borderId="2" xfId="0" applyNumberFormat="1" applyFont="1" applyFill="1" applyBorder="1" applyAlignment="1" applyProtection="1">
      <alignment horizontal="left" vertical="center" wrapText="1"/>
    </xf>
    <xf numFmtId="9" fontId="13" fillId="0" borderId="2" xfId="0" applyNumberFormat="1" applyFont="1" applyFill="1" applyBorder="1" applyAlignment="1" applyProtection="1">
      <alignment horizontal="center" vertical="center"/>
    </xf>
    <xf numFmtId="9" fontId="14" fillId="0" borderId="3" xfId="4" applyFont="1" applyFill="1" applyBorder="1" applyAlignment="1" applyProtection="1">
      <alignment horizontal="center" vertical="center" wrapText="1"/>
    </xf>
    <xf numFmtId="0" fontId="28" fillId="0" borderId="2" xfId="0" applyFont="1" applyFill="1" applyBorder="1" applyAlignment="1" applyProtection="1">
      <alignment vertical="center" wrapText="1"/>
    </xf>
    <xf numFmtId="3" fontId="23" fillId="0" borderId="2" xfId="0" applyNumberFormat="1" applyFont="1" applyFill="1" applyBorder="1" applyAlignment="1" applyProtection="1">
      <alignment horizontal="center" vertical="center"/>
    </xf>
    <xf numFmtId="0" fontId="28" fillId="0" borderId="2" xfId="0" applyFont="1" applyFill="1" applyBorder="1" applyAlignment="1" applyProtection="1">
      <alignment horizontal="center" vertical="center" wrapText="1"/>
    </xf>
    <xf numFmtId="9" fontId="23" fillId="0" borderId="2" xfId="0" applyNumberFormat="1" applyFont="1" applyFill="1" applyBorder="1" applyAlignment="1" applyProtection="1">
      <alignment horizontal="center" vertical="center" wrapText="1"/>
    </xf>
    <xf numFmtId="9" fontId="27" fillId="0" borderId="2" xfId="0" applyNumberFormat="1" applyFont="1" applyFill="1" applyBorder="1" applyAlignment="1" applyProtection="1">
      <alignment horizontal="center" vertical="center" wrapText="1"/>
    </xf>
    <xf numFmtId="0" fontId="14" fillId="0" borderId="2" xfId="0" applyFont="1" applyFill="1" applyBorder="1" applyAlignment="1" applyProtection="1">
      <alignment horizontal="justify" vertical="center" wrapText="1"/>
    </xf>
    <xf numFmtId="1" fontId="23" fillId="0" borderId="2" xfId="0" applyNumberFormat="1" applyFont="1" applyFill="1" applyBorder="1" applyAlignment="1" applyProtection="1">
      <alignment horizontal="center" vertical="center" wrapText="1"/>
    </xf>
    <xf numFmtId="1" fontId="27" fillId="0" borderId="2" xfId="0" applyNumberFormat="1" applyFont="1" applyFill="1" applyBorder="1" applyAlignment="1" applyProtection="1">
      <alignment horizontal="center" vertical="center"/>
    </xf>
    <xf numFmtId="0" fontId="23" fillId="7" borderId="2" xfId="0" applyFont="1" applyFill="1" applyBorder="1" applyAlignment="1" applyProtection="1">
      <alignment vertical="center" wrapText="1"/>
    </xf>
    <xf numFmtId="0" fontId="23" fillId="0" borderId="0" xfId="0" applyFont="1" applyFill="1" applyBorder="1" applyProtection="1"/>
    <xf numFmtId="0" fontId="1" fillId="21" borderId="36" xfId="0" applyFont="1" applyFill="1" applyBorder="1" applyAlignment="1" applyProtection="1">
      <alignment vertical="center" wrapText="1"/>
    </xf>
    <xf numFmtId="0" fontId="0" fillId="0" borderId="19" xfId="0" applyBorder="1" applyProtection="1"/>
    <xf numFmtId="0" fontId="21" fillId="7" borderId="19" xfId="0" applyFont="1" applyFill="1" applyBorder="1" applyAlignment="1" applyProtection="1">
      <alignment horizontal="center" vertical="center" wrapText="1"/>
    </xf>
    <xf numFmtId="0" fontId="25" fillId="7" borderId="0" xfId="0" applyFont="1" applyFill="1" applyAlignment="1" applyProtection="1">
      <alignment horizontal="center"/>
    </xf>
    <xf numFmtId="0" fontId="21" fillId="7" borderId="0" xfId="0" applyFont="1" applyFill="1" applyBorder="1" applyAlignment="1" applyProtection="1">
      <alignment vertical="center" wrapText="1"/>
    </xf>
    <xf numFmtId="0" fontId="21" fillId="7" borderId="0" xfId="0" applyFont="1" applyFill="1" applyBorder="1" applyAlignment="1" applyProtection="1">
      <alignment horizontal="justify" vertical="center" wrapText="1"/>
    </xf>
    <xf numFmtId="0" fontId="21" fillId="7" borderId="0" xfId="0" applyFont="1" applyFill="1" applyProtection="1"/>
    <xf numFmtId="0" fontId="25" fillId="7" borderId="0" xfId="0" applyFont="1" applyFill="1" applyProtection="1"/>
    <xf numFmtId="9" fontId="2" fillId="7" borderId="0" xfId="4" applyFont="1" applyFill="1" applyBorder="1" applyAlignment="1" applyProtection="1">
      <alignment horizontal="center" vertical="center" wrapText="1"/>
    </xf>
    <xf numFmtId="0" fontId="26" fillId="7" borderId="0" xfId="0" applyFont="1" applyFill="1" applyBorder="1" applyAlignment="1" applyProtection="1">
      <alignment vertical="top" wrapText="1"/>
    </xf>
    <xf numFmtId="0" fontId="26" fillId="7" borderId="0" xfId="0" applyFont="1" applyFill="1" applyBorder="1" applyAlignment="1" applyProtection="1">
      <alignment horizontal="center" vertical="center" wrapText="1"/>
    </xf>
    <xf numFmtId="0" fontId="29" fillId="7" borderId="37" xfId="0" applyFont="1" applyFill="1" applyBorder="1" applyAlignment="1" applyProtection="1">
      <alignment horizontal="center" vertical="center" wrapText="1"/>
    </xf>
    <xf numFmtId="0" fontId="21" fillId="7" borderId="7" xfId="0" applyFont="1" applyFill="1" applyBorder="1" applyAlignment="1" applyProtection="1">
      <alignment horizontal="justify" vertical="center" wrapText="1"/>
    </xf>
    <xf numFmtId="0" fontId="25" fillId="7" borderId="0" xfId="0" applyFont="1" applyFill="1" applyAlignment="1" applyProtection="1">
      <alignment vertical="top" wrapText="1"/>
    </xf>
    <xf numFmtId="0" fontId="0" fillId="0" borderId="0" xfId="0" applyAlignment="1" applyProtection="1">
      <alignment horizontal="justify" vertical="center" wrapText="1"/>
    </xf>
    <xf numFmtId="0" fontId="26" fillId="7" borderId="0" xfId="0" applyFont="1" applyFill="1" applyBorder="1" applyAlignment="1" applyProtection="1">
      <alignment horizontal="center" vertical="center"/>
    </xf>
    <xf numFmtId="0" fontId="33" fillId="0" borderId="21" xfId="0" applyFont="1" applyFill="1" applyBorder="1" applyAlignment="1" applyProtection="1">
      <alignment horizontal="center" vertical="center" wrapText="1"/>
    </xf>
    <xf numFmtId="0" fontId="34" fillId="0" borderId="2" xfId="0" applyFont="1" applyFill="1" applyBorder="1" applyAlignment="1" applyProtection="1">
      <alignment vertical="center" wrapText="1"/>
    </xf>
    <xf numFmtId="0" fontId="34" fillId="0" borderId="2" xfId="0" applyFont="1" applyFill="1" applyBorder="1" applyAlignment="1" applyProtection="1">
      <alignment horizontal="justify" vertical="center" wrapText="1"/>
    </xf>
    <xf numFmtId="9" fontId="34" fillId="0" borderId="2" xfId="0" applyNumberFormat="1" applyFont="1" applyFill="1" applyBorder="1" applyAlignment="1" applyProtection="1">
      <alignment horizontal="center" vertical="center" wrapText="1"/>
    </xf>
    <xf numFmtId="0" fontId="34" fillId="0" borderId="2" xfId="0" applyFont="1" applyFill="1" applyBorder="1" applyAlignment="1" applyProtection="1">
      <alignment horizontal="center" vertical="center" wrapText="1"/>
    </xf>
    <xf numFmtId="9" fontId="33" fillId="0" borderId="2" xfId="0" applyNumberFormat="1" applyFont="1" applyFill="1" applyBorder="1" applyAlignment="1" applyProtection="1">
      <alignment horizontal="center" vertical="center" wrapText="1"/>
    </xf>
    <xf numFmtId="9" fontId="34" fillId="0" borderId="3" xfId="0" applyNumberFormat="1" applyFont="1" applyFill="1" applyBorder="1" applyAlignment="1" applyProtection="1">
      <alignment horizontal="center" vertical="center" wrapText="1"/>
    </xf>
    <xf numFmtId="9" fontId="34" fillId="0" borderId="17" xfId="0" applyNumberFormat="1" applyFont="1" applyFill="1" applyBorder="1" applyAlignment="1" applyProtection="1">
      <alignment horizontal="center" vertical="center" wrapText="1"/>
      <protection locked="0"/>
    </xf>
    <xf numFmtId="9" fontId="35" fillId="7" borderId="3" xfId="4" applyFont="1" applyFill="1" applyBorder="1" applyAlignment="1" applyProtection="1">
      <alignment horizontal="center" vertical="center" wrapText="1"/>
    </xf>
    <xf numFmtId="0" fontId="34" fillId="0" borderId="17" xfId="0" applyFont="1" applyFill="1" applyBorder="1" applyAlignment="1" applyProtection="1">
      <alignment horizontal="justify" vertical="center" wrapText="1"/>
      <protection locked="0"/>
    </xf>
    <xf numFmtId="9" fontId="34" fillId="0" borderId="17" xfId="4" applyFont="1" applyFill="1" applyBorder="1" applyAlignment="1" applyProtection="1">
      <alignment horizontal="center" vertical="center" wrapText="1"/>
      <protection locked="0"/>
    </xf>
    <xf numFmtId="0" fontId="34" fillId="0" borderId="17" xfId="0" applyFont="1" applyFill="1" applyBorder="1" applyAlignment="1" applyProtection="1">
      <alignment horizontal="center" vertical="center" wrapText="1"/>
      <protection locked="0"/>
    </xf>
    <xf numFmtId="0" fontId="34" fillId="0" borderId="17" xfId="0" applyFont="1" applyFill="1" applyBorder="1" applyAlignment="1" applyProtection="1">
      <alignment horizontal="left" vertical="center" wrapText="1"/>
      <protection locked="0"/>
    </xf>
    <xf numFmtId="0" fontId="34" fillId="0" borderId="3" xfId="0" applyFont="1" applyFill="1" applyBorder="1" applyAlignment="1" applyProtection="1">
      <alignment horizontal="center" vertical="center" wrapText="1"/>
      <protection locked="0"/>
    </xf>
    <xf numFmtId="0" fontId="34" fillId="0" borderId="3" xfId="0" applyFont="1" applyFill="1" applyBorder="1" applyAlignment="1" applyProtection="1">
      <alignment horizontal="justify" vertical="center" wrapText="1"/>
    </xf>
    <xf numFmtId="9" fontId="34" fillId="0" borderId="3" xfId="4" applyNumberFormat="1" applyFont="1" applyFill="1" applyBorder="1" applyAlignment="1" applyProtection="1">
      <alignment horizontal="center" vertical="center" wrapText="1"/>
    </xf>
    <xf numFmtId="0" fontId="34" fillId="0" borderId="18" xfId="0" applyFont="1" applyFill="1" applyBorder="1" applyAlignment="1" applyProtection="1">
      <alignment horizontal="left" vertical="center" wrapText="1"/>
      <protection locked="0"/>
    </xf>
    <xf numFmtId="0" fontId="34" fillId="0" borderId="0" xfId="0" applyFont="1" applyFill="1" applyProtection="1"/>
    <xf numFmtId="165" fontId="34" fillId="0" borderId="2" xfId="4" applyNumberFormat="1" applyFont="1" applyFill="1" applyBorder="1" applyAlignment="1" applyProtection="1">
      <alignment horizontal="center" vertical="center" wrapText="1"/>
    </xf>
    <xf numFmtId="0" fontId="34" fillId="0" borderId="2" xfId="0" applyFont="1" applyFill="1" applyBorder="1" applyAlignment="1" applyProtection="1">
      <alignment horizontal="left" vertical="center" wrapText="1"/>
    </xf>
    <xf numFmtId="0" fontId="33" fillId="0" borderId="2" xfId="0" applyFont="1" applyFill="1" applyBorder="1" applyAlignment="1" applyProtection="1">
      <alignment horizontal="center" vertical="center" wrapText="1"/>
    </xf>
    <xf numFmtId="0" fontId="34" fillId="0" borderId="2" xfId="0" applyFont="1" applyFill="1" applyBorder="1" applyAlignment="1" applyProtection="1">
      <alignment horizontal="center" vertical="center"/>
    </xf>
    <xf numFmtId="0" fontId="34" fillId="0" borderId="3" xfId="0" applyNumberFormat="1" applyFont="1" applyFill="1" applyBorder="1" applyAlignment="1" applyProtection="1">
      <alignment horizontal="center" vertical="center" wrapText="1"/>
    </xf>
    <xf numFmtId="9" fontId="34" fillId="0" borderId="2" xfId="4" applyFont="1" applyFill="1" applyBorder="1" applyAlignment="1" applyProtection="1">
      <alignment horizontal="center" vertical="center" wrapText="1"/>
    </xf>
    <xf numFmtId="9" fontId="33" fillId="0" borderId="2" xfId="4" applyFont="1" applyFill="1" applyBorder="1" applyAlignment="1" applyProtection="1">
      <alignment horizontal="center" vertical="center" wrapText="1"/>
    </xf>
    <xf numFmtId="9" fontId="33" fillId="0" borderId="2" xfId="4" applyFont="1" applyFill="1" applyBorder="1" applyAlignment="1" applyProtection="1">
      <alignment horizontal="center" vertical="center"/>
    </xf>
    <xf numFmtId="9" fontId="34" fillId="0" borderId="3" xfId="4" applyNumberFormat="1" applyFont="1" applyFill="1" applyBorder="1" applyAlignment="1" applyProtection="1">
      <alignment horizontal="center" vertical="center" wrapText="1"/>
      <protection locked="0"/>
    </xf>
    <xf numFmtId="10" fontId="9" fillId="7" borderId="12" xfId="4" applyNumberFormat="1" applyFont="1" applyFill="1" applyBorder="1" applyAlignment="1" applyProtection="1">
      <alignment horizontal="center" vertical="center" wrapText="1"/>
    </xf>
    <xf numFmtId="14" fontId="12" fillId="5" borderId="2" xfId="0" applyNumberFormat="1" applyFont="1" applyFill="1" applyBorder="1" applyAlignment="1" applyProtection="1">
      <alignment horizontal="center" vertical="center" wrapText="1"/>
    </xf>
    <xf numFmtId="0" fontId="25" fillId="7" borderId="0" xfId="0" applyFont="1" applyFill="1"/>
    <xf numFmtId="9" fontId="14" fillId="0" borderId="3" xfId="4" applyNumberFormat="1" applyFont="1" applyBorder="1" applyAlignment="1">
      <alignment horizontal="center" vertical="center" wrapText="1"/>
    </xf>
    <xf numFmtId="10" fontId="2" fillId="7" borderId="0" xfId="4" applyNumberFormat="1" applyFont="1" applyFill="1" applyBorder="1" applyAlignment="1" applyProtection="1">
      <alignment horizontal="center" vertical="center" wrapText="1"/>
    </xf>
    <xf numFmtId="0" fontId="23" fillId="0" borderId="3" xfId="0" applyNumberFormat="1" applyFont="1" applyFill="1" applyBorder="1" applyAlignment="1" applyProtection="1">
      <alignment horizontal="center" vertical="center" wrapText="1"/>
      <protection locked="0"/>
    </xf>
    <xf numFmtId="1" fontId="23" fillId="0" borderId="3" xfId="0" applyNumberFormat="1" applyFont="1" applyFill="1" applyBorder="1" applyAlignment="1" applyProtection="1">
      <alignment horizontal="center" vertical="center" wrapText="1"/>
      <protection locked="0"/>
    </xf>
    <xf numFmtId="10" fontId="23" fillId="0" borderId="3" xfId="4" applyNumberFormat="1" applyFont="1" applyFill="1" applyBorder="1" applyAlignment="1" applyProtection="1">
      <alignment horizontal="center" vertical="center" wrapText="1"/>
      <protection locked="0"/>
    </xf>
    <xf numFmtId="10" fontId="36" fillId="7" borderId="12" xfId="4" applyNumberFormat="1" applyFont="1" applyFill="1" applyBorder="1" applyAlignment="1" applyProtection="1">
      <alignment horizontal="center" vertical="center" wrapText="1"/>
    </xf>
    <xf numFmtId="9" fontId="15" fillId="0" borderId="3" xfId="4" applyFont="1" applyFill="1" applyBorder="1" applyAlignment="1" applyProtection="1">
      <alignment horizontal="center" vertical="center" wrapText="1"/>
    </xf>
    <xf numFmtId="165" fontId="23" fillId="0" borderId="3" xfId="4" applyNumberFormat="1" applyFont="1" applyFill="1" applyBorder="1" applyAlignment="1" applyProtection="1">
      <alignment horizontal="center" vertical="center" wrapText="1"/>
      <protection locked="0"/>
    </xf>
    <xf numFmtId="0" fontId="8" fillId="7" borderId="2" xfId="0" applyFont="1" applyFill="1" applyBorder="1" applyAlignment="1" applyProtection="1">
      <alignment vertical="center" wrapText="1"/>
    </xf>
    <xf numFmtId="0" fontId="9" fillId="7" borderId="2" xfId="0" applyFont="1" applyFill="1" applyBorder="1" applyAlignment="1" applyProtection="1">
      <alignment horizontal="center" vertical="center" wrapText="1"/>
    </xf>
    <xf numFmtId="0" fontId="2" fillId="7" borderId="2" xfId="0" applyFont="1" applyFill="1" applyBorder="1" applyAlignment="1" applyProtection="1">
      <alignment horizontal="left" vertical="center" wrapText="1"/>
    </xf>
    <xf numFmtId="10" fontId="38" fillId="7" borderId="12" xfId="4" applyNumberFormat="1" applyFont="1" applyFill="1" applyBorder="1" applyAlignment="1" applyProtection="1">
      <alignment horizontal="center" vertical="center" wrapText="1"/>
    </xf>
    <xf numFmtId="10" fontId="39" fillId="7" borderId="0" xfId="0" applyNumberFormat="1" applyFont="1" applyFill="1" applyBorder="1" applyAlignment="1" applyProtection="1">
      <alignment horizontal="center" vertical="center" wrapText="1"/>
    </xf>
    <xf numFmtId="41" fontId="34" fillId="0" borderId="3" xfId="9" applyFont="1" applyFill="1" applyBorder="1" applyAlignment="1" applyProtection="1">
      <alignment vertical="center" wrapText="1"/>
    </xf>
    <xf numFmtId="165" fontId="0" fillId="0" borderId="0" xfId="0" applyNumberFormat="1" applyFill="1" applyAlignment="1">
      <alignment vertical="center" wrapText="1"/>
    </xf>
    <xf numFmtId="0" fontId="0" fillId="0" borderId="0" xfId="0" applyFill="1" applyAlignment="1">
      <alignment vertical="center" wrapText="1"/>
    </xf>
    <xf numFmtId="14" fontId="12" fillId="5" borderId="6" xfId="0" applyNumberFormat="1" applyFont="1" applyFill="1" applyBorder="1" applyAlignment="1" applyProtection="1">
      <alignment horizontal="center" vertical="center" wrapText="1"/>
    </xf>
    <xf numFmtId="0" fontId="1" fillId="15" borderId="9" xfId="0" applyFont="1" applyFill="1" applyBorder="1" applyAlignment="1" applyProtection="1">
      <alignment horizontal="center" vertical="center" wrapText="1"/>
    </xf>
    <xf numFmtId="0" fontId="1" fillId="17" borderId="2" xfId="0" applyFont="1" applyFill="1" applyBorder="1" applyAlignment="1" applyProtection="1">
      <alignment horizontal="center" vertical="center" wrapText="1"/>
    </xf>
    <xf numFmtId="0" fontId="1" fillId="18" borderId="2" xfId="0" applyFont="1" applyFill="1" applyBorder="1" applyAlignment="1" applyProtection="1">
      <alignment horizontal="center" vertical="center" wrapText="1"/>
    </xf>
    <xf numFmtId="0" fontId="21" fillId="7" borderId="26" xfId="0" applyFont="1" applyFill="1" applyBorder="1" applyAlignment="1" applyProtection="1">
      <alignment horizontal="center" vertical="center" wrapText="1"/>
    </xf>
    <xf numFmtId="0" fontId="1" fillId="14" borderId="29" xfId="0" applyFont="1" applyFill="1" applyBorder="1" applyAlignment="1" applyProtection="1">
      <alignment horizontal="center" vertical="center" wrapText="1"/>
    </xf>
    <xf numFmtId="0" fontId="21" fillId="7" borderId="26" xfId="0" applyFont="1" applyFill="1" applyBorder="1" applyAlignment="1" applyProtection="1">
      <alignment horizontal="center" vertical="top" wrapText="1"/>
    </xf>
    <xf numFmtId="0" fontId="4" fillId="7" borderId="0" xfId="0" applyFont="1" applyFill="1" applyBorder="1" applyAlignment="1" applyProtection="1">
      <alignment horizontal="center" vertical="center" wrapText="1"/>
    </xf>
    <xf numFmtId="0" fontId="1" fillId="9" borderId="2" xfId="0" applyFont="1" applyFill="1" applyBorder="1" applyAlignment="1" applyProtection="1">
      <alignment horizontal="center" vertical="center" wrapText="1"/>
    </xf>
    <xf numFmtId="0" fontId="4" fillId="7" borderId="24" xfId="0" applyFont="1" applyFill="1" applyBorder="1" applyAlignment="1" applyProtection="1">
      <alignment horizontal="center" vertical="center" wrapText="1"/>
    </xf>
    <xf numFmtId="0" fontId="1" fillId="7" borderId="0" xfId="0" applyFont="1" applyFill="1" applyBorder="1" applyAlignment="1" applyProtection="1">
      <alignment horizontal="center" vertical="center" wrapText="1"/>
    </xf>
    <xf numFmtId="0" fontId="1" fillId="19" borderId="2" xfId="0" applyFont="1" applyFill="1" applyBorder="1" applyAlignment="1" applyProtection="1">
      <alignment horizontal="center" vertical="center" wrapText="1"/>
    </xf>
    <xf numFmtId="0" fontId="11" fillId="13" borderId="2" xfId="0" applyFont="1" applyFill="1" applyBorder="1" applyAlignment="1" applyProtection="1">
      <alignment horizontal="center" vertical="center" wrapText="1"/>
    </xf>
    <xf numFmtId="0" fontId="12" fillId="5" borderId="2" xfId="0" applyFont="1" applyFill="1" applyBorder="1" applyAlignment="1" applyProtection="1">
      <alignment horizontal="center" vertical="center" wrapText="1"/>
    </xf>
    <xf numFmtId="0" fontId="12" fillId="5" borderId="6" xfId="0" applyFont="1" applyFill="1" applyBorder="1" applyAlignment="1" applyProtection="1">
      <alignment horizontal="center" vertical="center" wrapText="1"/>
    </xf>
    <xf numFmtId="0" fontId="14" fillId="0" borderId="17" xfId="0" applyFont="1" applyBorder="1" applyAlignment="1" applyProtection="1">
      <alignment horizontal="left" vertical="center" wrapText="1"/>
      <protection locked="0"/>
    </xf>
    <xf numFmtId="0" fontId="18" fillId="0" borderId="18" xfId="0" applyFont="1" applyBorder="1" applyAlignment="1" applyProtection="1">
      <alignment horizontal="left" vertical="center" wrapText="1"/>
      <protection locked="0"/>
    </xf>
    <xf numFmtId="0" fontId="34" fillId="0" borderId="17" xfId="4" applyNumberFormat="1" applyFont="1" applyFill="1" applyBorder="1" applyAlignment="1" applyProtection="1">
      <alignment horizontal="center" vertical="center" wrapText="1"/>
      <protection locked="0"/>
    </xf>
    <xf numFmtId="10" fontId="34" fillId="0" borderId="3" xfId="0" applyNumberFormat="1" applyFont="1" applyFill="1" applyBorder="1" applyAlignment="1" applyProtection="1">
      <alignment horizontal="center" vertical="center" wrapText="1"/>
    </xf>
    <xf numFmtId="0" fontId="34" fillId="0" borderId="17" xfId="0" applyFont="1" applyBorder="1" applyAlignment="1" applyProtection="1">
      <alignment horizontal="left" vertical="center" wrapText="1"/>
      <protection locked="0"/>
    </xf>
    <xf numFmtId="0" fontId="34" fillId="0" borderId="49" xfId="0" applyFont="1" applyBorder="1" applyAlignment="1" applyProtection="1">
      <alignment horizontal="center" vertical="center" wrapText="1"/>
      <protection locked="0"/>
    </xf>
    <xf numFmtId="0" fontId="12" fillId="5" borderId="2" xfId="0" applyFont="1" applyFill="1" applyBorder="1" applyAlignment="1" applyProtection="1">
      <alignment horizontal="center" vertical="center" wrapText="1"/>
    </xf>
    <xf numFmtId="0" fontId="4" fillId="7" borderId="0" xfId="0" applyFont="1" applyFill="1" applyBorder="1" applyAlignment="1" applyProtection="1">
      <alignment horizontal="center" vertical="center" wrapText="1"/>
    </xf>
    <xf numFmtId="0" fontId="4" fillId="7" borderId="24" xfId="0" applyFont="1" applyFill="1" applyBorder="1" applyAlignment="1" applyProtection="1">
      <alignment horizontal="center" vertical="center" wrapText="1"/>
    </xf>
    <xf numFmtId="0" fontId="24" fillId="20" borderId="41" xfId="0" applyFont="1" applyFill="1" applyBorder="1" applyAlignment="1" applyProtection="1">
      <alignment horizontal="center" vertical="center" wrapText="1"/>
    </xf>
    <xf numFmtId="0" fontId="24" fillId="20" borderId="42" xfId="0" applyFont="1" applyFill="1" applyBorder="1" applyAlignment="1" applyProtection="1">
      <alignment horizontal="center" vertical="center" wrapText="1"/>
    </xf>
    <xf numFmtId="0" fontId="24" fillId="20" borderId="43" xfId="0" applyFont="1" applyFill="1" applyBorder="1" applyAlignment="1" applyProtection="1">
      <alignment horizontal="center" vertical="center" wrapText="1"/>
    </xf>
    <xf numFmtId="0" fontId="26" fillId="7" borderId="0" xfId="0" applyFont="1" applyFill="1" applyBorder="1" applyAlignment="1" applyProtection="1">
      <alignment horizontal="right" vertical="center" wrapText="1"/>
    </xf>
    <xf numFmtId="0" fontId="1" fillId="17" borderId="3" xfId="0" applyFont="1" applyFill="1" applyBorder="1" applyAlignment="1" applyProtection="1">
      <alignment horizontal="center" vertical="center" wrapText="1"/>
    </xf>
    <xf numFmtId="0" fontId="30" fillId="9" borderId="12" xfId="0" applyFont="1" applyFill="1" applyBorder="1" applyAlignment="1" applyProtection="1">
      <alignment horizontal="center" vertical="center" wrapText="1"/>
    </xf>
    <xf numFmtId="0" fontId="29" fillId="7" borderId="25" xfId="0" applyFont="1" applyFill="1" applyBorder="1" applyAlignment="1" applyProtection="1">
      <alignment horizontal="center" vertical="center" wrapText="1"/>
    </xf>
    <xf numFmtId="0" fontId="29" fillId="7" borderId="26" xfId="0" applyFont="1" applyFill="1" applyBorder="1" applyAlignment="1" applyProtection="1">
      <alignment horizontal="center" vertical="center" wrapText="1"/>
    </xf>
    <xf numFmtId="0" fontId="29" fillId="7" borderId="7" xfId="0" applyFont="1" applyFill="1" applyBorder="1" applyAlignment="1" applyProtection="1">
      <alignment horizontal="center" vertical="center" wrapText="1"/>
    </xf>
    <xf numFmtId="0" fontId="30" fillId="20" borderId="12" xfId="0" applyFont="1" applyFill="1" applyBorder="1" applyAlignment="1" applyProtection="1">
      <alignment horizontal="center" vertical="center" wrapText="1"/>
    </xf>
    <xf numFmtId="0" fontId="1" fillId="15" borderId="40" xfId="0" applyFont="1" applyFill="1" applyBorder="1" applyAlignment="1" applyProtection="1">
      <alignment horizontal="center" vertical="center" wrapText="1"/>
    </xf>
    <xf numFmtId="0" fontId="1" fillId="15" borderId="22" xfId="0" applyFont="1" applyFill="1" applyBorder="1" applyAlignment="1" applyProtection="1">
      <alignment horizontal="center" vertical="center" wrapText="1"/>
    </xf>
    <xf numFmtId="0" fontId="1" fillId="15" borderId="9" xfId="0" applyFont="1" applyFill="1" applyBorder="1" applyAlignment="1" applyProtection="1">
      <alignment horizontal="center" vertical="center" wrapText="1"/>
    </xf>
    <xf numFmtId="0" fontId="1" fillId="17" borderId="2" xfId="0" applyFont="1" applyFill="1" applyBorder="1" applyAlignment="1" applyProtection="1">
      <alignment horizontal="center" vertical="center" wrapText="1"/>
    </xf>
    <xf numFmtId="0" fontId="26" fillId="7" borderId="0" xfId="0" applyFont="1" applyFill="1" applyBorder="1" applyAlignment="1" applyProtection="1">
      <alignment horizontal="justify" vertical="center" wrapText="1"/>
    </xf>
    <xf numFmtId="0" fontId="29" fillId="7" borderId="25" xfId="0" applyFont="1" applyFill="1" applyBorder="1" applyAlignment="1" applyProtection="1">
      <alignment horizontal="center" vertical="top" wrapText="1"/>
    </xf>
    <xf numFmtId="0" fontId="29" fillId="7" borderId="26" xfId="0" applyFont="1" applyFill="1" applyBorder="1" applyAlignment="1" applyProtection="1">
      <alignment horizontal="center" vertical="top" wrapText="1"/>
    </xf>
    <xf numFmtId="0" fontId="29" fillId="7" borderId="7" xfId="0" applyFont="1" applyFill="1" applyBorder="1" applyAlignment="1" applyProtection="1">
      <alignment horizontal="center" vertical="top" wrapText="1"/>
    </xf>
    <xf numFmtId="0" fontId="1" fillId="18" borderId="3" xfId="0" applyFont="1" applyFill="1" applyBorder="1" applyAlignment="1" applyProtection="1">
      <alignment horizontal="center" vertical="center" wrapText="1"/>
    </xf>
    <xf numFmtId="0" fontId="1" fillId="18" borderId="2" xfId="0" applyFont="1" applyFill="1" applyBorder="1" applyAlignment="1" applyProtection="1">
      <alignment horizontal="center" vertical="center" wrapText="1"/>
    </xf>
    <xf numFmtId="0" fontId="4" fillId="16" borderId="44" xfId="0" applyFont="1" applyFill="1" applyBorder="1" applyAlignment="1" applyProtection="1">
      <alignment horizontal="center" vertical="center" wrapText="1"/>
    </xf>
    <xf numFmtId="0" fontId="4" fillId="16" borderId="22" xfId="0" applyFont="1" applyFill="1" applyBorder="1" applyAlignment="1" applyProtection="1">
      <alignment horizontal="center" vertical="center" wrapText="1"/>
    </xf>
    <xf numFmtId="0" fontId="4" fillId="16" borderId="27" xfId="0" applyFont="1" applyFill="1" applyBorder="1" applyAlignment="1" applyProtection="1">
      <alignment horizontal="center" vertical="center" wrapText="1"/>
    </xf>
    <xf numFmtId="0" fontId="4" fillId="16" borderId="0" xfId="0" applyFont="1" applyFill="1" applyBorder="1" applyAlignment="1" applyProtection="1">
      <alignment horizontal="center" vertical="center" wrapText="1"/>
    </xf>
    <xf numFmtId="0" fontId="4" fillId="16" borderId="45" xfId="0" applyFont="1" applyFill="1" applyBorder="1" applyAlignment="1" applyProtection="1">
      <alignment horizontal="center" vertical="center" wrapText="1"/>
    </xf>
    <xf numFmtId="0" fontId="4" fillId="16" borderId="37" xfId="0" applyFont="1" applyFill="1" applyBorder="1" applyAlignment="1" applyProtection="1">
      <alignment horizontal="center" vertical="center" wrapText="1"/>
    </xf>
    <xf numFmtId="0" fontId="30" fillId="22" borderId="12" xfId="0" applyFont="1" applyFill="1" applyBorder="1" applyAlignment="1" applyProtection="1">
      <alignment horizontal="center" vertical="center" wrapText="1"/>
    </xf>
    <xf numFmtId="0" fontId="4" fillId="15" borderId="7" xfId="0" applyFont="1" applyFill="1" applyBorder="1" applyAlignment="1" applyProtection="1">
      <alignment horizontal="center" vertical="center" wrapText="1"/>
    </xf>
    <xf numFmtId="0" fontId="4" fillId="15" borderId="2" xfId="0" applyFont="1" applyFill="1" applyBorder="1" applyAlignment="1" applyProtection="1">
      <alignment horizontal="center" vertical="center" wrapText="1"/>
    </xf>
    <xf numFmtId="0" fontId="4" fillId="15" borderId="11" xfId="0" applyFont="1" applyFill="1" applyBorder="1" applyAlignment="1" applyProtection="1">
      <alignment horizontal="center" vertical="center" wrapText="1"/>
    </xf>
    <xf numFmtId="0" fontId="4" fillId="15" borderId="6" xfId="0" applyFont="1" applyFill="1" applyBorder="1" applyAlignment="1" applyProtection="1">
      <alignment horizontal="center" vertical="center" wrapText="1"/>
    </xf>
    <xf numFmtId="0" fontId="1" fillId="20" borderId="3" xfId="0" applyFont="1" applyFill="1" applyBorder="1" applyAlignment="1" applyProtection="1">
      <alignment horizontal="center" vertical="center" wrapText="1"/>
    </xf>
    <xf numFmtId="0" fontId="1" fillId="20" borderId="2" xfId="0" applyFont="1" applyFill="1" applyBorder="1" applyAlignment="1" applyProtection="1">
      <alignment horizontal="center" vertical="center" wrapText="1"/>
    </xf>
    <xf numFmtId="0" fontId="21" fillId="7" borderId="25" xfId="0" applyFont="1" applyFill="1" applyBorder="1" applyAlignment="1" applyProtection="1">
      <alignment horizontal="center" vertical="center" wrapText="1"/>
    </xf>
    <xf numFmtId="0" fontId="21" fillId="7" borderId="26" xfId="0" applyFont="1" applyFill="1" applyBorder="1" applyAlignment="1" applyProtection="1">
      <alignment horizontal="center" vertical="center" wrapText="1"/>
    </xf>
    <xf numFmtId="0" fontId="21" fillId="7" borderId="7" xfId="0" applyFont="1" applyFill="1" applyBorder="1" applyAlignment="1" applyProtection="1">
      <alignment horizontal="center" vertical="center" wrapText="1"/>
    </xf>
    <xf numFmtId="0" fontId="1" fillId="14" borderId="29" xfId="0" applyFont="1" applyFill="1" applyBorder="1" applyAlignment="1" applyProtection="1">
      <alignment horizontal="center" vertical="center" wrapText="1"/>
    </xf>
    <xf numFmtId="0" fontId="32" fillId="21" borderId="36" xfId="0" applyFont="1" applyFill="1" applyBorder="1" applyAlignment="1" applyProtection="1">
      <alignment horizontal="center" vertical="center" wrapText="1"/>
    </xf>
    <xf numFmtId="0" fontId="0" fillId="0" borderId="46" xfId="0" applyBorder="1" applyAlignment="1" applyProtection="1"/>
    <xf numFmtId="0" fontId="29" fillId="7" borderId="47" xfId="0" applyFont="1" applyFill="1" applyBorder="1" applyAlignment="1" applyProtection="1">
      <alignment horizontal="center" vertical="center" wrapText="1"/>
    </xf>
    <xf numFmtId="0" fontId="29" fillId="7" borderId="40" xfId="0" applyFont="1" applyFill="1" applyBorder="1" applyAlignment="1" applyProtection="1">
      <alignment horizontal="center" vertical="center" wrapText="1"/>
    </xf>
    <xf numFmtId="0" fontId="29" fillId="7" borderId="9" xfId="0" applyFont="1" applyFill="1" applyBorder="1" applyAlignment="1" applyProtection="1">
      <alignment horizontal="center" vertical="center" wrapText="1"/>
    </xf>
    <xf numFmtId="0" fontId="21" fillId="7" borderId="25" xfId="0" applyFont="1" applyFill="1" applyBorder="1" applyAlignment="1" applyProtection="1">
      <alignment horizontal="center" vertical="top" wrapText="1"/>
    </xf>
    <xf numFmtId="0" fontId="21" fillId="7" borderId="26" xfId="0" applyFont="1" applyFill="1" applyBorder="1" applyAlignment="1" applyProtection="1">
      <alignment horizontal="center" vertical="top" wrapText="1"/>
    </xf>
    <xf numFmtId="0" fontId="4" fillId="7" borderId="0" xfId="0" applyFont="1" applyFill="1" applyBorder="1" applyAlignment="1" applyProtection="1">
      <alignment horizontal="center" vertical="center" wrapText="1"/>
    </xf>
    <xf numFmtId="0" fontId="1" fillId="19" borderId="3" xfId="0" applyFont="1" applyFill="1" applyBorder="1" applyAlignment="1" applyProtection="1">
      <alignment horizontal="center" vertical="center" wrapText="1"/>
    </xf>
    <xf numFmtId="0" fontId="1" fillId="9" borderId="3" xfId="0" applyFont="1" applyFill="1" applyBorder="1" applyAlignment="1" applyProtection="1">
      <alignment horizontal="center" vertical="center" wrapText="1"/>
    </xf>
    <xf numFmtId="0" fontId="1" fillId="9" borderId="2" xfId="0" applyFont="1" applyFill="1" applyBorder="1" applyAlignment="1" applyProtection="1">
      <alignment horizontal="center" vertical="center" wrapText="1"/>
    </xf>
    <xf numFmtId="0" fontId="4" fillId="7" borderId="24" xfId="0" applyFont="1" applyFill="1" applyBorder="1" applyAlignment="1" applyProtection="1">
      <alignment horizontal="center" vertical="center" wrapText="1"/>
    </xf>
    <xf numFmtId="0" fontId="1" fillId="7" borderId="0" xfId="0" applyFont="1" applyFill="1" applyBorder="1" applyAlignment="1" applyProtection="1">
      <alignment horizontal="center" vertical="center" wrapText="1"/>
    </xf>
    <xf numFmtId="0" fontId="1" fillId="19" borderId="2" xfId="0" applyFont="1" applyFill="1" applyBorder="1" applyAlignment="1" applyProtection="1">
      <alignment horizontal="center" vertical="center" wrapText="1"/>
    </xf>
    <xf numFmtId="0" fontId="1" fillId="19" borderId="16" xfId="0" applyFont="1" applyFill="1" applyBorder="1" applyAlignment="1" applyProtection="1">
      <alignment horizontal="center" vertical="center" wrapText="1"/>
    </xf>
    <xf numFmtId="0" fontId="1" fillId="19" borderId="39" xfId="0" applyFont="1" applyFill="1" applyBorder="1" applyAlignment="1" applyProtection="1">
      <alignment horizontal="center" vertical="center" wrapText="1"/>
    </xf>
    <xf numFmtId="0" fontId="4" fillId="17" borderId="6" xfId="0" applyFont="1" applyFill="1" applyBorder="1" applyAlignment="1" applyProtection="1">
      <alignment horizontal="center" vertical="center" wrapText="1"/>
    </xf>
    <xf numFmtId="0" fontId="4" fillId="9" borderId="6" xfId="0" applyFont="1" applyFill="1" applyBorder="1" applyAlignment="1" applyProtection="1">
      <alignment horizontal="center" vertical="center" wrapText="1"/>
    </xf>
    <xf numFmtId="0" fontId="4" fillId="19" borderId="6" xfId="0" applyFont="1" applyFill="1" applyBorder="1" applyAlignment="1" applyProtection="1">
      <alignment horizontal="center" vertical="center" wrapText="1"/>
    </xf>
    <xf numFmtId="0" fontId="4" fillId="19" borderId="35" xfId="0" applyFont="1" applyFill="1" applyBorder="1" applyAlignment="1" applyProtection="1">
      <alignment horizontal="center" vertical="center" wrapText="1"/>
    </xf>
    <xf numFmtId="0" fontId="4" fillId="19" borderId="2" xfId="0" applyFont="1" applyFill="1" applyBorder="1" applyAlignment="1" applyProtection="1">
      <alignment horizontal="center" vertical="center" wrapText="1"/>
    </xf>
    <xf numFmtId="0" fontId="4" fillId="19" borderId="39" xfId="0" applyFont="1" applyFill="1" applyBorder="1" applyAlignment="1" applyProtection="1">
      <alignment horizontal="center" vertical="center" wrapText="1"/>
    </xf>
    <xf numFmtId="0" fontId="4" fillId="18" borderId="6" xfId="0" applyFont="1" applyFill="1" applyBorder="1" applyAlignment="1" applyProtection="1">
      <alignment horizontal="center" vertical="center" wrapText="1"/>
    </xf>
    <xf numFmtId="0" fontId="4" fillId="17" borderId="2" xfId="0" applyFont="1" applyFill="1" applyBorder="1" applyAlignment="1" applyProtection="1">
      <alignment horizontal="center" vertical="center" wrapText="1"/>
    </xf>
    <xf numFmtId="0" fontId="11" fillId="13" borderId="38" xfId="0" applyFont="1" applyFill="1" applyBorder="1" applyAlignment="1" applyProtection="1">
      <alignment horizontal="center" vertical="center" wrapText="1"/>
    </xf>
    <xf numFmtId="0" fontId="11" fillId="13" borderId="3" xfId="0" applyFont="1" applyFill="1" applyBorder="1" applyAlignment="1" applyProtection="1">
      <alignment horizontal="center" vertical="center" wrapText="1"/>
    </xf>
    <xf numFmtId="0" fontId="11" fillId="13" borderId="16" xfId="0" applyFont="1" applyFill="1" applyBorder="1" applyAlignment="1" applyProtection="1">
      <alignment horizontal="center" vertical="center" wrapText="1"/>
    </xf>
    <xf numFmtId="0" fontId="11" fillId="13" borderId="2" xfId="0" applyFont="1" applyFill="1" applyBorder="1" applyAlignment="1" applyProtection="1">
      <alignment horizontal="center" vertical="center" wrapText="1"/>
    </xf>
    <xf numFmtId="0" fontId="11" fillId="13" borderId="39" xfId="0" applyFont="1" applyFill="1" applyBorder="1" applyAlignment="1" applyProtection="1">
      <alignment horizontal="center" vertical="center" wrapText="1"/>
    </xf>
    <xf numFmtId="0" fontId="12" fillId="5" borderId="2" xfId="0" applyFont="1" applyFill="1" applyBorder="1" applyAlignment="1" applyProtection="1">
      <alignment horizontal="center" vertical="center" wrapText="1"/>
    </xf>
    <xf numFmtId="0" fontId="12" fillId="5" borderId="39" xfId="0" applyFont="1" applyFill="1" applyBorder="1" applyAlignment="1" applyProtection="1">
      <alignment horizontal="center" vertical="center" wrapText="1"/>
    </xf>
    <xf numFmtId="22" fontId="31" fillId="23" borderId="47" xfId="0" applyNumberFormat="1" applyFont="1" applyFill="1" applyBorder="1" applyAlignment="1">
      <alignment horizontal="center" vertical="center"/>
    </xf>
    <xf numFmtId="22" fontId="31" fillId="23" borderId="40" xfId="0" applyNumberFormat="1" applyFont="1" applyFill="1" applyBorder="1" applyAlignment="1">
      <alignment horizontal="center" vertical="center"/>
    </xf>
    <xf numFmtId="22" fontId="31" fillId="23" borderId="9" xfId="0" applyNumberFormat="1" applyFont="1" applyFill="1" applyBorder="1" applyAlignment="1">
      <alignment horizontal="center" vertical="center"/>
    </xf>
    <xf numFmtId="0" fontId="31" fillId="8" borderId="48" xfId="0" applyFont="1" applyFill="1" applyBorder="1" applyAlignment="1">
      <alignment horizontal="center" vertical="center"/>
    </xf>
    <xf numFmtId="0" fontId="31" fillId="8" borderId="33" xfId="0" applyFont="1" applyFill="1" applyBorder="1" applyAlignment="1">
      <alignment horizontal="center" vertical="center"/>
    </xf>
    <xf numFmtId="0" fontId="31" fillId="8" borderId="11" xfId="0" applyFont="1" applyFill="1" applyBorder="1" applyAlignment="1">
      <alignment horizontal="center" vertical="center"/>
    </xf>
    <xf numFmtId="0" fontId="25" fillId="7" borderId="0" xfId="0" applyFont="1" applyFill="1" applyBorder="1" applyAlignment="1" applyProtection="1">
      <alignment horizontal="center"/>
    </xf>
    <xf numFmtId="0" fontId="12" fillId="5" borderId="6" xfId="0" applyFont="1" applyFill="1" applyBorder="1" applyAlignment="1" applyProtection="1">
      <alignment horizontal="center" vertical="center" wrapText="1"/>
    </xf>
    <xf numFmtId="0" fontId="12" fillId="5" borderId="50" xfId="0" applyFont="1" applyFill="1" applyBorder="1" applyAlignment="1" applyProtection="1">
      <alignment horizontal="center" vertical="center" wrapText="1"/>
    </xf>
    <xf numFmtId="14" fontId="12" fillId="5" borderId="50" xfId="0" applyNumberFormat="1" applyFont="1" applyFill="1" applyBorder="1" applyAlignment="1" applyProtection="1">
      <alignment horizontal="center" vertical="center" wrapText="1"/>
    </xf>
    <xf numFmtId="0" fontId="12" fillId="5" borderId="50" xfId="0" applyFont="1" applyFill="1" applyBorder="1" applyAlignment="1" applyProtection="1">
      <alignment horizontal="center" vertical="center" wrapText="1"/>
    </xf>
    <xf numFmtId="9" fontId="15" fillId="7" borderId="4" xfId="4" applyFont="1" applyFill="1" applyBorder="1" applyAlignment="1" applyProtection="1">
      <alignment horizontal="center" vertical="center" wrapText="1"/>
    </xf>
    <xf numFmtId="0" fontId="0" fillId="0" borderId="2" xfId="0" applyFill="1" applyBorder="1" applyAlignment="1">
      <alignment vertical="center" wrapText="1"/>
    </xf>
    <xf numFmtId="9" fontId="40" fillId="7" borderId="12" xfId="4" applyFont="1" applyFill="1" applyBorder="1" applyAlignment="1" applyProtection="1">
      <alignment horizontal="center" vertical="center" wrapText="1"/>
    </xf>
  </cellXfs>
  <cellStyles count="10">
    <cellStyle name="Amarillo" xfId="1" xr:uid="{00000000-0005-0000-0000-000000000000}"/>
    <cellStyle name="Millares [0]" xfId="9" builtinId="6"/>
    <cellStyle name="Millares 2" xfId="2" xr:uid="{00000000-0005-0000-0000-000002000000}"/>
    <cellStyle name="Normal" xfId="0" builtinId="0"/>
    <cellStyle name="Normal 2" xfId="3" xr:uid="{00000000-0005-0000-0000-000004000000}"/>
    <cellStyle name="Porcentaje" xfId="4" builtinId="5"/>
    <cellStyle name="Porcentaje 2" xfId="5" xr:uid="{00000000-0005-0000-0000-000006000000}"/>
    <cellStyle name="Porcentual 2" xfId="6" xr:uid="{00000000-0005-0000-0000-000007000000}"/>
    <cellStyle name="Rojo" xfId="7" xr:uid="{00000000-0005-0000-0000-000008000000}"/>
    <cellStyle name="Verde" xfId="8" xr:uid="{00000000-0005-0000-0000-000009000000}"/>
  </cellStyles>
  <dxfs count="200">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5</xdr:row>
      <xdr:rowOff>0</xdr:rowOff>
    </xdr:from>
    <xdr:to>
      <xdr:col>4</xdr:col>
      <xdr:colOff>295275</xdr:colOff>
      <xdr:row>5</xdr:row>
      <xdr:rowOff>295275</xdr:rowOff>
    </xdr:to>
    <xdr:sp macro="" textlink="">
      <xdr:nvSpPr>
        <xdr:cNvPr id="11018" name="AutoShape 38" descr="Resultado de imagen para boton agregar icono">
          <a:extLst>
            <a:ext uri="{FF2B5EF4-FFF2-40B4-BE49-F238E27FC236}">
              <a16:creationId xmlns:a16="http://schemas.microsoft.com/office/drawing/2014/main" id="{B570B1D4-EE3F-40DB-A047-D30EA04D8F48}"/>
            </a:ext>
          </a:extLst>
        </xdr:cNvPr>
        <xdr:cNvSpPr>
          <a:spLocks noChangeAspect="1" noChangeArrowheads="1"/>
        </xdr:cNvSpPr>
      </xdr:nvSpPr>
      <xdr:spPr bwMode="auto">
        <a:xfrm>
          <a:off x="13115925" y="2838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1019" name="AutoShape 39" descr="Resultado de imagen para boton agregar icono">
          <a:extLst>
            <a:ext uri="{FF2B5EF4-FFF2-40B4-BE49-F238E27FC236}">
              <a16:creationId xmlns:a16="http://schemas.microsoft.com/office/drawing/2014/main" id="{EDDEA5D0-B475-43BB-B9F6-799832ED1F1A}"/>
            </a:ext>
          </a:extLst>
        </xdr:cNvPr>
        <xdr:cNvSpPr>
          <a:spLocks noChangeAspect="1" noChangeArrowheads="1"/>
        </xdr:cNvSpPr>
      </xdr:nvSpPr>
      <xdr:spPr bwMode="auto">
        <a:xfrm>
          <a:off x="13115925" y="2838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1020" name="AutoShape 40" descr="Resultado de imagen para boton agregar icono">
          <a:extLst>
            <a:ext uri="{FF2B5EF4-FFF2-40B4-BE49-F238E27FC236}">
              <a16:creationId xmlns:a16="http://schemas.microsoft.com/office/drawing/2014/main" id="{493DC5C3-C87C-41AC-AE8F-ACACBECD1D3A}"/>
            </a:ext>
          </a:extLst>
        </xdr:cNvPr>
        <xdr:cNvSpPr>
          <a:spLocks noChangeAspect="1" noChangeArrowheads="1"/>
        </xdr:cNvSpPr>
      </xdr:nvSpPr>
      <xdr:spPr bwMode="auto">
        <a:xfrm>
          <a:off x="13115925" y="2838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1021" name="AutoShape 42" descr="Z">
          <a:extLst>
            <a:ext uri="{FF2B5EF4-FFF2-40B4-BE49-F238E27FC236}">
              <a16:creationId xmlns:a16="http://schemas.microsoft.com/office/drawing/2014/main" id="{6DA1109A-6149-4D96-8510-E018977D57BF}"/>
            </a:ext>
          </a:extLst>
        </xdr:cNvPr>
        <xdr:cNvSpPr>
          <a:spLocks noChangeAspect="1" noChangeArrowheads="1"/>
        </xdr:cNvSpPr>
      </xdr:nvSpPr>
      <xdr:spPr bwMode="auto">
        <a:xfrm>
          <a:off x="13115925" y="2838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0</xdr:colOff>
      <xdr:row>4</xdr:row>
      <xdr:rowOff>123825</xdr:rowOff>
    </xdr:from>
    <xdr:to>
      <xdr:col>4</xdr:col>
      <xdr:colOff>0</xdr:colOff>
      <xdr:row>6</xdr:row>
      <xdr:rowOff>0</xdr:rowOff>
    </xdr:to>
    <xdr:sp macro="[1]!MostrarFuente_Impacto" textlink="">
      <xdr:nvSpPr>
        <xdr:cNvPr id="22" name="Rectangle 53">
          <a:extLst>
            <a:ext uri="{FF2B5EF4-FFF2-40B4-BE49-F238E27FC236}">
              <a16:creationId xmlns:a16="http://schemas.microsoft.com/office/drawing/2014/main" id="{B23B5FD3-1F56-4ECF-A57D-02D6FB2EC6BA}"/>
            </a:ext>
          </a:extLst>
        </xdr:cNvPr>
        <xdr:cNvSpPr>
          <a:spLocks noChangeArrowheads="1"/>
        </xdr:cNvSpPr>
      </xdr:nvSpPr>
      <xdr:spPr bwMode="auto">
        <a:xfrm>
          <a:off x="11982450" y="2800350"/>
          <a:ext cx="0" cy="533400"/>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rano\Doc_Controlados-SIG\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AU126"/>
  <sheetViews>
    <sheetView showGridLines="0" tabSelected="1" zoomScale="55" zoomScaleNormal="55" workbookViewId="0">
      <selection sqref="A1:H1"/>
    </sheetView>
  </sheetViews>
  <sheetFormatPr baseColWidth="10" defaultColWidth="0" defaultRowHeight="15" zeroHeight="1" x14ac:dyDescent="0.25"/>
  <cols>
    <col min="1" max="1" width="22" style="58" customWidth="1"/>
    <col min="2" max="2" width="69" style="58" customWidth="1"/>
    <col min="3" max="3" width="36.42578125" style="58" customWidth="1"/>
    <col min="4" max="4" width="69.28515625" style="141" customWidth="1"/>
    <col min="5" max="5" width="18.28515625" style="58" customWidth="1"/>
    <col min="6" max="6" width="24.28515625" style="58" customWidth="1"/>
    <col min="7" max="7" width="50.7109375" style="58" customWidth="1"/>
    <col min="8" max="8" width="87.42578125" style="58" customWidth="1"/>
    <col min="9" max="9" width="33.85546875" style="58" customWidth="1"/>
    <col min="10" max="10" width="28" style="58" customWidth="1"/>
    <col min="11" max="11" width="35" style="58" customWidth="1"/>
    <col min="12" max="12" width="8.140625" style="58" customWidth="1"/>
    <col min="13" max="13" width="8.7109375" style="58" customWidth="1"/>
    <col min="14" max="14" width="9.42578125" style="58" customWidth="1"/>
    <col min="15" max="15" width="8.140625" style="58" customWidth="1"/>
    <col min="16" max="16" width="20.85546875" style="58" customWidth="1"/>
    <col min="17" max="17" width="17.5703125" style="58" customWidth="1"/>
    <col min="18" max="18" width="18.140625" style="58" customWidth="1"/>
    <col min="19" max="19" width="14.7109375" style="58" customWidth="1"/>
    <col min="20" max="20" width="45.7109375" style="58" customWidth="1"/>
    <col min="21" max="21" width="11.42578125" style="58" customWidth="1"/>
    <col min="22" max="22" width="18.85546875" style="58" customWidth="1"/>
    <col min="23" max="23" width="14.140625" style="58" customWidth="1"/>
    <col min="24" max="24" width="18.42578125" style="58" customWidth="1"/>
    <col min="25" max="25" width="30.140625" style="58" customWidth="1"/>
    <col min="26" max="26" width="17.7109375" style="58" customWidth="1"/>
    <col min="27" max="27" width="19.7109375" style="58" customWidth="1"/>
    <col min="28" max="29" width="16.42578125" style="58" customWidth="1"/>
    <col min="30" max="30" width="53.5703125" style="58" customWidth="1"/>
    <col min="31" max="31" width="27.7109375" style="58" customWidth="1"/>
    <col min="32" max="33" width="11.42578125" style="58" customWidth="1"/>
    <col min="34" max="34" width="20.42578125" style="58" customWidth="1"/>
    <col min="35" max="35" width="68.85546875" style="58" customWidth="1"/>
    <col min="36" max="36" width="28.28515625" style="58" customWidth="1"/>
    <col min="37" max="38" width="11.42578125" style="58" customWidth="1"/>
    <col min="39" max="39" width="14.85546875" style="58" customWidth="1"/>
    <col min="40" max="40" width="28.85546875" style="58" customWidth="1"/>
    <col min="41" max="41" width="23.28515625" style="58" customWidth="1"/>
    <col min="42" max="42" width="33.28515625" style="58" customWidth="1"/>
    <col min="43" max="43" width="19.140625" style="58" customWidth="1"/>
    <col min="44" max="44" width="18.42578125" style="58" customWidth="1"/>
    <col min="45" max="45" width="21.85546875" style="58" customWidth="1"/>
    <col min="46" max="46" width="38.85546875" style="58" customWidth="1"/>
    <col min="47" max="16384" width="0" style="58" hidden="1"/>
  </cols>
  <sheetData>
    <row r="1" spans="1:46" ht="40.5" customHeight="1" x14ac:dyDescent="0.25">
      <c r="A1" s="281" t="s">
        <v>0</v>
      </c>
      <c r="B1" s="282"/>
      <c r="C1" s="282"/>
      <c r="D1" s="282"/>
      <c r="E1" s="282"/>
      <c r="F1" s="282"/>
      <c r="G1" s="282"/>
      <c r="H1" s="283"/>
      <c r="I1" s="172"/>
      <c r="J1" s="172"/>
      <c r="K1" s="172"/>
      <c r="L1" s="172"/>
      <c r="M1" s="172"/>
      <c r="N1" s="172"/>
      <c r="O1" s="172"/>
      <c r="P1" s="172"/>
      <c r="Q1" s="172"/>
      <c r="R1" s="172"/>
      <c r="S1" s="172"/>
      <c r="T1" s="172"/>
      <c r="U1" s="172"/>
      <c r="V1" s="172"/>
      <c r="W1" s="56"/>
      <c r="X1" s="56"/>
      <c r="Y1" s="56"/>
      <c r="Z1" s="56"/>
      <c r="AA1" s="56"/>
      <c r="AB1" s="56"/>
      <c r="AC1" s="56"/>
      <c r="AD1" s="56"/>
      <c r="AE1" s="56"/>
      <c r="AF1" s="56"/>
      <c r="AG1" s="56"/>
      <c r="AH1" s="56"/>
      <c r="AI1" s="56"/>
      <c r="AJ1" s="56"/>
      <c r="AK1" s="56"/>
      <c r="AL1" s="56"/>
      <c r="AM1" s="56"/>
      <c r="AN1" s="56"/>
      <c r="AO1" s="56"/>
      <c r="AP1" s="56"/>
      <c r="AQ1" s="56"/>
      <c r="AR1" s="56"/>
      <c r="AS1" s="56"/>
      <c r="AT1" s="57"/>
    </row>
    <row r="2" spans="1:46" ht="40.5" customHeight="1" thickBot="1" x14ac:dyDescent="0.3">
      <c r="A2" s="284" t="s">
        <v>1</v>
      </c>
      <c r="B2" s="285"/>
      <c r="C2" s="285"/>
      <c r="D2" s="285"/>
      <c r="E2" s="285"/>
      <c r="F2" s="285"/>
      <c r="G2" s="285"/>
      <c r="H2" s="286"/>
      <c r="I2" s="172"/>
      <c r="J2" s="172"/>
      <c r="K2" s="172"/>
      <c r="L2" s="172"/>
      <c r="M2" s="172"/>
      <c r="N2" s="172"/>
      <c r="O2" s="172"/>
      <c r="P2" s="172"/>
      <c r="Q2" s="172"/>
      <c r="R2" s="172"/>
      <c r="S2" s="172"/>
      <c r="T2" s="172"/>
      <c r="U2" s="172"/>
      <c r="V2" s="172"/>
      <c r="W2" s="59"/>
      <c r="X2" s="59"/>
      <c r="Y2" s="59"/>
      <c r="Z2" s="59"/>
      <c r="AA2" s="59"/>
      <c r="AB2" s="59"/>
      <c r="AC2" s="59"/>
      <c r="AD2" s="59"/>
      <c r="AE2" s="59"/>
      <c r="AF2" s="59"/>
      <c r="AG2" s="59"/>
      <c r="AH2" s="59"/>
      <c r="AI2" s="59"/>
      <c r="AJ2" s="59"/>
      <c r="AK2" s="59"/>
      <c r="AL2" s="59"/>
      <c r="AM2" s="59"/>
      <c r="AN2" s="59"/>
      <c r="AO2" s="59"/>
      <c r="AP2" s="59"/>
      <c r="AQ2" s="59"/>
      <c r="AR2" s="59"/>
      <c r="AS2" s="59"/>
      <c r="AT2" s="60"/>
    </row>
    <row r="3" spans="1:46" ht="36.75" customHeight="1" x14ac:dyDescent="0.25">
      <c r="A3" s="61" t="s">
        <v>2</v>
      </c>
      <c r="B3" s="62">
        <v>2019</v>
      </c>
      <c r="C3" s="274" t="s">
        <v>3</v>
      </c>
      <c r="D3" s="275"/>
      <c r="E3" s="275"/>
      <c r="F3" s="275"/>
      <c r="G3" s="275"/>
      <c r="H3" s="276"/>
      <c r="I3" s="172"/>
      <c r="J3" s="172"/>
      <c r="K3" s="172"/>
      <c r="L3" s="172"/>
      <c r="M3" s="172"/>
      <c r="N3" s="172"/>
      <c r="O3" s="172"/>
      <c r="P3" s="172"/>
      <c r="Q3" s="172"/>
      <c r="R3" s="172"/>
      <c r="S3" s="172"/>
      <c r="T3" s="172"/>
      <c r="U3" s="172"/>
      <c r="V3" s="63"/>
      <c r="W3" s="63"/>
      <c r="X3" s="63"/>
      <c r="Y3" s="63"/>
      <c r="Z3" s="63"/>
      <c r="AA3" s="63"/>
      <c r="AB3" s="63"/>
      <c r="AC3" s="63"/>
      <c r="AD3" s="63"/>
      <c r="AE3" s="63"/>
      <c r="AF3" s="63"/>
      <c r="AG3" s="63"/>
      <c r="AH3" s="63"/>
      <c r="AI3" s="63"/>
      <c r="AJ3" s="63"/>
      <c r="AK3" s="63"/>
      <c r="AL3" s="63"/>
      <c r="AM3" s="63"/>
      <c r="AN3" s="63"/>
      <c r="AO3" s="63"/>
      <c r="AP3" s="63"/>
      <c r="AQ3" s="63"/>
      <c r="AR3" s="63"/>
      <c r="AS3" s="63"/>
      <c r="AT3" s="64"/>
    </row>
    <row r="4" spans="1:46" ht="36.75" customHeight="1" x14ac:dyDescent="0.25">
      <c r="A4" s="61" t="s">
        <v>4</v>
      </c>
      <c r="B4" s="62" t="s">
        <v>5</v>
      </c>
      <c r="C4" s="65" t="s">
        <v>6</v>
      </c>
      <c r="D4" s="201" t="s">
        <v>7</v>
      </c>
      <c r="E4" s="277" t="s">
        <v>8</v>
      </c>
      <c r="F4" s="277"/>
      <c r="G4" s="277"/>
      <c r="H4" s="278"/>
      <c r="I4" s="172"/>
      <c r="J4" s="172"/>
      <c r="K4" s="172"/>
      <c r="L4" s="172"/>
      <c r="M4" s="172"/>
      <c r="N4" s="172"/>
      <c r="O4" s="172"/>
      <c r="P4" s="172"/>
      <c r="Q4" s="172"/>
      <c r="R4" s="172"/>
      <c r="S4" s="172"/>
      <c r="T4" s="172"/>
      <c r="U4" s="172"/>
      <c r="V4" s="63"/>
      <c r="W4" s="63"/>
      <c r="X4" s="63"/>
      <c r="Y4" s="63"/>
      <c r="Z4" s="63"/>
      <c r="AA4" s="63"/>
      <c r="AB4" s="63"/>
      <c r="AC4" s="63"/>
      <c r="AD4" s="63"/>
      <c r="AE4" s="63"/>
      <c r="AF4" s="63"/>
      <c r="AG4" s="63"/>
      <c r="AH4" s="63"/>
      <c r="AI4" s="63"/>
      <c r="AJ4" s="63"/>
      <c r="AK4" s="63"/>
      <c r="AL4" s="63"/>
      <c r="AM4" s="63"/>
      <c r="AN4" s="63"/>
      <c r="AO4" s="63"/>
      <c r="AP4" s="63"/>
      <c r="AQ4" s="63"/>
      <c r="AR4" s="63"/>
      <c r="AS4" s="63"/>
      <c r="AT4" s="64"/>
    </row>
    <row r="5" spans="1:46" ht="69" customHeight="1" x14ac:dyDescent="0.25">
      <c r="A5" s="61" t="s">
        <v>9</v>
      </c>
      <c r="B5" s="62" t="s">
        <v>10</v>
      </c>
      <c r="C5" s="55">
        <v>1</v>
      </c>
      <c r="D5" s="171">
        <v>43467</v>
      </c>
      <c r="E5" s="279" t="s">
        <v>11</v>
      </c>
      <c r="F5" s="279"/>
      <c r="G5" s="279"/>
      <c r="H5" s="280"/>
      <c r="I5" s="172"/>
      <c r="J5" s="172"/>
      <c r="K5" s="172"/>
      <c r="L5" s="172"/>
      <c r="M5" s="172"/>
      <c r="N5" s="172"/>
      <c r="O5" s="172"/>
      <c r="P5" s="172"/>
      <c r="Q5" s="172"/>
      <c r="R5" s="172"/>
      <c r="S5" s="172"/>
      <c r="T5" s="172"/>
      <c r="U5" s="172"/>
      <c r="V5" s="63"/>
      <c r="W5" s="63"/>
      <c r="X5" s="63"/>
      <c r="Y5" s="63"/>
      <c r="Z5" s="63"/>
      <c r="AA5" s="63"/>
      <c r="AB5" s="63"/>
      <c r="AC5" s="63"/>
      <c r="AD5" s="63"/>
      <c r="AE5" s="63"/>
      <c r="AF5" s="63"/>
      <c r="AG5" s="63"/>
      <c r="AH5" s="63"/>
      <c r="AI5" s="63"/>
      <c r="AJ5" s="63"/>
      <c r="AK5" s="63"/>
      <c r="AL5" s="63"/>
      <c r="AM5" s="63"/>
      <c r="AN5" s="63"/>
      <c r="AO5" s="63"/>
      <c r="AP5" s="63"/>
      <c r="AQ5" s="63"/>
      <c r="AR5" s="63"/>
      <c r="AS5" s="63"/>
      <c r="AT5" s="64"/>
    </row>
    <row r="6" spans="1:46" ht="63" customHeight="1" x14ac:dyDescent="0.25">
      <c r="A6" s="61"/>
      <c r="B6" s="62"/>
      <c r="C6" s="55">
        <v>2</v>
      </c>
      <c r="D6" s="171">
        <v>43550</v>
      </c>
      <c r="E6" s="279" t="s">
        <v>12</v>
      </c>
      <c r="F6" s="279"/>
      <c r="G6" s="279"/>
      <c r="H6" s="280"/>
      <c r="I6" s="172"/>
      <c r="J6" s="172"/>
      <c r="K6" s="172"/>
      <c r="L6" s="172"/>
      <c r="M6" s="172"/>
      <c r="N6" s="172"/>
      <c r="O6" s="172"/>
      <c r="P6" s="172"/>
      <c r="Q6" s="172"/>
      <c r="R6" s="172"/>
      <c r="S6" s="172"/>
      <c r="T6" s="172"/>
      <c r="U6" s="172"/>
      <c r="V6" s="172"/>
      <c r="W6" s="66"/>
      <c r="X6" s="66"/>
      <c r="Y6" s="66"/>
      <c r="Z6" s="66"/>
      <c r="AA6" s="66"/>
      <c r="AB6" s="66"/>
      <c r="AC6" s="66"/>
      <c r="AD6" s="66"/>
      <c r="AE6" s="66"/>
      <c r="AF6" s="66"/>
      <c r="AG6" s="66"/>
      <c r="AH6" s="66"/>
      <c r="AI6" s="66"/>
      <c r="AJ6" s="66"/>
      <c r="AK6" s="66"/>
      <c r="AL6" s="66"/>
      <c r="AM6" s="66"/>
      <c r="AN6" s="66"/>
      <c r="AO6" s="66"/>
      <c r="AP6" s="67"/>
      <c r="AQ6" s="66"/>
      <c r="AR6" s="66"/>
      <c r="AS6" s="66"/>
      <c r="AT6" s="68"/>
    </row>
    <row r="7" spans="1:46" ht="69" customHeight="1" x14ac:dyDescent="0.25">
      <c r="A7" s="181"/>
      <c r="B7" s="182"/>
      <c r="C7" s="202">
        <v>3</v>
      </c>
      <c r="D7" s="171">
        <v>43578</v>
      </c>
      <c r="E7" s="279" t="s">
        <v>13</v>
      </c>
      <c r="F7" s="279"/>
      <c r="G7" s="279"/>
      <c r="H7" s="279"/>
      <c r="I7" s="172"/>
      <c r="J7" s="172"/>
      <c r="K7" s="172"/>
      <c r="L7" s="172"/>
      <c r="M7" s="172"/>
      <c r="N7" s="172"/>
      <c r="O7" s="172"/>
      <c r="P7" s="172"/>
      <c r="Q7" s="172"/>
      <c r="R7" s="172"/>
      <c r="S7" s="172"/>
      <c r="T7" s="172"/>
      <c r="U7" s="172"/>
      <c r="V7" s="172"/>
      <c r="W7" s="69"/>
      <c r="X7" s="69"/>
      <c r="Y7" s="69"/>
      <c r="Z7" s="69"/>
      <c r="AA7" s="69"/>
      <c r="AB7" s="69"/>
      <c r="AC7" s="69"/>
      <c r="AD7" s="69"/>
      <c r="AE7" s="69"/>
      <c r="AF7" s="257"/>
      <c r="AG7" s="257"/>
      <c r="AH7" s="257"/>
      <c r="AI7" s="257"/>
      <c r="AJ7" s="257"/>
      <c r="AK7" s="257"/>
      <c r="AL7" s="257"/>
      <c r="AM7" s="257"/>
      <c r="AN7" s="257"/>
      <c r="AO7" s="257"/>
      <c r="AP7" s="257"/>
      <c r="AQ7" s="257"/>
      <c r="AR7" s="257"/>
      <c r="AS7" s="257"/>
      <c r="AT7" s="261"/>
    </row>
    <row r="8" spans="1:46" ht="69" customHeight="1" x14ac:dyDescent="0.25">
      <c r="A8" s="181"/>
      <c r="B8" s="182"/>
      <c r="C8" s="202">
        <v>4</v>
      </c>
      <c r="D8" s="171">
        <v>43672</v>
      </c>
      <c r="E8" s="279" t="s">
        <v>14</v>
      </c>
      <c r="F8" s="279"/>
      <c r="G8" s="279"/>
      <c r="H8" s="279"/>
      <c r="I8" s="172"/>
      <c r="J8" s="172"/>
      <c r="K8" s="172"/>
      <c r="L8" s="172"/>
      <c r="M8" s="172"/>
      <c r="N8" s="172"/>
      <c r="O8" s="172"/>
      <c r="P8" s="172"/>
      <c r="Q8" s="172"/>
      <c r="R8" s="172"/>
      <c r="S8" s="172"/>
      <c r="T8" s="172"/>
      <c r="U8" s="172"/>
      <c r="V8" s="172"/>
      <c r="W8" s="69"/>
      <c r="X8" s="69"/>
      <c r="Y8" s="69"/>
      <c r="Z8" s="69"/>
      <c r="AA8" s="69"/>
      <c r="AB8" s="69"/>
      <c r="AC8" s="69"/>
      <c r="AD8" s="69"/>
      <c r="AE8" s="69"/>
      <c r="AF8" s="196"/>
      <c r="AG8" s="196"/>
      <c r="AH8" s="196"/>
      <c r="AI8" s="196"/>
      <c r="AJ8" s="196"/>
      <c r="AK8" s="196"/>
      <c r="AL8" s="196"/>
      <c r="AM8" s="196"/>
      <c r="AN8" s="196"/>
      <c r="AO8" s="196"/>
      <c r="AP8" s="196"/>
      <c r="AQ8" s="196"/>
      <c r="AR8" s="196"/>
      <c r="AS8" s="196"/>
      <c r="AT8" s="198"/>
    </row>
    <row r="9" spans="1:46" ht="45" customHeight="1" x14ac:dyDescent="0.25">
      <c r="A9" s="183"/>
      <c r="B9" s="183"/>
      <c r="C9" s="202">
        <v>5</v>
      </c>
      <c r="D9" s="171">
        <v>43717</v>
      </c>
      <c r="E9" s="279" t="s">
        <v>15</v>
      </c>
      <c r="F9" s="279"/>
      <c r="G9" s="279"/>
      <c r="H9" s="279"/>
      <c r="I9" s="67"/>
      <c r="J9" s="67"/>
      <c r="K9" s="67"/>
      <c r="L9" s="67"/>
      <c r="M9" s="67"/>
      <c r="N9" s="67"/>
      <c r="O9" s="67"/>
      <c r="P9" s="67"/>
      <c r="Q9" s="63"/>
      <c r="R9" s="63"/>
      <c r="S9" s="63"/>
      <c r="T9" s="63"/>
      <c r="U9" s="63"/>
      <c r="V9" s="257"/>
      <c r="W9" s="257"/>
      <c r="X9" s="257"/>
      <c r="Y9" s="257"/>
      <c r="Z9" s="257"/>
      <c r="AA9" s="257"/>
      <c r="AB9" s="257"/>
      <c r="AC9" s="257"/>
      <c r="AD9" s="257"/>
      <c r="AE9" s="257"/>
      <c r="AF9" s="257"/>
      <c r="AG9" s="257"/>
      <c r="AH9" s="257"/>
      <c r="AI9" s="257"/>
      <c r="AJ9" s="257"/>
      <c r="AK9" s="257"/>
      <c r="AL9" s="257"/>
      <c r="AM9" s="257"/>
      <c r="AN9" s="257"/>
      <c r="AO9" s="257"/>
      <c r="AP9" s="257"/>
      <c r="AQ9" s="257"/>
      <c r="AR9" s="257"/>
      <c r="AS9" s="257"/>
      <c r="AT9" s="261"/>
    </row>
    <row r="10" spans="1:46" ht="111.75" customHeight="1" x14ac:dyDescent="0.25">
      <c r="A10" s="183"/>
      <c r="B10" s="183"/>
      <c r="C10" s="203">
        <v>6</v>
      </c>
      <c r="D10" s="189">
        <v>43782</v>
      </c>
      <c r="E10" s="288" t="s">
        <v>16</v>
      </c>
      <c r="F10" s="288"/>
      <c r="G10" s="288"/>
      <c r="H10" s="288"/>
      <c r="I10" s="70"/>
      <c r="J10" s="70"/>
      <c r="K10" s="70"/>
      <c r="L10" s="70"/>
      <c r="M10" s="70"/>
      <c r="N10" s="70"/>
      <c r="O10" s="70"/>
      <c r="P10" s="70"/>
      <c r="Q10" s="70"/>
      <c r="R10" s="70"/>
      <c r="S10" s="70"/>
      <c r="T10" s="142"/>
      <c r="U10" s="70"/>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8"/>
    </row>
    <row r="11" spans="1:46" ht="111.75" customHeight="1" x14ac:dyDescent="0.25">
      <c r="A11" s="67"/>
      <c r="B11" s="67"/>
      <c r="C11" s="289">
        <v>7</v>
      </c>
      <c r="D11" s="290">
        <v>43853</v>
      </c>
      <c r="E11" s="291" t="s">
        <v>17</v>
      </c>
      <c r="F11" s="291"/>
      <c r="G11" s="291"/>
      <c r="H11" s="291"/>
      <c r="I11" s="70"/>
      <c r="J11" s="70"/>
      <c r="K11" s="70"/>
      <c r="L11" s="70"/>
      <c r="M11" s="70"/>
      <c r="N11" s="70"/>
      <c r="O11" s="70"/>
      <c r="P11" s="70"/>
      <c r="Q11" s="70"/>
      <c r="R11" s="70"/>
      <c r="S11" s="70"/>
      <c r="T11" s="142"/>
      <c r="U11" s="70"/>
      <c r="V11" s="196"/>
      <c r="W11" s="196"/>
      <c r="X11" s="196"/>
      <c r="Y11" s="196"/>
      <c r="Z11" s="196"/>
      <c r="AA11" s="196"/>
      <c r="AB11" s="196"/>
      <c r="AC11" s="196"/>
      <c r="AD11" s="196"/>
      <c r="AE11" s="196"/>
      <c r="AF11" s="196"/>
      <c r="AG11" s="196"/>
      <c r="AH11" s="196"/>
      <c r="AI11" s="196"/>
      <c r="AJ11" s="196"/>
      <c r="AK11" s="196"/>
      <c r="AL11" s="196"/>
      <c r="AM11" s="196"/>
      <c r="AN11" s="196"/>
      <c r="AO11" s="196"/>
      <c r="AP11" s="196"/>
      <c r="AQ11" s="196"/>
      <c r="AR11" s="196"/>
      <c r="AS11" s="196"/>
      <c r="AT11" s="198"/>
    </row>
    <row r="12" spans="1:46" ht="111.75" customHeight="1" x14ac:dyDescent="0.25">
      <c r="A12" s="67"/>
      <c r="B12" s="67"/>
      <c r="C12" s="210">
        <v>8</v>
      </c>
      <c r="D12" s="171">
        <v>43865</v>
      </c>
      <c r="E12" s="279" t="s">
        <v>335</v>
      </c>
      <c r="F12" s="279"/>
      <c r="G12" s="279"/>
      <c r="H12" s="279"/>
      <c r="I12" s="70"/>
      <c r="J12" s="70"/>
      <c r="K12" s="70"/>
      <c r="L12" s="70"/>
      <c r="M12" s="70"/>
      <c r="N12" s="70"/>
      <c r="O12" s="70"/>
      <c r="P12" s="70"/>
      <c r="Q12" s="70"/>
      <c r="R12" s="70"/>
      <c r="S12" s="70"/>
      <c r="T12" s="142"/>
      <c r="U12" s="70"/>
      <c r="V12" s="211"/>
      <c r="W12" s="211"/>
      <c r="X12" s="211"/>
      <c r="Y12" s="211"/>
      <c r="Z12" s="211"/>
      <c r="AA12" s="211"/>
      <c r="AB12" s="211"/>
      <c r="AC12" s="211"/>
      <c r="AD12" s="211"/>
      <c r="AE12" s="211"/>
      <c r="AF12" s="211"/>
      <c r="AG12" s="211"/>
      <c r="AH12" s="211"/>
      <c r="AI12" s="211"/>
      <c r="AJ12" s="211"/>
      <c r="AK12" s="211"/>
      <c r="AL12" s="211"/>
      <c r="AM12" s="211"/>
      <c r="AN12" s="211"/>
      <c r="AO12" s="211"/>
      <c r="AP12" s="211"/>
      <c r="AQ12" s="211"/>
      <c r="AR12" s="211"/>
      <c r="AS12" s="211"/>
      <c r="AT12" s="212"/>
    </row>
    <row r="13" spans="1:46" x14ac:dyDescent="0.25">
      <c r="A13" s="71"/>
      <c r="B13" s="63"/>
      <c r="C13" s="63"/>
      <c r="D13" s="287"/>
      <c r="E13" s="287"/>
      <c r="F13" s="287"/>
      <c r="G13" s="287"/>
      <c r="H13" s="287"/>
      <c r="I13" s="287"/>
      <c r="J13" s="287"/>
      <c r="K13" s="287"/>
      <c r="L13" s="262"/>
      <c r="M13" s="262"/>
      <c r="N13" s="262"/>
      <c r="O13" s="262"/>
      <c r="P13" s="196"/>
      <c r="Q13" s="196"/>
      <c r="R13" s="196"/>
      <c r="S13" s="196"/>
      <c r="T13" s="196"/>
      <c r="U13" s="196"/>
      <c r="V13" s="262"/>
      <c r="W13" s="262"/>
      <c r="X13" s="199"/>
      <c r="Y13" s="199"/>
      <c r="Z13" s="199"/>
      <c r="AA13" s="262"/>
      <c r="AB13" s="262"/>
      <c r="AC13" s="199"/>
      <c r="AD13" s="199"/>
      <c r="AE13" s="199"/>
      <c r="AF13" s="262"/>
      <c r="AG13" s="262"/>
      <c r="AH13" s="199"/>
      <c r="AI13" s="199"/>
      <c r="AJ13" s="199"/>
      <c r="AK13" s="262"/>
      <c r="AL13" s="262"/>
      <c r="AM13" s="199"/>
      <c r="AN13" s="199"/>
      <c r="AO13" s="199"/>
      <c r="AP13" s="262"/>
      <c r="AQ13" s="262"/>
      <c r="AR13" s="262"/>
      <c r="AS13" s="199"/>
      <c r="AT13" s="72"/>
    </row>
    <row r="14" spans="1:46" ht="15.75" thickBot="1" x14ac:dyDescent="0.3">
      <c r="A14" s="73"/>
      <c r="B14" s="63"/>
      <c r="C14" s="63"/>
      <c r="D14" s="74"/>
      <c r="E14" s="63"/>
      <c r="F14" s="63"/>
      <c r="G14" s="63"/>
      <c r="H14" s="63"/>
      <c r="I14" s="63"/>
      <c r="J14" s="63"/>
      <c r="K14" s="63"/>
      <c r="L14" s="63"/>
      <c r="M14" s="63"/>
      <c r="N14" s="63"/>
      <c r="O14" s="63"/>
      <c r="P14" s="63"/>
      <c r="Q14" s="63"/>
      <c r="R14" s="63"/>
      <c r="S14" s="63"/>
      <c r="T14" s="63"/>
      <c r="U14" s="63"/>
      <c r="V14" s="196"/>
      <c r="W14" s="196"/>
      <c r="X14" s="196"/>
      <c r="Y14" s="196"/>
      <c r="Z14" s="196"/>
      <c r="AA14" s="196"/>
      <c r="AB14" s="196"/>
      <c r="AC14" s="196"/>
      <c r="AD14" s="196"/>
      <c r="AE14" s="196"/>
      <c r="AF14" s="196"/>
      <c r="AG14" s="196"/>
      <c r="AH14" s="196"/>
      <c r="AI14" s="196"/>
      <c r="AJ14" s="196"/>
      <c r="AK14" s="196"/>
      <c r="AL14" s="196"/>
      <c r="AM14" s="196"/>
      <c r="AN14" s="196"/>
      <c r="AO14" s="196"/>
      <c r="AP14" s="196"/>
      <c r="AQ14" s="196"/>
      <c r="AR14" s="196"/>
      <c r="AS14" s="196"/>
      <c r="AT14" s="198"/>
    </row>
    <row r="15" spans="1:46" ht="15" customHeight="1" x14ac:dyDescent="0.25">
      <c r="A15" s="233" t="s">
        <v>18</v>
      </c>
      <c r="B15" s="234"/>
      <c r="C15" s="75"/>
      <c r="D15" s="240"/>
      <c r="E15" s="241"/>
      <c r="F15" s="241"/>
      <c r="G15" s="241"/>
      <c r="H15" s="241"/>
      <c r="I15" s="241"/>
      <c r="J15" s="241"/>
      <c r="K15" s="241"/>
      <c r="L15" s="241"/>
      <c r="M15" s="241"/>
      <c r="N15" s="241"/>
      <c r="O15" s="241"/>
      <c r="P15" s="241"/>
      <c r="Q15" s="241"/>
      <c r="R15" s="241"/>
      <c r="S15" s="241"/>
      <c r="T15" s="241"/>
      <c r="U15" s="241"/>
      <c r="V15" s="273" t="s">
        <v>19</v>
      </c>
      <c r="W15" s="273"/>
      <c r="X15" s="273"/>
      <c r="Y15" s="273"/>
      <c r="Z15" s="273"/>
      <c r="AA15" s="272" t="s">
        <v>19</v>
      </c>
      <c r="AB15" s="272"/>
      <c r="AC15" s="272"/>
      <c r="AD15" s="272"/>
      <c r="AE15" s="272"/>
      <c r="AF15" s="273" t="s">
        <v>19</v>
      </c>
      <c r="AG15" s="273"/>
      <c r="AH15" s="273"/>
      <c r="AI15" s="273"/>
      <c r="AJ15" s="273"/>
      <c r="AK15" s="267" t="s">
        <v>19</v>
      </c>
      <c r="AL15" s="267"/>
      <c r="AM15" s="267"/>
      <c r="AN15" s="267"/>
      <c r="AO15" s="267"/>
      <c r="AP15" s="270" t="s">
        <v>19</v>
      </c>
      <c r="AQ15" s="270"/>
      <c r="AR15" s="270"/>
      <c r="AS15" s="270"/>
      <c r="AT15" s="271"/>
    </row>
    <row r="16" spans="1:46" ht="15.75" customHeight="1" thickBot="1" x14ac:dyDescent="0.3">
      <c r="A16" s="235"/>
      <c r="B16" s="236"/>
      <c r="C16" s="76"/>
      <c r="D16" s="242"/>
      <c r="E16" s="243"/>
      <c r="F16" s="243"/>
      <c r="G16" s="243"/>
      <c r="H16" s="243"/>
      <c r="I16" s="243"/>
      <c r="J16" s="243"/>
      <c r="K16" s="243"/>
      <c r="L16" s="243"/>
      <c r="M16" s="243"/>
      <c r="N16" s="243"/>
      <c r="O16" s="243"/>
      <c r="P16" s="243"/>
      <c r="Q16" s="243"/>
      <c r="R16" s="243"/>
      <c r="S16" s="243"/>
      <c r="T16" s="243"/>
      <c r="U16" s="243"/>
      <c r="V16" s="266" t="s">
        <v>20</v>
      </c>
      <c r="W16" s="266"/>
      <c r="X16" s="266"/>
      <c r="Y16" s="266"/>
      <c r="Z16" s="266"/>
      <c r="AA16" s="272" t="s">
        <v>21</v>
      </c>
      <c r="AB16" s="272"/>
      <c r="AC16" s="272"/>
      <c r="AD16" s="272"/>
      <c r="AE16" s="272"/>
      <c r="AF16" s="266" t="s">
        <v>22</v>
      </c>
      <c r="AG16" s="266"/>
      <c r="AH16" s="266"/>
      <c r="AI16" s="266"/>
      <c r="AJ16" s="266"/>
      <c r="AK16" s="267" t="s">
        <v>23</v>
      </c>
      <c r="AL16" s="267"/>
      <c r="AM16" s="267"/>
      <c r="AN16" s="267"/>
      <c r="AO16" s="267"/>
      <c r="AP16" s="268" t="s">
        <v>24</v>
      </c>
      <c r="AQ16" s="268"/>
      <c r="AR16" s="268"/>
      <c r="AS16" s="268"/>
      <c r="AT16" s="269"/>
    </row>
    <row r="17" spans="1:47" ht="15" customHeight="1" thickBot="1" x14ac:dyDescent="0.3">
      <c r="A17" s="237"/>
      <c r="B17" s="238"/>
      <c r="C17" s="194"/>
      <c r="D17" s="223" t="s">
        <v>25</v>
      </c>
      <c r="E17" s="224"/>
      <c r="F17" s="223"/>
      <c r="G17" s="223"/>
      <c r="H17" s="223"/>
      <c r="I17" s="223"/>
      <c r="J17" s="223"/>
      <c r="K17" s="223"/>
      <c r="L17" s="223"/>
      <c r="M17" s="223"/>
      <c r="N17" s="223"/>
      <c r="O17" s="223"/>
      <c r="P17" s="223"/>
      <c r="Q17" s="223"/>
      <c r="R17" s="223"/>
      <c r="S17" s="225"/>
      <c r="T17" s="190"/>
      <c r="U17" s="190"/>
      <c r="V17" s="217"/>
      <c r="W17" s="217"/>
      <c r="X17" s="244" t="s">
        <v>26</v>
      </c>
      <c r="Y17" s="217" t="s">
        <v>27</v>
      </c>
      <c r="Z17" s="217" t="s">
        <v>28</v>
      </c>
      <c r="AA17" s="231"/>
      <c r="AB17" s="231"/>
      <c r="AC17" s="231" t="s">
        <v>26</v>
      </c>
      <c r="AD17" s="231" t="s">
        <v>27</v>
      </c>
      <c r="AE17" s="231" t="s">
        <v>28</v>
      </c>
      <c r="AF17" s="217"/>
      <c r="AG17" s="217"/>
      <c r="AH17" s="217" t="s">
        <v>26</v>
      </c>
      <c r="AI17" s="217" t="s">
        <v>27</v>
      </c>
      <c r="AJ17" s="217" t="s">
        <v>28</v>
      </c>
      <c r="AK17" s="259"/>
      <c r="AL17" s="259"/>
      <c r="AM17" s="259" t="s">
        <v>26</v>
      </c>
      <c r="AN17" s="259" t="s">
        <v>27</v>
      </c>
      <c r="AO17" s="259" t="s">
        <v>28</v>
      </c>
      <c r="AP17" s="258" t="s">
        <v>29</v>
      </c>
      <c r="AQ17" s="258"/>
      <c r="AR17" s="258"/>
      <c r="AS17" s="258" t="s">
        <v>26</v>
      </c>
      <c r="AT17" s="264" t="s">
        <v>30</v>
      </c>
    </row>
    <row r="18" spans="1:47" ht="43.5" customHeight="1" thickBot="1" x14ac:dyDescent="0.3">
      <c r="A18" s="77" t="s">
        <v>31</v>
      </c>
      <c r="B18" s="78" t="s">
        <v>32</v>
      </c>
      <c r="C18" s="249" t="s">
        <v>33</v>
      </c>
      <c r="D18" s="79" t="s">
        <v>34</v>
      </c>
      <c r="E18" s="80" t="s">
        <v>35</v>
      </c>
      <c r="F18" s="81" t="s">
        <v>36</v>
      </c>
      <c r="G18" s="82" t="s">
        <v>37</v>
      </c>
      <c r="H18" s="82" t="s">
        <v>38</v>
      </c>
      <c r="I18" s="82" t="s">
        <v>39</v>
      </c>
      <c r="J18" s="82" t="s">
        <v>40</v>
      </c>
      <c r="K18" s="82" t="s">
        <v>41</v>
      </c>
      <c r="L18" s="82" t="s">
        <v>42</v>
      </c>
      <c r="M18" s="82" t="s">
        <v>43</v>
      </c>
      <c r="N18" s="82" t="s">
        <v>44</v>
      </c>
      <c r="O18" s="82" t="s">
        <v>45</v>
      </c>
      <c r="P18" s="82" t="s">
        <v>46</v>
      </c>
      <c r="Q18" s="82" t="s">
        <v>47</v>
      </c>
      <c r="R18" s="82" t="s">
        <v>48</v>
      </c>
      <c r="S18" s="82" t="s">
        <v>49</v>
      </c>
      <c r="T18" s="82" t="s">
        <v>50</v>
      </c>
      <c r="U18" s="82" t="s">
        <v>51</v>
      </c>
      <c r="V18" s="191" t="s">
        <v>52</v>
      </c>
      <c r="W18" s="191" t="s">
        <v>53</v>
      </c>
      <c r="X18" s="245"/>
      <c r="Y18" s="226"/>
      <c r="Z18" s="226"/>
      <c r="AA18" s="192" t="s">
        <v>52</v>
      </c>
      <c r="AB18" s="192" t="s">
        <v>53</v>
      </c>
      <c r="AC18" s="232"/>
      <c r="AD18" s="232"/>
      <c r="AE18" s="232"/>
      <c r="AF18" s="191" t="s">
        <v>52</v>
      </c>
      <c r="AG18" s="191" t="s">
        <v>53</v>
      </c>
      <c r="AH18" s="226"/>
      <c r="AI18" s="226"/>
      <c r="AJ18" s="226"/>
      <c r="AK18" s="197" t="s">
        <v>52</v>
      </c>
      <c r="AL18" s="197" t="s">
        <v>53</v>
      </c>
      <c r="AM18" s="260"/>
      <c r="AN18" s="260"/>
      <c r="AO18" s="260"/>
      <c r="AP18" s="200" t="s">
        <v>37</v>
      </c>
      <c r="AQ18" s="200" t="s">
        <v>52</v>
      </c>
      <c r="AR18" s="200" t="s">
        <v>53</v>
      </c>
      <c r="AS18" s="263"/>
      <c r="AT18" s="265"/>
    </row>
    <row r="19" spans="1:47" ht="15.75" thickBot="1" x14ac:dyDescent="0.3">
      <c r="A19" s="83"/>
      <c r="B19" s="84"/>
      <c r="C19" s="249"/>
      <c r="D19" s="85" t="s">
        <v>54</v>
      </c>
      <c r="E19" s="86"/>
      <c r="F19" s="87" t="s">
        <v>54</v>
      </c>
      <c r="G19" s="88" t="s">
        <v>54</v>
      </c>
      <c r="H19" s="88" t="s">
        <v>54</v>
      </c>
      <c r="I19" s="88" t="s">
        <v>54</v>
      </c>
      <c r="J19" s="88" t="s">
        <v>54</v>
      </c>
      <c r="K19" s="88" t="s">
        <v>54</v>
      </c>
      <c r="L19" s="89" t="s">
        <v>54</v>
      </c>
      <c r="M19" s="89" t="s">
        <v>54</v>
      </c>
      <c r="N19" s="89" t="s">
        <v>54</v>
      </c>
      <c r="O19" s="89" t="s">
        <v>54</v>
      </c>
      <c r="P19" s="88" t="s">
        <v>54</v>
      </c>
      <c r="Q19" s="88" t="s">
        <v>54</v>
      </c>
      <c r="R19" s="88" t="s">
        <v>54</v>
      </c>
      <c r="S19" s="88" t="s">
        <v>54</v>
      </c>
      <c r="T19" s="88"/>
      <c r="U19" s="88"/>
      <c r="V19" s="90" t="s">
        <v>54</v>
      </c>
      <c r="W19" s="90"/>
      <c r="X19" s="91" t="s">
        <v>54</v>
      </c>
      <c r="Y19" s="90" t="s">
        <v>54</v>
      </c>
      <c r="Z19" s="90" t="s">
        <v>54</v>
      </c>
      <c r="AA19" s="92" t="s">
        <v>54</v>
      </c>
      <c r="AB19" s="92" t="s">
        <v>54</v>
      </c>
      <c r="AC19" s="92" t="s">
        <v>54</v>
      </c>
      <c r="AD19" s="92" t="s">
        <v>54</v>
      </c>
      <c r="AE19" s="92" t="s">
        <v>54</v>
      </c>
      <c r="AF19" s="90" t="s">
        <v>54</v>
      </c>
      <c r="AG19" s="90" t="s">
        <v>54</v>
      </c>
      <c r="AH19" s="90"/>
      <c r="AI19" s="90" t="s">
        <v>54</v>
      </c>
      <c r="AJ19" s="90" t="s">
        <v>54</v>
      </c>
      <c r="AK19" s="93" t="s">
        <v>54</v>
      </c>
      <c r="AL19" s="93" t="s">
        <v>54</v>
      </c>
      <c r="AM19" s="93" t="s">
        <v>54</v>
      </c>
      <c r="AN19" s="93" t="s">
        <v>54</v>
      </c>
      <c r="AO19" s="93" t="s">
        <v>54</v>
      </c>
      <c r="AP19" s="94" t="s">
        <v>54</v>
      </c>
      <c r="AQ19" s="94"/>
      <c r="AR19" s="94" t="s">
        <v>54</v>
      </c>
      <c r="AS19" s="94" t="s">
        <v>54</v>
      </c>
      <c r="AT19" s="95" t="s">
        <v>54</v>
      </c>
    </row>
    <row r="20" spans="1:47" s="112" customFormat="1" ht="166.5" customHeight="1" thickBot="1" x14ac:dyDescent="0.3">
      <c r="A20" s="96">
        <v>1</v>
      </c>
      <c r="B20" s="97" t="s">
        <v>55</v>
      </c>
      <c r="C20" s="97" t="s">
        <v>56</v>
      </c>
      <c r="D20" s="98" t="s">
        <v>57</v>
      </c>
      <c r="E20" s="99">
        <v>0.1</v>
      </c>
      <c r="F20" s="100" t="s">
        <v>58</v>
      </c>
      <c r="G20" s="98" t="s">
        <v>59</v>
      </c>
      <c r="H20" s="98" t="s">
        <v>60</v>
      </c>
      <c r="I20" s="99" t="s">
        <v>61</v>
      </c>
      <c r="J20" s="100" t="s">
        <v>62</v>
      </c>
      <c r="K20" s="100" t="s">
        <v>63</v>
      </c>
      <c r="L20" s="101">
        <v>0</v>
      </c>
      <c r="M20" s="102">
        <v>0.1</v>
      </c>
      <c r="N20" s="101">
        <v>0</v>
      </c>
      <c r="O20" s="101">
        <v>0</v>
      </c>
      <c r="P20" s="103">
        <f>SUM(L20:O20)</f>
        <v>0.1</v>
      </c>
      <c r="Q20" s="101" t="s">
        <v>64</v>
      </c>
      <c r="R20" s="98" t="s">
        <v>65</v>
      </c>
      <c r="S20" s="98" t="s">
        <v>66</v>
      </c>
      <c r="T20" s="104" t="s">
        <v>67</v>
      </c>
      <c r="U20" s="104"/>
      <c r="V20" s="105">
        <f>+L20</f>
        <v>0</v>
      </c>
      <c r="W20" s="43"/>
      <c r="X20" s="107" t="s">
        <v>68</v>
      </c>
      <c r="Y20" s="173" t="s">
        <v>68</v>
      </c>
      <c r="Z20" s="173" t="s">
        <v>68</v>
      </c>
      <c r="AA20" s="106">
        <f>+M20</f>
        <v>0.1</v>
      </c>
      <c r="AB20" s="45">
        <v>0.12</v>
      </c>
      <c r="AC20" s="107">
        <v>1</v>
      </c>
      <c r="AD20" s="42" t="s">
        <v>69</v>
      </c>
      <c r="AE20" s="42" t="s">
        <v>70</v>
      </c>
      <c r="AF20" s="107" t="s">
        <v>68</v>
      </c>
      <c r="AG20" s="107" t="s">
        <v>68</v>
      </c>
      <c r="AH20" s="107" t="s">
        <v>68</v>
      </c>
      <c r="AI20" s="107" t="s">
        <v>68</v>
      </c>
      <c r="AJ20" s="107" t="s">
        <v>68</v>
      </c>
      <c r="AK20" s="107" t="s">
        <v>68</v>
      </c>
      <c r="AL20" s="107" t="s">
        <v>68</v>
      </c>
      <c r="AM20" s="107" t="s">
        <v>68</v>
      </c>
      <c r="AN20" s="107" t="s">
        <v>68</v>
      </c>
      <c r="AO20" s="107" t="s">
        <v>68</v>
      </c>
      <c r="AP20" s="108" t="str">
        <f>+G20</f>
        <v>Porcentaje de incremento de la participación de los Ciudadanos en la Audiencia de Rendición de Cuentas</v>
      </c>
      <c r="AQ20" s="106">
        <f>+P20</f>
        <v>0.1</v>
      </c>
      <c r="AR20" s="48">
        <f>AB20</f>
        <v>0.12</v>
      </c>
      <c r="AS20" s="111">
        <v>1</v>
      </c>
      <c r="AT20" s="42" t="s">
        <v>69</v>
      </c>
    </row>
    <row r="21" spans="1:47" s="112" customFormat="1" ht="174.75" customHeight="1" thickBot="1" x14ac:dyDescent="0.3">
      <c r="A21" s="96">
        <v>1</v>
      </c>
      <c r="B21" s="97" t="s">
        <v>55</v>
      </c>
      <c r="C21" s="97" t="s">
        <v>56</v>
      </c>
      <c r="D21" s="98" t="s">
        <v>71</v>
      </c>
      <c r="E21" s="99">
        <v>0.1</v>
      </c>
      <c r="F21" s="100" t="s">
        <v>58</v>
      </c>
      <c r="G21" s="98" t="s">
        <v>72</v>
      </c>
      <c r="H21" s="98" t="s">
        <v>73</v>
      </c>
      <c r="I21" s="113">
        <v>0.27900000000000003</v>
      </c>
      <c r="J21" s="100" t="s">
        <v>74</v>
      </c>
      <c r="K21" s="100" t="s">
        <v>75</v>
      </c>
      <c r="L21" s="101">
        <v>0</v>
      </c>
      <c r="M21" s="102">
        <v>0.4</v>
      </c>
      <c r="N21" s="102">
        <v>0.55000000000000004</v>
      </c>
      <c r="O21" s="102">
        <v>0.65</v>
      </c>
      <c r="P21" s="103">
        <f>+O21</f>
        <v>0.65</v>
      </c>
      <c r="Q21" s="101" t="s">
        <v>76</v>
      </c>
      <c r="R21" s="98" t="s">
        <v>77</v>
      </c>
      <c r="S21" s="98" t="s">
        <v>66</v>
      </c>
      <c r="T21" s="104" t="s">
        <v>78</v>
      </c>
      <c r="U21" s="104"/>
      <c r="V21" s="106">
        <v>0</v>
      </c>
      <c r="W21" s="47">
        <v>0.34899999999999998</v>
      </c>
      <c r="X21" s="107" t="s">
        <v>68</v>
      </c>
      <c r="Y21" s="44" t="s">
        <v>79</v>
      </c>
      <c r="Z21" s="44" t="s">
        <v>80</v>
      </c>
      <c r="AA21" s="106">
        <f t="shared" ref="AA21:AA35" si="0">+M21</f>
        <v>0.4</v>
      </c>
      <c r="AB21" s="180">
        <v>0.40799999999999997</v>
      </c>
      <c r="AC21" s="179">
        <v>1</v>
      </c>
      <c r="AD21" s="42" t="s">
        <v>81</v>
      </c>
      <c r="AE21" s="42" t="s">
        <v>82</v>
      </c>
      <c r="AF21" s="106">
        <f t="shared" ref="AF21:AF33" si="1">+N21</f>
        <v>0.55000000000000004</v>
      </c>
      <c r="AG21" s="187">
        <v>0.41199999999999998</v>
      </c>
      <c r="AH21" s="179">
        <f t="shared" ref="AH21:AH33" si="2">AG21/AF21</f>
        <v>0.74909090909090903</v>
      </c>
      <c r="AI21" s="188" t="s">
        <v>83</v>
      </c>
      <c r="AJ21" s="293" t="s">
        <v>84</v>
      </c>
      <c r="AK21" s="106">
        <f t="shared" ref="AK21:AK36" si="3">+O21</f>
        <v>0.65</v>
      </c>
      <c r="AL21" s="43">
        <v>0.45</v>
      </c>
      <c r="AM21" s="179">
        <f>AL21/AK21</f>
        <v>0.69230769230769229</v>
      </c>
      <c r="AN21" s="40" t="s">
        <v>334</v>
      </c>
      <c r="AO21" s="42" t="s">
        <v>85</v>
      </c>
      <c r="AP21" s="108" t="str">
        <f t="shared" ref="AP21:AP36" si="4">+G21</f>
        <v>Porcentaje de Avance en el Cumplimiento Físico del Plan de Desarrollo Local</v>
      </c>
      <c r="AQ21" s="106">
        <f t="shared" ref="AQ21:AQ36" si="5">+P21</f>
        <v>0.65</v>
      </c>
      <c r="AR21" s="43">
        <v>0.45</v>
      </c>
      <c r="AS21" s="179">
        <f>AR21/AQ21</f>
        <v>0.69230769230769229</v>
      </c>
      <c r="AT21" s="40" t="s">
        <v>334</v>
      </c>
    </row>
    <row r="22" spans="1:47" s="112" customFormat="1" ht="77.25" customHeight="1" thickBot="1" x14ac:dyDescent="0.3">
      <c r="A22" s="96">
        <v>6</v>
      </c>
      <c r="B22" s="97" t="s">
        <v>86</v>
      </c>
      <c r="C22" s="97" t="s">
        <v>87</v>
      </c>
      <c r="D22" s="98" t="s">
        <v>88</v>
      </c>
      <c r="E22" s="99">
        <v>7.0000000000000007E-2</v>
      </c>
      <c r="F22" s="104" t="s">
        <v>58</v>
      </c>
      <c r="G22" s="97" t="s">
        <v>89</v>
      </c>
      <c r="H22" s="97" t="s">
        <v>90</v>
      </c>
      <c r="I22" s="114" t="s">
        <v>91</v>
      </c>
      <c r="J22" s="104" t="s">
        <v>74</v>
      </c>
      <c r="K22" s="104" t="s">
        <v>92</v>
      </c>
      <c r="L22" s="101">
        <v>0</v>
      </c>
      <c r="M22" s="102">
        <v>0.5</v>
      </c>
      <c r="N22" s="102">
        <v>0</v>
      </c>
      <c r="O22" s="102">
        <v>0.95</v>
      </c>
      <c r="P22" s="115">
        <v>0.95</v>
      </c>
      <c r="Q22" s="101" t="s">
        <v>93</v>
      </c>
      <c r="R22" s="97" t="s">
        <v>94</v>
      </c>
      <c r="S22" s="98" t="s">
        <v>66</v>
      </c>
      <c r="T22" s="104" t="s">
        <v>94</v>
      </c>
      <c r="U22" s="104"/>
      <c r="V22" s="105">
        <f t="shared" ref="V22:V36" si="6">+L22</f>
        <v>0</v>
      </c>
      <c r="W22" s="47"/>
      <c r="X22" s="116" t="s">
        <v>68</v>
      </c>
      <c r="Y22" s="173" t="s">
        <v>68</v>
      </c>
      <c r="Z22" s="173" t="s">
        <v>68</v>
      </c>
      <c r="AA22" s="106">
        <f t="shared" si="0"/>
        <v>0.5</v>
      </c>
      <c r="AB22" s="177">
        <v>0.3654</v>
      </c>
      <c r="AC22" s="107">
        <f t="shared" ref="AC22:AC35" si="7">AB22/AA22</f>
        <v>0.73080000000000001</v>
      </c>
      <c r="AD22" s="42" t="s">
        <v>95</v>
      </c>
      <c r="AE22" s="42" t="s">
        <v>96</v>
      </c>
      <c r="AF22" s="107" t="s">
        <v>68</v>
      </c>
      <c r="AG22" s="107" t="s">
        <v>68</v>
      </c>
      <c r="AH22" s="107" t="s">
        <v>68</v>
      </c>
      <c r="AI22" s="107" t="s">
        <v>68</v>
      </c>
      <c r="AJ22" s="292" t="s">
        <v>68</v>
      </c>
      <c r="AK22" s="106">
        <f t="shared" si="3"/>
        <v>0.95</v>
      </c>
      <c r="AL22" s="43">
        <v>0.99160000000000004</v>
      </c>
      <c r="AM22" s="107">
        <v>1</v>
      </c>
      <c r="AN22" s="40" t="s">
        <v>97</v>
      </c>
      <c r="AO22" s="42" t="s">
        <v>98</v>
      </c>
      <c r="AP22" s="108" t="str">
        <f t="shared" si="4"/>
        <v>Porcentaje de Compromisos de la vigencia 2019</v>
      </c>
      <c r="AQ22" s="106">
        <f t="shared" si="5"/>
        <v>0.95</v>
      </c>
      <c r="AR22" s="43">
        <v>0.99160000000000004</v>
      </c>
      <c r="AS22" s="107">
        <v>1</v>
      </c>
      <c r="AT22" s="40" t="s">
        <v>97</v>
      </c>
      <c r="AU22" s="42" t="s">
        <v>98</v>
      </c>
    </row>
    <row r="23" spans="1:47" s="112" customFormat="1" ht="81.75" customHeight="1" thickBot="1" x14ac:dyDescent="0.3">
      <c r="A23" s="96">
        <v>6</v>
      </c>
      <c r="B23" s="97" t="s">
        <v>86</v>
      </c>
      <c r="C23" s="97" t="s">
        <v>87</v>
      </c>
      <c r="D23" s="98" t="s">
        <v>99</v>
      </c>
      <c r="E23" s="99">
        <v>7.0000000000000007E-2</v>
      </c>
      <c r="F23" s="104" t="s">
        <v>100</v>
      </c>
      <c r="G23" s="97" t="s">
        <v>101</v>
      </c>
      <c r="H23" s="97" t="s">
        <v>102</v>
      </c>
      <c r="I23" s="114" t="s">
        <v>103</v>
      </c>
      <c r="J23" s="104" t="s">
        <v>74</v>
      </c>
      <c r="K23" s="104" t="s">
        <v>104</v>
      </c>
      <c r="L23" s="101">
        <v>0</v>
      </c>
      <c r="M23" s="102">
        <v>0.05</v>
      </c>
      <c r="N23" s="102">
        <v>0.2</v>
      </c>
      <c r="O23" s="102">
        <v>0.4</v>
      </c>
      <c r="P23" s="103">
        <v>0.4</v>
      </c>
      <c r="Q23" s="101" t="s">
        <v>93</v>
      </c>
      <c r="R23" s="97" t="s">
        <v>94</v>
      </c>
      <c r="S23" s="98" t="s">
        <v>66</v>
      </c>
      <c r="T23" s="104" t="s">
        <v>94</v>
      </c>
      <c r="U23" s="104"/>
      <c r="V23" s="105">
        <f t="shared" si="6"/>
        <v>0</v>
      </c>
      <c r="W23" s="42"/>
      <c r="X23" s="116" t="s">
        <v>68</v>
      </c>
      <c r="Y23" s="173" t="s">
        <v>68</v>
      </c>
      <c r="Z23" s="173" t="s">
        <v>68</v>
      </c>
      <c r="AA23" s="106">
        <f t="shared" si="0"/>
        <v>0.05</v>
      </c>
      <c r="AB23" s="177">
        <v>0.12590000000000001</v>
      </c>
      <c r="AC23" s="107">
        <v>1</v>
      </c>
      <c r="AD23" s="42" t="s">
        <v>105</v>
      </c>
      <c r="AE23" s="42" t="s">
        <v>96</v>
      </c>
      <c r="AF23" s="106">
        <f t="shared" si="1"/>
        <v>0.2</v>
      </c>
      <c r="AG23" s="43">
        <v>0.16869999999999999</v>
      </c>
      <c r="AH23" s="107">
        <f t="shared" si="2"/>
        <v>0.84349999999999992</v>
      </c>
      <c r="AI23" s="42" t="s">
        <v>106</v>
      </c>
      <c r="AJ23" s="42" t="s">
        <v>107</v>
      </c>
      <c r="AK23" s="106">
        <f t="shared" si="3"/>
        <v>0.4</v>
      </c>
      <c r="AL23" s="43">
        <v>0.54149999999999998</v>
      </c>
      <c r="AM23" s="107">
        <v>1</v>
      </c>
      <c r="AN23" s="40" t="s">
        <v>108</v>
      </c>
      <c r="AO23" s="42" t="s">
        <v>98</v>
      </c>
      <c r="AP23" s="108" t="str">
        <f t="shared" si="4"/>
        <v>Porcentaje de Giros de la Vigencia 2019</v>
      </c>
      <c r="AQ23" s="106">
        <f t="shared" si="5"/>
        <v>0.4</v>
      </c>
      <c r="AR23" s="43">
        <v>0.54149999999999998</v>
      </c>
      <c r="AS23" s="107">
        <v>1</v>
      </c>
      <c r="AT23" s="40" t="s">
        <v>108</v>
      </c>
    </row>
    <row r="24" spans="1:47" s="112" customFormat="1" ht="155.25" customHeight="1" thickBot="1" x14ac:dyDescent="0.3">
      <c r="A24" s="96">
        <v>6</v>
      </c>
      <c r="B24" s="97" t="s">
        <v>86</v>
      </c>
      <c r="C24" s="97" t="s">
        <v>87</v>
      </c>
      <c r="D24" s="98" t="s">
        <v>109</v>
      </c>
      <c r="E24" s="99">
        <v>7.0000000000000007E-2</v>
      </c>
      <c r="F24" s="104" t="s">
        <v>100</v>
      </c>
      <c r="G24" s="97" t="s">
        <v>110</v>
      </c>
      <c r="H24" s="97" t="s">
        <v>111</v>
      </c>
      <c r="I24" s="114" t="s">
        <v>112</v>
      </c>
      <c r="J24" s="104" t="s">
        <v>74</v>
      </c>
      <c r="K24" s="104" t="s">
        <v>104</v>
      </c>
      <c r="L24" s="102">
        <v>0.05</v>
      </c>
      <c r="M24" s="102">
        <v>0.2</v>
      </c>
      <c r="N24" s="102">
        <v>0.4</v>
      </c>
      <c r="O24" s="102">
        <v>0.5</v>
      </c>
      <c r="P24" s="103">
        <v>0.5</v>
      </c>
      <c r="Q24" s="101" t="s">
        <v>93</v>
      </c>
      <c r="R24" s="97" t="s">
        <v>94</v>
      </c>
      <c r="S24" s="98" t="s">
        <v>66</v>
      </c>
      <c r="T24" s="104" t="s">
        <v>94</v>
      </c>
      <c r="U24" s="104"/>
      <c r="V24" s="109">
        <f t="shared" si="6"/>
        <v>0.05</v>
      </c>
      <c r="W24" s="47">
        <v>0.05</v>
      </c>
      <c r="X24" s="107">
        <f>W24/V24</f>
        <v>1</v>
      </c>
      <c r="Y24" s="44" t="s">
        <v>113</v>
      </c>
      <c r="Z24" s="44" t="s">
        <v>114</v>
      </c>
      <c r="AA24" s="106">
        <f t="shared" si="0"/>
        <v>0.2</v>
      </c>
      <c r="AB24" s="177">
        <v>0.63570000000000004</v>
      </c>
      <c r="AC24" s="107">
        <v>1</v>
      </c>
      <c r="AD24" s="42" t="s">
        <v>115</v>
      </c>
      <c r="AE24" s="42" t="s">
        <v>96</v>
      </c>
      <c r="AF24" s="106">
        <f t="shared" si="1"/>
        <v>0.4</v>
      </c>
      <c r="AG24" s="43">
        <v>0.75039999999999996</v>
      </c>
      <c r="AH24" s="107">
        <v>1</v>
      </c>
      <c r="AI24" s="42" t="s">
        <v>116</v>
      </c>
      <c r="AJ24" s="42" t="s">
        <v>107</v>
      </c>
      <c r="AK24" s="106">
        <f t="shared" si="3"/>
        <v>0.5</v>
      </c>
      <c r="AL24" s="47">
        <v>0.98570000000000002</v>
      </c>
      <c r="AM24" s="107">
        <v>1</v>
      </c>
      <c r="AN24" s="40" t="s">
        <v>117</v>
      </c>
      <c r="AO24" s="42" t="s">
        <v>98</v>
      </c>
      <c r="AP24" s="108" t="str">
        <f t="shared" si="4"/>
        <v>Porcentaje de Giros de Obligaciones por Pagar 2017 y anteriores</v>
      </c>
      <c r="AQ24" s="106">
        <f t="shared" si="5"/>
        <v>0.5</v>
      </c>
      <c r="AR24" s="47">
        <v>0.98570000000000002</v>
      </c>
      <c r="AS24" s="107">
        <v>1</v>
      </c>
      <c r="AT24" s="40" t="s">
        <v>117</v>
      </c>
    </row>
    <row r="25" spans="1:47" s="112" customFormat="1" ht="123" customHeight="1" x14ac:dyDescent="0.25">
      <c r="A25" s="96">
        <v>6</v>
      </c>
      <c r="B25" s="97" t="s">
        <v>86</v>
      </c>
      <c r="C25" s="97" t="s">
        <v>87</v>
      </c>
      <c r="D25" s="98" t="s">
        <v>118</v>
      </c>
      <c r="E25" s="99">
        <v>0.08</v>
      </c>
      <c r="F25" s="104" t="s">
        <v>100</v>
      </c>
      <c r="G25" s="97" t="s">
        <v>119</v>
      </c>
      <c r="H25" s="97" t="s">
        <v>120</v>
      </c>
      <c r="I25" s="114" t="s">
        <v>121</v>
      </c>
      <c r="J25" s="104" t="s">
        <v>74</v>
      </c>
      <c r="K25" s="104" t="s">
        <v>104</v>
      </c>
      <c r="L25" s="102">
        <v>0.1</v>
      </c>
      <c r="M25" s="102">
        <v>0.2</v>
      </c>
      <c r="N25" s="102">
        <v>0.4</v>
      </c>
      <c r="O25" s="102">
        <v>0.5</v>
      </c>
      <c r="P25" s="103">
        <f>+O25</f>
        <v>0.5</v>
      </c>
      <c r="Q25" s="101" t="s">
        <v>93</v>
      </c>
      <c r="R25" s="97" t="s">
        <v>94</v>
      </c>
      <c r="S25" s="98" t="s">
        <v>66</v>
      </c>
      <c r="T25" s="104" t="s">
        <v>94</v>
      </c>
      <c r="U25" s="104"/>
      <c r="V25" s="109">
        <f t="shared" si="6"/>
        <v>0.1</v>
      </c>
      <c r="W25" s="43">
        <v>0.1</v>
      </c>
      <c r="X25" s="107">
        <f>W25/V25</f>
        <v>1</v>
      </c>
      <c r="Y25" s="44" t="s">
        <v>122</v>
      </c>
      <c r="Z25" s="44" t="s">
        <v>114</v>
      </c>
      <c r="AA25" s="106">
        <f t="shared" si="0"/>
        <v>0.2</v>
      </c>
      <c r="AB25" s="177">
        <v>0.30730000000000002</v>
      </c>
      <c r="AC25" s="107">
        <v>1</v>
      </c>
      <c r="AD25" s="42" t="s">
        <v>123</v>
      </c>
      <c r="AE25" s="42" t="s">
        <v>96</v>
      </c>
      <c r="AF25" s="106">
        <f t="shared" si="1"/>
        <v>0.4</v>
      </c>
      <c r="AG25" s="43">
        <v>0.51719999999999999</v>
      </c>
      <c r="AH25" s="107">
        <v>1</v>
      </c>
      <c r="AI25" s="42" t="s">
        <v>124</v>
      </c>
      <c r="AJ25" s="42" t="s">
        <v>107</v>
      </c>
      <c r="AK25" s="106">
        <f t="shared" si="3"/>
        <v>0.5</v>
      </c>
      <c r="AL25" s="43">
        <v>0.89029999999999998</v>
      </c>
      <c r="AM25" s="107">
        <v>1</v>
      </c>
      <c r="AN25" s="40" t="s">
        <v>125</v>
      </c>
      <c r="AO25" s="42" t="s">
        <v>98</v>
      </c>
      <c r="AP25" s="108" t="str">
        <f t="shared" si="4"/>
        <v>Porcentaje de Giros de Obligaciones por Pagar 2018</v>
      </c>
      <c r="AQ25" s="106">
        <f t="shared" si="5"/>
        <v>0.5</v>
      </c>
      <c r="AR25" s="43">
        <v>0.89029999999999998</v>
      </c>
      <c r="AS25" s="107">
        <v>1</v>
      </c>
      <c r="AT25" s="40" t="s">
        <v>125</v>
      </c>
    </row>
    <row r="26" spans="1:47" s="112" customFormat="1" ht="75" customHeight="1" x14ac:dyDescent="0.25">
      <c r="A26" s="96">
        <v>1</v>
      </c>
      <c r="B26" s="97" t="s">
        <v>126</v>
      </c>
      <c r="C26" s="97" t="s">
        <v>127</v>
      </c>
      <c r="D26" s="97" t="s">
        <v>128</v>
      </c>
      <c r="E26" s="99">
        <v>0.04</v>
      </c>
      <c r="F26" s="101" t="s">
        <v>100</v>
      </c>
      <c r="G26" s="117" t="s">
        <v>129</v>
      </c>
      <c r="H26" s="117" t="s">
        <v>130</v>
      </c>
      <c r="I26" s="118">
        <v>9846</v>
      </c>
      <c r="J26" s="119" t="s">
        <v>62</v>
      </c>
      <c r="K26" s="119" t="s">
        <v>131</v>
      </c>
      <c r="L26" s="120"/>
      <c r="M26" s="120">
        <v>0.3</v>
      </c>
      <c r="N26" s="120"/>
      <c r="O26" s="120">
        <v>0.3</v>
      </c>
      <c r="P26" s="121">
        <v>0.6</v>
      </c>
      <c r="Q26" s="104" t="s">
        <v>64</v>
      </c>
      <c r="R26" s="120" t="s">
        <v>132</v>
      </c>
      <c r="S26" s="104" t="s">
        <v>133</v>
      </c>
      <c r="T26" s="104" t="s">
        <v>132</v>
      </c>
      <c r="U26" s="104"/>
      <c r="V26" s="105">
        <f t="shared" si="6"/>
        <v>0</v>
      </c>
      <c r="W26" s="49"/>
      <c r="X26" s="107" t="s">
        <v>68</v>
      </c>
      <c r="Y26" s="50"/>
      <c r="Z26" s="50"/>
      <c r="AA26" s="109">
        <f>M26</f>
        <v>0.3</v>
      </c>
      <c r="AB26" s="51">
        <v>0.36</v>
      </c>
      <c r="AC26" s="179">
        <v>1</v>
      </c>
      <c r="AD26" s="49" t="s">
        <v>134</v>
      </c>
      <c r="AE26" s="49" t="s">
        <v>135</v>
      </c>
      <c r="AF26" s="107" t="s">
        <v>68</v>
      </c>
      <c r="AG26" s="107" t="s">
        <v>68</v>
      </c>
      <c r="AH26" s="107" t="s">
        <v>68</v>
      </c>
      <c r="AI26" s="107" t="s">
        <v>68</v>
      </c>
      <c r="AJ26" s="107" t="s">
        <v>68</v>
      </c>
      <c r="AK26" s="106">
        <f>+O26</f>
        <v>0.3</v>
      </c>
      <c r="AL26" s="52">
        <v>0.75</v>
      </c>
      <c r="AM26" s="107">
        <v>1</v>
      </c>
      <c r="AN26" s="204" t="s">
        <v>136</v>
      </c>
      <c r="AO26" s="49" t="s">
        <v>135</v>
      </c>
      <c r="AP26" s="108" t="str">
        <f t="shared" si="4"/>
        <v>Porcentaje de impulsos procesales por los inspectores en las Localidades</v>
      </c>
      <c r="AQ26" s="106">
        <f t="shared" si="5"/>
        <v>0.6</v>
      </c>
      <c r="AR26" s="52">
        <v>0.75</v>
      </c>
      <c r="AS26" s="107">
        <v>1</v>
      </c>
      <c r="AT26" s="204" t="s">
        <v>136</v>
      </c>
    </row>
    <row r="27" spans="1:47" s="112" customFormat="1" ht="75" customHeight="1" x14ac:dyDescent="0.25">
      <c r="A27" s="96">
        <v>1</v>
      </c>
      <c r="B27" s="97" t="s">
        <v>126</v>
      </c>
      <c r="C27" s="97" t="s">
        <v>127</v>
      </c>
      <c r="D27" s="97" t="s">
        <v>137</v>
      </c>
      <c r="E27" s="99">
        <v>0.04</v>
      </c>
      <c r="F27" s="101" t="s">
        <v>100</v>
      </c>
      <c r="G27" s="117" t="s">
        <v>129</v>
      </c>
      <c r="H27" s="117" t="s">
        <v>138</v>
      </c>
      <c r="I27" s="118">
        <v>3258</v>
      </c>
      <c r="J27" s="119" t="s">
        <v>62</v>
      </c>
      <c r="K27" s="119" t="s">
        <v>131</v>
      </c>
      <c r="L27" s="120"/>
      <c r="M27" s="120">
        <v>0.3</v>
      </c>
      <c r="N27" s="120"/>
      <c r="O27" s="120">
        <v>0.3</v>
      </c>
      <c r="P27" s="121">
        <v>0.6</v>
      </c>
      <c r="Q27" s="104" t="s">
        <v>64</v>
      </c>
      <c r="R27" s="120" t="s">
        <v>132</v>
      </c>
      <c r="S27" s="104" t="s">
        <v>133</v>
      </c>
      <c r="T27" s="104" t="s">
        <v>139</v>
      </c>
      <c r="U27" s="104"/>
      <c r="V27" s="105">
        <f t="shared" si="6"/>
        <v>0</v>
      </c>
      <c r="W27" s="49"/>
      <c r="X27" s="107" t="s">
        <v>68</v>
      </c>
      <c r="Y27" s="50"/>
      <c r="Z27" s="50"/>
      <c r="AA27" s="109">
        <f t="shared" si="0"/>
        <v>0.3</v>
      </c>
      <c r="AB27" s="51">
        <v>0.36</v>
      </c>
      <c r="AC27" s="179">
        <v>1</v>
      </c>
      <c r="AD27" s="49" t="s">
        <v>140</v>
      </c>
      <c r="AE27" s="49" t="s">
        <v>135</v>
      </c>
      <c r="AF27" s="107" t="s">
        <v>68</v>
      </c>
      <c r="AG27" s="107" t="s">
        <v>68</v>
      </c>
      <c r="AH27" s="107" t="s">
        <v>68</v>
      </c>
      <c r="AI27" s="107" t="s">
        <v>68</v>
      </c>
      <c r="AJ27" s="107" t="s">
        <v>68</v>
      </c>
      <c r="AK27" s="106">
        <f t="shared" si="3"/>
        <v>0.3</v>
      </c>
      <c r="AL27" s="52">
        <v>0.7</v>
      </c>
      <c r="AM27" s="107">
        <v>1</v>
      </c>
      <c r="AN27" s="204" t="s">
        <v>141</v>
      </c>
      <c r="AO27" s="49" t="s">
        <v>135</v>
      </c>
      <c r="AP27" s="108" t="str">
        <f t="shared" si="4"/>
        <v>Porcentaje de impulsos procesales por los inspectores en las Localidades</v>
      </c>
      <c r="AQ27" s="106">
        <f t="shared" si="5"/>
        <v>0.6</v>
      </c>
      <c r="AR27" s="52">
        <v>0.7</v>
      </c>
      <c r="AS27" s="107">
        <v>1</v>
      </c>
      <c r="AT27" s="204" t="s">
        <v>141</v>
      </c>
    </row>
    <row r="28" spans="1:47" s="112" customFormat="1" ht="75" customHeight="1" thickBot="1" x14ac:dyDescent="0.3">
      <c r="A28" s="96">
        <v>1</v>
      </c>
      <c r="B28" s="97" t="s">
        <v>126</v>
      </c>
      <c r="C28" s="97" t="s">
        <v>127</v>
      </c>
      <c r="D28" s="122" t="s">
        <v>142</v>
      </c>
      <c r="E28" s="99">
        <v>0.05</v>
      </c>
      <c r="F28" s="119" t="s">
        <v>100</v>
      </c>
      <c r="G28" s="97" t="s">
        <v>143</v>
      </c>
      <c r="H28" s="97" t="s">
        <v>144</v>
      </c>
      <c r="I28" s="101">
        <v>42</v>
      </c>
      <c r="J28" s="119" t="s">
        <v>62</v>
      </c>
      <c r="K28" s="119" t="s">
        <v>145</v>
      </c>
      <c r="L28" s="123">
        <v>9</v>
      </c>
      <c r="M28" s="123">
        <v>12</v>
      </c>
      <c r="N28" s="123">
        <v>12</v>
      </c>
      <c r="O28" s="123">
        <v>9</v>
      </c>
      <c r="P28" s="124">
        <f>SUM(L28:O28)</f>
        <v>42</v>
      </c>
      <c r="Q28" s="104" t="s">
        <v>64</v>
      </c>
      <c r="R28" s="104" t="s">
        <v>146</v>
      </c>
      <c r="S28" s="104" t="s">
        <v>133</v>
      </c>
      <c r="T28" s="104" t="s">
        <v>147</v>
      </c>
      <c r="U28" s="104"/>
      <c r="V28" s="105">
        <f t="shared" si="6"/>
        <v>9</v>
      </c>
      <c r="W28" s="49">
        <v>8</v>
      </c>
      <c r="X28" s="107">
        <f>W28/V28</f>
        <v>0.88888888888888884</v>
      </c>
      <c r="Y28" s="50" t="s">
        <v>148</v>
      </c>
      <c r="Z28" s="50" t="s">
        <v>149</v>
      </c>
      <c r="AA28" s="105">
        <f t="shared" si="0"/>
        <v>12</v>
      </c>
      <c r="AB28" s="175">
        <v>13</v>
      </c>
      <c r="AC28" s="107">
        <v>1</v>
      </c>
      <c r="AD28" s="49" t="s">
        <v>150</v>
      </c>
      <c r="AE28" s="49" t="s">
        <v>151</v>
      </c>
      <c r="AF28" s="105">
        <f t="shared" si="1"/>
        <v>12</v>
      </c>
      <c r="AG28" s="49">
        <v>14</v>
      </c>
      <c r="AH28" s="107">
        <v>1</v>
      </c>
      <c r="AI28" s="49" t="s">
        <v>152</v>
      </c>
      <c r="AJ28" s="49" t="s">
        <v>153</v>
      </c>
      <c r="AK28" s="105">
        <f t="shared" si="3"/>
        <v>9</v>
      </c>
      <c r="AL28" s="175">
        <v>9</v>
      </c>
      <c r="AM28" s="107">
        <f t="shared" ref="AM28:AM33" si="8">AL28/AK28</f>
        <v>1</v>
      </c>
      <c r="AN28" s="49" t="s">
        <v>154</v>
      </c>
      <c r="AO28" s="49" t="s">
        <v>153</v>
      </c>
      <c r="AP28" s="108" t="str">
        <f t="shared" si="4"/>
        <v>Cantidad de acciones de control u operativos en materia de económica realizados</v>
      </c>
      <c r="AQ28" s="110">
        <f t="shared" si="5"/>
        <v>42</v>
      </c>
      <c r="AR28" s="46">
        <f>SUM(AL28,AG28,AB28,W28)</f>
        <v>44</v>
      </c>
      <c r="AS28" s="111">
        <v>1</v>
      </c>
      <c r="AT28" s="205" t="s">
        <v>155</v>
      </c>
    </row>
    <row r="29" spans="1:47" s="112" customFormat="1" ht="85.5" customHeight="1" thickBot="1" x14ac:dyDescent="0.3">
      <c r="A29" s="96">
        <v>1</v>
      </c>
      <c r="B29" s="97" t="s">
        <v>126</v>
      </c>
      <c r="C29" s="97" t="s">
        <v>127</v>
      </c>
      <c r="D29" s="122" t="s">
        <v>156</v>
      </c>
      <c r="E29" s="99">
        <v>0.06</v>
      </c>
      <c r="F29" s="119" t="s">
        <v>100</v>
      </c>
      <c r="G29" s="97" t="s">
        <v>157</v>
      </c>
      <c r="H29" s="97" t="s">
        <v>158</v>
      </c>
      <c r="I29" s="101">
        <v>40</v>
      </c>
      <c r="J29" s="119" t="s">
        <v>62</v>
      </c>
      <c r="K29" s="119" t="s">
        <v>159</v>
      </c>
      <c r="L29" s="123">
        <v>6</v>
      </c>
      <c r="M29" s="123">
        <v>6</v>
      </c>
      <c r="N29" s="123">
        <v>6</v>
      </c>
      <c r="O29" s="123">
        <v>6</v>
      </c>
      <c r="P29" s="124">
        <f>SUM(L29:O29)</f>
        <v>24</v>
      </c>
      <c r="Q29" s="104" t="s">
        <v>64</v>
      </c>
      <c r="R29" s="104" t="s">
        <v>146</v>
      </c>
      <c r="S29" s="104" t="s">
        <v>133</v>
      </c>
      <c r="T29" s="104" t="s">
        <v>160</v>
      </c>
      <c r="U29" s="104"/>
      <c r="V29" s="105">
        <f t="shared" si="6"/>
        <v>6</v>
      </c>
      <c r="W29" s="49">
        <v>10</v>
      </c>
      <c r="X29" s="107">
        <v>1</v>
      </c>
      <c r="Y29" s="50" t="s">
        <v>161</v>
      </c>
      <c r="Z29" s="50" t="s">
        <v>149</v>
      </c>
      <c r="AA29" s="110">
        <f>+M29</f>
        <v>6</v>
      </c>
      <c r="AB29" s="176">
        <v>10</v>
      </c>
      <c r="AC29" s="107">
        <v>1</v>
      </c>
      <c r="AD29" s="49" t="s">
        <v>162</v>
      </c>
      <c r="AE29" s="49" t="s">
        <v>151</v>
      </c>
      <c r="AF29" s="105">
        <f t="shared" si="1"/>
        <v>6</v>
      </c>
      <c r="AG29" s="49">
        <v>10</v>
      </c>
      <c r="AH29" s="107">
        <v>1</v>
      </c>
      <c r="AI29" s="49" t="s">
        <v>163</v>
      </c>
      <c r="AJ29" s="49" t="s">
        <v>153</v>
      </c>
      <c r="AK29" s="105">
        <f t="shared" si="3"/>
        <v>6</v>
      </c>
      <c r="AL29" s="175">
        <v>24</v>
      </c>
      <c r="AM29" s="107">
        <v>1</v>
      </c>
      <c r="AN29" s="41" t="s">
        <v>164</v>
      </c>
      <c r="AO29" s="49" t="s">
        <v>153</v>
      </c>
      <c r="AP29" s="108" t="str">
        <f t="shared" si="4"/>
        <v>Cantidad de acciones de control u operativos en materia de urbanismo relacionados con la integridad urbanística</v>
      </c>
      <c r="AQ29" s="110">
        <f t="shared" si="5"/>
        <v>24</v>
      </c>
      <c r="AR29" s="46">
        <f t="shared" ref="AR29:AR30" si="9">SUM(AL29,AG29,AB29,W29)</f>
        <v>54</v>
      </c>
      <c r="AS29" s="111">
        <v>1</v>
      </c>
      <c r="AT29" s="205" t="s">
        <v>165</v>
      </c>
    </row>
    <row r="30" spans="1:47" s="112" customFormat="1" ht="75" customHeight="1" thickBot="1" x14ac:dyDescent="0.3">
      <c r="A30" s="96">
        <v>1</v>
      </c>
      <c r="B30" s="97" t="s">
        <v>126</v>
      </c>
      <c r="C30" s="97" t="s">
        <v>127</v>
      </c>
      <c r="D30" s="122" t="s">
        <v>166</v>
      </c>
      <c r="E30" s="99">
        <v>0.06</v>
      </c>
      <c r="F30" s="119" t="s">
        <v>100</v>
      </c>
      <c r="G30" s="125" t="s">
        <v>167</v>
      </c>
      <c r="H30" s="97" t="s">
        <v>168</v>
      </c>
      <c r="I30" s="104">
        <v>72</v>
      </c>
      <c r="J30" s="119" t="s">
        <v>62</v>
      </c>
      <c r="K30" s="104" t="s">
        <v>169</v>
      </c>
      <c r="L30" s="123">
        <v>6</v>
      </c>
      <c r="M30" s="123">
        <v>6</v>
      </c>
      <c r="N30" s="123">
        <v>6</v>
      </c>
      <c r="O30" s="123">
        <v>6</v>
      </c>
      <c r="P30" s="124">
        <f>SUM(L30:O30)</f>
        <v>24</v>
      </c>
      <c r="Q30" s="104" t="s">
        <v>64</v>
      </c>
      <c r="R30" s="126"/>
      <c r="S30" s="104" t="s">
        <v>133</v>
      </c>
      <c r="T30" s="104" t="s">
        <v>170</v>
      </c>
      <c r="U30" s="104"/>
      <c r="V30" s="105">
        <f t="shared" si="6"/>
        <v>6</v>
      </c>
      <c r="W30" s="49">
        <v>11</v>
      </c>
      <c r="X30" s="107">
        <v>1</v>
      </c>
      <c r="Y30" s="50" t="s">
        <v>171</v>
      </c>
      <c r="Z30" s="50" t="s">
        <v>149</v>
      </c>
      <c r="AA30" s="110">
        <f t="shared" si="0"/>
        <v>6</v>
      </c>
      <c r="AB30" s="176">
        <v>9</v>
      </c>
      <c r="AC30" s="107">
        <v>1</v>
      </c>
      <c r="AD30" s="49" t="s">
        <v>172</v>
      </c>
      <c r="AE30" s="49" t="s">
        <v>151</v>
      </c>
      <c r="AF30" s="105">
        <f t="shared" si="1"/>
        <v>6</v>
      </c>
      <c r="AG30" s="49">
        <v>18</v>
      </c>
      <c r="AH30" s="107">
        <v>1</v>
      </c>
      <c r="AI30" s="49" t="s">
        <v>173</v>
      </c>
      <c r="AJ30" s="49" t="s">
        <v>153</v>
      </c>
      <c r="AK30" s="105">
        <f t="shared" si="3"/>
        <v>6</v>
      </c>
      <c r="AL30" s="175">
        <v>10</v>
      </c>
      <c r="AM30" s="107">
        <v>1</v>
      </c>
      <c r="AN30" s="49" t="s">
        <v>174</v>
      </c>
      <c r="AO30" s="49" t="s">
        <v>153</v>
      </c>
      <c r="AP30" s="108" t="str">
        <f t="shared" si="4"/>
        <v>Cantidad de acciones de control de operativos en materia de urbanismo relacionados con espacio público</v>
      </c>
      <c r="AQ30" s="110">
        <f t="shared" si="5"/>
        <v>24</v>
      </c>
      <c r="AR30" s="46">
        <f t="shared" si="9"/>
        <v>48</v>
      </c>
      <c r="AS30" s="111">
        <v>1</v>
      </c>
      <c r="AT30" s="205" t="s">
        <v>175</v>
      </c>
    </row>
    <row r="31" spans="1:47" s="160" customFormat="1" ht="105" customHeight="1" thickBot="1" x14ac:dyDescent="0.3">
      <c r="A31" s="143">
        <v>7</v>
      </c>
      <c r="B31" s="144" t="s">
        <v>176</v>
      </c>
      <c r="C31" s="144" t="s">
        <v>177</v>
      </c>
      <c r="D31" s="145" t="s">
        <v>178</v>
      </c>
      <c r="E31" s="146">
        <v>0.06</v>
      </c>
      <c r="F31" s="147" t="s">
        <v>100</v>
      </c>
      <c r="G31" s="145" t="s">
        <v>179</v>
      </c>
      <c r="H31" s="145" t="s">
        <v>180</v>
      </c>
      <c r="I31" s="146">
        <v>0.88</v>
      </c>
      <c r="J31" s="147" t="s">
        <v>181</v>
      </c>
      <c r="K31" s="147" t="s">
        <v>182</v>
      </c>
      <c r="L31" s="146">
        <v>1</v>
      </c>
      <c r="M31" s="146">
        <v>1</v>
      </c>
      <c r="N31" s="146">
        <v>1</v>
      </c>
      <c r="O31" s="146">
        <v>1</v>
      </c>
      <c r="P31" s="148">
        <v>1</v>
      </c>
      <c r="Q31" s="147" t="s">
        <v>64</v>
      </c>
      <c r="R31" s="147" t="s">
        <v>183</v>
      </c>
      <c r="S31" s="147" t="s">
        <v>133</v>
      </c>
      <c r="T31" s="147" t="s">
        <v>184</v>
      </c>
      <c r="U31" s="147"/>
      <c r="V31" s="149">
        <f t="shared" si="6"/>
        <v>1</v>
      </c>
      <c r="W31" s="150">
        <v>0.8</v>
      </c>
      <c r="X31" s="151">
        <f>W31/V31</f>
        <v>0.8</v>
      </c>
      <c r="Y31" s="152" t="s">
        <v>185</v>
      </c>
      <c r="Z31" s="152" t="s">
        <v>186</v>
      </c>
      <c r="AA31" s="149">
        <f t="shared" si="0"/>
        <v>1</v>
      </c>
      <c r="AB31" s="153">
        <v>0.83</v>
      </c>
      <c r="AC31" s="151">
        <f t="shared" si="7"/>
        <v>0.83</v>
      </c>
      <c r="AD31" s="154" t="s">
        <v>187</v>
      </c>
      <c r="AE31" s="154" t="s">
        <v>188</v>
      </c>
      <c r="AF31" s="149">
        <f t="shared" si="1"/>
        <v>1</v>
      </c>
      <c r="AG31" s="150">
        <v>0.9</v>
      </c>
      <c r="AH31" s="151">
        <f t="shared" si="2"/>
        <v>0.9</v>
      </c>
      <c r="AI31" s="154" t="s">
        <v>189</v>
      </c>
      <c r="AJ31" s="154" t="s">
        <v>188</v>
      </c>
      <c r="AK31" s="149">
        <f t="shared" si="3"/>
        <v>1</v>
      </c>
      <c r="AL31" s="150">
        <v>0.73</v>
      </c>
      <c r="AM31" s="151">
        <f t="shared" si="8"/>
        <v>0.73</v>
      </c>
      <c r="AN31" s="154" t="s">
        <v>190</v>
      </c>
      <c r="AO31" s="154" t="s">
        <v>191</v>
      </c>
      <c r="AP31" s="157" t="str">
        <f t="shared" si="4"/>
        <v>Porcentaje del lineamientos de gestión de TIC Impartidas por la DTI del nivel central Cumplidas</v>
      </c>
      <c r="AQ31" s="149">
        <f t="shared" si="5"/>
        <v>1</v>
      </c>
      <c r="AR31" s="153">
        <v>0.73</v>
      </c>
      <c r="AS31" s="158">
        <f t="shared" ref="AS31:AS36" si="10">AR31/AQ31</f>
        <v>0.73</v>
      </c>
      <c r="AT31" s="154" t="s">
        <v>190</v>
      </c>
    </row>
    <row r="32" spans="1:47" s="160" customFormat="1" ht="306.75" customHeight="1" thickBot="1" x14ac:dyDescent="0.3">
      <c r="A32" s="143">
        <v>6</v>
      </c>
      <c r="B32" s="144" t="s">
        <v>86</v>
      </c>
      <c r="C32" s="144" t="s">
        <v>192</v>
      </c>
      <c r="D32" s="145" t="s">
        <v>193</v>
      </c>
      <c r="E32" s="161">
        <v>0.04</v>
      </c>
      <c r="F32" s="147" t="s">
        <v>194</v>
      </c>
      <c r="G32" s="162" t="s">
        <v>195</v>
      </c>
      <c r="H32" s="162" t="s">
        <v>196</v>
      </c>
      <c r="I32" s="147">
        <v>1</v>
      </c>
      <c r="J32" s="147" t="s">
        <v>62</v>
      </c>
      <c r="K32" s="162" t="s">
        <v>197</v>
      </c>
      <c r="L32" s="147">
        <v>0</v>
      </c>
      <c r="M32" s="147">
        <v>0</v>
      </c>
      <c r="N32" s="147">
        <v>1</v>
      </c>
      <c r="O32" s="147">
        <v>0</v>
      </c>
      <c r="P32" s="163">
        <f>+SUM(L32:O32)</f>
        <v>1</v>
      </c>
      <c r="Q32" s="147" t="s">
        <v>64</v>
      </c>
      <c r="R32" s="147" t="s">
        <v>198</v>
      </c>
      <c r="S32" s="147" t="s">
        <v>199</v>
      </c>
      <c r="T32" s="164" t="s">
        <v>200</v>
      </c>
      <c r="U32" s="147"/>
      <c r="V32" s="165">
        <f t="shared" si="6"/>
        <v>0</v>
      </c>
      <c r="W32" s="154">
        <v>0</v>
      </c>
      <c r="X32" s="151" t="s">
        <v>68</v>
      </c>
      <c r="Y32" s="151" t="s">
        <v>68</v>
      </c>
      <c r="Z32" s="151" t="s">
        <v>68</v>
      </c>
      <c r="AA32" s="151" t="s">
        <v>201</v>
      </c>
      <c r="AB32" s="151" t="s">
        <v>68</v>
      </c>
      <c r="AC32" s="151" t="s">
        <v>68</v>
      </c>
      <c r="AD32" s="151" t="s">
        <v>68</v>
      </c>
      <c r="AE32" s="151" t="s">
        <v>68</v>
      </c>
      <c r="AF32" s="186">
        <v>1</v>
      </c>
      <c r="AG32" s="186">
        <v>1</v>
      </c>
      <c r="AH32" s="158">
        <v>1</v>
      </c>
      <c r="AI32" s="154" t="s">
        <v>202</v>
      </c>
      <c r="AJ32" s="154" t="s">
        <v>203</v>
      </c>
      <c r="AK32" s="149">
        <f t="shared" si="3"/>
        <v>0</v>
      </c>
      <c r="AL32" s="150"/>
      <c r="AM32" s="151" t="s">
        <v>68</v>
      </c>
      <c r="AN32" s="155"/>
      <c r="AO32" s="156"/>
      <c r="AP32" s="157" t="str">
        <f t="shared" si="4"/>
        <v>Propuesta de buena práctica de gestión registrada  por proceso o Alcaldía Local en la herramienta de gestión del conocimiento (AGORA).</v>
      </c>
      <c r="AQ32" s="165">
        <f t="shared" si="5"/>
        <v>1</v>
      </c>
      <c r="AR32" s="206">
        <v>1</v>
      </c>
      <c r="AS32" s="158">
        <f t="shared" si="10"/>
        <v>1</v>
      </c>
      <c r="AT32" s="154" t="s">
        <v>202</v>
      </c>
    </row>
    <row r="33" spans="1:46" s="160" customFormat="1" ht="141.75" x14ac:dyDescent="0.25">
      <c r="A33" s="143">
        <v>6</v>
      </c>
      <c r="B33" s="144" t="s">
        <v>86</v>
      </c>
      <c r="C33" s="144" t="s">
        <v>192</v>
      </c>
      <c r="D33" s="145" t="s">
        <v>204</v>
      </c>
      <c r="E33" s="161">
        <v>0.04</v>
      </c>
      <c r="F33" s="147" t="s">
        <v>194</v>
      </c>
      <c r="G33" s="162" t="s">
        <v>205</v>
      </c>
      <c r="H33" s="162" t="s">
        <v>206</v>
      </c>
      <c r="I33" s="147" t="s">
        <v>207</v>
      </c>
      <c r="J33" s="147" t="s">
        <v>181</v>
      </c>
      <c r="K33" s="162" t="s">
        <v>208</v>
      </c>
      <c r="L33" s="166">
        <v>1</v>
      </c>
      <c r="M33" s="166">
        <v>1</v>
      </c>
      <c r="N33" s="166">
        <v>1</v>
      </c>
      <c r="O33" s="166">
        <v>1</v>
      </c>
      <c r="P33" s="167">
        <v>1</v>
      </c>
      <c r="Q33" s="147" t="s">
        <v>64</v>
      </c>
      <c r="R33" s="147" t="s">
        <v>209</v>
      </c>
      <c r="S33" s="147" t="s">
        <v>199</v>
      </c>
      <c r="T33" s="147" t="s">
        <v>210</v>
      </c>
      <c r="U33" s="147"/>
      <c r="V33" s="149">
        <f>+L33</f>
        <v>1</v>
      </c>
      <c r="W33" s="150">
        <v>0.52</v>
      </c>
      <c r="X33" s="151">
        <f>W33/V33</f>
        <v>0.52</v>
      </c>
      <c r="Y33" s="152" t="s">
        <v>211</v>
      </c>
      <c r="Z33" s="152" t="s">
        <v>212</v>
      </c>
      <c r="AA33" s="149">
        <f>+M33</f>
        <v>1</v>
      </c>
      <c r="AB33" s="153">
        <v>0.64</v>
      </c>
      <c r="AC33" s="151">
        <f t="shared" si="7"/>
        <v>0.64</v>
      </c>
      <c r="AD33" s="154" t="s">
        <v>213</v>
      </c>
      <c r="AE33" s="154" t="s">
        <v>214</v>
      </c>
      <c r="AF33" s="149">
        <f t="shared" si="1"/>
        <v>1</v>
      </c>
      <c r="AG33" s="150">
        <v>0.9</v>
      </c>
      <c r="AH33" s="151">
        <f t="shared" si="2"/>
        <v>0.9</v>
      </c>
      <c r="AI33" s="154" t="s">
        <v>215</v>
      </c>
      <c r="AJ33" s="154" t="s">
        <v>216</v>
      </c>
      <c r="AK33" s="149">
        <f t="shared" si="3"/>
        <v>1</v>
      </c>
      <c r="AL33" s="150">
        <v>1</v>
      </c>
      <c r="AM33" s="151">
        <f t="shared" si="8"/>
        <v>1</v>
      </c>
      <c r="AN33" s="155" t="s">
        <v>217</v>
      </c>
      <c r="AO33" s="154" t="s">
        <v>216</v>
      </c>
      <c r="AP33" s="157" t="str">
        <f t="shared" si="4"/>
        <v>Acciones correctivas documentadas y vigentes</v>
      </c>
      <c r="AQ33" s="149">
        <f t="shared" si="5"/>
        <v>1</v>
      </c>
      <c r="AR33" s="153">
        <v>1</v>
      </c>
      <c r="AS33" s="158">
        <f t="shared" si="10"/>
        <v>1</v>
      </c>
      <c r="AT33" s="155" t="s">
        <v>217</v>
      </c>
    </row>
    <row r="34" spans="1:46" s="160" customFormat="1" ht="168.75" customHeight="1" thickBot="1" x14ac:dyDescent="0.3">
      <c r="A34" s="143">
        <v>6</v>
      </c>
      <c r="B34" s="144" t="s">
        <v>86</v>
      </c>
      <c r="C34" s="144" t="s">
        <v>192</v>
      </c>
      <c r="D34" s="145" t="s">
        <v>218</v>
      </c>
      <c r="E34" s="161">
        <v>0.04</v>
      </c>
      <c r="F34" s="147" t="s">
        <v>194</v>
      </c>
      <c r="G34" s="145" t="s">
        <v>219</v>
      </c>
      <c r="H34" s="145" t="s">
        <v>220</v>
      </c>
      <c r="I34" s="147">
        <v>85</v>
      </c>
      <c r="J34" s="147" t="s">
        <v>62</v>
      </c>
      <c r="K34" s="145" t="s">
        <v>221</v>
      </c>
      <c r="L34" s="161">
        <v>0</v>
      </c>
      <c r="M34" s="166">
        <v>0</v>
      </c>
      <c r="N34" s="166">
        <v>0</v>
      </c>
      <c r="O34" s="166">
        <v>1</v>
      </c>
      <c r="P34" s="168">
        <f>SUM(L34:O34)</f>
        <v>1</v>
      </c>
      <c r="Q34" s="147" t="s">
        <v>64</v>
      </c>
      <c r="R34" s="147" t="s">
        <v>222</v>
      </c>
      <c r="S34" s="147" t="s">
        <v>199</v>
      </c>
      <c r="T34" s="147" t="s">
        <v>223</v>
      </c>
      <c r="U34" s="147"/>
      <c r="V34" s="158" t="s">
        <v>68</v>
      </c>
      <c r="W34" s="158" t="s">
        <v>68</v>
      </c>
      <c r="X34" s="158" t="s">
        <v>68</v>
      </c>
      <c r="Y34" s="152" t="s">
        <v>224</v>
      </c>
      <c r="Z34" s="152" t="s">
        <v>225</v>
      </c>
      <c r="AA34" s="158" t="s">
        <v>68</v>
      </c>
      <c r="AB34" s="158" t="s">
        <v>68</v>
      </c>
      <c r="AC34" s="158" t="s">
        <v>68</v>
      </c>
      <c r="AD34" s="154" t="s">
        <v>226</v>
      </c>
      <c r="AE34" s="154" t="s">
        <v>227</v>
      </c>
      <c r="AF34" s="158" t="s">
        <v>228</v>
      </c>
      <c r="AG34" s="158" t="s">
        <v>228</v>
      </c>
      <c r="AH34" s="158" t="s">
        <v>228</v>
      </c>
      <c r="AI34" s="154" t="s">
        <v>229</v>
      </c>
      <c r="AJ34" s="154" t="s">
        <v>227</v>
      </c>
      <c r="AK34" s="149">
        <f t="shared" si="3"/>
        <v>1</v>
      </c>
      <c r="AL34" s="150">
        <v>0.91200000000000003</v>
      </c>
      <c r="AM34" s="151">
        <f>AL34/AK34</f>
        <v>0.91200000000000003</v>
      </c>
      <c r="AN34" s="155" t="s">
        <v>230</v>
      </c>
      <c r="AO34" s="156" t="s">
        <v>227</v>
      </c>
      <c r="AP34" s="157" t="str">
        <f t="shared" si="4"/>
        <v xml:space="preserve">Porcentaje de requerimientos ciudadanos con respuesta de fondo con corte a 31 de diciembre de 2018, según verificación efectuada por el proceso de Servicio a la Ciudadanía </v>
      </c>
      <c r="AQ34" s="207">
        <f t="shared" si="5"/>
        <v>1</v>
      </c>
      <c r="AR34" s="150">
        <v>0.91200000000000003</v>
      </c>
      <c r="AS34" s="151">
        <f>AR34/AQ34</f>
        <v>0.91200000000000003</v>
      </c>
      <c r="AT34" s="159" t="s">
        <v>231</v>
      </c>
    </row>
    <row r="35" spans="1:46" s="160" customFormat="1" ht="390.75" customHeight="1" thickBot="1" x14ac:dyDescent="0.3">
      <c r="A35" s="143">
        <v>6</v>
      </c>
      <c r="B35" s="144" t="s">
        <v>86</v>
      </c>
      <c r="C35" s="144" t="s">
        <v>192</v>
      </c>
      <c r="D35" s="145" t="s">
        <v>232</v>
      </c>
      <c r="E35" s="161">
        <v>0.04</v>
      </c>
      <c r="F35" s="147" t="s">
        <v>194</v>
      </c>
      <c r="G35" s="162" t="s">
        <v>233</v>
      </c>
      <c r="H35" s="145" t="s">
        <v>234</v>
      </c>
      <c r="I35" s="147">
        <v>0</v>
      </c>
      <c r="J35" s="147" t="s">
        <v>181</v>
      </c>
      <c r="K35" s="147" t="s">
        <v>235</v>
      </c>
      <c r="L35" s="146">
        <v>0</v>
      </c>
      <c r="M35" s="146">
        <v>0.7</v>
      </c>
      <c r="N35" s="146">
        <v>0</v>
      </c>
      <c r="O35" s="146">
        <v>0.7</v>
      </c>
      <c r="P35" s="148">
        <v>0.7</v>
      </c>
      <c r="Q35" s="147" t="s">
        <v>64</v>
      </c>
      <c r="R35" s="147" t="s">
        <v>236</v>
      </c>
      <c r="S35" s="147" t="s">
        <v>199</v>
      </c>
      <c r="T35" s="147" t="s">
        <v>237</v>
      </c>
      <c r="U35" s="147"/>
      <c r="V35" s="165">
        <f t="shared" si="6"/>
        <v>0</v>
      </c>
      <c r="W35" s="154">
        <v>0</v>
      </c>
      <c r="X35" s="151" t="s">
        <v>68</v>
      </c>
      <c r="Y35" s="151" t="s">
        <v>68</v>
      </c>
      <c r="Z35" s="151" t="s">
        <v>68</v>
      </c>
      <c r="AA35" s="149">
        <f t="shared" si="0"/>
        <v>0.7</v>
      </c>
      <c r="AB35" s="153">
        <v>0.45</v>
      </c>
      <c r="AC35" s="151">
        <f t="shared" si="7"/>
        <v>0.6428571428571429</v>
      </c>
      <c r="AD35" s="154" t="s">
        <v>238</v>
      </c>
      <c r="AE35" s="154" t="s">
        <v>239</v>
      </c>
      <c r="AF35" s="151" t="s">
        <v>68</v>
      </c>
      <c r="AG35" s="151" t="s">
        <v>68</v>
      </c>
      <c r="AH35" s="151" t="s">
        <v>68</v>
      </c>
      <c r="AI35" s="151" t="s">
        <v>68</v>
      </c>
      <c r="AJ35" s="151" t="s">
        <v>68</v>
      </c>
      <c r="AK35" s="149">
        <f t="shared" si="3"/>
        <v>0.7</v>
      </c>
      <c r="AL35" s="150">
        <v>0.71</v>
      </c>
      <c r="AM35" s="151">
        <v>1</v>
      </c>
      <c r="AN35" s="208" t="s">
        <v>240</v>
      </c>
      <c r="AO35" s="209" t="s">
        <v>239</v>
      </c>
      <c r="AP35" s="157" t="str">
        <f t="shared" si="4"/>
        <v>Cumplimiento de criterios ambientales</v>
      </c>
      <c r="AQ35" s="149">
        <f t="shared" si="5"/>
        <v>0.7</v>
      </c>
      <c r="AR35" s="150">
        <v>0.71</v>
      </c>
      <c r="AS35" s="151">
        <v>1</v>
      </c>
      <c r="AT35" s="208" t="s">
        <v>240</v>
      </c>
    </row>
    <row r="36" spans="1:46" s="160" customFormat="1" ht="75" customHeight="1" thickBot="1" x14ac:dyDescent="0.3">
      <c r="A36" s="143">
        <v>6</v>
      </c>
      <c r="B36" s="144" t="s">
        <v>86</v>
      </c>
      <c r="C36" s="144" t="s">
        <v>192</v>
      </c>
      <c r="D36" s="145" t="s">
        <v>241</v>
      </c>
      <c r="E36" s="161">
        <v>0.04</v>
      </c>
      <c r="F36" s="147" t="s">
        <v>194</v>
      </c>
      <c r="G36" s="147" t="s">
        <v>242</v>
      </c>
      <c r="H36" s="162" t="s">
        <v>243</v>
      </c>
      <c r="I36" s="147" t="s">
        <v>207</v>
      </c>
      <c r="J36" s="147" t="s">
        <v>181</v>
      </c>
      <c r="K36" s="147" t="s">
        <v>244</v>
      </c>
      <c r="L36" s="146">
        <v>0</v>
      </c>
      <c r="M36" s="146">
        <v>0</v>
      </c>
      <c r="N36" s="146">
        <v>0</v>
      </c>
      <c r="O36" s="146">
        <v>0.8</v>
      </c>
      <c r="P36" s="148">
        <v>0.8</v>
      </c>
      <c r="Q36" s="147" t="s">
        <v>64</v>
      </c>
      <c r="R36" s="147" t="s">
        <v>236</v>
      </c>
      <c r="S36" s="147" t="s">
        <v>199</v>
      </c>
      <c r="T36" s="147" t="s">
        <v>236</v>
      </c>
      <c r="U36" s="147"/>
      <c r="V36" s="165">
        <f t="shared" si="6"/>
        <v>0</v>
      </c>
      <c r="W36" s="154">
        <v>0</v>
      </c>
      <c r="X36" s="151" t="s">
        <v>68</v>
      </c>
      <c r="Y36" s="151" t="s">
        <v>68</v>
      </c>
      <c r="Z36" s="151" t="s">
        <v>68</v>
      </c>
      <c r="AA36" s="151" t="s">
        <v>68</v>
      </c>
      <c r="AB36" s="151" t="s">
        <v>68</v>
      </c>
      <c r="AC36" s="151" t="s">
        <v>68</v>
      </c>
      <c r="AD36" s="154" t="s">
        <v>68</v>
      </c>
      <c r="AE36" s="154" t="s">
        <v>68</v>
      </c>
      <c r="AF36" s="154" t="s">
        <v>68</v>
      </c>
      <c r="AG36" s="154" t="s">
        <v>68</v>
      </c>
      <c r="AH36" s="154" t="s">
        <v>68</v>
      </c>
      <c r="AI36" s="154" t="s">
        <v>68</v>
      </c>
      <c r="AJ36" s="154" t="s">
        <v>68</v>
      </c>
      <c r="AK36" s="149">
        <f t="shared" si="3"/>
        <v>0.8</v>
      </c>
      <c r="AL36" s="150">
        <v>0.82169999999999999</v>
      </c>
      <c r="AM36" s="151">
        <v>1</v>
      </c>
      <c r="AN36" s="208" t="s">
        <v>245</v>
      </c>
      <c r="AO36" s="209" t="s">
        <v>246</v>
      </c>
      <c r="AP36" s="157" t="str">
        <f t="shared" si="4"/>
        <v>Nivel de conocimientos de MIPG</v>
      </c>
      <c r="AQ36" s="149">
        <f t="shared" si="5"/>
        <v>0.8</v>
      </c>
      <c r="AR36" s="169">
        <v>0.82169999999999999</v>
      </c>
      <c r="AS36" s="158">
        <v>1</v>
      </c>
      <c r="AT36" s="208" t="s">
        <v>245</v>
      </c>
    </row>
    <row r="37" spans="1:46" ht="55.5" customHeight="1" thickBot="1" x14ac:dyDescent="0.3">
      <c r="A37" s="127"/>
      <c r="B37" s="250" t="s">
        <v>247</v>
      </c>
      <c r="C37" s="251"/>
      <c r="D37" s="251"/>
      <c r="E37" s="54">
        <f>SUM(E20:E36)</f>
        <v>1.0000000000000004</v>
      </c>
      <c r="F37" s="39"/>
      <c r="G37" s="128"/>
      <c r="H37" s="53"/>
      <c r="I37" s="53"/>
      <c r="J37" s="53"/>
      <c r="K37" s="53"/>
      <c r="L37" s="53"/>
      <c r="M37" s="53"/>
      <c r="N37" s="53"/>
      <c r="O37" s="53"/>
      <c r="P37" s="129"/>
      <c r="Q37" s="53"/>
      <c r="R37" s="53"/>
      <c r="S37" s="53"/>
      <c r="T37" s="53"/>
      <c r="U37" s="53"/>
      <c r="V37" s="222" t="s">
        <v>248</v>
      </c>
      <c r="W37" s="222"/>
      <c r="X37" s="170">
        <f>AVERAGE(X20:X36)</f>
        <v>0.8869841269841271</v>
      </c>
      <c r="Y37" s="35"/>
      <c r="Z37" s="34"/>
      <c r="AA37" s="239" t="s">
        <v>249</v>
      </c>
      <c r="AB37" s="239"/>
      <c r="AC37" s="178">
        <f>AVERAGE(AC20:AC36)</f>
        <v>0.91740408163265308</v>
      </c>
      <c r="AD37" s="35"/>
      <c r="AE37" s="34"/>
      <c r="AF37" s="222" t="s">
        <v>250</v>
      </c>
      <c r="AG37" s="222"/>
      <c r="AH37" s="184">
        <f>AVERAGE(AH20:AH36)</f>
        <v>0.93925909090909099</v>
      </c>
      <c r="AI37" s="35"/>
      <c r="AJ37" s="36"/>
      <c r="AK37" s="218" t="s">
        <v>251</v>
      </c>
      <c r="AL37" s="218"/>
      <c r="AM37" s="294">
        <f>AVERAGE(AM20:AM36)</f>
        <v>0.95562051282051297</v>
      </c>
      <c r="AN37" s="35"/>
      <c r="AO37" s="213" t="s">
        <v>252</v>
      </c>
      <c r="AP37" s="214"/>
      <c r="AQ37" s="215"/>
      <c r="AR37" s="37">
        <f>AVERAGE(AS20:AS36)</f>
        <v>0.96084162895927627</v>
      </c>
      <c r="AS37" s="37"/>
      <c r="AT37" s="38"/>
    </row>
    <row r="38" spans="1:46" ht="15.75" customHeight="1" x14ac:dyDescent="0.25">
      <c r="A38" s="130"/>
      <c r="B38" s="131"/>
      <c r="C38" s="131"/>
      <c r="D38" s="132"/>
      <c r="E38" s="131"/>
      <c r="F38" s="131"/>
      <c r="G38" s="131"/>
      <c r="H38" s="133"/>
      <c r="I38" s="133"/>
      <c r="J38" s="133"/>
      <c r="K38" s="133"/>
      <c r="L38" s="133"/>
      <c r="M38" s="133"/>
      <c r="N38" s="133"/>
      <c r="O38" s="133"/>
      <c r="P38" s="133"/>
      <c r="Q38" s="133"/>
      <c r="R38" s="133"/>
      <c r="S38" s="134"/>
      <c r="T38" s="134"/>
      <c r="U38" s="134"/>
      <c r="V38" s="216"/>
      <c r="W38" s="216"/>
      <c r="X38" s="174"/>
      <c r="Y38" s="63"/>
      <c r="Z38" s="63"/>
      <c r="AA38" s="216"/>
      <c r="AB38" s="216"/>
      <c r="AC38" s="135"/>
      <c r="AD38" s="63"/>
      <c r="AE38" s="63"/>
      <c r="AF38" s="216"/>
      <c r="AG38" s="216"/>
      <c r="AH38" s="135"/>
      <c r="AI38" s="63"/>
      <c r="AJ38" s="63"/>
      <c r="AK38" s="216"/>
      <c r="AL38" s="216"/>
      <c r="AM38" s="135"/>
      <c r="AN38" s="63"/>
      <c r="AO38" s="63"/>
      <c r="AP38" s="216"/>
      <c r="AQ38" s="216"/>
      <c r="AR38" s="216"/>
      <c r="AS38" s="135"/>
      <c r="AT38" s="63"/>
    </row>
    <row r="39" spans="1:46" ht="15.75" customHeight="1" thickBot="1" x14ac:dyDescent="0.3">
      <c r="A39" s="130"/>
      <c r="B39" s="131"/>
      <c r="C39" s="131"/>
      <c r="D39" s="132"/>
      <c r="E39" s="131"/>
      <c r="F39" s="131"/>
      <c r="G39" s="131"/>
      <c r="H39" s="133"/>
      <c r="I39" s="133"/>
      <c r="J39" s="133"/>
      <c r="K39" s="133"/>
      <c r="L39" s="133"/>
      <c r="M39" s="133"/>
      <c r="N39" s="133"/>
      <c r="O39" s="133"/>
      <c r="P39" s="133"/>
      <c r="Q39" s="133"/>
      <c r="R39" s="133"/>
      <c r="S39" s="134"/>
      <c r="T39" s="134"/>
      <c r="U39" s="134"/>
      <c r="V39" s="216"/>
      <c r="W39" s="216"/>
      <c r="X39" s="136"/>
      <c r="Y39" s="63"/>
      <c r="Z39" s="63"/>
      <c r="AA39" s="216"/>
      <c r="AB39" s="216"/>
      <c r="AC39" s="136"/>
      <c r="AD39" s="63"/>
      <c r="AE39" s="63"/>
      <c r="AF39" s="216"/>
      <c r="AG39" s="216"/>
      <c r="AH39" s="137"/>
      <c r="AI39" s="63"/>
      <c r="AJ39" s="63"/>
      <c r="AK39" s="216"/>
      <c r="AL39" s="216"/>
      <c r="AM39" s="137"/>
      <c r="AN39" s="63"/>
      <c r="AO39" s="63"/>
      <c r="AP39" s="216"/>
      <c r="AQ39" s="216"/>
      <c r="AR39" s="216"/>
      <c r="AS39" s="137"/>
      <c r="AT39" s="63"/>
    </row>
    <row r="40" spans="1:46" ht="29.25" customHeight="1" x14ac:dyDescent="0.25">
      <c r="A40" s="130"/>
      <c r="B40" s="252" t="s">
        <v>253</v>
      </c>
      <c r="C40" s="253"/>
      <c r="D40" s="254"/>
      <c r="E40" s="138"/>
      <c r="F40" s="219" t="s">
        <v>254</v>
      </c>
      <c r="G40" s="220"/>
      <c r="H40" s="220"/>
      <c r="I40" s="221"/>
      <c r="J40" s="219" t="s">
        <v>255</v>
      </c>
      <c r="K40" s="220"/>
      <c r="L40" s="220"/>
      <c r="M40" s="220"/>
      <c r="N40" s="220"/>
      <c r="O40" s="220"/>
      <c r="P40" s="221"/>
      <c r="Q40" s="133"/>
      <c r="R40" s="133"/>
      <c r="S40" s="134"/>
      <c r="T40" s="134"/>
      <c r="U40" s="134"/>
      <c r="V40" s="216"/>
      <c r="W40" s="216"/>
      <c r="X40" s="136"/>
      <c r="Y40" s="63"/>
      <c r="Z40" s="63"/>
      <c r="AA40" s="216"/>
      <c r="AB40" s="216"/>
      <c r="AC40" s="136"/>
      <c r="AD40" s="63"/>
      <c r="AE40" s="63"/>
      <c r="AF40" s="216"/>
      <c r="AG40" s="216"/>
      <c r="AH40" s="185"/>
      <c r="AI40" s="63"/>
      <c r="AJ40" s="63"/>
      <c r="AK40" s="216"/>
      <c r="AL40" s="216"/>
      <c r="AM40" s="137"/>
      <c r="AN40" s="63"/>
      <c r="AO40" s="63"/>
      <c r="AP40" s="216"/>
      <c r="AQ40" s="216"/>
      <c r="AR40" s="216"/>
      <c r="AS40" s="137"/>
      <c r="AT40" s="63"/>
    </row>
    <row r="41" spans="1:46" ht="51" customHeight="1" x14ac:dyDescent="0.25">
      <c r="A41" s="130"/>
      <c r="B41" s="255" t="s">
        <v>256</v>
      </c>
      <c r="C41" s="256"/>
      <c r="D41" s="139"/>
      <c r="E41" s="195"/>
      <c r="F41" s="228" t="s">
        <v>256</v>
      </c>
      <c r="G41" s="229"/>
      <c r="H41" s="229"/>
      <c r="I41" s="230"/>
      <c r="J41" s="228" t="s">
        <v>256</v>
      </c>
      <c r="K41" s="229"/>
      <c r="L41" s="229"/>
      <c r="M41" s="229"/>
      <c r="N41" s="229"/>
      <c r="O41" s="229"/>
      <c r="P41" s="230"/>
      <c r="Q41" s="133"/>
      <c r="R41" s="133"/>
      <c r="S41" s="134"/>
      <c r="T41" s="134"/>
      <c r="U41" s="134"/>
      <c r="V41" s="227"/>
      <c r="W41" s="227"/>
      <c r="X41" s="135"/>
      <c r="Y41" s="63"/>
      <c r="Z41" s="63"/>
      <c r="AA41" s="227"/>
      <c r="AB41" s="227"/>
      <c r="AC41" s="135"/>
      <c r="AD41" s="63"/>
      <c r="AE41" s="63"/>
      <c r="AF41" s="227"/>
      <c r="AG41" s="227"/>
      <c r="AH41" s="135"/>
      <c r="AI41" s="63"/>
      <c r="AJ41" s="63"/>
      <c r="AK41" s="227"/>
      <c r="AL41" s="227"/>
      <c r="AM41" s="135"/>
      <c r="AN41" s="63"/>
      <c r="AO41" s="63"/>
      <c r="AP41" s="227"/>
      <c r="AQ41" s="227"/>
      <c r="AR41" s="227"/>
      <c r="AS41" s="135"/>
      <c r="AT41" s="63"/>
    </row>
    <row r="42" spans="1:46" ht="30" customHeight="1" x14ac:dyDescent="0.25">
      <c r="A42" s="130"/>
      <c r="B42" s="246"/>
      <c r="C42" s="247"/>
      <c r="D42" s="139"/>
      <c r="E42" s="193"/>
      <c r="F42" s="219"/>
      <c r="G42" s="220"/>
      <c r="H42" s="219"/>
      <c r="I42" s="220"/>
      <c r="J42" s="219"/>
      <c r="K42" s="220"/>
      <c r="L42" s="220"/>
      <c r="M42" s="220"/>
      <c r="N42" s="220"/>
      <c r="O42" s="220"/>
      <c r="P42" s="221"/>
      <c r="Q42" s="133"/>
      <c r="R42" s="133"/>
      <c r="S42" s="134"/>
      <c r="T42" s="134"/>
      <c r="U42" s="134"/>
      <c r="V42" s="134"/>
      <c r="W42" s="134"/>
      <c r="X42" s="140"/>
      <c r="Y42" s="134"/>
      <c r="Z42" s="134"/>
      <c r="AA42" s="134"/>
      <c r="AB42" s="134"/>
      <c r="AC42" s="140"/>
      <c r="AD42" s="134"/>
      <c r="AE42" s="134"/>
      <c r="AF42" s="134"/>
      <c r="AG42" s="134"/>
      <c r="AH42" s="140"/>
      <c r="AI42" s="134"/>
      <c r="AJ42" s="134"/>
      <c r="AK42" s="134"/>
      <c r="AL42" s="134"/>
      <c r="AM42" s="140"/>
      <c r="AN42" s="134"/>
      <c r="AO42" s="134"/>
      <c r="AP42" s="134"/>
      <c r="AQ42" s="134"/>
      <c r="AR42" s="134"/>
      <c r="AS42" s="140"/>
      <c r="AT42" s="134"/>
    </row>
    <row r="43" spans="1:46" x14ac:dyDescent="0.25">
      <c r="A43" s="130"/>
      <c r="B43" s="246"/>
      <c r="C43" s="247"/>
      <c r="D43" s="139"/>
      <c r="E43" s="193"/>
      <c r="F43" s="219"/>
      <c r="G43" s="220"/>
      <c r="H43" s="220"/>
      <c r="I43" s="221"/>
      <c r="J43" s="246"/>
      <c r="K43" s="247"/>
      <c r="L43" s="247"/>
      <c r="M43" s="247"/>
      <c r="N43" s="247"/>
      <c r="O43" s="247"/>
      <c r="P43" s="248"/>
      <c r="Q43" s="133"/>
      <c r="R43" s="133"/>
      <c r="S43" s="134"/>
      <c r="T43" s="134"/>
      <c r="U43" s="134"/>
      <c r="V43" s="134"/>
      <c r="W43" s="134"/>
      <c r="X43" s="140"/>
      <c r="Y43" s="134"/>
      <c r="Z43" s="134"/>
      <c r="AA43" s="134"/>
      <c r="AB43" s="134"/>
      <c r="AC43" s="140"/>
      <c r="AD43" s="134"/>
      <c r="AE43" s="134"/>
      <c r="AF43" s="134"/>
      <c r="AG43" s="134"/>
      <c r="AH43" s="140"/>
      <c r="AI43" s="134"/>
      <c r="AJ43" s="134"/>
      <c r="AK43" s="134"/>
      <c r="AL43" s="134"/>
      <c r="AM43" s="140"/>
      <c r="AN43" s="134"/>
      <c r="AO43" s="134"/>
      <c r="AP43" s="134"/>
      <c r="AQ43" s="134"/>
      <c r="AR43" s="134"/>
      <c r="AS43" s="140"/>
      <c r="AT43" s="134"/>
    </row>
    <row r="44" spans="1:46" x14ac:dyDescent="0.25"/>
    <row r="45" spans="1:46" x14ac:dyDescent="0.25"/>
    <row r="46" spans="1:46" hidden="1" x14ac:dyDescent="0.25"/>
    <row r="47" spans="1:46" hidden="1" x14ac:dyDescent="0.25"/>
    <row r="48" spans="1:46"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x14ac:dyDescent="0.25"/>
    <row r="123" x14ac:dyDescent="0.25"/>
    <row r="124" x14ac:dyDescent="0.25"/>
    <row r="125" x14ac:dyDescent="0.25"/>
    <row r="126" x14ac:dyDescent="0.25"/>
  </sheetData>
  <mergeCells count="99">
    <mergeCell ref="A1:H1"/>
    <mergeCell ref="A2:H2"/>
    <mergeCell ref="D13:K13"/>
    <mergeCell ref="L13:O13"/>
    <mergeCell ref="E8:H8"/>
    <mergeCell ref="E9:H9"/>
    <mergeCell ref="E10:H10"/>
    <mergeCell ref="E12:H12"/>
    <mergeCell ref="AA13:AB13"/>
    <mergeCell ref="V15:Z15"/>
    <mergeCell ref="AA15:AE15"/>
    <mergeCell ref="C3:H3"/>
    <mergeCell ref="E4:H4"/>
    <mergeCell ref="E5:H5"/>
    <mergeCell ref="E6:H6"/>
    <mergeCell ref="E7:H7"/>
    <mergeCell ref="E11:H11"/>
    <mergeCell ref="AF7:AJ7"/>
    <mergeCell ref="AF16:AJ16"/>
    <mergeCell ref="AK16:AO16"/>
    <mergeCell ref="AP16:AT16"/>
    <mergeCell ref="V13:W13"/>
    <mergeCell ref="AK15:AO15"/>
    <mergeCell ref="AP15:AT15"/>
    <mergeCell ref="V16:Z16"/>
    <mergeCell ref="AA16:AE16"/>
    <mergeCell ref="AF15:AJ15"/>
    <mergeCell ref="AK7:AO7"/>
    <mergeCell ref="AF13:AG13"/>
    <mergeCell ref="AP7:AT7"/>
    <mergeCell ref="AK13:AL13"/>
    <mergeCell ref="V9:Z9"/>
    <mergeCell ref="AA9:AE9"/>
    <mergeCell ref="AF9:AJ9"/>
    <mergeCell ref="AK9:AO9"/>
    <mergeCell ref="AP17:AR17"/>
    <mergeCell ref="AO17:AO18"/>
    <mergeCell ref="AH17:AH18"/>
    <mergeCell ref="AI17:AI18"/>
    <mergeCell ref="AJ17:AJ18"/>
    <mergeCell ref="AP9:AT9"/>
    <mergeCell ref="AP13:AR13"/>
    <mergeCell ref="AS17:AS18"/>
    <mergeCell ref="AT17:AT18"/>
    <mergeCell ref="AN17:AN18"/>
    <mergeCell ref="AM17:AM18"/>
    <mergeCell ref="AK17:AL17"/>
    <mergeCell ref="AF17:AG17"/>
    <mergeCell ref="B43:C43"/>
    <mergeCell ref="F43:I43"/>
    <mergeCell ref="J43:P43"/>
    <mergeCell ref="C18:C19"/>
    <mergeCell ref="B37:D37"/>
    <mergeCell ref="B40:D40"/>
    <mergeCell ref="B41:C41"/>
    <mergeCell ref="F40:I40"/>
    <mergeCell ref="B42:C42"/>
    <mergeCell ref="F42:G42"/>
    <mergeCell ref="H42:I42"/>
    <mergeCell ref="J42:P42"/>
    <mergeCell ref="AE17:AE18"/>
    <mergeCell ref="A15:B17"/>
    <mergeCell ref="AA39:AB39"/>
    <mergeCell ref="AA37:AB37"/>
    <mergeCell ref="AC17:AC18"/>
    <mergeCell ref="D15:U16"/>
    <mergeCell ref="X17:X18"/>
    <mergeCell ref="Y17:Y18"/>
    <mergeCell ref="AA17:AB17"/>
    <mergeCell ref="AA41:AB41"/>
    <mergeCell ref="J41:P41"/>
    <mergeCell ref="F41:I41"/>
    <mergeCell ref="V41:W41"/>
    <mergeCell ref="AD17:AD18"/>
    <mergeCell ref="AP41:AR41"/>
    <mergeCell ref="AP39:AR39"/>
    <mergeCell ref="AK39:AL39"/>
    <mergeCell ref="AF38:AG38"/>
    <mergeCell ref="AK38:AL38"/>
    <mergeCell ref="AP38:AR38"/>
    <mergeCell ref="AK40:AL40"/>
    <mergeCell ref="AK41:AL41"/>
    <mergeCell ref="AF41:AG41"/>
    <mergeCell ref="AO37:AQ37"/>
    <mergeCell ref="V38:W38"/>
    <mergeCell ref="V17:W17"/>
    <mergeCell ref="AK37:AL37"/>
    <mergeCell ref="J40:P40"/>
    <mergeCell ref="V40:W40"/>
    <mergeCell ref="AA40:AB40"/>
    <mergeCell ref="AF40:AG40"/>
    <mergeCell ref="AP40:AR40"/>
    <mergeCell ref="V37:W37"/>
    <mergeCell ref="AF37:AG37"/>
    <mergeCell ref="AA38:AB38"/>
    <mergeCell ref="V39:W39"/>
    <mergeCell ref="D17:S17"/>
    <mergeCell ref="Z17:Z18"/>
    <mergeCell ref="AF39:AG39"/>
  </mergeCells>
  <conditionalFormatting sqref="AH40:AH41 AM40:AM41 AS40:AS41 AC40:AC41 X40:X41 X37:Y37 AC37:AD37 AI37 AN37 AR37:AT37 AS37:AS38 AM38 X22:X23 X37:X38 AH38 AC37:AC38 AC28:AC31 AH28:AH31 AM22:AM31 AH33">
    <cfRule type="containsText" dxfId="199" priority="572" operator="containsText" text="N/A">
      <formula>NOT(ISERROR(SEARCH("N/A",X22)))</formula>
    </cfRule>
    <cfRule type="cellIs" dxfId="198" priority="573" operator="between">
      <formula>#REF!</formula>
      <formula>#REF!</formula>
    </cfRule>
    <cfRule type="cellIs" dxfId="197" priority="574" operator="between">
      <formula>#REF!</formula>
      <formula>#REF!</formula>
    </cfRule>
    <cfRule type="cellIs" dxfId="196" priority="575" operator="between">
      <formula>#REF!</formula>
      <formula>#REF!</formula>
    </cfRule>
  </conditionalFormatting>
  <conditionalFormatting sqref="AH41 AH38 AM41 AM38 AS41 AS38 AC41 AC38 X41 X38">
    <cfRule type="containsText" dxfId="195" priority="636" operator="containsText" text="N/A">
      <formula>NOT(ISERROR(SEARCH("N/A",X38)))</formula>
    </cfRule>
    <cfRule type="cellIs" dxfId="194" priority="637" operator="between">
      <formula>$B$16</formula>
      <formula>#REF!</formula>
    </cfRule>
    <cfRule type="cellIs" dxfId="193" priority="638" operator="between">
      <formula>$B$14</formula>
      <formula>#REF!</formula>
    </cfRule>
    <cfRule type="cellIs" dxfId="192" priority="639" operator="between">
      <formula>#REF!</formula>
      <formula>#REF!</formula>
    </cfRule>
  </conditionalFormatting>
  <conditionalFormatting sqref="AS38 AH38 AH41 AM38 AM41 AS41 AC38 AC41 X38 X41">
    <cfRule type="containsText" dxfId="191" priority="676" operator="containsText" text="N/A">
      <formula>NOT(ISERROR(SEARCH("N/A",X38)))</formula>
    </cfRule>
    <cfRule type="cellIs" dxfId="190" priority="677" operator="between">
      <formula>#REF!</formula>
      <formula>#REF!</formula>
    </cfRule>
    <cfRule type="cellIs" dxfId="189" priority="678" operator="between">
      <formula>$B$14</formula>
      <formula>#REF!</formula>
    </cfRule>
    <cfRule type="cellIs" dxfId="188" priority="679" operator="between">
      <formula>#REF!</formula>
      <formula>#REF!</formula>
    </cfRule>
  </conditionalFormatting>
  <conditionalFormatting sqref="Y37">
    <cfRule type="colorScale" priority="351">
      <colorScale>
        <cfvo type="min"/>
        <cfvo type="percentile" val="50"/>
        <cfvo type="max"/>
        <color rgb="FFF8696B"/>
        <color rgb="FFFFEB84"/>
        <color rgb="FF63BE7B"/>
      </colorScale>
    </cfRule>
  </conditionalFormatting>
  <conditionalFormatting sqref="AD37">
    <cfRule type="colorScale" priority="350">
      <colorScale>
        <cfvo type="min"/>
        <cfvo type="percentile" val="50"/>
        <cfvo type="max"/>
        <color rgb="FFF8696B"/>
        <color rgb="FFFFEB84"/>
        <color rgb="FF63BE7B"/>
      </colorScale>
    </cfRule>
  </conditionalFormatting>
  <conditionalFormatting sqref="AI37">
    <cfRule type="colorScale" priority="349">
      <colorScale>
        <cfvo type="min"/>
        <cfvo type="percentile" val="50"/>
        <cfvo type="max"/>
        <color rgb="FFF8696B"/>
        <color rgb="FFFFEB84"/>
        <color rgb="FF63BE7B"/>
      </colorScale>
    </cfRule>
  </conditionalFormatting>
  <conditionalFormatting sqref="AN37">
    <cfRule type="colorScale" priority="348">
      <colorScale>
        <cfvo type="min"/>
        <cfvo type="percentile" val="50"/>
        <cfvo type="max"/>
        <color rgb="FFF8696B"/>
        <color rgb="FFFFEB84"/>
        <color rgb="FF63BE7B"/>
      </colorScale>
    </cfRule>
  </conditionalFormatting>
  <conditionalFormatting sqref="AS37">
    <cfRule type="colorScale" priority="347">
      <colorScale>
        <cfvo type="min"/>
        <cfvo type="percentile" val="50"/>
        <cfvo type="max"/>
        <color rgb="FFF8696B"/>
        <color rgb="FFFFEB84"/>
        <color rgb="FF63BE7B"/>
      </colorScale>
    </cfRule>
  </conditionalFormatting>
  <conditionalFormatting sqref="X37">
    <cfRule type="colorScale" priority="338">
      <colorScale>
        <cfvo type="min"/>
        <cfvo type="percentile" val="50"/>
        <cfvo type="max"/>
        <color rgb="FFF8696B"/>
        <color rgb="FFFFEB84"/>
        <color rgb="FF63BE7B"/>
      </colorScale>
    </cfRule>
  </conditionalFormatting>
  <conditionalFormatting sqref="AC37">
    <cfRule type="colorScale" priority="329">
      <colorScale>
        <cfvo type="min"/>
        <cfvo type="percentile" val="50"/>
        <cfvo type="max"/>
        <color rgb="FFF8696B"/>
        <color rgb="FFFFEB84"/>
        <color rgb="FF63BE7B"/>
      </colorScale>
    </cfRule>
  </conditionalFormatting>
  <conditionalFormatting sqref="AR37">
    <cfRule type="colorScale" priority="299">
      <colorScale>
        <cfvo type="min"/>
        <cfvo type="percentile" val="50"/>
        <cfvo type="max"/>
        <color rgb="FF63BE7B"/>
        <color rgb="FFFFEB84"/>
        <color rgb="FFF8696B"/>
      </colorScale>
    </cfRule>
  </conditionalFormatting>
  <conditionalFormatting sqref="AR37">
    <cfRule type="colorScale" priority="1722">
      <colorScale>
        <cfvo type="num" val="0.45"/>
        <cfvo type="percent" val="0.65"/>
        <cfvo type="percent" val="100"/>
        <color rgb="FFF8696B"/>
        <color rgb="FFFFEB84"/>
        <color rgb="FF63BE7B"/>
      </colorScale>
    </cfRule>
  </conditionalFormatting>
  <conditionalFormatting sqref="X20 AC20:AC25 AC33 AC35:AC36">
    <cfRule type="containsText" dxfId="187" priority="291" operator="containsText" text="N/A">
      <formula>NOT(ISERROR(SEARCH("N/A",X20)))</formula>
    </cfRule>
    <cfRule type="cellIs" dxfId="186" priority="292" operator="between">
      <formula>#REF!</formula>
      <formula>#REF!</formula>
    </cfRule>
    <cfRule type="cellIs" dxfId="185" priority="293" operator="between">
      <formula>#REF!</formula>
      <formula>#REF!</formula>
    </cfRule>
    <cfRule type="cellIs" dxfId="184" priority="294" operator="between">
      <formula>#REF!</formula>
      <formula>#REF!</formula>
    </cfRule>
  </conditionalFormatting>
  <conditionalFormatting sqref="X24">
    <cfRule type="containsText" dxfId="183" priority="287" operator="containsText" text="N/A">
      <formula>NOT(ISERROR(SEARCH("N/A",X24)))</formula>
    </cfRule>
    <cfRule type="cellIs" dxfId="182" priority="288" operator="between">
      <formula>#REF!</formula>
      <formula>#REF!</formula>
    </cfRule>
    <cfRule type="cellIs" dxfId="181" priority="289" operator="between">
      <formula>#REF!</formula>
      <formula>#REF!</formula>
    </cfRule>
    <cfRule type="cellIs" dxfId="180" priority="290" operator="between">
      <formula>#REF!</formula>
      <formula>#REF!</formula>
    </cfRule>
  </conditionalFormatting>
  <conditionalFormatting sqref="X25">
    <cfRule type="containsText" dxfId="179" priority="283" operator="containsText" text="N/A">
      <formula>NOT(ISERROR(SEARCH("N/A",X25)))</formula>
    </cfRule>
    <cfRule type="cellIs" dxfId="178" priority="284" operator="between">
      <formula>#REF!</formula>
      <formula>#REF!</formula>
    </cfRule>
    <cfRule type="cellIs" dxfId="177" priority="285" operator="between">
      <formula>#REF!</formula>
      <formula>#REF!</formula>
    </cfRule>
    <cfRule type="cellIs" dxfId="176" priority="286" operator="between">
      <formula>#REF!</formula>
      <formula>#REF!</formula>
    </cfRule>
  </conditionalFormatting>
  <conditionalFormatting sqref="X28">
    <cfRule type="containsText" dxfId="175" priority="279" operator="containsText" text="N/A">
      <formula>NOT(ISERROR(SEARCH("N/A",X28)))</formula>
    </cfRule>
    <cfRule type="cellIs" dxfId="174" priority="280" operator="between">
      <formula>#REF!</formula>
      <formula>#REF!</formula>
    </cfRule>
    <cfRule type="cellIs" dxfId="173" priority="281" operator="between">
      <formula>#REF!</formula>
      <formula>#REF!</formula>
    </cfRule>
    <cfRule type="cellIs" dxfId="172" priority="282" operator="between">
      <formula>#REF!</formula>
      <formula>#REF!</formula>
    </cfRule>
  </conditionalFormatting>
  <conditionalFormatting sqref="X29">
    <cfRule type="containsText" dxfId="171" priority="275" operator="containsText" text="N/A">
      <formula>NOT(ISERROR(SEARCH("N/A",X29)))</formula>
    </cfRule>
    <cfRule type="cellIs" dxfId="170" priority="276" operator="between">
      <formula>#REF!</formula>
      <formula>#REF!</formula>
    </cfRule>
    <cfRule type="cellIs" dxfId="169" priority="277" operator="between">
      <formula>#REF!</formula>
      <formula>#REF!</formula>
    </cfRule>
    <cfRule type="cellIs" dxfId="168" priority="278" operator="between">
      <formula>#REF!</formula>
      <formula>#REF!</formula>
    </cfRule>
  </conditionalFormatting>
  <conditionalFormatting sqref="X30">
    <cfRule type="containsText" dxfId="167" priority="271" operator="containsText" text="N/A">
      <formula>NOT(ISERROR(SEARCH("N/A",X30)))</formula>
    </cfRule>
    <cfRule type="cellIs" dxfId="166" priority="272" operator="between">
      <formula>#REF!</formula>
      <formula>#REF!</formula>
    </cfRule>
    <cfRule type="cellIs" dxfId="165" priority="273" operator="between">
      <formula>#REF!</formula>
      <formula>#REF!</formula>
    </cfRule>
    <cfRule type="cellIs" dxfId="164" priority="274" operator="between">
      <formula>#REF!</formula>
      <formula>#REF!</formula>
    </cfRule>
  </conditionalFormatting>
  <conditionalFormatting sqref="X31">
    <cfRule type="containsText" dxfId="163" priority="267" operator="containsText" text="N/A">
      <formula>NOT(ISERROR(SEARCH("N/A",X31)))</formula>
    </cfRule>
    <cfRule type="cellIs" dxfId="162" priority="268" operator="between">
      <formula>#REF!</formula>
      <formula>#REF!</formula>
    </cfRule>
    <cfRule type="cellIs" dxfId="161" priority="269" operator="between">
      <formula>#REF!</formula>
      <formula>#REF!</formula>
    </cfRule>
    <cfRule type="cellIs" dxfId="160" priority="270" operator="between">
      <formula>#REF!</formula>
      <formula>#REF!</formula>
    </cfRule>
  </conditionalFormatting>
  <conditionalFormatting sqref="X26">
    <cfRule type="containsText" dxfId="159" priority="247" operator="containsText" text="N/A">
      <formula>NOT(ISERROR(SEARCH("N/A",X26)))</formula>
    </cfRule>
    <cfRule type="cellIs" dxfId="158" priority="248" operator="between">
      <formula>#REF!</formula>
      <formula>#REF!</formula>
    </cfRule>
    <cfRule type="cellIs" dxfId="157" priority="249" operator="between">
      <formula>#REF!</formula>
      <formula>#REF!</formula>
    </cfRule>
    <cfRule type="cellIs" dxfId="156" priority="250" operator="between">
      <formula>#REF!</formula>
      <formula>#REF!</formula>
    </cfRule>
  </conditionalFormatting>
  <conditionalFormatting sqref="X33">
    <cfRule type="containsText" dxfId="155" priority="259" operator="containsText" text="N/A">
      <formula>NOT(ISERROR(SEARCH("N/A",X33)))</formula>
    </cfRule>
    <cfRule type="cellIs" dxfId="154" priority="260" operator="between">
      <formula>#REF!</formula>
      <formula>#REF!</formula>
    </cfRule>
    <cfRule type="cellIs" dxfId="153" priority="261" operator="between">
      <formula>#REF!</formula>
      <formula>#REF!</formula>
    </cfRule>
    <cfRule type="cellIs" dxfId="152" priority="262" operator="between">
      <formula>#REF!</formula>
      <formula>#REF!</formula>
    </cfRule>
  </conditionalFormatting>
  <conditionalFormatting sqref="X21">
    <cfRule type="containsText" dxfId="151" priority="251" operator="containsText" text="N/A">
      <formula>NOT(ISERROR(SEARCH("N/A",X21)))</formula>
    </cfRule>
    <cfRule type="cellIs" dxfId="150" priority="252" operator="between">
      <formula>#REF!</formula>
      <formula>#REF!</formula>
    </cfRule>
    <cfRule type="cellIs" dxfId="149" priority="253" operator="between">
      <formula>#REF!</formula>
      <formula>#REF!</formula>
    </cfRule>
    <cfRule type="cellIs" dxfId="148" priority="254" operator="between">
      <formula>#REF!</formula>
      <formula>#REF!</formula>
    </cfRule>
  </conditionalFormatting>
  <conditionalFormatting sqref="X27">
    <cfRule type="containsText" dxfId="147" priority="243" operator="containsText" text="N/A">
      <formula>NOT(ISERROR(SEARCH("N/A",X27)))</formula>
    </cfRule>
    <cfRule type="cellIs" dxfId="146" priority="244" operator="between">
      <formula>#REF!</formula>
      <formula>#REF!</formula>
    </cfRule>
    <cfRule type="cellIs" dxfId="145" priority="245" operator="between">
      <formula>#REF!</formula>
      <formula>#REF!</formula>
    </cfRule>
    <cfRule type="cellIs" dxfId="144" priority="246" operator="between">
      <formula>#REF!</formula>
      <formula>#REF!</formula>
    </cfRule>
  </conditionalFormatting>
  <conditionalFormatting sqref="AH21 AH23:AH25">
    <cfRule type="containsText" dxfId="143" priority="197" operator="containsText" text="N/A">
      <formula>NOT(ISERROR(SEARCH("N/A",AH21)))</formula>
    </cfRule>
    <cfRule type="cellIs" dxfId="142" priority="198" operator="between">
      <formula>#REF!</formula>
      <formula>#REF!</formula>
    </cfRule>
    <cfRule type="cellIs" dxfId="141" priority="199" operator="between">
      <formula>#REF!</formula>
      <formula>#REF!</formula>
    </cfRule>
    <cfRule type="cellIs" dxfId="140" priority="200" operator="between">
      <formula>#REF!</formula>
      <formula>#REF!</formula>
    </cfRule>
  </conditionalFormatting>
  <conditionalFormatting sqref="AC37">
    <cfRule type="colorScale" priority="171">
      <colorScale>
        <cfvo type="min"/>
        <cfvo type="percentile" val="50"/>
        <cfvo type="max"/>
        <color rgb="FFF8696B"/>
        <color rgb="FFFFEB84"/>
        <color rgb="FF63BE7B"/>
      </colorScale>
    </cfRule>
  </conditionalFormatting>
  <conditionalFormatting sqref="AH37">
    <cfRule type="containsText" dxfId="139" priority="167" operator="containsText" text="N/A">
      <formula>NOT(ISERROR(SEARCH("N/A",AH37)))</formula>
    </cfRule>
    <cfRule type="cellIs" dxfId="138" priority="168" operator="between">
      <formula>#REF!</formula>
      <formula>#REF!</formula>
    </cfRule>
    <cfRule type="cellIs" dxfId="137" priority="169" operator="between">
      <formula>#REF!</formula>
      <formula>#REF!</formula>
    </cfRule>
    <cfRule type="cellIs" dxfId="136" priority="170" operator="between">
      <formula>#REF!</formula>
      <formula>#REF!</formula>
    </cfRule>
  </conditionalFormatting>
  <conditionalFormatting sqref="AH37">
    <cfRule type="colorScale" priority="166">
      <colorScale>
        <cfvo type="min"/>
        <cfvo type="percentile" val="50"/>
        <cfvo type="max"/>
        <color rgb="FFF8696B"/>
        <color rgb="FFFFEB84"/>
        <color rgb="FF63BE7B"/>
      </colorScale>
    </cfRule>
  </conditionalFormatting>
  <conditionalFormatting sqref="AM21">
    <cfRule type="containsText" dxfId="135" priority="154" operator="containsText" text="N/A">
      <formula>NOT(ISERROR(SEARCH("N/A",AM21)))</formula>
    </cfRule>
    <cfRule type="cellIs" dxfId="134" priority="155" operator="between">
      <formula>#REF!</formula>
      <formula>#REF!</formula>
    </cfRule>
    <cfRule type="cellIs" dxfId="133" priority="156" operator="between">
      <formula>#REF!</formula>
      <formula>#REF!</formula>
    </cfRule>
    <cfRule type="cellIs" dxfId="132" priority="157" operator="between">
      <formula>#REF!</formula>
      <formula>#REF!</formula>
    </cfRule>
  </conditionalFormatting>
  <conditionalFormatting sqref="AM33 AM35:AM36">
    <cfRule type="containsText" dxfId="131" priority="150" operator="containsText" text="N/A">
      <formula>NOT(ISERROR(SEARCH("N/A",AM33)))</formula>
    </cfRule>
    <cfRule type="cellIs" dxfId="130" priority="151" operator="between">
      <formula>#REF!</formula>
      <formula>#REF!</formula>
    </cfRule>
    <cfRule type="cellIs" dxfId="129" priority="152" operator="between">
      <formula>#REF!</formula>
      <formula>#REF!</formula>
    </cfRule>
    <cfRule type="cellIs" dxfId="128" priority="153" operator="between">
      <formula>#REF!</formula>
      <formula>#REF!</formula>
    </cfRule>
  </conditionalFormatting>
  <conditionalFormatting sqref="X32">
    <cfRule type="containsText" dxfId="127" priority="133" operator="containsText" text="N/A">
      <formula>NOT(ISERROR(SEARCH("N/A",X32)))</formula>
    </cfRule>
    <cfRule type="cellIs" dxfId="126" priority="134" operator="between">
      <formula>#REF!</formula>
      <formula>#REF!</formula>
    </cfRule>
    <cfRule type="cellIs" dxfId="125" priority="135" operator="between">
      <formula>#REF!</formula>
      <formula>#REF!</formula>
    </cfRule>
    <cfRule type="cellIs" dxfId="124" priority="136" operator="between">
      <formula>#REF!</formula>
      <formula>#REF!</formula>
    </cfRule>
  </conditionalFormatting>
  <conditionalFormatting sqref="X36:Z36">
    <cfRule type="containsText" dxfId="123" priority="129" operator="containsText" text="N/A">
      <formula>NOT(ISERROR(SEARCH("N/A",X36)))</formula>
    </cfRule>
    <cfRule type="cellIs" dxfId="122" priority="130" operator="between">
      <formula>#REF!</formula>
      <formula>#REF!</formula>
    </cfRule>
    <cfRule type="cellIs" dxfId="121" priority="131" operator="between">
      <formula>#REF!</formula>
      <formula>#REF!</formula>
    </cfRule>
    <cfRule type="cellIs" dxfId="120" priority="132" operator="between">
      <formula>#REF!</formula>
      <formula>#REF!</formula>
    </cfRule>
  </conditionalFormatting>
  <conditionalFormatting sqref="X35:Z35">
    <cfRule type="containsText" dxfId="119" priority="125" operator="containsText" text="N/A">
      <formula>NOT(ISERROR(SEARCH("N/A",X35)))</formula>
    </cfRule>
    <cfRule type="cellIs" dxfId="118" priority="126" operator="between">
      <formula>#REF!</formula>
      <formula>#REF!</formula>
    </cfRule>
    <cfRule type="cellIs" dxfId="117" priority="127" operator="between">
      <formula>#REF!</formula>
      <formula>#REF!</formula>
    </cfRule>
    <cfRule type="cellIs" dxfId="116" priority="128" operator="between">
      <formula>#REF!</formula>
      <formula>#REF!</formula>
    </cfRule>
  </conditionalFormatting>
  <conditionalFormatting sqref="AC26">
    <cfRule type="containsText" dxfId="115" priority="121" operator="containsText" text="N/A">
      <formula>NOT(ISERROR(SEARCH("N/A",AC26)))</formula>
    </cfRule>
    <cfRule type="cellIs" dxfId="114" priority="122" operator="between">
      <formula>#REF!</formula>
      <formula>#REF!</formula>
    </cfRule>
    <cfRule type="cellIs" dxfId="113" priority="123" operator="between">
      <formula>#REF!</formula>
      <formula>#REF!</formula>
    </cfRule>
    <cfRule type="cellIs" dxfId="112" priority="124" operator="between">
      <formula>#REF!</formula>
      <formula>#REF!</formula>
    </cfRule>
  </conditionalFormatting>
  <conditionalFormatting sqref="AC27">
    <cfRule type="containsText" dxfId="111" priority="117" operator="containsText" text="N/A">
      <formula>NOT(ISERROR(SEARCH("N/A",AC27)))</formula>
    </cfRule>
    <cfRule type="cellIs" dxfId="110" priority="118" operator="between">
      <formula>#REF!</formula>
      <formula>#REF!</formula>
    </cfRule>
    <cfRule type="cellIs" dxfId="109" priority="119" operator="between">
      <formula>#REF!</formula>
      <formula>#REF!</formula>
    </cfRule>
    <cfRule type="cellIs" dxfId="108" priority="120" operator="between">
      <formula>#REF!</formula>
      <formula>#REF!</formula>
    </cfRule>
  </conditionalFormatting>
  <conditionalFormatting sqref="AC32:AE32">
    <cfRule type="containsText" dxfId="107" priority="113" operator="containsText" text="N/A">
      <formula>NOT(ISERROR(SEARCH("N/A",AC32)))</formula>
    </cfRule>
    <cfRule type="cellIs" dxfId="106" priority="114" operator="between">
      <formula>#REF!</formula>
      <formula>#REF!</formula>
    </cfRule>
    <cfRule type="cellIs" dxfId="105" priority="115" operator="between">
      <formula>#REF!</formula>
      <formula>#REF!</formula>
    </cfRule>
    <cfRule type="cellIs" dxfId="104" priority="116" operator="between">
      <formula>#REF!</formula>
      <formula>#REF!</formula>
    </cfRule>
  </conditionalFormatting>
  <conditionalFormatting sqref="AF35:AJ35">
    <cfRule type="containsText" dxfId="103" priority="101" operator="containsText" text="N/A">
      <formula>NOT(ISERROR(SEARCH("N/A",AF35)))</formula>
    </cfRule>
    <cfRule type="cellIs" dxfId="102" priority="102" operator="between">
      <formula>#REF!</formula>
      <formula>#REF!</formula>
    </cfRule>
    <cfRule type="cellIs" dxfId="101" priority="103" operator="between">
      <formula>#REF!</formula>
      <formula>#REF!</formula>
    </cfRule>
    <cfRule type="cellIs" dxfId="100" priority="104" operator="between">
      <formula>#REF!</formula>
      <formula>#REF!</formula>
    </cfRule>
  </conditionalFormatting>
  <conditionalFormatting sqref="AH36">
    <cfRule type="containsText" dxfId="99" priority="97" operator="containsText" text="N/A">
      <formula>NOT(ISERROR(SEARCH("N/A",AH36)))</formula>
    </cfRule>
    <cfRule type="cellIs" dxfId="98" priority="98" operator="between">
      <formula>#REF!</formula>
      <formula>#REF!</formula>
    </cfRule>
    <cfRule type="cellIs" dxfId="97" priority="99" operator="between">
      <formula>#REF!</formula>
      <formula>#REF!</formula>
    </cfRule>
    <cfRule type="cellIs" dxfId="96" priority="100" operator="between">
      <formula>#REF!</formula>
      <formula>#REF!</formula>
    </cfRule>
  </conditionalFormatting>
  <conditionalFormatting sqref="AH27">
    <cfRule type="containsText" dxfId="95" priority="93" operator="containsText" text="N/A">
      <formula>NOT(ISERROR(SEARCH("N/A",AH27)))</formula>
    </cfRule>
    <cfRule type="cellIs" dxfId="94" priority="94" operator="between">
      <formula>#REF!</formula>
      <formula>#REF!</formula>
    </cfRule>
    <cfRule type="cellIs" dxfId="93" priority="95" operator="between">
      <formula>#REF!</formula>
      <formula>#REF!</formula>
    </cfRule>
    <cfRule type="cellIs" dxfId="92" priority="96" operator="between">
      <formula>#REF!</formula>
      <formula>#REF!</formula>
    </cfRule>
  </conditionalFormatting>
  <conditionalFormatting sqref="AF26:AJ27">
    <cfRule type="containsText" dxfId="91" priority="89" operator="containsText" text="N/A">
      <formula>NOT(ISERROR(SEARCH("N/A",AF26)))</formula>
    </cfRule>
    <cfRule type="cellIs" dxfId="90" priority="90" operator="between">
      <formula>#REF!</formula>
      <formula>#REF!</formula>
    </cfRule>
    <cfRule type="cellIs" dxfId="89" priority="91" operator="between">
      <formula>#REF!</formula>
      <formula>#REF!</formula>
    </cfRule>
    <cfRule type="cellIs" dxfId="88" priority="92" operator="between">
      <formula>#REF!</formula>
      <formula>#REF!</formula>
    </cfRule>
  </conditionalFormatting>
  <conditionalFormatting sqref="AF22:AJ22">
    <cfRule type="containsText" dxfId="87" priority="85" operator="containsText" text="N/A">
      <formula>NOT(ISERROR(SEARCH("N/A",AF22)))</formula>
    </cfRule>
    <cfRule type="cellIs" dxfId="86" priority="86" operator="between">
      <formula>#REF!</formula>
      <formula>#REF!</formula>
    </cfRule>
    <cfRule type="cellIs" dxfId="85" priority="87" operator="between">
      <formula>#REF!</formula>
      <formula>#REF!</formula>
    </cfRule>
    <cfRule type="cellIs" dxfId="84" priority="88" operator="between">
      <formula>#REF!</formula>
      <formula>#REF!</formula>
    </cfRule>
  </conditionalFormatting>
  <conditionalFormatting sqref="AF20:AJ20">
    <cfRule type="containsText" dxfId="83" priority="81" operator="containsText" text="N/A">
      <formula>NOT(ISERROR(SEARCH("N/A",AF20)))</formula>
    </cfRule>
    <cfRule type="cellIs" dxfId="82" priority="82" operator="between">
      <formula>#REF!</formula>
      <formula>#REF!</formula>
    </cfRule>
    <cfRule type="cellIs" dxfId="81" priority="83" operator="between">
      <formula>#REF!</formula>
      <formula>#REF!</formula>
    </cfRule>
    <cfRule type="cellIs" dxfId="80" priority="84" operator="between">
      <formula>#REF!</formula>
      <formula>#REF!</formula>
    </cfRule>
  </conditionalFormatting>
  <conditionalFormatting sqref="AK20:AO20">
    <cfRule type="containsText" dxfId="79" priority="77" operator="containsText" text="N/A">
      <formula>NOT(ISERROR(SEARCH("N/A",AK20)))</formula>
    </cfRule>
    <cfRule type="cellIs" dxfId="78" priority="78" operator="between">
      <formula>#REF!</formula>
      <formula>#REF!</formula>
    </cfRule>
    <cfRule type="cellIs" dxfId="77" priority="79" operator="between">
      <formula>#REF!</formula>
      <formula>#REF!</formula>
    </cfRule>
    <cfRule type="cellIs" dxfId="76" priority="80" operator="between">
      <formula>#REF!</formula>
      <formula>#REF!</formula>
    </cfRule>
  </conditionalFormatting>
  <conditionalFormatting sqref="AM32">
    <cfRule type="containsText" dxfId="75" priority="73" operator="containsText" text="N/A">
      <formula>NOT(ISERROR(SEARCH("N/A",AM32)))</formula>
    </cfRule>
    <cfRule type="cellIs" dxfId="74" priority="74" operator="between">
      <formula>#REF!</formula>
      <formula>#REF!</formula>
    </cfRule>
    <cfRule type="cellIs" dxfId="73" priority="75" operator="between">
      <formula>#REF!</formula>
      <formula>#REF!</formula>
    </cfRule>
    <cfRule type="cellIs" dxfId="72" priority="76" operator="between">
      <formula>#REF!</formula>
      <formula>#REF!</formula>
    </cfRule>
  </conditionalFormatting>
  <conditionalFormatting sqref="AM34">
    <cfRule type="containsText" dxfId="71" priority="69" operator="containsText" text="N/A">
      <formula>NOT(ISERROR(SEARCH("N/A",AM34)))</formula>
    </cfRule>
    <cfRule type="cellIs" dxfId="70" priority="70" operator="between">
      <formula>#REF!</formula>
      <formula>#REF!</formula>
    </cfRule>
    <cfRule type="cellIs" dxfId="69" priority="71" operator="between">
      <formula>#REF!</formula>
      <formula>#REF!</formula>
    </cfRule>
    <cfRule type="cellIs" dxfId="68" priority="72" operator="between">
      <formula>#REF!</formula>
      <formula>#REF!</formula>
    </cfRule>
  </conditionalFormatting>
  <conditionalFormatting sqref="Y22:Z23">
    <cfRule type="containsText" dxfId="67" priority="65" operator="containsText" text="N/A">
      <formula>NOT(ISERROR(SEARCH("N/A",Y22)))</formula>
    </cfRule>
    <cfRule type="cellIs" dxfId="66" priority="66" operator="between">
      <formula>#REF!</formula>
      <formula>#REF!</formula>
    </cfRule>
    <cfRule type="cellIs" dxfId="65" priority="67" operator="between">
      <formula>#REF!</formula>
      <formula>#REF!</formula>
    </cfRule>
    <cfRule type="cellIs" dxfId="64" priority="68" operator="between">
      <formula>#REF!</formula>
      <formula>#REF!</formula>
    </cfRule>
  </conditionalFormatting>
  <conditionalFormatting sqref="Y20:Z20">
    <cfRule type="containsText" dxfId="63" priority="61" operator="containsText" text="N/A">
      <formula>NOT(ISERROR(SEARCH("N/A",Y20)))</formula>
    </cfRule>
    <cfRule type="cellIs" dxfId="62" priority="62" operator="between">
      <formula>#REF!</formula>
      <formula>#REF!</formula>
    </cfRule>
    <cfRule type="cellIs" dxfId="61" priority="63" operator="between">
      <formula>#REF!</formula>
      <formula>#REF!</formula>
    </cfRule>
    <cfRule type="cellIs" dxfId="60" priority="64" operator="between">
      <formula>#REF!</formula>
      <formula>#REF!</formula>
    </cfRule>
  </conditionalFormatting>
  <conditionalFormatting sqref="AE32">
    <cfRule type="containsText" dxfId="59" priority="57" operator="containsText" text="N/A">
      <formula>NOT(ISERROR(SEARCH("N/A",AE32)))</formula>
    </cfRule>
    <cfRule type="cellIs" dxfId="58" priority="58" operator="between">
      <formula>#REF!</formula>
      <formula>#REF!</formula>
    </cfRule>
    <cfRule type="cellIs" dxfId="57" priority="59" operator="between">
      <formula>#REF!</formula>
      <formula>#REF!</formula>
    </cfRule>
    <cfRule type="cellIs" dxfId="56" priority="60" operator="between">
      <formula>#REF!</formula>
      <formula>#REF!</formula>
    </cfRule>
  </conditionalFormatting>
  <conditionalFormatting sqref="Y32">
    <cfRule type="containsText" dxfId="55" priority="53" operator="containsText" text="N/A">
      <formula>NOT(ISERROR(SEARCH("N/A",Y32)))</formula>
    </cfRule>
    <cfRule type="cellIs" dxfId="54" priority="54" operator="between">
      <formula>#REF!</formula>
      <formula>#REF!</formula>
    </cfRule>
    <cfRule type="cellIs" dxfId="53" priority="55" operator="between">
      <formula>#REF!</formula>
      <formula>#REF!</formula>
    </cfRule>
    <cfRule type="cellIs" dxfId="52" priority="56" operator="between">
      <formula>#REF!</formula>
      <formula>#REF!</formula>
    </cfRule>
  </conditionalFormatting>
  <conditionalFormatting sqref="Z32">
    <cfRule type="containsText" dxfId="51" priority="49" operator="containsText" text="N/A">
      <formula>NOT(ISERROR(SEARCH("N/A",Z32)))</formula>
    </cfRule>
    <cfRule type="cellIs" dxfId="50" priority="50" operator="between">
      <formula>#REF!</formula>
      <formula>#REF!</formula>
    </cfRule>
    <cfRule type="cellIs" dxfId="49" priority="51" operator="between">
      <formula>#REF!</formula>
      <formula>#REF!</formula>
    </cfRule>
    <cfRule type="cellIs" dxfId="48" priority="52" operator="between">
      <formula>#REF!</formula>
      <formula>#REF!</formula>
    </cfRule>
  </conditionalFormatting>
  <conditionalFormatting sqref="AB32">
    <cfRule type="containsText" dxfId="47" priority="45" operator="containsText" text="N/A">
      <formula>NOT(ISERROR(SEARCH("N/A",AB32)))</formula>
    </cfRule>
    <cfRule type="cellIs" dxfId="46" priority="46" operator="between">
      <formula>#REF!</formula>
      <formula>#REF!</formula>
    </cfRule>
    <cfRule type="cellIs" dxfId="45" priority="47" operator="between">
      <formula>#REF!</formula>
      <formula>#REF!</formula>
    </cfRule>
    <cfRule type="cellIs" dxfId="44" priority="48" operator="between">
      <formula>#REF!</formula>
      <formula>#REF!</formula>
    </cfRule>
  </conditionalFormatting>
  <conditionalFormatting sqref="AA32">
    <cfRule type="containsText" dxfId="43" priority="41" operator="containsText" text="N/A">
      <formula>NOT(ISERROR(SEARCH("N/A",AA32)))</formula>
    </cfRule>
    <cfRule type="cellIs" dxfId="42" priority="42" operator="between">
      <formula>#REF!</formula>
      <formula>#REF!</formula>
    </cfRule>
    <cfRule type="cellIs" dxfId="41" priority="43" operator="between">
      <formula>#REF!</formula>
      <formula>#REF!</formula>
    </cfRule>
    <cfRule type="cellIs" dxfId="40" priority="44" operator="between">
      <formula>#REF!</formula>
      <formula>#REF!</formula>
    </cfRule>
  </conditionalFormatting>
  <conditionalFormatting sqref="AA36">
    <cfRule type="containsText" dxfId="39" priority="37" operator="containsText" text="N/A">
      <formula>NOT(ISERROR(SEARCH("N/A",AA36)))</formula>
    </cfRule>
    <cfRule type="cellIs" dxfId="38" priority="38" operator="between">
      <formula>#REF!</formula>
      <formula>#REF!</formula>
    </cfRule>
    <cfRule type="cellIs" dxfId="37" priority="39" operator="between">
      <formula>#REF!</formula>
      <formula>#REF!</formula>
    </cfRule>
    <cfRule type="cellIs" dxfId="36" priority="40" operator="between">
      <formula>#REF!</formula>
      <formula>#REF!</formula>
    </cfRule>
  </conditionalFormatting>
  <conditionalFormatting sqref="AB36">
    <cfRule type="containsText" dxfId="35" priority="33" operator="containsText" text="N/A">
      <formula>NOT(ISERROR(SEARCH("N/A",AB36)))</formula>
    </cfRule>
    <cfRule type="cellIs" dxfId="34" priority="34" operator="between">
      <formula>#REF!</formula>
      <formula>#REF!</formula>
    </cfRule>
    <cfRule type="cellIs" dxfId="33" priority="35" operator="between">
      <formula>#REF!</formula>
      <formula>#REF!</formula>
    </cfRule>
    <cfRule type="cellIs" dxfId="32" priority="36" operator="between">
      <formula>#REF!</formula>
      <formula>#REF!</formula>
    </cfRule>
  </conditionalFormatting>
  <conditionalFormatting sqref="AS22">
    <cfRule type="containsText" dxfId="31" priority="29" operator="containsText" text="N/A">
      <formula>NOT(ISERROR(SEARCH("N/A",AS22)))</formula>
    </cfRule>
    <cfRule type="cellIs" dxfId="30" priority="30" operator="between">
      <formula>#REF!</formula>
      <formula>#REF!</formula>
    </cfRule>
    <cfRule type="cellIs" dxfId="29" priority="31" operator="between">
      <formula>#REF!</formula>
      <formula>#REF!</formula>
    </cfRule>
    <cfRule type="cellIs" dxfId="28" priority="32" operator="between">
      <formula>#REF!</formula>
      <formula>#REF!</formula>
    </cfRule>
  </conditionalFormatting>
  <conditionalFormatting sqref="AS23">
    <cfRule type="containsText" dxfId="27" priority="25" operator="containsText" text="N/A">
      <formula>NOT(ISERROR(SEARCH("N/A",AS23)))</formula>
    </cfRule>
    <cfRule type="cellIs" dxfId="26" priority="26" operator="between">
      <formula>#REF!</formula>
      <formula>#REF!</formula>
    </cfRule>
    <cfRule type="cellIs" dxfId="25" priority="27" operator="between">
      <formula>#REF!</formula>
      <formula>#REF!</formula>
    </cfRule>
    <cfRule type="cellIs" dxfId="24" priority="28" operator="between">
      <formula>#REF!</formula>
      <formula>#REF!</formula>
    </cfRule>
  </conditionalFormatting>
  <conditionalFormatting sqref="AS24">
    <cfRule type="containsText" dxfId="23" priority="21" operator="containsText" text="N/A">
      <formula>NOT(ISERROR(SEARCH("N/A",AS24)))</formula>
    </cfRule>
    <cfRule type="cellIs" dxfId="22" priority="22" operator="between">
      <formula>#REF!</formula>
      <formula>#REF!</formula>
    </cfRule>
    <cfRule type="cellIs" dxfId="21" priority="23" operator="between">
      <formula>#REF!</formula>
      <formula>#REF!</formula>
    </cfRule>
    <cfRule type="cellIs" dxfId="20" priority="24" operator="between">
      <formula>#REF!</formula>
      <formula>#REF!</formula>
    </cfRule>
  </conditionalFormatting>
  <conditionalFormatting sqref="AS25">
    <cfRule type="containsText" dxfId="19" priority="17" operator="containsText" text="N/A">
      <formula>NOT(ISERROR(SEARCH("N/A",AS25)))</formula>
    </cfRule>
    <cfRule type="cellIs" dxfId="18" priority="18" operator="between">
      <formula>#REF!</formula>
      <formula>#REF!</formula>
    </cfRule>
    <cfRule type="cellIs" dxfId="17" priority="19" operator="between">
      <formula>#REF!</formula>
      <formula>#REF!</formula>
    </cfRule>
    <cfRule type="cellIs" dxfId="16" priority="20" operator="between">
      <formula>#REF!</formula>
      <formula>#REF!</formula>
    </cfRule>
  </conditionalFormatting>
  <conditionalFormatting sqref="AS26:AS27">
    <cfRule type="containsText" dxfId="15" priority="13" operator="containsText" text="N/A">
      <formula>NOT(ISERROR(SEARCH("N/A",AS26)))</formula>
    </cfRule>
    <cfRule type="cellIs" dxfId="14" priority="14" operator="between">
      <formula>#REF!</formula>
      <formula>#REF!</formula>
    </cfRule>
    <cfRule type="cellIs" dxfId="13" priority="15" operator="between">
      <formula>#REF!</formula>
      <formula>#REF!</formula>
    </cfRule>
    <cfRule type="cellIs" dxfId="12" priority="16" operator="between">
      <formula>#REF!</formula>
      <formula>#REF!</formula>
    </cfRule>
  </conditionalFormatting>
  <conditionalFormatting sqref="AS34">
    <cfRule type="containsText" dxfId="11" priority="9" operator="containsText" text="N/A">
      <formula>NOT(ISERROR(SEARCH("N/A",AS34)))</formula>
    </cfRule>
    <cfRule type="cellIs" dxfId="10" priority="10" operator="between">
      <formula>#REF!</formula>
      <formula>#REF!</formula>
    </cfRule>
    <cfRule type="cellIs" dxfId="9" priority="11" operator="between">
      <formula>#REF!</formula>
      <formula>#REF!</formula>
    </cfRule>
    <cfRule type="cellIs" dxfId="8" priority="12" operator="between">
      <formula>#REF!</formula>
      <formula>#REF!</formula>
    </cfRule>
  </conditionalFormatting>
  <conditionalFormatting sqref="AS35">
    <cfRule type="containsText" dxfId="7" priority="5" operator="containsText" text="N/A">
      <formula>NOT(ISERROR(SEARCH("N/A",AS35)))</formula>
    </cfRule>
    <cfRule type="cellIs" dxfId="6" priority="6" operator="between">
      <formula>#REF!</formula>
      <formula>#REF!</formula>
    </cfRule>
    <cfRule type="cellIs" dxfId="5" priority="7" operator="between">
      <formula>#REF!</formula>
      <formula>#REF!</formula>
    </cfRule>
    <cfRule type="cellIs" dxfId="4" priority="8" operator="between">
      <formula>#REF!</formula>
      <formula>#REF!</formula>
    </cfRule>
  </conditionalFormatting>
  <conditionalFormatting sqref="AS21">
    <cfRule type="containsText" dxfId="3" priority="1" operator="containsText" text="N/A">
      <formula>NOT(ISERROR(SEARCH("N/A",AS21)))</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dataValidations disablePrompts="1" count="7">
    <dataValidation type="list" allowBlank="1" showInputMessage="1" showErrorMessage="1" sqref="W5" xr:uid="{00000000-0002-0000-0000-000000000000}">
      <formula1>$AT$7:$AT$13</formula1>
    </dataValidation>
    <dataValidation type="list" allowBlank="1" showInputMessage="1" showErrorMessage="1" sqref="B4" xr:uid="{00000000-0002-0000-0000-000001000000}">
      <formula1>DEPENDENCIA</formula1>
    </dataValidation>
    <dataValidation type="list" allowBlank="1" showInputMessage="1" showErrorMessage="1" sqref="B7:B8" xr:uid="{00000000-0002-0000-0000-000002000000}">
      <formula1>LIDERPROCESO</formula1>
    </dataValidation>
    <dataValidation type="list" allowBlank="1" showInputMessage="1" showErrorMessage="1" sqref="J36 J23:J25 J31:J34" xr:uid="{00000000-0002-0000-0000-000003000000}">
      <formula1>PROGRAMACION</formula1>
    </dataValidation>
    <dataValidation type="list" allowBlank="1" showInputMessage="1" showErrorMessage="1" error="Escriba un texto " promptTitle="Cualquier contenido" sqref="F34:F36 F20:F25 F31:F32" xr:uid="{00000000-0002-0000-0000-000004000000}">
      <formula1>META2</formula1>
    </dataValidation>
    <dataValidation type="list" allowBlank="1" showInputMessage="1" showErrorMessage="1" sqref="Q20:Q36" xr:uid="{00000000-0002-0000-0000-000005000000}">
      <formula1>INDICADOR</formula1>
    </dataValidation>
    <dataValidation type="list" allowBlank="1" showInputMessage="1" showErrorMessage="1" sqref="U20:U36" xr:uid="{00000000-0002-0000-0000-000006000000}">
      <formula1>CONTRALORIA</formula1>
    </dataValidation>
  </dataValidations>
  <pageMargins left="0.7" right="0.7" top="0.75" bottom="0.75" header="0.3" footer="0.3"/>
  <pageSetup paperSize="7" scale="18" orientation="landscape" r:id="rId1"/>
  <headerFooter>
    <oddFooter>&amp;RCódigo: PLE-PIN-F018
Versión: 2
Vigencia desde: 30 noviembre de 2018</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37"/>
  <sheetViews>
    <sheetView topLeftCell="A97" zoomScale="55" zoomScaleNormal="55" workbookViewId="0">
      <selection activeCell="C138" sqref="C138"/>
    </sheetView>
  </sheetViews>
  <sheetFormatPr baseColWidth="10" defaultColWidth="9.140625" defaultRowHeight="15" x14ac:dyDescent="0.25"/>
  <cols>
    <col min="1" max="1" width="25.140625" customWidth="1"/>
    <col min="2" max="2" width="46" customWidth="1"/>
    <col min="3" max="3" width="56.5703125" bestFit="1" customWidth="1"/>
    <col min="4" max="4" width="43.28515625" customWidth="1"/>
    <col min="5" max="5" width="13.28515625" customWidth="1"/>
    <col min="6" max="256" width="11.42578125" customWidth="1"/>
  </cols>
  <sheetData>
    <row r="1" spans="1:8" x14ac:dyDescent="0.25">
      <c r="A1" t="s">
        <v>257</v>
      </c>
      <c r="B1" t="s">
        <v>258</v>
      </c>
      <c r="C1" t="s">
        <v>259</v>
      </c>
      <c r="D1" t="s">
        <v>260</v>
      </c>
      <c r="F1" t="s">
        <v>261</v>
      </c>
    </row>
    <row r="2" spans="1:8" x14ac:dyDescent="0.25">
      <c r="A2" t="s">
        <v>262</v>
      </c>
      <c r="B2" t="s">
        <v>263</v>
      </c>
      <c r="C2" t="s">
        <v>58</v>
      </c>
      <c r="D2" t="s">
        <v>62</v>
      </c>
      <c r="F2" t="s">
        <v>93</v>
      </c>
    </row>
    <row r="3" spans="1:8" x14ac:dyDescent="0.25">
      <c r="A3" t="s">
        <v>264</v>
      </c>
      <c r="B3" t="s">
        <v>265</v>
      </c>
      <c r="C3" t="s">
        <v>266</v>
      </c>
      <c r="D3" t="s">
        <v>181</v>
      </c>
      <c r="F3" t="s">
        <v>64</v>
      </c>
    </row>
    <row r="4" spans="1:8" x14ac:dyDescent="0.25">
      <c r="A4" t="s">
        <v>267</v>
      </c>
      <c r="C4" t="s">
        <v>100</v>
      </c>
      <c r="D4" t="s">
        <v>74</v>
      </c>
      <c r="F4" t="s">
        <v>76</v>
      </c>
    </row>
    <row r="5" spans="1:8" x14ac:dyDescent="0.25">
      <c r="A5" t="s">
        <v>268</v>
      </c>
      <c r="C5" t="s">
        <v>194</v>
      </c>
      <c r="D5" t="s">
        <v>269</v>
      </c>
    </row>
    <row r="6" spans="1:8" x14ac:dyDescent="0.25">
      <c r="A6" t="s">
        <v>270</v>
      </c>
      <c r="E6" t="s">
        <v>271</v>
      </c>
      <c r="G6" t="s">
        <v>272</v>
      </c>
    </row>
    <row r="7" spans="1:8" x14ac:dyDescent="0.25">
      <c r="A7" t="s">
        <v>273</v>
      </c>
      <c r="E7" t="s">
        <v>274</v>
      </c>
      <c r="G7" t="s">
        <v>275</v>
      </c>
    </row>
    <row r="8" spans="1:8" x14ac:dyDescent="0.25">
      <c r="E8" t="s">
        <v>276</v>
      </c>
      <c r="G8" t="s">
        <v>277</v>
      </c>
    </row>
    <row r="9" spans="1:8" x14ac:dyDescent="0.25">
      <c r="E9" t="s">
        <v>278</v>
      </c>
    </row>
    <row r="10" spans="1:8" x14ac:dyDescent="0.25">
      <c r="E10" t="s">
        <v>279</v>
      </c>
    </row>
    <row r="12" spans="1:8" s="3" customFormat="1" ht="74.25" customHeight="1" x14ac:dyDescent="0.25">
      <c r="A12" s="11"/>
      <c r="C12" s="12"/>
      <c r="D12" s="6"/>
      <c r="H12" s="3" t="s">
        <v>280</v>
      </c>
    </row>
    <row r="13" spans="1:8" s="3" customFormat="1" ht="74.25" customHeight="1" x14ac:dyDescent="0.25">
      <c r="A13" s="11"/>
      <c r="C13" s="12"/>
      <c r="D13" s="6"/>
      <c r="H13" s="3" t="s">
        <v>281</v>
      </c>
    </row>
    <row r="14" spans="1:8" s="3" customFormat="1" ht="74.25" customHeight="1" x14ac:dyDescent="0.25">
      <c r="A14" s="11"/>
      <c r="C14" s="12"/>
      <c r="D14" s="2"/>
      <c r="H14" s="3" t="s">
        <v>282</v>
      </c>
    </row>
    <row r="15" spans="1:8" s="3" customFormat="1" ht="74.25" customHeight="1" x14ac:dyDescent="0.25">
      <c r="A15" s="11"/>
      <c r="C15" s="12"/>
      <c r="D15" s="2"/>
      <c r="H15" s="3" t="s">
        <v>283</v>
      </c>
    </row>
    <row r="16" spans="1:8" s="3" customFormat="1" ht="74.25" customHeight="1" thickBot="1" x14ac:dyDescent="0.3">
      <c r="A16" s="11"/>
      <c r="C16" s="12"/>
      <c r="D16" s="5"/>
    </row>
    <row r="17" spans="1:4" s="3" customFormat="1" ht="74.25" customHeight="1" x14ac:dyDescent="0.25">
      <c r="A17" s="11"/>
      <c r="C17" s="12"/>
      <c r="D17" s="4"/>
    </row>
    <row r="18" spans="1:4" s="3" customFormat="1" ht="74.25" customHeight="1" x14ac:dyDescent="0.25">
      <c r="A18" s="11"/>
      <c r="C18" s="12"/>
      <c r="D18" s="6"/>
    </row>
    <row r="19" spans="1:4" s="3" customFormat="1" ht="74.25" customHeight="1" x14ac:dyDescent="0.25">
      <c r="A19" s="11"/>
      <c r="C19" s="12"/>
      <c r="D19" s="6"/>
    </row>
    <row r="20" spans="1:4" s="3" customFormat="1" ht="74.25" customHeight="1" x14ac:dyDescent="0.25">
      <c r="A20" s="11"/>
      <c r="C20" s="12"/>
      <c r="D20" s="6"/>
    </row>
    <row r="21" spans="1:4" s="3" customFormat="1" ht="74.25" customHeight="1" thickBot="1" x14ac:dyDescent="0.3">
      <c r="A21" s="11"/>
      <c r="C21" s="13"/>
      <c r="D21" s="6"/>
    </row>
    <row r="22" spans="1:4" ht="18.75" thickBot="1" x14ac:dyDescent="0.3">
      <c r="C22" s="13"/>
      <c r="D22" s="4"/>
    </row>
    <row r="23" spans="1:4" ht="18.75" thickBot="1" x14ac:dyDescent="0.3">
      <c r="C23" s="13"/>
      <c r="D23" s="1"/>
    </row>
    <row r="24" spans="1:4" ht="18" x14ac:dyDescent="0.25">
      <c r="C24" s="14"/>
      <c r="D24" s="4"/>
    </row>
    <row r="25" spans="1:4" ht="18" x14ac:dyDescent="0.25">
      <c r="C25" s="14"/>
      <c r="D25" s="6"/>
    </row>
    <row r="26" spans="1:4" ht="18" x14ac:dyDescent="0.25">
      <c r="C26" s="14"/>
      <c r="D26" s="6"/>
    </row>
    <row r="27" spans="1:4" ht="18.75" thickBot="1" x14ac:dyDescent="0.3">
      <c r="C27" s="14"/>
      <c r="D27" s="5"/>
    </row>
    <row r="28" spans="1:4" ht="18" x14ac:dyDescent="0.25">
      <c r="C28" s="14"/>
      <c r="D28" s="4"/>
    </row>
    <row r="29" spans="1:4" ht="18" x14ac:dyDescent="0.25">
      <c r="C29" s="14"/>
      <c r="D29" s="6"/>
    </row>
    <row r="30" spans="1:4" ht="18" x14ac:dyDescent="0.25">
      <c r="C30" s="14"/>
      <c r="D30" s="6"/>
    </row>
    <row r="31" spans="1:4" ht="18" x14ac:dyDescent="0.25">
      <c r="C31" s="14"/>
      <c r="D31" s="6"/>
    </row>
    <row r="32" spans="1:4" ht="18" x14ac:dyDescent="0.25">
      <c r="C32" s="15"/>
      <c r="D32" s="6"/>
    </row>
    <row r="33" spans="3:4" ht="18" x14ac:dyDescent="0.25">
      <c r="C33" s="15"/>
      <c r="D33" s="6"/>
    </row>
    <row r="34" spans="3:4" ht="18" x14ac:dyDescent="0.25">
      <c r="C34" s="15"/>
      <c r="D34" s="5"/>
    </row>
    <row r="35" spans="3:4" ht="18" x14ac:dyDescent="0.25">
      <c r="C35" s="15"/>
      <c r="D35" s="5"/>
    </row>
    <row r="36" spans="3:4" ht="18" x14ac:dyDescent="0.25">
      <c r="C36" s="15"/>
      <c r="D36" s="5"/>
    </row>
    <row r="37" spans="3:4" ht="18" x14ac:dyDescent="0.25">
      <c r="C37" s="15"/>
      <c r="D37" s="5"/>
    </row>
    <row r="38" spans="3:4" ht="18" x14ac:dyDescent="0.25">
      <c r="C38" s="15"/>
      <c r="D38" s="8"/>
    </row>
    <row r="39" spans="3:4" ht="18" x14ac:dyDescent="0.25">
      <c r="C39" s="15"/>
      <c r="D39" s="8"/>
    </row>
    <row r="40" spans="3:4" ht="18" x14ac:dyDescent="0.25">
      <c r="C40" s="16"/>
      <c r="D40" s="8"/>
    </row>
    <row r="41" spans="3:4" ht="18" x14ac:dyDescent="0.25">
      <c r="C41" s="16"/>
      <c r="D41" s="8"/>
    </row>
    <row r="42" spans="3:4" ht="18.75" thickBot="1" x14ac:dyDescent="0.3">
      <c r="C42" s="17"/>
      <c r="D42" s="8"/>
    </row>
    <row r="43" spans="3:4" ht="18" x14ac:dyDescent="0.25">
      <c r="C43" s="18"/>
      <c r="D43" s="4"/>
    </row>
    <row r="44" spans="3:4" ht="18" x14ac:dyDescent="0.25">
      <c r="C44" s="19"/>
      <c r="D44" s="5"/>
    </row>
    <row r="45" spans="3:4" ht="18" x14ac:dyDescent="0.25">
      <c r="C45" s="19"/>
      <c r="D45" s="5"/>
    </row>
    <row r="46" spans="3:4" ht="18" x14ac:dyDescent="0.25">
      <c r="C46" s="19"/>
      <c r="D46" s="8"/>
    </row>
    <row r="47" spans="3:4" ht="18.75" thickBot="1" x14ac:dyDescent="0.3">
      <c r="C47" s="20"/>
      <c r="D47" s="7"/>
    </row>
    <row r="48" spans="3:4" ht="18" x14ac:dyDescent="0.25">
      <c r="C48" s="21"/>
    </row>
    <row r="49" spans="3:3" ht="18" x14ac:dyDescent="0.25">
      <c r="C49" s="21"/>
    </row>
    <row r="50" spans="3:3" ht="18" x14ac:dyDescent="0.25">
      <c r="C50" s="21"/>
    </row>
    <row r="51" spans="3:3" ht="18" x14ac:dyDescent="0.25">
      <c r="C51" s="21"/>
    </row>
    <row r="52" spans="3:3" ht="18" x14ac:dyDescent="0.25">
      <c r="C52" s="22"/>
    </row>
    <row r="53" spans="3:3" ht="18" x14ac:dyDescent="0.25">
      <c r="C53" s="22"/>
    </row>
    <row r="54" spans="3:3" ht="18" x14ac:dyDescent="0.25">
      <c r="C54" s="22"/>
    </row>
    <row r="55" spans="3:3" ht="18" x14ac:dyDescent="0.25">
      <c r="C55" s="22"/>
    </row>
    <row r="56" spans="3:3" ht="18" x14ac:dyDescent="0.25">
      <c r="C56" s="23"/>
    </row>
    <row r="57" spans="3:3" ht="18" x14ac:dyDescent="0.25">
      <c r="C57" s="24"/>
    </row>
    <row r="58" spans="3:3" ht="18" x14ac:dyDescent="0.25">
      <c r="C58" s="24"/>
    </row>
    <row r="59" spans="3:3" ht="18" x14ac:dyDescent="0.25">
      <c r="C59" s="24"/>
    </row>
    <row r="60" spans="3:3" ht="18.75" thickBot="1" x14ac:dyDescent="0.3">
      <c r="C60" s="25"/>
    </row>
    <row r="61" spans="3:3" ht="18" x14ac:dyDescent="0.25">
      <c r="C61" s="26"/>
    </row>
    <row r="62" spans="3:3" ht="18" x14ac:dyDescent="0.25">
      <c r="C62" s="27"/>
    </row>
    <row r="63" spans="3:3" ht="18" x14ac:dyDescent="0.25">
      <c r="C63" s="27"/>
    </row>
    <row r="64" spans="3:3" ht="18" x14ac:dyDescent="0.25">
      <c r="C64" s="27"/>
    </row>
    <row r="65" spans="3:3" ht="18" x14ac:dyDescent="0.25">
      <c r="C65" s="27"/>
    </row>
    <row r="66" spans="3:3" ht="18" x14ac:dyDescent="0.25">
      <c r="C66" s="28"/>
    </row>
    <row r="67" spans="3:3" ht="18" x14ac:dyDescent="0.25">
      <c r="C67" s="28"/>
    </row>
    <row r="68" spans="3:3" ht="18" x14ac:dyDescent="0.25">
      <c r="C68" s="28"/>
    </row>
    <row r="69" spans="3:3" ht="18" x14ac:dyDescent="0.25">
      <c r="C69" s="28"/>
    </row>
    <row r="70" spans="3:3" ht="18" x14ac:dyDescent="0.25">
      <c r="C70" s="28"/>
    </row>
    <row r="71" spans="3:3" ht="18" x14ac:dyDescent="0.25">
      <c r="C71" s="29"/>
    </row>
    <row r="72" spans="3:3" ht="18" x14ac:dyDescent="0.25">
      <c r="C72" s="28"/>
    </row>
    <row r="73" spans="3:3" ht="18" x14ac:dyDescent="0.25">
      <c r="C73" s="28"/>
    </row>
    <row r="74" spans="3:3" ht="18" x14ac:dyDescent="0.25">
      <c r="C74" s="28"/>
    </row>
    <row r="75" spans="3:3" ht="18" x14ac:dyDescent="0.25">
      <c r="C75" s="28"/>
    </row>
    <row r="76" spans="3:3" ht="18" x14ac:dyDescent="0.25">
      <c r="C76" s="28"/>
    </row>
    <row r="77" spans="3:3" ht="18" x14ac:dyDescent="0.25">
      <c r="C77" s="28"/>
    </row>
    <row r="78" spans="3:3" ht="18" x14ac:dyDescent="0.25">
      <c r="C78" s="28"/>
    </row>
    <row r="79" spans="3:3" ht="18" x14ac:dyDescent="0.25">
      <c r="C79" s="27"/>
    </row>
    <row r="80" spans="3:3" ht="18" x14ac:dyDescent="0.25">
      <c r="C80" s="27"/>
    </row>
    <row r="81" spans="3:3" ht="18" x14ac:dyDescent="0.25">
      <c r="C81" s="27"/>
    </row>
    <row r="82" spans="3:3" ht="18" x14ac:dyDescent="0.25">
      <c r="C82" s="27"/>
    </row>
    <row r="83" spans="3:3" ht="18" x14ac:dyDescent="0.25">
      <c r="C83" s="27"/>
    </row>
    <row r="84" spans="3:3" ht="18" x14ac:dyDescent="0.25">
      <c r="C84" s="27"/>
    </row>
    <row r="85" spans="3:3" ht="18" x14ac:dyDescent="0.25">
      <c r="C85" s="30"/>
    </row>
    <row r="86" spans="3:3" ht="18" x14ac:dyDescent="0.25">
      <c r="C86" s="27"/>
    </row>
    <row r="87" spans="3:3" ht="18" x14ac:dyDescent="0.25">
      <c r="C87" s="27"/>
    </row>
    <row r="88" spans="3:3" ht="18.75" thickBot="1" x14ac:dyDescent="0.3">
      <c r="C88" s="31"/>
    </row>
    <row r="89" spans="3:3" ht="18" x14ac:dyDescent="0.25">
      <c r="C89" s="32"/>
    </row>
    <row r="90" spans="3:3" ht="18" x14ac:dyDescent="0.25">
      <c r="C90" s="28"/>
    </row>
    <row r="91" spans="3:3" ht="18" x14ac:dyDescent="0.25">
      <c r="C91" s="28"/>
    </row>
    <row r="92" spans="3:3" ht="18" x14ac:dyDescent="0.25">
      <c r="C92" s="28"/>
    </row>
    <row r="93" spans="3:3" ht="18" x14ac:dyDescent="0.25">
      <c r="C93" s="28"/>
    </row>
    <row r="94" spans="3:3" ht="18.75" thickBot="1" x14ac:dyDescent="0.3">
      <c r="C94" s="33"/>
    </row>
    <row r="99" spans="2:3" x14ac:dyDescent="0.25">
      <c r="B99" t="s">
        <v>284</v>
      </c>
      <c r="C99" t="s">
        <v>285</v>
      </c>
    </row>
    <row r="100" spans="2:3" x14ac:dyDescent="0.25">
      <c r="B100" s="10">
        <v>1167</v>
      </c>
      <c r="C100" s="3" t="s">
        <v>286</v>
      </c>
    </row>
    <row r="101" spans="2:3" ht="30" x14ac:dyDescent="0.25">
      <c r="B101" s="10">
        <v>1131</v>
      </c>
      <c r="C101" s="3" t="s">
        <v>287</v>
      </c>
    </row>
    <row r="102" spans="2:3" x14ac:dyDescent="0.25">
      <c r="B102" s="10">
        <v>1177</v>
      </c>
      <c r="C102" s="3" t="s">
        <v>288</v>
      </c>
    </row>
    <row r="103" spans="2:3" ht="30" x14ac:dyDescent="0.25">
      <c r="B103" s="10">
        <v>1094</v>
      </c>
      <c r="C103" s="3" t="s">
        <v>289</v>
      </c>
    </row>
    <row r="104" spans="2:3" x14ac:dyDescent="0.25">
      <c r="B104" s="10">
        <v>1128</v>
      </c>
      <c r="C104" s="3" t="s">
        <v>290</v>
      </c>
    </row>
    <row r="105" spans="2:3" ht="30" x14ac:dyDescent="0.25">
      <c r="B105" s="10">
        <v>1095</v>
      </c>
      <c r="C105" s="3" t="s">
        <v>291</v>
      </c>
    </row>
    <row r="106" spans="2:3" ht="30" x14ac:dyDescent="0.25">
      <c r="B106" s="10">
        <v>1129</v>
      </c>
      <c r="C106" s="3" t="s">
        <v>292</v>
      </c>
    </row>
    <row r="107" spans="2:3" ht="45" x14ac:dyDescent="0.25">
      <c r="B107" s="10">
        <v>1120</v>
      </c>
      <c r="C107" s="3" t="s">
        <v>293</v>
      </c>
    </row>
    <row r="108" spans="2:3" x14ac:dyDescent="0.25">
      <c r="B108" s="9"/>
    </row>
    <row r="109" spans="2:3" x14ac:dyDescent="0.25">
      <c r="B109" s="9"/>
    </row>
    <row r="117" spans="2:3" x14ac:dyDescent="0.25">
      <c r="B117" t="s">
        <v>294</v>
      </c>
    </row>
    <row r="118" spans="2:3" x14ac:dyDescent="0.25">
      <c r="B118" t="s">
        <v>295</v>
      </c>
      <c r="C118" t="s">
        <v>296</v>
      </c>
    </row>
    <row r="119" spans="2:3" x14ac:dyDescent="0.25">
      <c r="B119" t="s">
        <v>297</v>
      </c>
      <c r="C119" t="s">
        <v>298</v>
      </c>
    </row>
    <row r="120" spans="2:3" x14ac:dyDescent="0.25">
      <c r="B120" t="s">
        <v>299</v>
      </c>
      <c r="C120" t="s">
        <v>300</v>
      </c>
    </row>
    <row r="121" spans="2:3" x14ac:dyDescent="0.25">
      <c r="B121" t="s">
        <v>301</v>
      </c>
      <c r="C121" t="s">
        <v>302</v>
      </c>
    </row>
    <row r="122" spans="2:3" x14ac:dyDescent="0.25">
      <c r="B122" t="s">
        <v>303</v>
      </c>
      <c r="C122" t="s">
        <v>304</v>
      </c>
    </row>
    <row r="123" spans="2:3" x14ac:dyDescent="0.25">
      <c r="B123" t="s">
        <v>305</v>
      </c>
      <c r="C123" t="s">
        <v>306</v>
      </c>
    </row>
    <row r="124" spans="2:3" x14ac:dyDescent="0.25">
      <c r="B124" t="s">
        <v>307</v>
      </c>
      <c r="C124" t="s">
        <v>308</v>
      </c>
    </row>
    <row r="125" spans="2:3" x14ac:dyDescent="0.25">
      <c r="B125" t="s">
        <v>309</v>
      </c>
      <c r="C125" t="s">
        <v>310</v>
      </c>
    </row>
    <row r="126" spans="2:3" x14ac:dyDescent="0.25">
      <c r="B126" t="s">
        <v>311</v>
      </c>
      <c r="C126" t="s">
        <v>312</v>
      </c>
    </row>
    <row r="127" spans="2:3" x14ac:dyDescent="0.25">
      <c r="B127" t="s">
        <v>313</v>
      </c>
      <c r="C127" t="s">
        <v>314</v>
      </c>
    </row>
    <row r="128" spans="2:3" x14ac:dyDescent="0.25">
      <c r="B128" t="s">
        <v>315</v>
      </c>
      <c r="C128" t="s">
        <v>316</v>
      </c>
    </row>
    <row r="129" spans="2:3" x14ac:dyDescent="0.25">
      <c r="B129" t="s">
        <v>317</v>
      </c>
      <c r="C129" t="s">
        <v>318</v>
      </c>
    </row>
    <row r="130" spans="2:3" x14ac:dyDescent="0.25">
      <c r="B130" t="s">
        <v>319</v>
      </c>
      <c r="C130" t="s">
        <v>320</v>
      </c>
    </row>
    <row r="131" spans="2:3" x14ac:dyDescent="0.25">
      <c r="B131" t="s">
        <v>5</v>
      </c>
      <c r="C131" t="s">
        <v>321</v>
      </c>
    </row>
    <row r="132" spans="2:3" x14ac:dyDescent="0.25">
      <c r="B132" t="s">
        <v>322</v>
      </c>
      <c r="C132" t="s">
        <v>323</v>
      </c>
    </row>
    <row r="133" spans="2:3" x14ac:dyDescent="0.25">
      <c r="B133" t="s">
        <v>324</v>
      </c>
      <c r="C133" t="s">
        <v>325</v>
      </c>
    </row>
    <row r="134" spans="2:3" x14ac:dyDescent="0.25">
      <c r="B134" t="s">
        <v>326</v>
      </c>
      <c r="C134" t="s">
        <v>327</v>
      </c>
    </row>
    <row r="135" spans="2:3" x14ac:dyDescent="0.25">
      <c r="B135" t="s">
        <v>328</v>
      </c>
      <c r="C135" t="s">
        <v>329</v>
      </c>
    </row>
    <row r="136" spans="2:3" x14ac:dyDescent="0.25">
      <c r="B136" t="s">
        <v>330</v>
      </c>
      <c r="C136" t="s">
        <v>331</v>
      </c>
    </row>
    <row r="137" spans="2:3" x14ac:dyDescent="0.25">
      <c r="B137" t="s">
        <v>332</v>
      </c>
      <c r="C137" t="s">
        <v>333</v>
      </c>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9.140625" defaultRowHeight="15" x14ac:dyDescent="0.25"/>
  <cols>
    <col min="1" max="256" width="11.425781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18</vt:i4>
      </vt:variant>
    </vt:vector>
  </HeadingPairs>
  <TitlesOfParts>
    <vt:vector size="21" baseType="lpstr">
      <vt:lpstr>PLAN GESTION POR PROCESO</vt:lpstr>
      <vt:lpstr>Hoja2</vt:lpstr>
      <vt:lpstr>Hoja4</vt:lpstr>
      <vt:lpstr>'PLAN GESTION POR PROCESO'!Área_de_impresión</vt:lpstr>
      <vt:lpstr>CODIGO</vt:lpstr>
      <vt:lpstr>CONTRALORIA</vt:lpstr>
      <vt:lpstr>DEPENDENCIA</vt:lpstr>
      <vt:lpstr>FUENTE</vt:lpstr>
      <vt:lpstr>INDICADOR</vt:lpstr>
      <vt:lpstr>LIDERPROCESO</vt:lpstr>
      <vt:lpstr>MEDICION</vt:lpstr>
      <vt:lpstr>MEDICIONFINAL</vt:lpstr>
      <vt:lpstr>META</vt:lpstr>
      <vt:lpstr>META2</vt:lpstr>
      <vt:lpstr>OBJETIVOS</vt:lpstr>
      <vt:lpstr>PMRFINAL</vt:lpstr>
      <vt:lpstr>PRODUCTO</vt:lpstr>
      <vt:lpstr>PROGRAMACION</vt:lpstr>
      <vt:lpstr>proyectos</vt:lpstr>
      <vt:lpstr>RUBROS</vt:lpstr>
      <vt:lpstr>SIG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Jeraldyn Tautiva Guarin</cp:lastModifiedBy>
  <cp:revision/>
  <dcterms:created xsi:type="dcterms:W3CDTF">2016-04-29T15:58:00Z</dcterms:created>
  <dcterms:modified xsi:type="dcterms:W3CDTF">2020-02-04T16:54:42Z</dcterms:modified>
  <cp:category/>
  <cp:contentStatus/>
</cp:coreProperties>
</file>